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531"/>
  <workbookPr codeName="ThisWorkbook"/>
  <mc:AlternateContent xmlns:mc="http://schemas.openxmlformats.org/markup-compatibility/2006">
    <mc:Choice Requires="x15">
      <x15ac:absPath xmlns:x15ac="http://schemas.microsoft.com/office/spreadsheetml/2010/11/ac" url="C:\Users\MartijnDokkuma\Downloads\"/>
    </mc:Choice>
  </mc:AlternateContent>
  <xr:revisionPtr revIDLastSave="0" documentId="8_{AEA1754C-727A-4E82-823F-00C2C5D4FF71}" xr6:coauthVersionLast="47" xr6:coauthVersionMax="47" xr10:uidLastSave="{00000000-0000-0000-0000-000000000000}"/>
  <bookViews>
    <workbookView xWindow="-120" yWindow="-120" windowWidth="29040" windowHeight="15720" tabRatio="773" activeTab="14" xr2:uid="{00000000-000D-0000-FFFF-FFFF00000000}"/>
  </bookViews>
  <sheets>
    <sheet name="Introductie" sheetId="38" r:id="rId1"/>
    <sheet name="Uitgangspunten" sheetId="7" r:id="rId2"/>
    <sheet name="Totaalsom voor beoordeling" sheetId="42" r:id="rId3"/>
    <sheet name="Cluster GBB" sheetId="23" r:id="rId4"/>
    <sheet name="Aanneemsom - Schoonmaak" sheetId="19" r:id="rId5"/>
    <sheet name="Aanneemsom - Glasbewassing" sheetId="28" r:id="rId6"/>
    <sheet name="Aanneemsom - Buitengroen" sheetId="39" r:id="rId7"/>
    <sheet name="Aanneemsom - Waterinstallaties" sheetId="20" r:id="rId8"/>
    <sheet name="Aanneemsom - Plaagdiermgmt" sheetId="22" r:id="rId9"/>
    <sheet name="Aanneemsom - Gladheid" sheetId="37" r:id="rId10"/>
    <sheet name="Verrekenprijzen - Gladheid" sheetId="31" r:id="rId11"/>
    <sheet name="Verrekenprijzen - Afval" sheetId="40" r:id="rId12"/>
    <sheet name="Verrekenprijzen - Binnengroen" sheetId="41" r:id="rId13"/>
    <sheet name="Verrekenprijzen - Waterinstal." sheetId="43" r:id="rId14"/>
    <sheet name="KFO" sheetId="36" r:id="rId15"/>
    <sheet name="Regietarieven" sheetId="32" r:id="rId1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E39" i="23" l="1"/>
  <c r="BE60" i="23" s="1"/>
  <c r="AZ39" i="23"/>
  <c r="AZ60" i="23" s="1"/>
  <c r="AO39" i="23"/>
  <c r="AO60" i="23" s="1"/>
  <c r="AM39" i="23"/>
  <c r="AM60" i="23" s="1"/>
  <c r="AD39" i="23"/>
  <c r="AD60" i="23" s="1"/>
  <c r="AB39" i="23"/>
  <c r="AB60" i="23" s="1"/>
  <c r="X39" i="23"/>
  <c r="X60" i="23" s="1"/>
  <c r="Q39" i="23"/>
  <c r="Q60" i="23" s="1"/>
  <c r="P39" i="23"/>
  <c r="P60" i="23" s="1"/>
  <c r="N39" i="23"/>
  <c r="N60" i="23" s="1"/>
  <c r="I39" i="23"/>
  <c r="I60" i="23" s="1"/>
  <c r="H39" i="23"/>
  <c r="H60" i="23" s="1"/>
  <c r="E39" i="23"/>
  <c r="E60" i="23" s="1"/>
  <c r="BE18" i="23"/>
  <c r="BD18" i="23"/>
  <c r="BD39" i="23" s="1"/>
  <c r="BD60" i="23" s="1"/>
  <c r="BA18" i="23"/>
  <c r="BA39" i="23" s="1"/>
  <c r="BA60" i="23" s="1"/>
  <c r="AZ18" i="23"/>
  <c r="AU18" i="23"/>
  <c r="AU39" i="23" s="1"/>
  <c r="AU60" i="23" s="1"/>
  <c r="AT18" i="23"/>
  <c r="AT39" i="23" s="1"/>
  <c r="AT60" i="23" s="1"/>
  <c r="AQ18" i="23"/>
  <c r="AQ39" i="23" s="1"/>
  <c r="AQ60" i="23" s="1"/>
  <c r="AP18" i="23"/>
  <c r="AP39" i="23" s="1"/>
  <c r="AP60" i="23" s="1"/>
  <c r="AO18" i="23"/>
  <c r="AM18" i="23"/>
  <c r="AL18" i="23"/>
  <c r="AL39" i="23" s="1"/>
  <c r="AL60" i="23" s="1"/>
  <c r="AK18" i="23"/>
  <c r="AK39" i="23" s="1"/>
  <c r="AK60" i="23" s="1"/>
  <c r="AJ18" i="23"/>
  <c r="AJ39" i="23" s="1"/>
  <c r="AJ60" i="23" s="1"/>
  <c r="AI18" i="23"/>
  <c r="AI39" i="23" s="1"/>
  <c r="AI60" i="23" s="1"/>
  <c r="AE18" i="23"/>
  <c r="AE39" i="23" s="1"/>
  <c r="AE60" i="23" s="1"/>
  <c r="AD18" i="23"/>
  <c r="AC18" i="23"/>
  <c r="AB18" i="23"/>
  <c r="AA18" i="23"/>
  <c r="AA39" i="23" s="1"/>
  <c r="AA60" i="23" s="1"/>
  <c r="Z18" i="23"/>
  <c r="Z39" i="23" s="1"/>
  <c r="Z60" i="23" s="1"/>
  <c r="X18" i="23"/>
  <c r="W18" i="23"/>
  <c r="W39" i="23" s="1"/>
  <c r="W60" i="23" s="1"/>
  <c r="U18" i="23"/>
  <c r="U39" i="23" s="1"/>
  <c r="U60" i="23" s="1"/>
  <c r="T18" i="23"/>
  <c r="T39" i="23" s="1"/>
  <c r="T60" i="23" s="1"/>
  <c r="R18" i="23"/>
  <c r="R39" i="23" s="1"/>
  <c r="R60" i="23" s="1"/>
  <c r="Q18" i="23"/>
  <c r="P18" i="23"/>
  <c r="O18" i="23"/>
  <c r="O39" i="23" s="1"/>
  <c r="O60" i="23" s="1"/>
  <c r="N18" i="23"/>
  <c r="M18" i="23"/>
  <c r="M39" i="23" s="1"/>
  <c r="M60" i="23" s="1"/>
  <c r="L18" i="23"/>
  <c r="L39" i="23" s="1"/>
  <c r="L60" i="23" s="1"/>
  <c r="K18" i="23"/>
  <c r="K39" i="23" s="1"/>
  <c r="K60" i="23" s="1"/>
  <c r="J18" i="23"/>
  <c r="J39" i="23" s="1"/>
  <c r="J60" i="23" s="1"/>
  <c r="I18" i="23"/>
  <c r="H18" i="23"/>
  <c r="G18" i="23"/>
  <c r="G39" i="23" s="1"/>
  <c r="G60" i="23" s="1"/>
  <c r="E18" i="23"/>
  <c r="BE9" i="43"/>
  <c r="BE8" i="43"/>
  <c r="BE10" i="43" s="1"/>
  <c r="BD8" i="43"/>
  <c r="BA8" i="43"/>
  <c r="AZ8" i="43"/>
  <c r="AZ9" i="43" s="1"/>
  <c r="AU8" i="43"/>
  <c r="AU9" i="43" s="1"/>
  <c r="AT8" i="43"/>
  <c r="AT9" i="43" s="1"/>
  <c r="AP9" i="43"/>
  <c r="AP10" i="43" s="1"/>
  <c r="AQ8" i="43"/>
  <c r="AQ9" i="43" s="1"/>
  <c r="AQ10" i="43" s="1"/>
  <c r="AP8" i="43"/>
  <c r="AO8" i="43"/>
  <c r="AO9" i="43" s="1"/>
  <c r="AO10" i="43" s="1"/>
  <c r="AM8" i="43"/>
  <c r="AM9" i="43" s="1"/>
  <c r="AL8" i="43"/>
  <c r="AK8" i="43"/>
  <c r="AD8" i="43"/>
  <c r="AD9" i="43" s="1"/>
  <c r="AB8" i="43"/>
  <c r="AB9" i="43" s="1"/>
  <c r="AA8" i="43"/>
  <c r="Z8" i="43"/>
  <c r="U8" i="43"/>
  <c r="U9" i="43" s="1"/>
  <c r="Q8" i="43"/>
  <c r="Q9" i="43" s="1"/>
  <c r="O8" i="43"/>
  <c r="O9" i="43" s="1"/>
  <c r="J8" i="43"/>
  <c r="J9" i="43" s="1"/>
  <c r="BB9" i="43"/>
  <c r="AW9" i="43"/>
  <c r="AS9" i="43"/>
  <c r="W9" i="43"/>
  <c r="W10" i="43" s="1"/>
  <c r="BB8" i="43"/>
  <c r="BB10" i="43" s="1"/>
  <c r="BB18" i="23" s="1"/>
  <c r="BB39" i="23" s="1"/>
  <c r="BB60" i="23" s="1"/>
  <c r="AY8" i="43"/>
  <c r="AW8" i="43"/>
  <c r="AW10" i="43" s="1"/>
  <c r="AW18" i="23" s="1"/>
  <c r="AW39" i="23" s="1"/>
  <c r="AW60" i="23" s="1"/>
  <c r="AS8" i="43"/>
  <c r="AS10" i="43" s="1"/>
  <c r="AS18" i="23" s="1"/>
  <c r="AS39" i="23" s="1"/>
  <c r="AS60" i="23" s="1"/>
  <c r="AR8" i="43"/>
  <c r="AR9" i="43" s="1"/>
  <c r="AJ8" i="43"/>
  <c r="AI8" i="43"/>
  <c r="AI9" i="43" s="1"/>
  <c r="AE8" i="43"/>
  <c r="AE9" i="43" s="1"/>
  <c r="X8" i="43"/>
  <c r="W8" i="43"/>
  <c r="T8" i="43"/>
  <c r="R8" i="43"/>
  <c r="P8" i="43"/>
  <c r="N8" i="43"/>
  <c r="M8" i="43"/>
  <c r="M9" i="43" s="1"/>
  <c r="L8" i="43"/>
  <c r="L9" i="43" s="1"/>
  <c r="K8" i="43"/>
  <c r="K9" i="43" s="1"/>
  <c r="K10" i="43" s="1"/>
  <c r="I8" i="43"/>
  <c r="I9" i="43" s="1"/>
  <c r="I10" i="43" s="1"/>
  <c r="H8" i="43"/>
  <c r="G8" i="43"/>
  <c r="G9" i="43" s="1"/>
  <c r="E8" i="43"/>
  <c r="E9" i="43" s="1"/>
  <c r="AY345" i="40"/>
  <c r="AY341" i="40"/>
  <c r="L347" i="40"/>
  <c r="E347" i="40" s="1"/>
  <c r="L343" i="40"/>
  <c r="E343" i="40" s="1"/>
  <c r="L345" i="40"/>
  <c r="L341" i="40"/>
  <c r="K345" i="40"/>
  <c r="E345" i="40" s="1"/>
  <c r="K341" i="40"/>
  <c r="E342" i="40"/>
  <c r="E340" i="40"/>
  <c r="E346" i="40"/>
  <c r="E344" i="40"/>
  <c r="M9" i="7"/>
  <c r="AY9" i="43" l="1"/>
  <c r="AY10" i="43" s="1"/>
  <c r="AY18" i="23" s="1"/>
  <c r="AR10" i="43"/>
  <c r="AR18" i="23" s="1"/>
  <c r="AR39" i="23" s="1"/>
  <c r="AR60" i="23" s="1"/>
  <c r="BD9" i="43"/>
  <c r="BD10" i="43" s="1"/>
  <c r="BA9" i="43"/>
  <c r="BA10" i="43" s="1"/>
  <c r="AZ10" i="43"/>
  <c r="AU10" i="43"/>
  <c r="AT10" i="43"/>
  <c r="AM10" i="43"/>
  <c r="AL9" i="43"/>
  <c r="AL10" i="43" s="1"/>
  <c r="AK9" i="43"/>
  <c r="AK10" i="43" s="1"/>
  <c r="AD10" i="43"/>
  <c r="AA10" i="43"/>
  <c r="Z9" i="43"/>
  <c r="Z10" i="43" s="1"/>
  <c r="AB10" i="43"/>
  <c r="AA9" i="43"/>
  <c r="U10" i="43"/>
  <c r="Q10" i="43"/>
  <c r="O10" i="43"/>
  <c r="J10" i="43"/>
  <c r="AJ10" i="43"/>
  <c r="AJ9" i="43"/>
  <c r="H10" i="43"/>
  <c r="H9" i="43"/>
  <c r="G10" i="43"/>
  <c r="X9" i="43"/>
  <c r="X10" i="43" s="1"/>
  <c r="T9" i="43"/>
  <c r="T10" i="43" s="1"/>
  <c r="R9" i="43"/>
  <c r="R10" i="43" s="1"/>
  <c r="P9" i="43"/>
  <c r="P10" i="43" s="1"/>
  <c r="N10" i="43"/>
  <c r="N9" i="43"/>
  <c r="E10" i="43"/>
  <c r="C8" i="43"/>
  <c r="L10" i="43"/>
  <c r="AE10" i="43"/>
  <c r="M10" i="43"/>
  <c r="AI10" i="43"/>
  <c r="AY348" i="40"/>
  <c r="K348" i="40"/>
  <c r="L348" i="40"/>
  <c r="E341" i="40"/>
  <c r="E145" i="40"/>
  <c r="E146" i="40"/>
  <c r="E147" i="40"/>
  <c r="E148" i="40"/>
  <c r="E149" i="40"/>
  <c r="E150" i="40"/>
  <c r="E151" i="40"/>
  <c r="E152" i="40"/>
  <c r="E153" i="40"/>
  <c r="E154" i="40"/>
  <c r="E155" i="40"/>
  <c r="E156" i="40"/>
  <c r="E157" i="40"/>
  <c r="E158" i="40"/>
  <c r="E159" i="40"/>
  <c r="E160" i="40"/>
  <c r="E161" i="40"/>
  <c r="E162" i="40"/>
  <c r="E163" i="40"/>
  <c r="E164" i="40"/>
  <c r="E165" i="40"/>
  <c r="E166" i="40"/>
  <c r="E167" i="40"/>
  <c r="G313" i="40"/>
  <c r="I313" i="40"/>
  <c r="J313" i="40"/>
  <c r="K313" i="40"/>
  <c r="L313" i="40"/>
  <c r="M313" i="40"/>
  <c r="N313" i="40"/>
  <c r="O313" i="40"/>
  <c r="P313" i="40"/>
  <c r="Q313" i="40"/>
  <c r="R313" i="40"/>
  <c r="S313" i="40"/>
  <c r="T313" i="40"/>
  <c r="V313" i="40"/>
  <c r="W313" i="40"/>
  <c r="X313" i="40"/>
  <c r="Y313" i="40"/>
  <c r="Z313" i="40"/>
  <c r="AA313" i="40"/>
  <c r="AB313" i="40"/>
  <c r="AC313" i="40"/>
  <c r="AD313" i="40"/>
  <c r="AF313" i="40"/>
  <c r="AG313" i="40"/>
  <c r="AK313" i="40"/>
  <c r="AL313" i="40"/>
  <c r="AM313" i="40"/>
  <c r="AN313" i="40"/>
  <c r="AQ313" i="40"/>
  <c r="AS313" i="40"/>
  <c r="AT313" i="40"/>
  <c r="AU313" i="40"/>
  <c r="AW313" i="40"/>
  <c r="AX313" i="40"/>
  <c r="AY313" i="40"/>
  <c r="BA313" i="40"/>
  <c r="BB313" i="40"/>
  <c r="BC313" i="40"/>
  <c r="BD313" i="40"/>
  <c r="BF313" i="40"/>
  <c r="BG313" i="40"/>
  <c r="G314" i="40"/>
  <c r="E314" i="40" s="1"/>
  <c r="I314" i="40"/>
  <c r="J314" i="40"/>
  <c r="K314" i="40"/>
  <c r="L314" i="40"/>
  <c r="M314" i="40"/>
  <c r="N314" i="40"/>
  <c r="O314" i="40"/>
  <c r="P314" i="40"/>
  <c r="Q314" i="40"/>
  <c r="R314" i="40"/>
  <c r="S314" i="40"/>
  <c r="T314" i="40"/>
  <c r="V314" i="40"/>
  <c r="W314" i="40"/>
  <c r="X314" i="40"/>
  <c r="Y314" i="40"/>
  <c r="Z314" i="40"/>
  <c r="AA314" i="40"/>
  <c r="AB314" i="40"/>
  <c r="AC314" i="40"/>
  <c r="AD314" i="40"/>
  <c r="AF314" i="40"/>
  <c r="AG314" i="40"/>
  <c r="AK314" i="40"/>
  <c r="AL314" i="40"/>
  <c r="AM314" i="40"/>
  <c r="AN314" i="40"/>
  <c r="AQ314" i="40"/>
  <c r="AS314" i="40"/>
  <c r="AT314" i="40"/>
  <c r="AU314" i="40"/>
  <c r="AW314" i="40"/>
  <c r="AX314" i="40"/>
  <c r="AY314" i="40"/>
  <c r="BA314" i="40"/>
  <c r="BB314" i="40"/>
  <c r="BC314" i="40"/>
  <c r="BD314" i="40"/>
  <c r="BF314" i="40"/>
  <c r="BG314" i="40"/>
  <c r="G315" i="40"/>
  <c r="I315" i="40"/>
  <c r="J315" i="40"/>
  <c r="K315" i="40"/>
  <c r="L315" i="40"/>
  <c r="M315" i="40"/>
  <c r="N315" i="40"/>
  <c r="O315" i="40"/>
  <c r="P315" i="40"/>
  <c r="Q315" i="40"/>
  <c r="R315" i="40"/>
  <c r="S315" i="40"/>
  <c r="T315" i="40"/>
  <c r="V315" i="40"/>
  <c r="W315" i="40"/>
  <c r="X315" i="40"/>
  <c r="Y315" i="40"/>
  <c r="Z315" i="40"/>
  <c r="AA315" i="40"/>
  <c r="AB315" i="40"/>
  <c r="AC315" i="40"/>
  <c r="AD315" i="40"/>
  <c r="AF315" i="40"/>
  <c r="AG315" i="40"/>
  <c r="AK315" i="40"/>
  <c r="AL315" i="40"/>
  <c r="AM315" i="40"/>
  <c r="AN315" i="40"/>
  <c r="AQ315" i="40"/>
  <c r="AS315" i="40"/>
  <c r="AT315" i="40"/>
  <c r="AU315" i="40"/>
  <c r="AW315" i="40"/>
  <c r="AX315" i="40"/>
  <c r="AY315" i="40"/>
  <c r="BA315" i="40"/>
  <c r="BB315" i="40"/>
  <c r="BC315" i="40"/>
  <c r="BD315" i="40"/>
  <c r="BF315" i="40"/>
  <c r="BG315" i="40"/>
  <c r="G316" i="40"/>
  <c r="I316" i="40"/>
  <c r="J316" i="40"/>
  <c r="K316" i="40"/>
  <c r="L316" i="40"/>
  <c r="M316" i="40"/>
  <c r="N316" i="40"/>
  <c r="O316" i="40"/>
  <c r="P316" i="40"/>
  <c r="Q316" i="40"/>
  <c r="R316" i="40"/>
  <c r="S316" i="40"/>
  <c r="T316" i="40"/>
  <c r="V316" i="40"/>
  <c r="W316" i="40"/>
  <c r="X316" i="40"/>
  <c r="Y316" i="40"/>
  <c r="Z316" i="40"/>
  <c r="AA316" i="40"/>
  <c r="AB316" i="40"/>
  <c r="AC316" i="40"/>
  <c r="AD316" i="40"/>
  <c r="AF316" i="40"/>
  <c r="AG316" i="40"/>
  <c r="AK316" i="40"/>
  <c r="AL316" i="40"/>
  <c r="AM316" i="40"/>
  <c r="AN316" i="40"/>
  <c r="AQ316" i="40"/>
  <c r="AS316" i="40"/>
  <c r="AT316" i="40"/>
  <c r="AU316" i="40"/>
  <c r="AW316" i="40"/>
  <c r="AX316" i="40"/>
  <c r="AY316" i="40"/>
  <c r="BA316" i="40"/>
  <c r="BB316" i="40"/>
  <c r="BC316" i="40"/>
  <c r="BD316" i="40"/>
  <c r="BF316" i="40"/>
  <c r="BG316" i="40"/>
  <c r="G317" i="40"/>
  <c r="I317" i="40"/>
  <c r="J317" i="40"/>
  <c r="K317" i="40"/>
  <c r="L317" i="40"/>
  <c r="M317" i="40"/>
  <c r="N317" i="40"/>
  <c r="O317" i="40"/>
  <c r="P317" i="40"/>
  <c r="Q317" i="40"/>
  <c r="R317" i="40"/>
  <c r="S317" i="40"/>
  <c r="T317" i="40"/>
  <c r="V317" i="40"/>
  <c r="W317" i="40"/>
  <c r="X317" i="40"/>
  <c r="Y317" i="40"/>
  <c r="Z317" i="40"/>
  <c r="AA317" i="40"/>
  <c r="AB317" i="40"/>
  <c r="AC317" i="40"/>
  <c r="AD317" i="40"/>
  <c r="AF317" i="40"/>
  <c r="AG317" i="40"/>
  <c r="AK317" i="40"/>
  <c r="AL317" i="40"/>
  <c r="AM317" i="40"/>
  <c r="AN317" i="40"/>
  <c r="AQ317" i="40"/>
  <c r="AS317" i="40"/>
  <c r="AT317" i="40"/>
  <c r="AU317" i="40"/>
  <c r="AW317" i="40"/>
  <c r="AX317" i="40"/>
  <c r="AY317" i="40"/>
  <c r="BA317" i="40"/>
  <c r="BB317" i="40"/>
  <c r="BC317" i="40"/>
  <c r="BD317" i="40"/>
  <c r="BF317" i="40"/>
  <c r="BG317" i="40"/>
  <c r="G318" i="40"/>
  <c r="E318" i="40" s="1"/>
  <c r="I318" i="40"/>
  <c r="J318" i="40"/>
  <c r="K318" i="40"/>
  <c r="L318" i="40"/>
  <c r="M318" i="40"/>
  <c r="N318" i="40"/>
  <c r="O318" i="40"/>
  <c r="P318" i="40"/>
  <c r="Q318" i="40"/>
  <c r="R318" i="40"/>
  <c r="S318" i="40"/>
  <c r="T318" i="40"/>
  <c r="V318" i="40"/>
  <c r="W318" i="40"/>
  <c r="X318" i="40"/>
  <c r="Y318" i="40"/>
  <c r="Z318" i="40"/>
  <c r="AA318" i="40"/>
  <c r="AB318" i="40"/>
  <c r="AC318" i="40"/>
  <c r="AD318" i="40"/>
  <c r="AF318" i="40"/>
  <c r="AG318" i="40"/>
  <c r="AK318" i="40"/>
  <c r="AL318" i="40"/>
  <c r="AM318" i="40"/>
  <c r="AN318" i="40"/>
  <c r="AQ318" i="40"/>
  <c r="AS318" i="40"/>
  <c r="AT318" i="40"/>
  <c r="AU318" i="40"/>
  <c r="AW318" i="40"/>
  <c r="AX318" i="40"/>
  <c r="AY318" i="40"/>
  <c r="BA318" i="40"/>
  <c r="BB318" i="40"/>
  <c r="BC318" i="40"/>
  <c r="BD318" i="40"/>
  <c r="BF318" i="40"/>
  <c r="BG318" i="40"/>
  <c r="G319" i="40"/>
  <c r="I319" i="40"/>
  <c r="J319" i="40"/>
  <c r="K319" i="40"/>
  <c r="L319" i="40"/>
  <c r="M319" i="40"/>
  <c r="N319" i="40"/>
  <c r="O319" i="40"/>
  <c r="P319" i="40"/>
  <c r="Q319" i="40"/>
  <c r="R319" i="40"/>
  <c r="S319" i="40"/>
  <c r="T319" i="40"/>
  <c r="V319" i="40"/>
  <c r="W319" i="40"/>
  <c r="X319" i="40"/>
  <c r="Y319" i="40"/>
  <c r="Z319" i="40"/>
  <c r="AA319" i="40"/>
  <c r="AB319" i="40"/>
  <c r="AC319" i="40"/>
  <c r="AD319" i="40"/>
  <c r="AF319" i="40"/>
  <c r="AG319" i="40"/>
  <c r="AK319" i="40"/>
  <c r="AL319" i="40"/>
  <c r="AM319" i="40"/>
  <c r="AN319" i="40"/>
  <c r="AQ319" i="40"/>
  <c r="AS319" i="40"/>
  <c r="AT319" i="40"/>
  <c r="AU319" i="40"/>
  <c r="AW319" i="40"/>
  <c r="AX319" i="40"/>
  <c r="AY319" i="40"/>
  <c r="BA319" i="40"/>
  <c r="BB319" i="40"/>
  <c r="BC319" i="40"/>
  <c r="BD319" i="40"/>
  <c r="BF319" i="40"/>
  <c r="BG319" i="40"/>
  <c r="G320" i="40"/>
  <c r="I320" i="40"/>
  <c r="J320" i="40"/>
  <c r="K320" i="40"/>
  <c r="L320" i="40"/>
  <c r="M320" i="40"/>
  <c r="N320" i="40"/>
  <c r="O320" i="40"/>
  <c r="P320" i="40"/>
  <c r="Q320" i="40"/>
  <c r="R320" i="40"/>
  <c r="S320" i="40"/>
  <c r="T320" i="40"/>
  <c r="V320" i="40"/>
  <c r="W320" i="40"/>
  <c r="X320" i="40"/>
  <c r="Y320" i="40"/>
  <c r="Z320" i="40"/>
  <c r="AA320" i="40"/>
  <c r="AB320" i="40"/>
  <c r="AC320" i="40"/>
  <c r="AD320" i="40"/>
  <c r="AF320" i="40"/>
  <c r="AG320" i="40"/>
  <c r="AK320" i="40"/>
  <c r="AL320" i="40"/>
  <c r="AM320" i="40"/>
  <c r="AN320" i="40"/>
  <c r="AQ320" i="40"/>
  <c r="AS320" i="40"/>
  <c r="AT320" i="40"/>
  <c r="AU320" i="40"/>
  <c r="AW320" i="40"/>
  <c r="AX320" i="40"/>
  <c r="AY320" i="40"/>
  <c r="BA320" i="40"/>
  <c r="BB320" i="40"/>
  <c r="BC320" i="40"/>
  <c r="BD320" i="40"/>
  <c r="BF320" i="40"/>
  <c r="BG320" i="40"/>
  <c r="G321" i="40"/>
  <c r="E321" i="40" s="1"/>
  <c r="I321" i="40"/>
  <c r="J321" i="40"/>
  <c r="K321" i="40"/>
  <c r="L321" i="40"/>
  <c r="M321" i="40"/>
  <c r="N321" i="40"/>
  <c r="O321" i="40"/>
  <c r="P321" i="40"/>
  <c r="Q321" i="40"/>
  <c r="R321" i="40"/>
  <c r="S321" i="40"/>
  <c r="T321" i="40"/>
  <c r="V321" i="40"/>
  <c r="W321" i="40"/>
  <c r="X321" i="40"/>
  <c r="Y321" i="40"/>
  <c r="Z321" i="40"/>
  <c r="AA321" i="40"/>
  <c r="AB321" i="40"/>
  <c r="AC321" i="40"/>
  <c r="AD321" i="40"/>
  <c r="AF321" i="40"/>
  <c r="AG321" i="40"/>
  <c r="AK321" i="40"/>
  <c r="AL321" i="40"/>
  <c r="AM321" i="40"/>
  <c r="AN321" i="40"/>
  <c r="AQ321" i="40"/>
  <c r="AS321" i="40"/>
  <c r="AT321" i="40"/>
  <c r="AU321" i="40"/>
  <c r="AW321" i="40"/>
  <c r="AX321" i="40"/>
  <c r="AY321" i="40"/>
  <c r="BA321" i="40"/>
  <c r="BB321" i="40"/>
  <c r="BC321" i="40"/>
  <c r="BD321" i="40"/>
  <c r="BF321" i="40"/>
  <c r="BG321" i="40"/>
  <c r="G322" i="40"/>
  <c r="I322" i="40"/>
  <c r="J322" i="40"/>
  <c r="K322" i="40"/>
  <c r="L322" i="40"/>
  <c r="M322" i="40"/>
  <c r="N322" i="40"/>
  <c r="O322" i="40"/>
  <c r="P322" i="40"/>
  <c r="Q322" i="40"/>
  <c r="R322" i="40"/>
  <c r="S322" i="40"/>
  <c r="T322" i="40"/>
  <c r="V322" i="40"/>
  <c r="W322" i="40"/>
  <c r="X322" i="40"/>
  <c r="Y322" i="40"/>
  <c r="Z322" i="40"/>
  <c r="AA322" i="40"/>
  <c r="AB322" i="40"/>
  <c r="AC322" i="40"/>
  <c r="AD322" i="40"/>
  <c r="AF322" i="40"/>
  <c r="AG322" i="40"/>
  <c r="AK322" i="40"/>
  <c r="AL322" i="40"/>
  <c r="AM322" i="40"/>
  <c r="AN322" i="40"/>
  <c r="AQ322" i="40"/>
  <c r="AS322" i="40"/>
  <c r="AT322" i="40"/>
  <c r="AU322" i="40"/>
  <c r="AW322" i="40"/>
  <c r="AX322" i="40"/>
  <c r="AY322" i="40"/>
  <c r="BA322" i="40"/>
  <c r="BB322" i="40"/>
  <c r="BC322" i="40"/>
  <c r="BD322" i="40"/>
  <c r="BF322" i="40"/>
  <c r="BG322" i="40"/>
  <c r="G323" i="40"/>
  <c r="I323" i="40"/>
  <c r="J323" i="40"/>
  <c r="K323" i="40"/>
  <c r="L323" i="40"/>
  <c r="M323" i="40"/>
  <c r="N323" i="40"/>
  <c r="O323" i="40"/>
  <c r="P323" i="40"/>
  <c r="Q323" i="40"/>
  <c r="R323" i="40"/>
  <c r="S323" i="40"/>
  <c r="T323" i="40"/>
  <c r="V323" i="40"/>
  <c r="W323" i="40"/>
  <c r="X323" i="40"/>
  <c r="Y323" i="40"/>
  <c r="Z323" i="40"/>
  <c r="AA323" i="40"/>
  <c r="AB323" i="40"/>
  <c r="AC323" i="40"/>
  <c r="AD323" i="40"/>
  <c r="AF323" i="40"/>
  <c r="AG323" i="40"/>
  <c r="AK323" i="40"/>
  <c r="AL323" i="40"/>
  <c r="AM323" i="40"/>
  <c r="AN323" i="40"/>
  <c r="AQ323" i="40"/>
  <c r="AS323" i="40"/>
  <c r="AT323" i="40"/>
  <c r="AU323" i="40"/>
  <c r="AW323" i="40"/>
  <c r="AX323" i="40"/>
  <c r="AY323" i="40"/>
  <c r="BA323" i="40"/>
  <c r="BB323" i="40"/>
  <c r="BC323" i="40"/>
  <c r="BD323" i="40"/>
  <c r="BF323" i="40"/>
  <c r="BG323" i="40"/>
  <c r="G324" i="40"/>
  <c r="I324" i="40"/>
  <c r="J324" i="40"/>
  <c r="K324" i="40"/>
  <c r="L324" i="40"/>
  <c r="M324" i="40"/>
  <c r="N324" i="40"/>
  <c r="O324" i="40"/>
  <c r="P324" i="40"/>
  <c r="Q324" i="40"/>
  <c r="R324" i="40"/>
  <c r="S324" i="40"/>
  <c r="T324" i="40"/>
  <c r="V324" i="40"/>
  <c r="W324" i="40"/>
  <c r="X324" i="40"/>
  <c r="Y324" i="40"/>
  <c r="Z324" i="40"/>
  <c r="AA324" i="40"/>
  <c r="AB324" i="40"/>
  <c r="AC324" i="40"/>
  <c r="AD324" i="40"/>
  <c r="AF324" i="40"/>
  <c r="AG324" i="40"/>
  <c r="AK324" i="40"/>
  <c r="AL324" i="40"/>
  <c r="AM324" i="40"/>
  <c r="AN324" i="40"/>
  <c r="AQ324" i="40"/>
  <c r="AS324" i="40"/>
  <c r="AT324" i="40"/>
  <c r="AU324" i="40"/>
  <c r="AW324" i="40"/>
  <c r="AX324" i="40"/>
  <c r="AY324" i="40"/>
  <c r="BA324" i="40"/>
  <c r="BB324" i="40"/>
  <c r="BC324" i="40"/>
  <c r="BD324" i="40"/>
  <c r="BF324" i="40"/>
  <c r="BG324" i="40"/>
  <c r="G325" i="40"/>
  <c r="I325" i="40"/>
  <c r="J325" i="40"/>
  <c r="K325" i="40"/>
  <c r="L325" i="40"/>
  <c r="M325" i="40"/>
  <c r="N325" i="40"/>
  <c r="O325" i="40"/>
  <c r="P325" i="40"/>
  <c r="Q325" i="40"/>
  <c r="R325" i="40"/>
  <c r="S325" i="40"/>
  <c r="T325" i="40"/>
  <c r="V325" i="40"/>
  <c r="W325" i="40"/>
  <c r="X325" i="40"/>
  <c r="Y325" i="40"/>
  <c r="Z325" i="40"/>
  <c r="AA325" i="40"/>
  <c r="AB325" i="40"/>
  <c r="AC325" i="40"/>
  <c r="AD325" i="40"/>
  <c r="AF325" i="40"/>
  <c r="AG325" i="40"/>
  <c r="AK325" i="40"/>
  <c r="AL325" i="40"/>
  <c r="AM325" i="40"/>
  <c r="AN325" i="40"/>
  <c r="AQ325" i="40"/>
  <c r="AS325" i="40"/>
  <c r="AT325" i="40"/>
  <c r="AU325" i="40"/>
  <c r="AW325" i="40"/>
  <c r="AX325" i="40"/>
  <c r="AY325" i="40"/>
  <c r="BA325" i="40"/>
  <c r="BB325" i="40"/>
  <c r="BC325" i="40"/>
  <c r="BD325" i="40"/>
  <c r="BF325" i="40"/>
  <c r="BG325" i="40"/>
  <c r="G326" i="40"/>
  <c r="E326" i="40" s="1"/>
  <c r="I326" i="40"/>
  <c r="J326" i="40"/>
  <c r="K326" i="40"/>
  <c r="L326" i="40"/>
  <c r="M326" i="40"/>
  <c r="N326" i="40"/>
  <c r="O326" i="40"/>
  <c r="P326" i="40"/>
  <c r="Q326" i="40"/>
  <c r="R326" i="40"/>
  <c r="S326" i="40"/>
  <c r="T326" i="40"/>
  <c r="V326" i="40"/>
  <c r="W326" i="40"/>
  <c r="X326" i="40"/>
  <c r="Y326" i="40"/>
  <c r="Z326" i="40"/>
  <c r="AA326" i="40"/>
  <c r="AB326" i="40"/>
  <c r="AC326" i="40"/>
  <c r="AD326" i="40"/>
  <c r="AF326" i="40"/>
  <c r="AG326" i="40"/>
  <c r="AK326" i="40"/>
  <c r="AL326" i="40"/>
  <c r="AM326" i="40"/>
  <c r="AN326" i="40"/>
  <c r="AQ326" i="40"/>
  <c r="AS326" i="40"/>
  <c r="AT326" i="40"/>
  <c r="AU326" i="40"/>
  <c r="AW326" i="40"/>
  <c r="AX326" i="40"/>
  <c r="AY326" i="40"/>
  <c r="BA326" i="40"/>
  <c r="BB326" i="40"/>
  <c r="BC326" i="40"/>
  <c r="BD326" i="40"/>
  <c r="BF326" i="40"/>
  <c r="BG326" i="40"/>
  <c r="G327" i="40"/>
  <c r="I327" i="40"/>
  <c r="J327" i="40"/>
  <c r="K327" i="40"/>
  <c r="L327" i="40"/>
  <c r="M327" i="40"/>
  <c r="N327" i="40"/>
  <c r="O327" i="40"/>
  <c r="P327" i="40"/>
  <c r="Q327" i="40"/>
  <c r="R327" i="40"/>
  <c r="S327" i="40"/>
  <c r="T327" i="40"/>
  <c r="V327" i="40"/>
  <c r="W327" i="40"/>
  <c r="X327" i="40"/>
  <c r="Y327" i="40"/>
  <c r="Z327" i="40"/>
  <c r="AA327" i="40"/>
  <c r="AB327" i="40"/>
  <c r="AC327" i="40"/>
  <c r="AD327" i="40"/>
  <c r="AF327" i="40"/>
  <c r="AG327" i="40"/>
  <c r="AK327" i="40"/>
  <c r="AL327" i="40"/>
  <c r="AM327" i="40"/>
  <c r="AN327" i="40"/>
  <c r="AQ327" i="40"/>
  <c r="AS327" i="40"/>
  <c r="AT327" i="40"/>
  <c r="AU327" i="40"/>
  <c r="AW327" i="40"/>
  <c r="AX327" i="40"/>
  <c r="AY327" i="40"/>
  <c r="BA327" i="40"/>
  <c r="BB327" i="40"/>
  <c r="BC327" i="40"/>
  <c r="BD327" i="40"/>
  <c r="BF327" i="40"/>
  <c r="BG327" i="40"/>
  <c r="G328" i="40"/>
  <c r="I328" i="40"/>
  <c r="J328" i="40"/>
  <c r="K328" i="40"/>
  <c r="L328" i="40"/>
  <c r="M328" i="40"/>
  <c r="N328" i="40"/>
  <c r="O328" i="40"/>
  <c r="P328" i="40"/>
  <c r="Q328" i="40"/>
  <c r="R328" i="40"/>
  <c r="S328" i="40"/>
  <c r="T328" i="40"/>
  <c r="V328" i="40"/>
  <c r="W328" i="40"/>
  <c r="X328" i="40"/>
  <c r="Y328" i="40"/>
  <c r="Z328" i="40"/>
  <c r="AA328" i="40"/>
  <c r="AB328" i="40"/>
  <c r="AC328" i="40"/>
  <c r="AD328" i="40"/>
  <c r="AF328" i="40"/>
  <c r="AG328" i="40"/>
  <c r="AK328" i="40"/>
  <c r="AL328" i="40"/>
  <c r="AM328" i="40"/>
  <c r="AN328" i="40"/>
  <c r="AQ328" i="40"/>
  <c r="AS328" i="40"/>
  <c r="AT328" i="40"/>
  <c r="AU328" i="40"/>
  <c r="AW328" i="40"/>
  <c r="AX328" i="40"/>
  <c r="AY328" i="40"/>
  <c r="BA328" i="40"/>
  <c r="BB328" i="40"/>
  <c r="BC328" i="40"/>
  <c r="BD328" i="40"/>
  <c r="BF328" i="40"/>
  <c r="BG328" i="40"/>
  <c r="G329" i="40"/>
  <c r="I329" i="40"/>
  <c r="J329" i="40"/>
  <c r="K329" i="40"/>
  <c r="L329" i="40"/>
  <c r="M329" i="40"/>
  <c r="N329" i="40"/>
  <c r="O329" i="40"/>
  <c r="P329" i="40"/>
  <c r="Q329" i="40"/>
  <c r="R329" i="40"/>
  <c r="S329" i="40"/>
  <c r="T329" i="40"/>
  <c r="V329" i="40"/>
  <c r="W329" i="40"/>
  <c r="X329" i="40"/>
  <c r="Y329" i="40"/>
  <c r="Z329" i="40"/>
  <c r="AA329" i="40"/>
  <c r="AB329" i="40"/>
  <c r="AC329" i="40"/>
  <c r="AD329" i="40"/>
  <c r="AF329" i="40"/>
  <c r="AG329" i="40"/>
  <c r="AK329" i="40"/>
  <c r="AL329" i="40"/>
  <c r="AM329" i="40"/>
  <c r="AN329" i="40"/>
  <c r="AQ329" i="40"/>
  <c r="AS329" i="40"/>
  <c r="AT329" i="40"/>
  <c r="AU329" i="40"/>
  <c r="AW329" i="40"/>
  <c r="AX329" i="40"/>
  <c r="AY329" i="40"/>
  <c r="BA329" i="40"/>
  <c r="BB329" i="40"/>
  <c r="BC329" i="40"/>
  <c r="BD329" i="40"/>
  <c r="BF329" i="40"/>
  <c r="BG329" i="40"/>
  <c r="G330" i="40"/>
  <c r="I330" i="40"/>
  <c r="J330" i="40"/>
  <c r="K330" i="40"/>
  <c r="L330" i="40"/>
  <c r="M330" i="40"/>
  <c r="N330" i="40"/>
  <c r="O330" i="40"/>
  <c r="P330" i="40"/>
  <c r="Q330" i="40"/>
  <c r="R330" i="40"/>
  <c r="S330" i="40"/>
  <c r="T330" i="40"/>
  <c r="V330" i="40"/>
  <c r="W330" i="40"/>
  <c r="X330" i="40"/>
  <c r="Y330" i="40"/>
  <c r="Z330" i="40"/>
  <c r="AA330" i="40"/>
  <c r="AB330" i="40"/>
  <c r="AC330" i="40"/>
  <c r="AD330" i="40"/>
  <c r="AF330" i="40"/>
  <c r="AG330" i="40"/>
  <c r="AK330" i="40"/>
  <c r="AL330" i="40"/>
  <c r="AM330" i="40"/>
  <c r="AN330" i="40"/>
  <c r="AQ330" i="40"/>
  <c r="AS330" i="40"/>
  <c r="AT330" i="40"/>
  <c r="AU330" i="40"/>
  <c r="AW330" i="40"/>
  <c r="AX330" i="40"/>
  <c r="AY330" i="40"/>
  <c r="BA330" i="40"/>
  <c r="BB330" i="40"/>
  <c r="BC330" i="40"/>
  <c r="BD330" i="40"/>
  <c r="BF330" i="40"/>
  <c r="BG330" i="40"/>
  <c r="G331" i="40"/>
  <c r="I331" i="40"/>
  <c r="J331" i="40"/>
  <c r="K331" i="40"/>
  <c r="L331" i="40"/>
  <c r="M331" i="40"/>
  <c r="N331" i="40"/>
  <c r="O331" i="40"/>
  <c r="P331" i="40"/>
  <c r="Q331" i="40"/>
  <c r="R331" i="40"/>
  <c r="S331" i="40"/>
  <c r="T331" i="40"/>
  <c r="V331" i="40"/>
  <c r="W331" i="40"/>
  <c r="X331" i="40"/>
  <c r="Y331" i="40"/>
  <c r="Z331" i="40"/>
  <c r="AA331" i="40"/>
  <c r="AB331" i="40"/>
  <c r="AC331" i="40"/>
  <c r="AD331" i="40"/>
  <c r="AF331" i="40"/>
  <c r="AG331" i="40"/>
  <c r="AK331" i="40"/>
  <c r="AL331" i="40"/>
  <c r="AM331" i="40"/>
  <c r="AN331" i="40"/>
  <c r="AQ331" i="40"/>
  <c r="AS331" i="40"/>
  <c r="AT331" i="40"/>
  <c r="AU331" i="40"/>
  <c r="AW331" i="40"/>
  <c r="AX331" i="40"/>
  <c r="AY331" i="40"/>
  <c r="BA331" i="40"/>
  <c r="BB331" i="40"/>
  <c r="BC331" i="40"/>
  <c r="BD331" i="40"/>
  <c r="BF331" i="40"/>
  <c r="BG331" i="40"/>
  <c r="G332" i="40"/>
  <c r="I332" i="40"/>
  <c r="J332" i="40"/>
  <c r="K332" i="40"/>
  <c r="L332" i="40"/>
  <c r="M332" i="40"/>
  <c r="N332" i="40"/>
  <c r="O332" i="40"/>
  <c r="P332" i="40"/>
  <c r="Q332" i="40"/>
  <c r="R332" i="40"/>
  <c r="S332" i="40"/>
  <c r="T332" i="40"/>
  <c r="V332" i="40"/>
  <c r="W332" i="40"/>
  <c r="X332" i="40"/>
  <c r="Y332" i="40"/>
  <c r="Z332" i="40"/>
  <c r="AA332" i="40"/>
  <c r="AB332" i="40"/>
  <c r="AC332" i="40"/>
  <c r="AD332" i="40"/>
  <c r="AF332" i="40"/>
  <c r="AG332" i="40"/>
  <c r="AK332" i="40"/>
  <c r="AL332" i="40"/>
  <c r="AM332" i="40"/>
  <c r="AN332" i="40"/>
  <c r="AQ332" i="40"/>
  <c r="AS332" i="40"/>
  <c r="AT332" i="40"/>
  <c r="AU332" i="40"/>
  <c r="AW332" i="40"/>
  <c r="AX332" i="40"/>
  <c r="AY332" i="40"/>
  <c r="BA332" i="40"/>
  <c r="BB332" i="40"/>
  <c r="BC332" i="40"/>
  <c r="BD332" i="40"/>
  <c r="BF332" i="40"/>
  <c r="BG332" i="40"/>
  <c r="G333" i="40"/>
  <c r="I333" i="40"/>
  <c r="J333" i="40"/>
  <c r="K333" i="40"/>
  <c r="L333" i="40"/>
  <c r="M333" i="40"/>
  <c r="N333" i="40"/>
  <c r="O333" i="40"/>
  <c r="P333" i="40"/>
  <c r="Q333" i="40"/>
  <c r="R333" i="40"/>
  <c r="S333" i="40"/>
  <c r="T333" i="40"/>
  <c r="V333" i="40"/>
  <c r="W333" i="40"/>
  <c r="X333" i="40"/>
  <c r="Y333" i="40"/>
  <c r="Z333" i="40"/>
  <c r="AA333" i="40"/>
  <c r="AB333" i="40"/>
  <c r="AC333" i="40"/>
  <c r="AD333" i="40"/>
  <c r="AF333" i="40"/>
  <c r="AG333" i="40"/>
  <c r="AK333" i="40"/>
  <c r="AL333" i="40"/>
  <c r="AM333" i="40"/>
  <c r="AN333" i="40"/>
  <c r="AQ333" i="40"/>
  <c r="AS333" i="40"/>
  <c r="AT333" i="40"/>
  <c r="AU333" i="40"/>
  <c r="AW333" i="40"/>
  <c r="AX333" i="40"/>
  <c r="AY333" i="40"/>
  <c r="BA333" i="40"/>
  <c r="BB333" i="40"/>
  <c r="BC333" i="40"/>
  <c r="BD333" i="40"/>
  <c r="BF333" i="40"/>
  <c r="BG333" i="40"/>
  <c r="E313" i="40"/>
  <c r="E315" i="40"/>
  <c r="E316" i="40"/>
  <c r="E317" i="40"/>
  <c r="E322" i="40"/>
  <c r="E323" i="40"/>
  <c r="E331" i="40"/>
  <c r="B313" i="40"/>
  <c r="B314" i="40"/>
  <c r="B315" i="40"/>
  <c r="B316" i="40"/>
  <c r="B317" i="40"/>
  <c r="B318" i="40"/>
  <c r="B319" i="40"/>
  <c r="B320" i="40"/>
  <c r="B321" i="40"/>
  <c r="B322" i="40"/>
  <c r="B323" i="40"/>
  <c r="B324" i="40"/>
  <c r="B325" i="40"/>
  <c r="B326" i="40"/>
  <c r="B327" i="40"/>
  <c r="B328" i="40"/>
  <c r="B329" i="40"/>
  <c r="B330" i="40"/>
  <c r="B331" i="40"/>
  <c r="B332" i="40"/>
  <c r="B333" i="40"/>
  <c r="B334" i="40"/>
  <c r="B335" i="40"/>
  <c r="B336" i="40"/>
  <c r="I17" i="23"/>
  <c r="I38" i="23" s="1"/>
  <c r="Q17" i="23"/>
  <c r="Q38" i="23" s="1"/>
  <c r="AU17" i="23"/>
  <c r="AU38" i="23" s="1"/>
  <c r="BE17" i="23"/>
  <c r="BE38" i="23" s="1"/>
  <c r="BG6" i="41"/>
  <c r="BF6" i="41"/>
  <c r="BD17" i="23" s="1"/>
  <c r="BD38" i="23" s="1"/>
  <c r="BD6" i="41"/>
  <c r="BB17" i="23" s="1"/>
  <c r="BB38" i="23" s="1"/>
  <c r="BC6" i="41"/>
  <c r="BA17" i="23" s="1"/>
  <c r="BA38" i="23" s="1"/>
  <c r="BB6" i="41"/>
  <c r="AZ17" i="23" s="1"/>
  <c r="AZ38" i="23" s="1"/>
  <c r="BA6" i="41"/>
  <c r="AY17" i="23" s="1"/>
  <c r="AY38" i="23" s="1"/>
  <c r="AY6" i="41"/>
  <c r="AW17" i="23" s="1"/>
  <c r="AW38" i="23" s="1"/>
  <c r="AX6" i="41"/>
  <c r="AV17" i="23" s="1"/>
  <c r="AV38" i="23" s="1"/>
  <c r="AW6" i="41"/>
  <c r="AU6" i="41"/>
  <c r="AS17" i="23" s="1"/>
  <c r="AS38" i="23" s="1"/>
  <c r="AT6" i="41"/>
  <c r="AR17" i="23" s="1"/>
  <c r="AR38" i="23" s="1"/>
  <c r="AS6" i="41"/>
  <c r="AQ17" i="23" s="1"/>
  <c r="AQ38" i="23" s="1"/>
  <c r="AR6" i="41"/>
  <c r="AP17" i="23" s="1"/>
  <c r="AP38" i="23" s="1"/>
  <c r="AQ6" i="41"/>
  <c r="AO17" i="23" s="1"/>
  <c r="AO38" i="23" s="1"/>
  <c r="AO6" i="41"/>
  <c r="AM17" i="23" s="1"/>
  <c r="AM38" i="23" s="1"/>
  <c r="AN6" i="41"/>
  <c r="AL17" i="23" s="1"/>
  <c r="AL38" i="23" s="1"/>
  <c r="AM6" i="41"/>
  <c r="AK17" i="23" s="1"/>
  <c r="AK38" i="23" s="1"/>
  <c r="AL6" i="41"/>
  <c r="AJ17" i="23" s="1"/>
  <c r="AJ38" i="23" s="1"/>
  <c r="AK6" i="41"/>
  <c r="AI17" i="23" s="1"/>
  <c r="AI38" i="23" s="1"/>
  <c r="AH6" i="41"/>
  <c r="AF17" i="23" s="1"/>
  <c r="AF38" i="23" s="1"/>
  <c r="AG6" i="41"/>
  <c r="AE17" i="23" s="1"/>
  <c r="AE38" i="23" s="1"/>
  <c r="AF6" i="41"/>
  <c r="AD17" i="23" s="1"/>
  <c r="AD38" i="23" s="1"/>
  <c r="AD6" i="41"/>
  <c r="AB17" i="23" s="1"/>
  <c r="AB38" i="23" s="1"/>
  <c r="AC6" i="41"/>
  <c r="AA17" i="23" s="1"/>
  <c r="AA38" i="23" s="1"/>
  <c r="AB6" i="41"/>
  <c r="Z17" i="23" s="1"/>
  <c r="Z38" i="23" s="1"/>
  <c r="Z6" i="41"/>
  <c r="X17" i="23" s="1"/>
  <c r="X38" i="23" s="1"/>
  <c r="Y6" i="41"/>
  <c r="W17" i="23" s="1"/>
  <c r="W38" i="23" s="1"/>
  <c r="X6" i="41"/>
  <c r="V17" i="23" s="1"/>
  <c r="V38" i="23" s="1"/>
  <c r="W6" i="41"/>
  <c r="U17" i="23" s="1"/>
  <c r="U38" i="23" s="1"/>
  <c r="V6" i="41"/>
  <c r="T17" i="23" s="1"/>
  <c r="T38" i="23" s="1"/>
  <c r="U6" i="41"/>
  <c r="S17" i="23" s="1"/>
  <c r="S38" i="23" s="1"/>
  <c r="T6" i="41"/>
  <c r="R17" i="23" s="1"/>
  <c r="R38" i="23" s="1"/>
  <c r="S6" i="41"/>
  <c r="R6" i="41"/>
  <c r="P17" i="23" s="1"/>
  <c r="P38" i="23" s="1"/>
  <c r="Q6" i="41"/>
  <c r="O17" i="23" s="1"/>
  <c r="O38" i="23" s="1"/>
  <c r="P6" i="41"/>
  <c r="N17" i="23" s="1"/>
  <c r="N38" i="23" s="1"/>
  <c r="O6" i="41"/>
  <c r="M17" i="23" s="1"/>
  <c r="M38" i="23" s="1"/>
  <c r="N6" i="41"/>
  <c r="L17" i="23" s="1"/>
  <c r="L38" i="23" s="1"/>
  <c r="M6" i="41"/>
  <c r="K17" i="23" s="1"/>
  <c r="K38" i="23" s="1"/>
  <c r="L6" i="41"/>
  <c r="J17" i="23" s="1"/>
  <c r="J38" i="23" s="1"/>
  <c r="K6" i="41"/>
  <c r="J6" i="41"/>
  <c r="H17" i="23" s="1"/>
  <c r="H38" i="23" s="1"/>
  <c r="I6" i="41"/>
  <c r="G17" i="23" s="1"/>
  <c r="G38" i="23" s="1"/>
  <c r="G6" i="41"/>
  <c r="E17" i="23" s="1"/>
  <c r="E38" i="23" s="1"/>
  <c r="F6" i="41"/>
  <c r="BG336" i="40"/>
  <c r="BG335" i="40"/>
  <c r="BG334" i="40"/>
  <c r="BG312" i="40"/>
  <c r="BG311" i="40"/>
  <c r="BG310" i="40"/>
  <c r="BG309" i="40"/>
  <c r="BG308" i="40"/>
  <c r="BG307" i="40"/>
  <c r="BG306" i="40"/>
  <c r="BG305" i="40"/>
  <c r="BG304" i="40"/>
  <c r="BG303" i="40"/>
  <c r="BG302" i="40"/>
  <c r="BG301" i="40"/>
  <c r="BG300" i="40"/>
  <c r="BG299" i="40"/>
  <c r="BG298" i="40"/>
  <c r="BG297" i="40"/>
  <c r="BG296" i="40"/>
  <c r="BG295" i="40"/>
  <c r="BG294" i="40"/>
  <c r="BG293" i="40"/>
  <c r="BG292" i="40"/>
  <c r="BG291" i="40"/>
  <c r="BG290" i="40"/>
  <c r="BG289" i="40"/>
  <c r="BG288" i="40"/>
  <c r="BG287" i="40"/>
  <c r="BG286" i="40"/>
  <c r="BG285" i="40"/>
  <c r="BG284" i="40"/>
  <c r="BG283" i="40"/>
  <c r="BG282" i="40"/>
  <c r="BG281" i="40"/>
  <c r="BG280" i="40"/>
  <c r="BG279" i="40"/>
  <c r="BG278" i="40"/>
  <c r="BG277" i="40"/>
  <c r="BG276" i="40"/>
  <c r="BG275" i="40"/>
  <c r="BG274" i="40"/>
  <c r="BG273" i="40"/>
  <c r="BG272" i="40"/>
  <c r="BG271" i="40"/>
  <c r="BG270" i="40"/>
  <c r="BG269" i="40"/>
  <c r="BG268" i="40"/>
  <c r="BG267" i="40"/>
  <c r="BG266" i="40"/>
  <c r="BG265" i="40"/>
  <c r="BG264" i="40"/>
  <c r="BG263" i="40"/>
  <c r="BG262" i="40"/>
  <c r="BG261" i="40"/>
  <c r="BG260" i="40"/>
  <c r="BG259" i="40"/>
  <c r="BG258" i="40"/>
  <c r="BG257" i="40"/>
  <c r="BG256" i="40"/>
  <c r="BG255" i="40"/>
  <c r="BG254" i="40"/>
  <c r="BG253" i="40"/>
  <c r="BG252" i="40"/>
  <c r="BG251" i="40"/>
  <c r="BG250" i="40"/>
  <c r="BG249" i="40"/>
  <c r="BG248" i="40"/>
  <c r="BG247" i="40"/>
  <c r="BG246" i="40"/>
  <c r="BG245" i="40"/>
  <c r="BG244" i="40"/>
  <c r="BG243" i="40"/>
  <c r="BG242" i="40"/>
  <c r="BG241" i="40"/>
  <c r="BG240" i="40"/>
  <c r="BG239" i="40"/>
  <c r="BG238" i="40"/>
  <c r="BG237" i="40"/>
  <c r="BG236" i="40"/>
  <c r="BG235" i="40"/>
  <c r="BG234" i="40"/>
  <c r="BG233" i="40"/>
  <c r="BG232" i="40"/>
  <c r="BG231" i="40"/>
  <c r="BG230" i="40"/>
  <c r="BG229" i="40"/>
  <c r="BG228" i="40"/>
  <c r="BG227" i="40"/>
  <c r="BG226" i="40"/>
  <c r="BG225" i="40"/>
  <c r="BG224" i="40"/>
  <c r="BG223" i="40"/>
  <c r="BG222" i="40"/>
  <c r="BG221" i="40"/>
  <c r="BG220" i="40"/>
  <c r="BG219" i="40"/>
  <c r="BG218" i="40"/>
  <c r="BG217" i="40"/>
  <c r="BG216" i="40"/>
  <c r="BG215" i="40"/>
  <c r="BG214" i="40"/>
  <c r="BG213" i="40"/>
  <c r="BG212" i="40"/>
  <c r="BG211" i="40"/>
  <c r="BG210" i="40"/>
  <c r="BG209" i="40"/>
  <c r="BG208" i="40"/>
  <c r="BG207" i="40"/>
  <c r="BG206" i="40"/>
  <c r="BG205" i="40"/>
  <c r="BG204" i="40"/>
  <c r="BG203" i="40"/>
  <c r="BG202" i="40"/>
  <c r="BG201" i="40"/>
  <c r="BG200" i="40"/>
  <c r="BG199" i="40"/>
  <c r="BG198" i="40"/>
  <c r="BG197" i="40"/>
  <c r="BG196" i="40"/>
  <c r="BG195" i="40"/>
  <c r="BG194" i="40"/>
  <c r="BG193" i="40"/>
  <c r="BG192" i="40"/>
  <c r="BG191" i="40"/>
  <c r="BG190" i="40"/>
  <c r="BG189" i="40"/>
  <c r="BG188" i="40"/>
  <c r="BG187" i="40"/>
  <c r="BG186" i="40"/>
  <c r="BG185" i="40"/>
  <c r="BG184" i="40"/>
  <c r="BG183" i="40"/>
  <c r="BG182" i="40"/>
  <c r="BG181" i="40"/>
  <c r="BG180" i="40"/>
  <c r="BG179" i="40"/>
  <c r="BG178" i="40"/>
  <c r="BG177" i="40"/>
  <c r="BG176" i="40"/>
  <c r="BG175" i="40"/>
  <c r="BG174" i="40"/>
  <c r="BG173" i="40"/>
  <c r="BG172" i="40"/>
  <c r="BF336" i="40"/>
  <c r="BF335" i="40"/>
  <c r="BF334" i="40"/>
  <c r="BF312" i="40"/>
  <c r="BF311" i="40"/>
  <c r="BF310" i="40"/>
  <c r="BF309" i="40"/>
  <c r="BF308" i="40"/>
  <c r="BF307" i="40"/>
  <c r="BF306" i="40"/>
  <c r="BF305" i="40"/>
  <c r="BF304" i="40"/>
  <c r="BF303" i="40"/>
  <c r="BF302" i="40"/>
  <c r="BF301" i="40"/>
  <c r="BF300" i="40"/>
  <c r="BF299" i="40"/>
  <c r="BF298" i="40"/>
  <c r="BF297" i="40"/>
  <c r="BF296" i="40"/>
  <c r="BF295" i="40"/>
  <c r="BF294" i="40"/>
  <c r="BF293" i="40"/>
  <c r="BF292" i="40"/>
  <c r="BF291" i="40"/>
  <c r="BF290" i="40"/>
  <c r="BF289" i="40"/>
  <c r="BF288" i="40"/>
  <c r="BF287" i="40"/>
  <c r="BF286" i="40"/>
  <c r="BF285" i="40"/>
  <c r="BF284" i="40"/>
  <c r="BF283" i="40"/>
  <c r="BF282" i="40"/>
  <c r="BF281" i="40"/>
  <c r="BF280" i="40"/>
  <c r="BF279" i="40"/>
  <c r="BF278" i="40"/>
  <c r="BF277" i="40"/>
  <c r="BF276" i="40"/>
  <c r="BF275" i="40"/>
  <c r="BF274" i="40"/>
  <c r="BF273" i="40"/>
  <c r="BF272" i="40"/>
  <c r="BF271" i="40"/>
  <c r="BF270" i="40"/>
  <c r="BF269" i="40"/>
  <c r="BF268" i="40"/>
  <c r="BF267" i="40"/>
  <c r="BF266" i="40"/>
  <c r="BF265" i="40"/>
  <c r="BF264" i="40"/>
  <c r="BF263" i="40"/>
  <c r="BF262" i="40"/>
  <c r="BF261" i="40"/>
  <c r="BF260" i="40"/>
  <c r="BF259" i="40"/>
  <c r="BF258" i="40"/>
  <c r="BF257" i="40"/>
  <c r="BF256" i="40"/>
  <c r="BF255" i="40"/>
  <c r="BF254" i="40"/>
  <c r="BF253" i="40"/>
  <c r="BF252" i="40"/>
  <c r="BF251" i="40"/>
  <c r="BF250" i="40"/>
  <c r="BF249" i="40"/>
  <c r="BF248" i="40"/>
  <c r="BF247" i="40"/>
  <c r="BF246" i="40"/>
  <c r="BF245" i="40"/>
  <c r="BF244" i="40"/>
  <c r="BF243" i="40"/>
  <c r="BF242" i="40"/>
  <c r="BF241" i="40"/>
  <c r="BF240" i="40"/>
  <c r="BF239" i="40"/>
  <c r="BF238" i="40"/>
  <c r="BF237" i="40"/>
  <c r="BF236" i="40"/>
  <c r="BF235" i="40"/>
  <c r="BF234" i="40"/>
  <c r="BF233" i="40"/>
  <c r="BF232" i="40"/>
  <c r="BF231" i="40"/>
  <c r="BF230" i="40"/>
  <c r="BF229" i="40"/>
  <c r="BF228" i="40"/>
  <c r="BF227" i="40"/>
  <c r="BF226" i="40"/>
  <c r="BF225" i="40"/>
  <c r="BF224" i="40"/>
  <c r="BF223" i="40"/>
  <c r="BF222" i="40"/>
  <c r="BF221" i="40"/>
  <c r="BF220" i="40"/>
  <c r="BF219" i="40"/>
  <c r="BF218" i="40"/>
  <c r="BF217" i="40"/>
  <c r="BF216" i="40"/>
  <c r="BF215" i="40"/>
  <c r="BF214" i="40"/>
  <c r="BF213" i="40"/>
  <c r="BF212" i="40"/>
  <c r="BF211" i="40"/>
  <c r="BF210" i="40"/>
  <c r="BF209" i="40"/>
  <c r="BF208" i="40"/>
  <c r="BF207" i="40"/>
  <c r="BF206" i="40"/>
  <c r="BF205" i="40"/>
  <c r="BF204" i="40"/>
  <c r="BF203" i="40"/>
  <c r="BF202" i="40"/>
  <c r="BF201" i="40"/>
  <c r="BF200" i="40"/>
  <c r="BF199" i="40"/>
  <c r="BF198" i="40"/>
  <c r="BF197" i="40"/>
  <c r="BF196" i="40"/>
  <c r="BF195" i="40"/>
  <c r="BF194" i="40"/>
  <c r="BF193" i="40"/>
  <c r="BF192" i="40"/>
  <c r="BF191" i="40"/>
  <c r="BF190" i="40"/>
  <c r="BF189" i="40"/>
  <c r="BF188" i="40"/>
  <c r="BF187" i="40"/>
  <c r="BF186" i="40"/>
  <c r="BF185" i="40"/>
  <c r="BF184" i="40"/>
  <c r="BF183" i="40"/>
  <c r="BF182" i="40"/>
  <c r="BF181" i="40"/>
  <c r="BF180" i="40"/>
  <c r="BF179" i="40"/>
  <c r="BF178" i="40"/>
  <c r="BF177" i="40"/>
  <c r="BF176" i="40"/>
  <c r="BF175" i="40"/>
  <c r="BF174" i="40"/>
  <c r="BF173" i="40"/>
  <c r="BF172" i="40"/>
  <c r="BD336" i="40"/>
  <c r="BD335" i="40"/>
  <c r="BD334" i="40"/>
  <c r="BD312" i="40"/>
  <c r="BD311" i="40"/>
  <c r="BD310" i="40"/>
  <c r="BD309" i="40"/>
  <c r="BD308" i="40"/>
  <c r="BD307" i="40"/>
  <c r="BD306" i="40"/>
  <c r="BD305" i="40"/>
  <c r="BD304" i="40"/>
  <c r="BD303" i="40"/>
  <c r="BD302" i="40"/>
  <c r="BD301" i="40"/>
  <c r="BD300" i="40"/>
  <c r="BD299" i="40"/>
  <c r="BD298" i="40"/>
  <c r="BD297" i="40"/>
  <c r="BD296" i="40"/>
  <c r="BD295" i="40"/>
  <c r="BD294" i="40"/>
  <c r="BD293" i="40"/>
  <c r="BD292" i="40"/>
  <c r="BD291" i="40"/>
  <c r="BD290" i="40"/>
  <c r="BD289" i="40"/>
  <c r="BD288" i="40"/>
  <c r="BD287" i="40"/>
  <c r="BD286" i="40"/>
  <c r="BD285" i="40"/>
  <c r="BD284" i="40"/>
  <c r="BD283" i="40"/>
  <c r="BD282" i="40"/>
  <c r="BD281" i="40"/>
  <c r="BD280" i="40"/>
  <c r="BD279" i="40"/>
  <c r="BD278" i="40"/>
  <c r="BD277" i="40"/>
  <c r="BD276" i="40"/>
  <c r="BD275" i="40"/>
  <c r="BD274" i="40"/>
  <c r="BD273" i="40"/>
  <c r="BD272" i="40"/>
  <c r="BD271" i="40"/>
  <c r="BD270" i="40"/>
  <c r="BD269" i="40"/>
  <c r="BD268" i="40"/>
  <c r="BD267" i="40"/>
  <c r="BD266" i="40"/>
  <c r="BD265" i="40"/>
  <c r="BD264" i="40"/>
  <c r="BD263" i="40"/>
  <c r="BD262" i="40"/>
  <c r="BD261" i="40"/>
  <c r="BD260" i="40"/>
  <c r="BD259" i="40"/>
  <c r="BD258" i="40"/>
  <c r="BD257" i="40"/>
  <c r="BD256" i="40"/>
  <c r="BD255" i="40"/>
  <c r="BD254" i="40"/>
  <c r="BD253" i="40"/>
  <c r="BD252" i="40"/>
  <c r="BD251" i="40"/>
  <c r="BD250" i="40"/>
  <c r="BD249" i="40"/>
  <c r="BD248" i="40"/>
  <c r="BD247" i="40"/>
  <c r="BD246" i="40"/>
  <c r="BD245" i="40"/>
  <c r="BD244" i="40"/>
  <c r="BD243" i="40"/>
  <c r="BD242" i="40"/>
  <c r="BD241" i="40"/>
  <c r="BD240" i="40"/>
  <c r="BD239" i="40"/>
  <c r="BD238" i="40"/>
  <c r="BD237" i="40"/>
  <c r="BD236" i="40"/>
  <c r="BD235" i="40"/>
  <c r="BD234" i="40"/>
  <c r="BD233" i="40"/>
  <c r="BD232" i="40"/>
  <c r="BD231" i="40"/>
  <c r="BD230" i="40"/>
  <c r="BD229" i="40"/>
  <c r="BD228" i="40"/>
  <c r="BD227" i="40"/>
  <c r="BD226" i="40"/>
  <c r="BD225" i="40"/>
  <c r="BD224" i="40"/>
  <c r="BD223" i="40"/>
  <c r="BD222" i="40"/>
  <c r="BD221" i="40"/>
  <c r="BD220" i="40"/>
  <c r="BD219" i="40"/>
  <c r="BD218" i="40"/>
  <c r="BD217" i="40"/>
  <c r="BD216" i="40"/>
  <c r="BD215" i="40"/>
  <c r="BD214" i="40"/>
  <c r="BD213" i="40"/>
  <c r="BD212" i="40"/>
  <c r="BD211" i="40"/>
  <c r="BD210" i="40"/>
  <c r="BD209" i="40"/>
  <c r="BD208" i="40"/>
  <c r="BD207" i="40"/>
  <c r="BD206" i="40"/>
  <c r="BD205" i="40"/>
  <c r="BD204" i="40"/>
  <c r="BD203" i="40"/>
  <c r="BD202" i="40"/>
  <c r="BD201" i="40"/>
  <c r="BD200" i="40"/>
  <c r="BD199" i="40"/>
  <c r="BD198" i="40"/>
  <c r="BD197" i="40"/>
  <c r="BD196" i="40"/>
  <c r="BD195" i="40"/>
  <c r="BD194" i="40"/>
  <c r="BD193" i="40"/>
  <c r="BD192" i="40"/>
  <c r="BD191" i="40"/>
  <c r="BD190" i="40"/>
  <c r="BD189" i="40"/>
  <c r="BD188" i="40"/>
  <c r="BD187" i="40"/>
  <c r="BD186" i="40"/>
  <c r="BD185" i="40"/>
  <c r="BD184" i="40"/>
  <c r="BD183" i="40"/>
  <c r="BD182" i="40"/>
  <c r="BD181" i="40"/>
  <c r="BD180" i="40"/>
  <c r="BD179" i="40"/>
  <c r="BD178" i="40"/>
  <c r="BD177" i="40"/>
  <c r="BD176" i="40"/>
  <c r="BD175" i="40"/>
  <c r="BD174" i="40"/>
  <c r="BD173" i="40"/>
  <c r="BD172" i="40"/>
  <c r="BC336" i="40"/>
  <c r="BC335" i="40"/>
  <c r="BC334" i="40"/>
  <c r="BC312" i="40"/>
  <c r="BC311" i="40"/>
  <c r="BC310" i="40"/>
  <c r="BC309" i="40"/>
  <c r="BC308" i="40"/>
  <c r="BC307" i="40"/>
  <c r="BC306" i="40"/>
  <c r="BC305" i="40"/>
  <c r="BC304" i="40"/>
  <c r="BC303" i="40"/>
  <c r="BC302" i="40"/>
  <c r="BC301" i="40"/>
  <c r="BC300" i="40"/>
  <c r="BC299" i="40"/>
  <c r="BC298" i="40"/>
  <c r="BC297" i="40"/>
  <c r="BC296" i="40"/>
  <c r="BC295" i="40"/>
  <c r="BC294" i="40"/>
  <c r="BC293" i="40"/>
  <c r="BC292" i="40"/>
  <c r="BC291" i="40"/>
  <c r="BC290" i="40"/>
  <c r="BC289" i="40"/>
  <c r="BC288" i="40"/>
  <c r="BC287" i="40"/>
  <c r="BC286" i="40"/>
  <c r="BC285" i="40"/>
  <c r="BC284" i="40"/>
  <c r="BC283" i="40"/>
  <c r="BC282" i="40"/>
  <c r="BC281" i="40"/>
  <c r="BC280" i="40"/>
  <c r="BC279" i="40"/>
  <c r="BC278" i="40"/>
  <c r="BC277" i="40"/>
  <c r="BC276" i="40"/>
  <c r="BC275" i="40"/>
  <c r="BC274" i="40"/>
  <c r="BC273" i="40"/>
  <c r="BC272" i="40"/>
  <c r="BC271" i="40"/>
  <c r="BC270" i="40"/>
  <c r="BC269" i="40"/>
  <c r="BC268" i="40"/>
  <c r="BC267" i="40"/>
  <c r="BC266" i="40"/>
  <c r="BC265" i="40"/>
  <c r="BC264" i="40"/>
  <c r="BC263" i="40"/>
  <c r="BC262" i="40"/>
  <c r="BC261" i="40"/>
  <c r="BC260" i="40"/>
  <c r="BC259" i="40"/>
  <c r="BC258" i="40"/>
  <c r="BC257" i="40"/>
  <c r="BC256" i="40"/>
  <c r="BC255" i="40"/>
  <c r="BC254" i="40"/>
  <c r="BC253" i="40"/>
  <c r="BC252" i="40"/>
  <c r="BC251" i="40"/>
  <c r="BC250" i="40"/>
  <c r="BC249" i="40"/>
  <c r="BC248" i="40"/>
  <c r="BC247" i="40"/>
  <c r="BC246" i="40"/>
  <c r="BC245" i="40"/>
  <c r="BC244" i="40"/>
  <c r="BC243" i="40"/>
  <c r="BC242" i="40"/>
  <c r="BC241" i="40"/>
  <c r="BC240" i="40"/>
  <c r="BC239" i="40"/>
  <c r="BC238" i="40"/>
  <c r="BC237" i="40"/>
  <c r="BC236" i="40"/>
  <c r="BC235" i="40"/>
  <c r="BC234" i="40"/>
  <c r="BC233" i="40"/>
  <c r="BC232" i="40"/>
  <c r="BC231" i="40"/>
  <c r="BC230" i="40"/>
  <c r="BC229" i="40"/>
  <c r="BC228" i="40"/>
  <c r="BC227" i="40"/>
  <c r="BC226" i="40"/>
  <c r="BC225" i="40"/>
  <c r="BC224" i="40"/>
  <c r="BC223" i="40"/>
  <c r="BC222" i="40"/>
  <c r="BC221" i="40"/>
  <c r="BC220" i="40"/>
  <c r="BC219" i="40"/>
  <c r="BC218" i="40"/>
  <c r="BC217" i="40"/>
  <c r="BC216" i="40"/>
  <c r="BC215" i="40"/>
  <c r="BC214" i="40"/>
  <c r="BC213" i="40"/>
  <c r="BC212" i="40"/>
  <c r="BC211" i="40"/>
  <c r="BC210" i="40"/>
  <c r="BC209" i="40"/>
  <c r="BC208" i="40"/>
  <c r="BC207" i="40"/>
  <c r="BC206" i="40"/>
  <c r="BC205" i="40"/>
  <c r="BC204" i="40"/>
  <c r="BC203" i="40"/>
  <c r="BC202" i="40"/>
  <c r="BC201" i="40"/>
  <c r="BC200" i="40"/>
  <c r="BC199" i="40"/>
  <c r="BC198" i="40"/>
  <c r="BC197" i="40"/>
  <c r="BC196" i="40"/>
  <c r="BC195" i="40"/>
  <c r="BC194" i="40"/>
  <c r="BC193" i="40"/>
  <c r="BC192" i="40"/>
  <c r="BC191" i="40"/>
  <c r="BC190" i="40"/>
  <c r="BC189" i="40"/>
  <c r="BC188" i="40"/>
  <c r="BC187" i="40"/>
  <c r="BC186" i="40"/>
  <c r="BC185" i="40"/>
  <c r="BC184" i="40"/>
  <c r="BC183" i="40"/>
  <c r="BC182" i="40"/>
  <c r="BC181" i="40"/>
  <c r="BC180" i="40"/>
  <c r="BC179" i="40"/>
  <c r="BC178" i="40"/>
  <c r="BC177" i="40"/>
  <c r="BC176" i="40"/>
  <c r="BC175" i="40"/>
  <c r="BC174" i="40"/>
  <c r="BC173" i="40"/>
  <c r="BC172" i="40"/>
  <c r="BB336" i="40"/>
  <c r="BB335" i="40"/>
  <c r="BB334" i="40"/>
  <c r="BB312" i="40"/>
  <c r="BB311" i="40"/>
  <c r="BB310" i="40"/>
  <c r="BB309" i="40"/>
  <c r="BB308" i="40"/>
  <c r="BB307" i="40"/>
  <c r="BB306" i="40"/>
  <c r="BB305" i="40"/>
  <c r="BB304" i="40"/>
  <c r="BB303" i="40"/>
  <c r="BB302" i="40"/>
  <c r="BB301" i="40"/>
  <c r="BB300" i="40"/>
  <c r="BB299" i="40"/>
  <c r="BB298" i="40"/>
  <c r="BB297" i="40"/>
  <c r="BB296" i="40"/>
  <c r="BB295" i="40"/>
  <c r="BB294" i="40"/>
  <c r="BB293" i="40"/>
  <c r="BB292" i="40"/>
  <c r="BB291" i="40"/>
  <c r="BB290" i="40"/>
  <c r="BB289" i="40"/>
  <c r="BB288" i="40"/>
  <c r="BB287" i="40"/>
  <c r="BB286" i="40"/>
  <c r="BB285" i="40"/>
  <c r="BB284" i="40"/>
  <c r="BB283" i="40"/>
  <c r="BB282" i="40"/>
  <c r="BB281" i="40"/>
  <c r="BB280" i="40"/>
  <c r="BB279" i="40"/>
  <c r="BB278" i="40"/>
  <c r="BB277" i="40"/>
  <c r="BB276" i="40"/>
  <c r="BB275" i="40"/>
  <c r="BB274" i="40"/>
  <c r="BB273" i="40"/>
  <c r="BB272" i="40"/>
  <c r="BB271" i="40"/>
  <c r="BB270" i="40"/>
  <c r="BB269" i="40"/>
  <c r="BB268" i="40"/>
  <c r="BB267" i="40"/>
  <c r="BB266" i="40"/>
  <c r="BB265" i="40"/>
  <c r="BB264" i="40"/>
  <c r="BB263" i="40"/>
  <c r="BB262" i="40"/>
  <c r="BB261" i="40"/>
  <c r="BB260" i="40"/>
  <c r="BB259" i="40"/>
  <c r="BB258" i="40"/>
  <c r="BB257" i="40"/>
  <c r="BB256" i="40"/>
  <c r="BB255" i="40"/>
  <c r="BB254" i="40"/>
  <c r="BB253" i="40"/>
  <c r="BB252" i="40"/>
  <c r="BB251" i="40"/>
  <c r="BB250" i="40"/>
  <c r="BB249" i="40"/>
  <c r="BB248" i="40"/>
  <c r="BB247" i="40"/>
  <c r="BB246" i="40"/>
  <c r="BB245" i="40"/>
  <c r="BB244" i="40"/>
  <c r="BB243" i="40"/>
  <c r="BB242" i="40"/>
  <c r="BB241" i="40"/>
  <c r="BB240" i="40"/>
  <c r="BB239" i="40"/>
  <c r="BB238" i="40"/>
  <c r="BB237" i="40"/>
  <c r="BB236" i="40"/>
  <c r="BB235" i="40"/>
  <c r="BB234" i="40"/>
  <c r="BB233" i="40"/>
  <c r="BB232" i="40"/>
  <c r="BB231" i="40"/>
  <c r="BB230" i="40"/>
  <c r="BB229" i="40"/>
  <c r="BB228" i="40"/>
  <c r="BB227" i="40"/>
  <c r="BB226" i="40"/>
  <c r="BB225" i="40"/>
  <c r="BB224" i="40"/>
  <c r="BB223" i="40"/>
  <c r="BB222" i="40"/>
  <c r="BB221" i="40"/>
  <c r="BB220" i="40"/>
  <c r="BB219" i="40"/>
  <c r="BB218" i="40"/>
  <c r="BB217" i="40"/>
  <c r="BB216" i="40"/>
  <c r="BB215" i="40"/>
  <c r="BB214" i="40"/>
  <c r="BB213" i="40"/>
  <c r="BB212" i="40"/>
  <c r="BB211" i="40"/>
  <c r="BB210" i="40"/>
  <c r="BB209" i="40"/>
  <c r="BB208" i="40"/>
  <c r="BB207" i="40"/>
  <c r="BB206" i="40"/>
  <c r="BB205" i="40"/>
  <c r="BB204" i="40"/>
  <c r="BB203" i="40"/>
  <c r="BB202" i="40"/>
  <c r="BB201" i="40"/>
  <c r="BB200" i="40"/>
  <c r="BB199" i="40"/>
  <c r="BB198" i="40"/>
  <c r="BB197" i="40"/>
  <c r="BB196" i="40"/>
  <c r="BB195" i="40"/>
  <c r="BB194" i="40"/>
  <c r="BB193" i="40"/>
  <c r="BB192" i="40"/>
  <c r="BB191" i="40"/>
  <c r="BB190" i="40"/>
  <c r="BB189" i="40"/>
  <c r="BB188" i="40"/>
  <c r="BB187" i="40"/>
  <c r="BB186" i="40"/>
  <c r="BB185" i="40"/>
  <c r="BB184" i="40"/>
  <c r="BB183" i="40"/>
  <c r="BB182" i="40"/>
  <c r="BB181" i="40"/>
  <c r="BB180" i="40"/>
  <c r="BB179" i="40"/>
  <c r="BB178" i="40"/>
  <c r="BB177" i="40"/>
  <c r="BB176" i="40"/>
  <c r="BB175" i="40"/>
  <c r="BB174" i="40"/>
  <c r="BB173" i="40"/>
  <c r="BB172" i="40"/>
  <c r="BA336" i="40"/>
  <c r="BA335" i="40"/>
  <c r="BA334" i="40"/>
  <c r="BA312" i="40"/>
  <c r="BA311" i="40"/>
  <c r="BA310" i="40"/>
  <c r="BA309" i="40"/>
  <c r="BA308" i="40"/>
  <c r="BA307" i="40"/>
  <c r="BA306" i="40"/>
  <c r="BA305" i="40"/>
  <c r="BA304" i="40"/>
  <c r="BA303" i="40"/>
  <c r="BA302" i="40"/>
  <c r="BA301" i="40"/>
  <c r="BA300" i="40"/>
  <c r="BA299" i="40"/>
  <c r="BA298" i="40"/>
  <c r="BA297" i="40"/>
  <c r="BA296" i="40"/>
  <c r="BA295" i="40"/>
  <c r="BA294" i="40"/>
  <c r="BA293" i="40"/>
  <c r="BA292" i="40"/>
  <c r="BA291" i="40"/>
  <c r="BA290" i="40"/>
  <c r="BA289" i="40"/>
  <c r="BA288" i="40"/>
  <c r="BA287" i="40"/>
  <c r="BA286" i="40"/>
  <c r="BA285" i="40"/>
  <c r="BA284" i="40"/>
  <c r="BA283" i="40"/>
  <c r="BA282" i="40"/>
  <c r="BA281" i="40"/>
  <c r="BA280" i="40"/>
  <c r="BA279" i="40"/>
  <c r="BA278" i="40"/>
  <c r="BA277" i="40"/>
  <c r="BA276" i="40"/>
  <c r="BA275" i="40"/>
  <c r="BA274" i="40"/>
  <c r="BA273" i="40"/>
  <c r="BA272" i="40"/>
  <c r="BA271" i="40"/>
  <c r="BA270" i="40"/>
  <c r="BA269" i="40"/>
  <c r="BA268" i="40"/>
  <c r="BA267" i="40"/>
  <c r="BA266" i="40"/>
  <c r="BA265" i="40"/>
  <c r="BA264" i="40"/>
  <c r="BA263" i="40"/>
  <c r="BA262" i="40"/>
  <c r="BA261" i="40"/>
  <c r="BA260" i="40"/>
  <c r="BA259" i="40"/>
  <c r="BA258" i="40"/>
  <c r="BA257" i="40"/>
  <c r="BA256" i="40"/>
  <c r="BA255" i="40"/>
  <c r="BA254" i="40"/>
  <c r="BA253" i="40"/>
  <c r="BA252" i="40"/>
  <c r="BA251" i="40"/>
  <c r="BA250" i="40"/>
  <c r="BA249" i="40"/>
  <c r="BA248" i="40"/>
  <c r="BA247" i="40"/>
  <c r="BA246" i="40"/>
  <c r="BA245" i="40"/>
  <c r="BA244" i="40"/>
  <c r="BA243" i="40"/>
  <c r="BA242" i="40"/>
  <c r="BA241" i="40"/>
  <c r="BA240" i="40"/>
  <c r="BA239" i="40"/>
  <c r="BA238" i="40"/>
  <c r="BA237" i="40"/>
  <c r="BA236" i="40"/>
  <c r="BA235" i="40"/>
  <c r="BA234" i="40"/>
  <c r="BA233" i="40"/>
  <c r="BA232" i="40"/>
  <c r="BA231" i="40"/>
  <c r="BA230" i="40"/>
  <c r="BA229" i="40"/>
  <c r="BA228" i="40"/>
  <c r="BA227" i="40"/>
  <c r="BA226" i="40"/>
  <c r="BA225" i="40"/>
  <c r="BA224" i="40"/>
  <c r="BA223" i="40"/>
  <c r="BA222" i="40"/>
  <c r="BA221" i="40"/>
  <c r="BA220" i="40"/>
  <c r="BA219" i="40"/>
  <c r="BA218" i="40"/>
  <c r="BA217" i="40"/>
  <c r="BA216" i="40"/>
  <c r="BA215" i="40"/>
  <c r="BA214" i="40"/>
  <c r="BA213" i="40"/>
  <c r="BA212" i="40"/>
  <c r="BA211" i="40"/>
  <c r="BA210" i="40"/>
  <c r="BA209" i="40"/>
  <c r="BA208" i="40"/>
  <c r="BA207" i="40"/>
  <c r="BA206" i="40"/>
  <c r="BA205" i="40"/>
  <c r="BA204" i="40"/>
  <c r="BA203" i="40"/>
  <c r="BA202" i="40"/>
  <c r="BA201" i="40"/>
  <c r="BA200" i="40"/>
  <c r="BA199" i="40"/>
  <c r="BA198" i="40"/>
  <c r="BA197" i="40"/>
  <c r="BA196" i="40"/>
  <c r="BA195" i="40"/>
  <c r="BA194" i="40"/>
  <c r="BA193" i="40"/>
  <c r="BA192" i="40"/>
  <c r="BA191" i="40"/>
  <c r="BA190" i="40"/>
  <c r="BA189" i="40"/>
  <c r="BA188" i="40"/>
  <c r="BA187" i="40"/>
  <c r="BA186" i="40"/>
  <c r="BA185" i="40"/>
  <c r="BA184" i="40"/>
  <c r="BA183" i="40"/>
  <c r="BA182" i="40"/>
  <c r="BA181" i="40"/>
  <c r="BA180" i="40"/>
  <c r="BA179" i="40"/>
  <c r="BA178" i="40"/>
  <c r="BA177" i="40"/>
  <c r="BA176" i="40"/>
  <c r="BA175" i="40"/>
  <c r="BA174" i="40"/>
  <c r="BA173" i="40"/>
  <c r="BA172" i="40"/>
  <c r="AY336" i="40"/>
  <c r="AY335" i="40"/>
  <c r="AY334" i="40"/>
  <c r="AY312" i="40"/>
  <c r="AY311" i="40"/>
  <c r="AY310" i="40"/>
  <c r="AY309" i="40"/>
  <c r="AY308" i="40"/>
  <c r="AY307" i="40"/>
  <c r="AY306" i="40"/>
  <c r="AY305" i="40"/>
  <c r="AY304" i="40"/>
  <c r="AY303" i="40"/>
  <c r="AY302" i="40"/>
  <c r="AY301" i="40"/>
  <c r="AY300" i="40"/>
  <c r="AY299" i="40"/>
  <c r="AY298" i="40"/>
  <c r="AY297" i="40"/>
  <c r="AY296" i="40"/>
  <c r="AY295" i="40"/>
  <c r="AY294" i="40"/>
  <c r="AY293" i="40"/>
  <c r="AY292" i="40"/>
  <c r="AY291" i="40"/>
  <c r="AY290" i="40"/>
  <c r="AY289" i="40"/>
  <c r="AY288" i="40"/>
  <c r="AY287" i="40"/>
  <c r="AY286" i="40"/>
  <c r="AY285" i="40"/>
  <c r="AY284" i="40"/>
  <c r="AY283" i="40"/>
  <c r="AY282" i="40"/>
  <c r="AY281" i="40"/>
  <c r="AY280" i="40"/>
  <c r="AY279" i="40"/>
  <c r="AY278" i="40"/>
  <c r="AY277" i="40"/>
  <c r="AY276" i="40"/>
  <c r="AY275" i="40"/>
  <c r="AY274" i="40"/>
  <c r="AY273" i="40"/>
  <c r="AY272" i="40"/>
  <c r="AY271" i="40"/>
  <c r="AY270" i="40"/>
  <c r="AY269" i="40"/>
  <c r="AY268" i="40"/>
  <c r="AY267" i="40"/>
  <c r="AY266" i="40"/>
  <c r="AY265" i="40"/>
  <c r="AY264" i="40"/>
  <c r="AY263" i="40"/>
  <c r="AY262" i="40"/>
  <c r="AY261" i="40"/>
  <c r="AY260" i="40"/>
  <c r="AY259" i="40"/>
  <c r="AY258" i="40"/>
  <c r="AY257" i="40"/>
  <c r="AY256" i="40"/>
  <c r="AY255" i="40"/>
  <c r="AY254" i="40"/>
  <c r="AY253" i="40"/>
  <c r="AY252" i="40"/>
  <c r="AY251" i="40"/>
  <c r="AY250" i="40"/>
  <c r="AY249" i="40"/>
  <c r="AY248" i="40"/>
  <c r="AY247" i="40"/>
  <c r="AY246" i="40"/>
  <c r="AY245" i="40"/>
  <c r="AY244" i="40"/>
  <c r="AY243" i="40"/>
  <c r="AY242" i="40"/>
  <c r="AY241" i="40"/>
  <c r="AY240" i="40"/>
  <c r="AY239" i="40"/>
  <c r="AY238" i="40"/>
  <c r="AY237" i="40"/>
  <c r="AY236" i="40"/>
  <c r="AY235" i="40"/>
  <c r="AY234" i="40"/>
  <c r="AY233" i="40"/>
  <c r="AY232" i="40"/>
  <c r="AY231" i="40"/>
  <c r="AY230" i="40"/>
  <c r="AY229" i="40"/>
  <c r="AY228" i="40"/>
  <c r="AY227" i="40"/>
  <c r="AY226" i="40"/>
  <c r="AY225" i="40"/>
  <c r="AY224" i="40"/>
  <c r="AY223" i="40"/>
  <c r="AY222" i="40"/>
  <c r="AY221" i="40"/>
  <c r="AY220" i="40"/>
  <c r="AY219" i="40"/>
  <c r="AY218" i="40"/>
  <c r="AY217" i="40"/>
  <c r="AY216" i="40"/>
  <c r="AY215" i="40"/>
  <c r="AY214" i="40"/>
  <c r="AY213" i="40"/>
  <c r="AY212" i="40"/>
  <c r="AY211" i="40"/>
  <c r="AY210" i="40"/>
  <c r="AY209" i="40"/>
  <c r="AY208" i="40"/>
  <c r="AY207" i="40"/>
  <c r="AY206" i="40"/>
  <c r="AY205" i="40"/>
  <c r="AY204" i="40"/>
  <c r="AY203" i="40"/>
  <c r="AY202" i="40"/>
  <c r="AY201" i="40"/>
  <c r="AY200" i="40"/>
  <c r="AY199" i="40"/>
  <c r="AY198" i="40"/>
  <c r="AY197" i="40"/>
  <c r="AY196" i="40"/>
  <c r="AY195" i="40"/>
  <c r="AY194" i="40"/>
  <c r="AY193" i="40"/>
  <c r="AY192" i="40"/>
  <c r="AY191" i="40"/>
  <c r="AY190" i="40"/>
  <c r="AY189" i="40"/>
  <c r="AY188" i="40"/>
  <c r="AY187" i="40"/>
  <c r="AY186" i="40"/>
  <c r="AY185" i="40"/>
  <c r="AY184" i="40"/>
  <c r="AY183" i="40"/>
  <c r="AY182" i="40"/>
  <c r="AY181" i="40"/>
  <c r="AY180" i="40"/>
  <c r="AY179" i="40"/>
  <c r="AY178" i="40"/>
  <c r="AY177" i="40"/>
  <c r="AY176" i="40"/>
  <c r="AY175" i="40"/>
  <c r="AY174" i="40"/>
  <c r="AY173" i="40"/>
  <c r="AY172" i="40"/>
  <c r="AX336" i="40"/>
  <c r="AX335" i="40"/>
  <c r="AX334" i="40"/>
  <c r="AX312" i="40"/>
  <c r="AX311" i="40"/>
  <c r="AX310" i="40"/>
  <c r="AX309" i="40"/>
  <c r="AX308" i="40"/>
  <c r="AX307" i="40"/>
  <c r="AX306" i="40"/>
  <c r="AX305" i="40"/>
  <c r="AX304" i="40"/>
  <c r="AX303" i="40"/>
  <c r="AX302" i="40"/>
  <c r="AX301" i="40"/>
  <c r="AX300" i="40"/>
  <c r="AX299" i="40"/>
  <c r="AX298" i="40"/>
  <c r="AX297" i="40"/>
  <c r="AX296" i="40"/>
  <c r="AX295" i="40"/>
  <c r="AX294" i="40"/>
  <c r="AX293" i="40"/>
  <c r="AX292" i="40"/>
  <c r="AX291" i="40"/>
  <c r="AX290" i="40"/>
  <c r="AX289" i="40"/>
  <c r="AX288" i="40"/>
  <c r="AX287" i="40"/>
  <c r="AX286" i="40"/>
  <c r="AX285" i="40"/>
  <c r="AX284" i="40"/>
  <c r="AX283" i="40"/>
  <c r="AX282" i="40"/>
  <c r="AX281" i="40"/>
  <c r="AX280" i="40"/>
  <c r="AX279" i="40"/>
  <c r="AX278" i="40"/>
  <c r="AX277" i="40"/>
  <c r="AX276" i="40"/>
  <c r="AX275" i="40"/>
  <c r="AX274" i="40"/>
  <c r="AX273" i="40"/>
  <c r="AX272" i="40"/>
  <c r="AX271" i="40"/>
  <c r="AX270" i="40"/>
  <c r="AX269" i="40"/>
  <c r="AX268" i="40"/>
  <c r="AX267" i="40"/>
  <c r="AX266" i="40"/>
  <c r="AX265" i="40"/>
  <c r="AX264" i="40"/>
  <c r="AX263" i="40"/>
  <c r="AX262" i="40"/>
  <c r="AX261" i="40"/>
  <c r="AX260" i="40"/>
  <c r="AX259" i="40"/>
  <c r="AX258" i="40"/>
  <c r="AX257" i="40"/>
  <c r="AX256" i="40"/>
  <c r="AX255" i="40"/>
  <c r="AX254" i="40"/>
  <c r="AX253" i="40"/>
  <c r="AX252" i="40"/>
  <c r="AX251" i="40"/>
  <c r="AX250" i="40"/>
  <c r="AX249" i="40"/>
  <c r="AX248" i="40"/>
  <c r="AX247" i="40"/>
  <c r="AX246" i="40"/>
  <c r="AX245" i="40"/>
  <c r="AX244" i="40"/>
  <c r="AX243" i="40"/>
  <c r="AX242" i="40"/>
  <c r="AX241" i="40"/>
  <c r="AX240" i="40"/>
  <c r="AX239" i="40"/>
  <c r="AX238" i="40"/>
  <c r="AX237" i="40"/>
  <c r="AX236" i="40"/>
  <c r="AX235" i="40"/>
  <c r="AX234" i="40"/>
  <c r="AX233" i="40"/>
  <c r="AX232" i="40"/>
  <c r="AX231" i="40"/>
  <c r="AX230" i="40"/>
  <c r="AX229" i="40"/>
  <c r="AX228" i="40"/>
  <c r="AX227" i="40"/>
  <c r="AX226" i="40"/>
  <c r="AX225" i="40"/>
  <c r="AX224" i="40"/>
  <c r="AX223" i="40"/>
  <c r="AX222" i="40"/>
  <c r="AX221" i="40"/>
  <c r="AX220" i="40"/>
  <c r="AX219" i="40"/>
  <c r="AX218" i="40"/>
  <c r="AX217" i="40"/>
  <c r="AX216" i="40"/>
  <c r="AX215" i="40"/>
  <c r="AX214" i="40"/>
  <c r="AX213" i="40"/>
  <c r="AX212" i="40"/>
  <c r="AX211" i="40"/>
  <c r="AX210" i="40"/>
  <c r="AX209" i="40"/>
  <c r="AX208" i="40"/>
  <c r="AX207" i="40"/>
  <c r="AX206" i="40"/>
  <c r="AX205" i="40"/>
  <c r="AX204" i="40"/>
  <c r="AX203" i="40"/>
  <c r="AX202" i="40"/>
  <c r="AX201" i="40"/>
  <c r="AX200" i="40"/>
  <c r="AX199" i="40"/>
  <c r="AX198" i="40"/>
  <c r="AX197" i="40"/>
  <c r="AX196" i="40"/>
  <c r="AX195" i="40"/>
  <c r="AX194" i="40"/>
  <c r="AX193" i="40"/>
  <c r="AX192" i="40"/>
  <c r="AX191" i="40"/>
  <c r="AX190" i="40"/>
  <c r="AX189" i="40"/>
  <c r="AX188" i="40"/>
  <c r="AX187" i="40"/>
  <c r="AX186" i="40"/>
  <c r="AX185" i="40"/>
  <c r="AX184" i="40"/>
  <c r="AX183" i="40"/>
  <c r="AX182" i="40"/>
  <c r="AX181" i="40"/>
  <c r="AX180" i="40"/>
  <c r="AX179" i="40"/>
  <c r="AX178" i="40"/>
  <c r="AX177" i="40"/>
  <c r="AX176" i="40"/>
  <c r="AX175" i="40"/>
  <c r="AX174" i="40"/>
  <c r="AX173" i="40"/>
  <c r="AX172" i="40"/>
  <c r="AW336" i="40"/>
  <c r="AW335" i="40"/>
  <c r="AW334" i="40"/>
  <c r="AW312" i="40"/>
  <c r="AW311" i="40"/>
  <c r="AW310" i="40"/>
  <c r="AW309" i="40"/>
  <c r="AW308" i="40"/>
  <c r="AW307" i="40"/>
  <c r="AW306" i="40"/>
  <c r="AW305" i="40"/>
  <c r="AW304" i="40"/>
  <c r="AW303" i="40"/>
  <c r="AW302" i="40"/>
  <c r="AW301" i="40"/>
  <c r="AW300" i="40"/>
  <c r="AW299" i="40"/>
  <c r="AW298" i="40"/>
  <c r="AW297" i="40"/>
  <c r="AW296" i="40"/>
  <c r="AW295" i="40"/>
  <c r="AW294" i="40"/>
  <c r="AW293" i="40"/>
  <c r="AW292" i="40"/>
  <c r="AW291" i="40"/>
  <c r="AW290" i="40"/>
  <c r="AW289" i="40"/>
  <c r="AW288" i="40"/>
  <c r="AW287" i="40"/>
  <c r="AW286" i="40"/>
  <c r="AW285" i="40"/>
  <c r="AW284" i="40"/>
  <c r="AW283" i="40"/>
  <c r="AW282" i="40"/>
  <c r="AW281" i="40"/>
  <c r="AW280" i="40"/>
  <c r="AW279" i="40"/>
  <c r="AW278" i="40"/>
  <c r="AW277" i="40"/>
  <c r="AW276" i="40"/>
  <c r="AW275" i="40"/>
  <c r="AW274" i="40"/>
  <c r="AW273" i="40"/>
  <c r="AW272" i="40"/>
  <c r="AW271" i="40"/>
  <c r="AW270" i="40"/>
  <c r="AW269" i="40"/>
  <c r="AW268" i="40"/>
  <c r="AW267" i="40"/>
  <c r="AW266" i="40"/>
  <c r="AW265" i="40"/>
  <c r="AW264" i="40"/>
  <c r="AW263" i="40"/>
  <c r="AW262" i="40"/>
  <c r="AW261" i="40"/>
  <c r="AW260" i="40"/>
  <c r="AW259" i="40"/>
  <c r="AW258" i="40"/>
  <c r="AW257" i="40"/>
  <c r="AW256" i="40"/>
  <c r="AW255" i="40"/>
  <c r="AW254" i="40"/>
  <c r="AW253" i="40"/>
  <c r="AW252" i="40"/>
  <c r="AW251" i="40"/>
  <c r="AW250" i="40"/>
  <c r="AW249" i="40"/>
  <c r="AW248" i="40"/>
  <c r="AW247" i="40"/>
  <c r="AW246" i="40"/>
  <c r="AW245" i="40"/>
  <c r="AW244" i="40"/>
  <c r="AW243" i="40"/>
  <c r="AW242" i="40"/>
  <c r="AW241" i="40"/>
  <c r="AW240" i="40"/>
  <c r="AW239" i="40"/>
  <c r="AW238" i="40"/>
  <c r="AW237" i="40"/>
  <c r="AW236" i="40"/>
  <c r="AW235" i="40"/>
  <c r="AW234" i="40"/>
  <c r="AW233" i="40"/>
  <c r="AW232" i="40"/>
  <c r="AW231" i="40"/>
  <c r="AW230" i="40"/>
  <c r="AW229" i="40"/>
  <c r="AW228" i="40"/>
  <c r="AW227" i="40"/>
  <c r="AW226" i="40"/>
  <c r="AW225" i="40"/>
  <c r="AW224" i="40"/>
  <c r="AW223" i="40"/>
  <c r="AW222" i="40"/>
  <c r="AW221" i="40"/>
  <c r="AW220" i="40"/>
  <c r="AW219" i="40"/>
  <c r="AW218" i="40"/>
  <c r="AW217" i="40"/>
  <c r="AW216" i="40"/>
  <c r="AW215" i="40"/>
  <c r="AW214" i="40"/>
  <c r="AW213" i="40"/>
  <c r="AW212" i="40"/>
  <c r="AW211" i="40"/>
  <c r="AW210" i="40"/>
  <c r="AW209" i="40"/>
  <c r="AW208" i="40"/>
  <c r="AW207" i="40"/>
  <c r="AW206" i="40"/>
  <c r="AW205" i="40"/>
  <c r="AW204" i="40"/>
  <c r="AW203" i="40"/>
  <c r="AW202" i="40"/>
  <c r="AW201" i="40"/>
  <c r="AW200" i="40"/>
  <c r="AW199" i="40"/>
  <c r="AW198" i="40"/>
  <c r="AW197" i="40"/>
  <c r="AW196" i="40"/>
  <c r="AW195" i="40"/>
  <c r="AW194" i="40"/>
  <c r="AW193" i="40"/>
  <c r="AW192" i="40"/>
  <c r="AW191" i="40"/>
  <c r="AW190" i="40"/>
  <c r="AW189" i="40"/>
  <c r="AW188" i="40"/>
  <c r="AW187" i="40"/>
  <c r="AW186" i="40"/>
  <c r="AW185" i="40"/>
  <c r="AW184" i="40"/>
  <c r="AW183" i="40"/>
  <c r="AW182" i="40"/>
  <c r="AW181" i="40"/>
  <c r="AW180" i="40"/>
  <c r="AW179" i="40"/>
  <c r="AW178" i="40"/>
  <c r="AW177" i="40"/>
  <c r="AW176" i="40"/>
  <c r="AW175" i="40"/>
  <c r="AW174" i="40"/>
  <c r="AW173" i="40"/>
  <c r="AW172" i="40"/>
  <c r="AU336" i="40"/>
  <c r="AU335" i="40"/>
  <c r="AU334" i="40"/>
  <c r="AU312" i="40"/>
  <c r="AU311" i="40"/>
  <c r="AU310" i="40"/>
  <c r="AU309" i="40"/>
  <c r="AU308" i="40"/>
  <c r="AU307" i="40"/>
  <c r="AU306" i="40"/>
  <c r="AU305" i="40"/>
  <c r="AU304" i="40"/>
  <c r="AU303" i="40"/>
  <c r="AU302" i="40"/>
  <c r="AU301" i="40"/>
  <c r="AU300" i="40"/>
  <c r="AU299" i="40"/>
  <c r="AU298" i="40"/>
  <c r="AU297" i="40"/>
  <c r="AU296" i="40"/>
  <c r="AU295" i="40"/>
  <c r="AU294" i="40"/>
  <c r="AU293" i="40"/>
  <c r="AU292" i="40"/>
  <c r="AU291" i="40"/>
  <c r="AU290" i="40"/>
  <c r="AU289" i="40"/>
  <c r="AU288" i="40"/>
  <c r="AU287" i="40"/>
  <c r="AU286" i="40"/>
  <c r="AU285" i="40"/>
  <c r="AU284" i="40"/>
  <c r="AU283" i="40"/>
  <c r="AU282" i="40"/>
  <c r="AU281" i="40"/>
  <c r="AU280" i="40"/>
  <c r="AU279" i="40"/>
  <c r="AU278" i="40"/>
  <c r="AU277" i="40"/>
  <c r="AU276" i="40"/>
  <c r="AU275" i="40"/>
  <c r="AU274" i="40"/>
  <c r="AU273" i="40"/>
  <c r="AU272" i="40"/>
  <c r="AU271" i="40"/>
  <c r="AU270" i="40"/>
  <c r="AU269" i="40"/>
  <c r="AU268" i="40"/>
  <c r="AU267" i="40"/>
  <c r="AU266" i="40"/>
  <c r="AU265" i="40"/>
  <c r="AU264" i="40"/>
  <c r="AU263" i="40"/>
  <c r="AU262" i="40"/>
  <c r="AU261" i="40"/>
  <c r="AU260" i="40"/>
  <c r="AU259" i="40"/>
  <c r="AU258" i="40"/>
  <c r="AU257" i="40"/>
  <c r="AU256" i="40"/>
  <c r="AU255" i="40"/>
  <c r="AU254" i="40"/>
  <c r="AU253" i="40"/>
  <c r="AU252" i="40"/>
  <c r="AU251" i="40"/>
  <c r="AU250" i="40"/>
  <c r="AU249" i="40"/>
  <c r="AU248" i="40"/>
  <c r="AU247" i="40"/>
  <c r="AU246" i="40"/>
  <c r="AU245" i="40"/>
  <c r="AU244" i="40"/>
  <c r="AU243" i="40"/>
  <c r="AU242" i="40"/>
  <c r="AU241" i="40"/>
  <c r="AU240" i="40"/>
  <c r="AU239" i="40"/>
  <c r="AU238" i="40"/>
  <c r="AU237" i="40"/>
  <c r="AU236" i="40"/>
  <c r="AU235" i="40"/>
  <c r="AU234" i="40"/>
  <c r="AU233" i="40"/>
  <c r="AU232" i="40"/>
  <c r="AU231" i="40"/>
  <c r="AU230" i="40"/>
  <c r="AU229" i="40"/>
  <c r="AU228" i="40"/>
  <c r="AU227" i="40"/>
  <c r="AU226" i="40"/>
  <c r="AU225" i="40"/>
  <c r="AU224" i="40"/>
  <c r="AU223" i="40"/>
  <c r="AU222" i="40"/>
  <c r="AU221" i="40"/>
  <c r="AU220" i="40"/>
  <c r="AU219" i="40"/>
  <c r="AU218" i="40"/>
  <c r="AU217" i="40"/>
  <c r="AU216" i="40"/>
  <c r="AU215" i="40"/>
  <c r="AU214" i="40"/>
  <c r="AU213" i="40"/>
  <c r="AU212" i="40"/>
  <c r="AU211" i="40"/>
  <c r="AU210" i="40"/>
  <c r="AU209" i="40"/>
  <c r="AU208" i="40"/>
  <c r="AU207" i="40"/>
  <c r="AU206" i="40"/>
  <c r="AU205" i="40"/>
  <c r="AU204" i="40"/>
  <c r="AU203" i="40"/>
  <c r="AU202" i="40"/>
  <c r="AU201" i="40"/>
  <c r="AU200" i="40"/>
  <c r="AU199" i="40"/>
  <c r="AU198" i="40"/>
  <c r="AU197" i="40"/>
  <c r="AU196" i="40"/>
  <c r="AU195" i="40"/>
  <c r="AU194" i="40"/>
  <c r="AU193" i="40"/>
  <c r="AU192" i="40"/>
  <c r="AU191" i="40"/>
  <c r="AU190" i="40"/>
  <c r="AU189" i="40"/>
  <c r="AU188" i="40"/>
  <c r="AU187" i="40"/>
  <c r="AU186" i="40"/>
  <c r="AU185" i="40"/>
  <c r="AU184" i="40"/>
  <c r="AU183" i="40"/>
  <c r="AU182" i="40"/>
  <c r="AU181" i="40"/>
  <c r="AU180" i="40"/>
  <c r="AU179" i="40"/>
  <c r="AU178" i="40"/>
  <c r="AU177" i="40"/>
  <c r="AU176" i="40"/>
  <c r="AU175" i="40"/>
  <c r="AU174" i="40"/>
  <c r="AU173" i="40"/>
  <c r="AU172" i="40"/>
  <c r="AT336" i="40"/>
  <c r="AT335" i="40"/>
  <c r="AT334" i="40"/>
  <c r="AT312" i="40"/>
  <c r="AT311" i="40"/>
  <c r="AT310" i="40"/>
  <c r="AT309" i="40"/>
  <c r="AT308" i="40"/>
  <c r="AT307" i="40"/>
  <c r="AT306" i="40"/>
  <c r="AT305" i="40"/>
  <c r="AT304" i="40"/>
  <c r="AT303" i="40"/>
  <c r="AT302" i="40"/>
  <c r="AT301" i="40"/>
  <c r="AT300" i="40"/>
  <c r="AT299" i="40"/>
  <c r="AT298" i="40"/>
  <c r="AT297" i="40"/>
  <c r="AT296" i="40"/>
  <c r="AT295" i="40"/>
  <c r="AT294" i="40"/>
  <c r="AT293" i="40"/>
  <c r="AT292" i="40"/>
  <c r="AT291" i="40"/>
  <c r="AT290" i="40"/>
  <c r="AT289" i="40"/>
  <c r="AT288" i="40"/>
  <c r="AT287" i="40"/>
  <c r="AT286" i="40"/>
  <c r="AT285" i="40"/>
  <c r="AT284" i="40"/>
  <c r="AT283" i="40"/>
  <c r="AT282" i="40"/>
  <c r="AT281" i="40"/>
  <c r="AT280" i="40"/>
  <c r="AT279" i="40"/>
  <c r="AT278" i="40"/>
  <c r="AT277" i="40"/>
  <c r="AT276" i="40"/>
  <c r="AT275" i="40"/>
  <c r="AT274" i="40"/>
  <c r="AT273" i="40"/>
  <c r="AT272" i="40"/>
  <c r="AT271" i="40"/>
  <c r="AT270" i="40"/>
  <c r="AT269" i="40"/>
  <c r="AT268" i="40"/>
  <c r="AT267" i="40"/>
  <c r="AT266" i="40"/>
  <c r="AT265" i="40"/>
  <c r="AT264" i="40"/>
  <c r="AT263" i="40"/>
  <c r="AT262" i="40"/>
  <c r="AT261" i="40"/>
  <c r="AT260" i="40"/>
  <c r="AT259" i="40"/>
  <c r="AT258" i="40"/>
  <c r="AT257" i="40"/>
  <c r="AT256" i="40"/>
  <c r="AT255" i="40"/>
  <c r="AT254" i="40"/>
  <c r="AT253" i="40"/>
  <c r="AT252" i="40"/>
  <c r="AT251" i="40"/>
  <c r="AT250" i="40"/>
  <c r="AT249" i="40"/>
  <c r="AT248" i="40"/>
  <c r="AT247" i="40"/>
  <c r="AT246" i="40"/>
  <c r="AT245" i="40"/>
  <c r="AT244" i="40"/>
  <c r="AT243" i="40"/>
  <c r="AT242" i="40"/>
  <c r="AT241" i="40"/>
  <c r="AT240" i="40"/>
  <c r="AT239" i="40"/>
  <c r="AT238" i="40"/>
  <c r="AT237" i="40"/>
  <c r="AT236" i="40"/>
  <c r="AT235" i="40"/>
  <c r="AT234" i="40"/>
  <c r="AT233" i="40"/>
  <c r="AT232" i="40"/>
  <c r="AT231" i="40"/>
  <c r="AT230" i="40"/>
  <c r="AT229" i="40"/>
  <c r="AT228" i="40"/>
  <c r="AT227" i="40"/>
  <c r="AT226" i="40"/>
  <c r="AT225" i="40"/>
  <c r="AT224" i="40"/>
  <c r="AT223" i="40"/>
  <c r="AT222" i="40"/>
  <c r="AT221" i="40"/>
  <c r="AT220" i="40"/>
  <c r="AT219" i="40"/>
  <c r="AT218" i="40"/>
  <c r="AT217" i="40"/>
  <c r="AT216" i="40"/>
  <c r="AT215" i="40"/>
  <c r="AT214" i="40"/>
  <c r="AT213" i="40"/>
  <c r="AT212" i="40"/>
  <c r="AT211" i="40"/>
  <c r="AT210" i="40"/>
  <c r="AT209" i="40"/>
  <c r="AT208" i="40"/>
  <c r="AT207" i="40"/>
  <c r="AT206" i="40"/>
  <c r="AT205" i="40"/>
  <c r="AT204" i="40"/>
  <c r="AT203" i="40"/>
  <c r="AT202" i="40"/>
  <c r="AT201" i="40"/>
  <c r="AT200" i="40"/>
  <c r="AT199" i="40"/>
  <c r="AT198" i="40"/>
  <c r="AT197" i="40"/>
  <c r="AT196" i="40"/>
  <c r="AT195" i="40"/>
  <c r="AT194" i="40"/>
  <c r="AT193" i="40"/>
  <c r="AT192" i="40"/>
  <c r="AT191" i="40"/>
  <c r="AT190" i="40"/>
  <c r="AT189" i="40"/>
  <c r="AT188" i="40"/>
  <c r="AT187" i="40"/>
  <c r="AT186" i="40"/>
  <c r="AT185" i="40"/>
  <c r="AT184" i="40"/>
  <c r="AT183" i="40"/>
  <c r="AT182" i="40"/>
  <c r="AT181" i="40"/>
  <c r="AT180" i="40"/>
  <c r="AT179" i="40"/>
  <c r="AT178" i="40"/>
  <c r="AT177" i="40"/>
  <c r="AT176" i="40"/>
  <c r="AT175" i="40"/>
  <c r="AT174" i="40"/>
  <c r="AT173" i="40"/>
  <c r="AT172" i="40"/>
  <c r="AS336" i="40"/>
  <c r="AS335" i="40"/>
  <c r="AS334" i="40"/>
  <c r="AS312" i="40"/>
  <c r="AS311" i="40"/>
  <c r="AS310" i="40"/>
  <c r="AS309" i="40"/>
  <c r="AS308" i="40"/>
  <c r="AS307" i="40"/>
  <c r="AS306" i="40"/>
  <c r="AS305" i="40"/>
  <c r="AS304" i="40"/>
  <c r="AS303" i="40"/>
  <c r="AS302" i="40"/>
  <c r="AS301" i="40"/>
  <c r="AS300" i="40"/>
  <c r="AS299" i="40"/>
  <c r="AS298" i="40"/>
  <c r="AS297" i="40"/>
  <c r="AS296" i="40"/>
  <c r="AS295" i="40"/>
  <c r="AS294" i="40"/>
  <c r="AS293" i="40"/>
  <c r="AS292" i="40"/>
  <c r="AS291" i="40"/>
  <c r="AS290" i="40"/>
  <c r="AS289" i="40"/>
  <c r="AS288" i="40"/>
  <c r="AS287" i="40"/>
  <c r="AS286" i="40"/>
  <c r="AS285" i="40"/>
  <c r="AS284" i="40"/>
  <c r="AS283" i="40"/>
  <c r="AS282" i="40"/>
  <c r="AS281" i="40"/>
  <c r="AS280" i="40"/>
  <c r="AS279" i="40"/>
  <c r="AS278" i="40"/>
  <c r="AS277" i="40"/>
  <c r="AS276" i="40"/>
  <c r="AS275" i="40"/>
  <c r="AS274" i="40"/>
  <c r="AS273" i="40"/>
  <c r="AS272" i="40"/>
  <c r="AS271" i="40"/>
  <c r="AS270" i="40"/>
  <c r="AS269" i="40"/>
  <c r="AS268" i="40"/>
  <c r="AS267" i="40"/>
  <c r="AS266" i="40"/>
  <c r="AS265" i="40"/>
  <c r="AS264" i="40"/>
  <c r="AS263" i="40"/>
  <c r="AS262" i="40"/>
  <c r="AS261" i="40"/>
  <c r="AS260" i="40"/>
  <c r="AS259" i="40"/>
  <c r="AS258" i="40"/>
  <c r="AS257" i="40"/>
  <c r="AS256" i="40"/>
  <c r="AS255" i="40"/>
  <c r="AS254" i="40"/>
  <c r="AS253" i="40"/>
  <c r="AS252" i="40"/>
  <c r="AS251" i="40"/>
  <c r="AS250" i="40"/>
  <c r="AS249" i="40"/>
  <c r="AS248" i="40"/>
  <c r="AS247" i="40"/>
  <c r="AS246" i="40"/>
  <c r="AS245" i="40"/>
  <c r="AS244" i="40"/>
  <c r="AS243" i="40"/>
  <c r="AS242" i="40"/>
  <c r="AS241" i="40"/>
  <c r="AS240" i="40"/>
  <c r="AS239" i="40"/>
  <c r="AS238" i="40"/>
  <c r="AS237" i="40"/>
  <c r="AS236" i="40"/>
  <c r="AS235" i="40"/>
  <c r="AS234" i="40"/>
  <c r="AS233" i="40"/>
  <c r="AS232" i="40"/>
  <c r="AS231" i="40"/>
  <c r="AS230" i="40"/>
  <c r="AS229" i="40"/>
  <c r="AS228" i="40"/>
  <c r="AS227" i="40"/>
  <c r="AS226" i="40"/>
  <c r="AS225" i="40"/>
  <c r="AS224" i="40"/>
  <c r="AS223" i="40"/>
  <c r="AS222" i="40"/>
  <c r="AS221" i="40"/>
  <c r="AS220" i="40"/>
  <c r="AS219" i="40"/>
  <c r="AS218" i="40"/>
  <c r="AS217" i="40"/>
  <c r="AS216" i="40"/>
  <c r="AS215" i="40"/>
  <c r="AS214" i="40"/>
  <c r="AS213" i="40"/>
  <c r="AS212" i="40"/>
  <c r="AS211" i="40"/>
  <c r="AS210" i="40"/>
  <c r="AS209" i="40"/>
  <c r="AS208" i="40"/>
  <c r="AS207" i="40"/>
  <c r="AS206" i="40"/>
  <c r="AS205" i="40"/>
  <c r="AS204" i="40"/>
  <c r="AS203" i="40"/>
  <c r="AS202" i="40"/>
  <c r="AS201" i="40"/>
  <c r="AS200" i="40"/>
  <c r="AS199" i="40"/>
  <c r="AS198" i="40"/>
  <c r="AS197" i="40"/>
  <c r="AS196" i="40"/>
  <c r="AS195" i="40"/>
  <c r="AS194" i="40"/>
  <c r="AS193" i="40"/>
  <c r="AS192" i="40"/>
  <c r="AS191" i="40"/>
  <c r="AS190" i="40"/>
  <c r="AS189" i="40"/>
  <c r="AS188" i="40"/>
  <c r="AS187" i="40"/>
  <c r="AS186" i="40"/>
  <c r="AS185" i="40"/>
  <c r="AS184" i="40"/>
  <c r="AS183" i="40"/>
  <c r="AS182" i="40"/>
  <c r="AS181" i="40"/>
  <c r="AS180" i="40"/>
  <c r="AS179" i="40"/>
  <c r="AS178" i="40"/>
  <c r="AS177" i="40"/>
  <c r="AS176" i="40"/>
  <c r="AS175" i="40"/>
  <c r="AS174" i="40"/>
  <c r="AS173" i="40"/>
  <c r="AS172" i="40"/>
  <c r="AQ336" i="40"/>
  <c r="AQ335" i="40"/>
  <c r="AQ334" i="40"/>
  <c r="AQ312" i="40"/>
  <c r="AQ311" i="40"/>
  <c r="AQ310" i="40"/>
  <c r="AQ309" i="40"/>
  <c r="AQ308" i="40"/>
  <c r="AQ307" i="40"/>
  <c r="AQ306" i="40"/>
  <c r="AQ305" i="40"/>
  <c r="AQ304" i="40"/>
  <c r="AQ303" i="40"/>
  <c r="AQ302" i="40"/>
  <c r="AQ301" i="40"/>
  <c r="AQ300" i="40"/>
  <c r="AQ299" i="40"/>
  <c r="AQ298" i="40"/>
  <c r="AQ297" i="40"/>
  <c r="AQ296" i="40"/>
  <c r="AQ295" i="40"/>
  <c r="AQ294" i="40"/>
  <c r="AQ293" i="40"/>
  <c r="AQ292" i="40"/>
  <c r="AQ291" i="40"/>
  <c r="AQ290" i="40"/>
  <c r="AQ289" i="40"/>
  <c r="AQ288" i="40"/>
  <c r="AQ287" i="40"/>
  <c r="AQ286" i="40"/>
  <c r="AQ285" i="40"/>
  <c r="AQ284" i="40"/>
  <c r="AQ283" i="40"/>
  <c r="AQ282" i="40"/>
  <c r="AQ281" i="40"/>
  <c r="AQ280" i="40"/>
  <c r="AQ279" i="40"/>
  <c r="AQ278" i="40"/>
  <c r="AQ277" i="40"/>
  <c r="AQ276" i="40"/>
  <c r="AQ275" i="40"/>
  <c r="AQ274" i="40"/>
  <c r="AQ273" i="40"/>
  <c r="AQ272" i="40"/>
  <c r="AQ271" i="40"/>
  <c r="AQ270" i="40"/>
  <c r="AQ269" i="40"/>
  <c r="AQ268" i="40"/>
  <c r="AQ267" i="40"/>
  <c r="AQ266" i="40"/>
  <c r="AQ265" i="40"/>
  <c r="AQ264" i="40"/>
  <c r="AQ263" i="40"/>
  <c r="AQ262" i="40"/>
  <c r="AQ261" i="40"/>
  <c r="AQ260" i="40"/>
  <c r="AQ259" i="40"/>
  <c r="AQ258" i="40"/>
  <c r="AQ257" i="40"/>
  <c r="AQ256" i="40"/>
  <c r="AQ255" i="40"/>
  <c r="AQ254" i="40"/>
  <c r="AQ253" i="40"/>
  <c r="AQ252" i="40"/>
  <c r="AQ251" i="40"/>
  <c r="AQ250" i="40"/>
  <c r="AQ249" i="40"/>
  <c r="AQ248" i="40"/>
  <c r="AQ247" i="40"/>
  <c r="AQ246" i="40"/>
  <c r="AQ245" i="40"/>
  <c r="AQ244" i="40"/>
  <c r="AQ243" i="40"/>
  <c r="AQ242" i="40"/>
  <c r="AQ241" i="40"/>
  <c r="AQ240" i="40"/>
  <c r="AQ239" i="40"/>
  <c r="AQ238" i="40"/>
  <c r="AQ237" i="40"/>
  <c r="AQ236" i="40"/>
  <c r="AQ235" i="40"/>
  <c r="AQ234" i="40"/>
  <c r="AQ233" i="40"/>
  <c r="AQ232" i="40"/>
  <c r="AQ231" i="40"/>
  <c r="AQ230" i="40"/>
  <c r="AQ229" i="40"/>
  <c r="AQ228" i="40"/>
  <c r="AQ227" i="40"/>
  <c r="AQ226" i="40"/>
  <c r="AQ225" i="40"/>
  <c r="AQ224" i="40"/>
  <c r="AQ223" i="40"/>
  <c r="AQ222" i="40"/>
  <c r="AQ221" i="40"/>
  <c r="AQ220" i="40"/>
  <c r="AQ219" i="40"/>
  <c r="AQ218" i="40"/>
  <c r="AQ217" i="40"/>
  <c r="AQ216" i="40"/>
  <c r="AQ215" i="40"/>
  <c r="AQ214" i="40"/>
  <c r="AQ213" i="40"/>
  <c r="AQ212" i="40"/>
  <c r="AQ211" i="40"/>
  <c r="AQ210" i="40"/>
  <c r="AQ209" i="40"/>
  <c r="AQ208" i="40"/>
  <c r="AQ207" i="40"/>
  <c r="AQ206" i="40"/>
  <c r="AQ205" i="40"/>
  <c r="AQ204" i="40"/>
  <c r="AQ203" i="40"/>
  <c r="AQ202" i="40"/>
  <c r="AQ201" i="40"/>
  <c r="AQ200" i="40"/>
  <c r="AQ199" i="40"/>
  <c r="AQ198" i="40"/>
  <c r="AQ197" i="40"/>
  <c r="AQ196" i="40"/>
  <c r="AQ195" i="40"/>
  <c r="AQ194" i="40"/>
  <c r="AQ193" i="40"/>
  <c r="AQ192" i="40"/>
  <c r="AQ191" i="40"/>
  <c r="AQ190" i="40"/>
  <c r="AQ189" i="40"/>
  <c r="AQ188" i="40"/>
  <c r="AQ187" i="40"/>
  <c r="AQ186" i="40"/>
  <c r="AQ185" i="40"/>
  <c r="AQ184" i="40"/>
  <c r="AQ183" i="40"/>
  <c r="AQ182" i="40"/>
  <c r="AQ181" i="40"/>
  <c r="AQ180" i="40"/>
  <c r="AQ179" i="40"/>
  <c r="AQ178" i="40"/>
  <c r="AQ177" i="40"/>
  <c r="AQ176" i="40"/>
  <c r="AQ175" i="40"/>
  <c r="AQ174" i="40"/>
  <c r="AQ173" i="40"/>
  <c r="AQ172" i="40"/>
  <c r="AN336" i="40"/>
  <c r="AN335" i="40"/>
  <c r="AN334" i="40"/>
  <c r="AN312" i="40"/>
  <c r="AN311" i="40"/>
  <c r="AN310" i="40"/>
  <c r="AN309" i="40"/>
  <c r="AN308" i="40"/>
  <c r="AN307" i="40"/>
  <c r="AN306" i="40"/>
  <c r="AN305" i="40"/>
  <c r="AN304" i="40"/>
  <c r="AN303" i="40"/>
  <c r="AN302" i="40"/>
  <c r="AN301" i="40"/>
  <c r="AN300" i="40"/>
  <c r="AN299" i="40"/>
  <c r="AN298" i="40"/>
  <c r="AN297" i="40"/>
  <c r="AN296" i="40"/>
  <c r="AN295" i="40"/>
  <c r="AN294" i="40"/>
  <c r="AN293" i="40"/>
  <c r="AN292" i="40"/>
  <c r="AN291" i="40"/>
  <c r="AN290" i="40"/>
  <c r="AN289" i="40"/>
  <c r="AN288" i="40"/>
  <c r="AN287" i="40"/>
  <c r="AN286" i="40"/>
  <c r="AN285" i="40"/>
  <c r="AN284" i="40"/>
  <c r="AN283" i="40"/>
  <c r="AN282" i="40"/>
  <c r="AN281" i="40"/>
  <c r="AN280" i="40"/>
  <c r="AN279" i="40"/>
  <c r="AN278" i="40"/>
  <c r="AN277" i="40"/>
  <c r="AN276" i="40"/>
  <c r="AN275" i="40"/>
  <c r="AN274" i="40"/>
  <c r="AN273" i="40"/>
  <c r="AN272" i="40"/>
  <c r="AN271" i="40"/>
  <c r="AN270" i="40"/>
  <c r="AN269" i="40"/>
  <c r="AN268" i="40"/>
  <c r="AN267" i="40"/>
  <c r="AN266" i="40"/>
  <c r="AN265" i="40"/>
  <c r="AN264" i="40"/>
  <c r="AN263" i="40"/>
  <c r="AN262" i="40"/>
  <c r="AN261" i="40"/>
  <c r="AN260" i="40"/>
  <c r="AN259" i="40"/>
  <c r="AN258" i="40"/>
  <c r="AN257" i="40"/>
  <c r="AN256" i="40"/>
  <c r="AN255" i="40"/>
  <c r="AN254" i="40"/>
  <c r="AN253" i="40"/>
  <c r="AN252" i="40"/>
  <c r="AN251" i="40"/>
  <c r="AN250" i="40"/>
  <c r="AN249" i="40"/>
  <c r="AN248" i="40"/>
  <c r="AN247" i="40"/>
  <c r="AN246" i="40"/>
  <c r="AN245" i="40"/>
  <c r="AN244" i="40"/>
  <c r="AN243" i="40"/>
  <c r="AN242" i="40"/>
  <c r="AN241" i="40"/>
  <c r="AN240" i="40"/>
  <c r="AN239" i="40"/>
  <c r="AN238" i="40"/>
  <c r="AN237" i="40"/>
  <c r="AN236" i="40"/>
  <c r="AN235" i="40"/>
  <c r="AN234" i="40"/>
  <c r="AN233" i="40"/>
  <c r="AN232" i="40"/>
  <c r="AN231" i="40"/>
  <c r="AN230" i="40"/>
  <c r="AN229" i="40"/>
  <c r="AN228" i="40"/>
  <c r="AN227" i="40"/>
  <c r="AN226" i="40"/>
  <c r="AN225" i="40"/>
  <c r="AN224" i="40"/>
  <c r="AN223" i="40"/>
  <c r="AN222" i="40"/>
  <c r="AN221" i="40"/>
  <c r="AN220" i="40"/>
  <c r="AN219" i="40"/>
  <c r="AN218" i="40"/>
  <c r="AN217" i="40"/>
  <c r="AN216" i="40"/>
  <c r="AN215" i="40"/>
  <c r="AN214" i="40"/>
  <c r="AN213" i="40"/>
  <c r="AN212" i="40"/>
  <c r="AN211" i="40"/>
  <c r="AN210" i="40"/>
  <c r="AN209" i="40"/>
  <c r="AN208" i="40"/>
  <c r="AN207" i="40"/>
  <c r="AN206" i="40"/>
  <c r="AN205" i="40"/>
  <c r="AN204" i="40"/>
  <c r="AN203" i="40"/>
  <c r="AN202" i="40"/>
  <c r="AN201" i="40"/>
  <c r="AN200" i="40"/>
  <c r="AN199" i="40"/>
  <c r="AN198" i="40"/>
  <c r="AN197" i="40"/>
  <c r="AN196" i="40"/>
  <c r="AN195" i="40"/>
  <c r="AN194" i="40"/>
  <c r="AN193" i="40"/>
  <c r="AN192" i="40"/>
  <c r="AN191" i="40"/>
  <c r="AN190" i="40"/>
  <c r="AN189" i="40"/>
  <c r="AN188" i="40"/>
  <c r="AN187" i="40"/>
  <c r="AN186" i="40"/>
  <c r="AN185" i="40"/>
  <c r="AN184" i="40"/>
  <c r="AN183" i="40"/>
  <c r="AN182" i="40"/>
  <c r="AN181" i="40"/>
  <c r="AN180" i="40"/>
  <c r="AN179" i="40"/>
  <c r="AN178" i="40"/>
  <c r="AN177" i="40"/>
  <c r="AN176" i="40"/>
  <c r="AN175" i="40"/>
  <c r="AN174" i="40"/>
  <c r="AN173" i="40"/>
  <c r="AN172" i="40"/>
  <c r="AM336" i="40"/>
  <c r="AM335" i="40"/>
  <c r="AM334" i="40"/>
  <c r="AM312" i="40"/>
  <c r="AM311" i="40"/>
  <c r="AM310" i="40"/>
  <c r="AM309" i="40"/>
  <c r="AM308" i="40"/>
  <c r="AM307" i="40"/>
  <c r="AM306" i="40"/>
  <c r="AM305" i="40"/>
  <c r="AM304" i="40"/>
  <c r="AM303" i="40"/>
  <c r="AM302" i="40"/>
  <c r="AM301" i="40"/>
  <c r="AM300" i="40"/>
  <c r="AM299" i="40"/>
  <c r="AM298" i="40"/>
  <c r="AM297" i="40"/>
  <c r="AM296" i="40"/>
  <c r="AM295" i="40"/>
  <c r="AM294" i="40"/>
  <c r="AM293" i="40"/>
  <c r="AM292" i="40"/>
  <c r="AM291" i="40"/>
  <c r="AM290" i="40"/>
  <c r="AM289" i="40"/>
  <c r="AM288" i="40"/>
  <c r="AM287" i="40"/>
  <c r="AM286" i="40"/>
  <c r="AM285" i="40"/>
  <c r="AM284" i="40"/>
  <c r="AM283" i="40"/>
  <c r="AM282" i="40"/>
  <c r="AM281" i="40"/>
  <c r="AM280" i="40"/>
  <c r="AM279" i="40"/>
  <c r="AM278" i="40"/>
  <c r="AM277" i="40"/>
  <c r="AM276" i="40"/>
  <c r="AM275" i="40"/>
  <c r="AM274" i="40"/>
  <c r="AM273" i="40"/>
  <c r="AM272" i="40"/>
  <c r="AM271" i="40"/>
  <c r="AM270" i="40"/>
  <c r="AM269" i="40"/>
  <c r="AM268" i="40"/>
  <c r="AM267" i="40"/>
  <c r="AM266" i="40"/>
  <c r="AM265" i="40"/>
  <c r="AM264" i="40"/>
  <c r="AM263" i="40"/>
  <c r="AM262" i="40"/>
  <c r="AM261" i="40"/>
  <c r="AM260" i="40"/>
  <c r="AM259" i="40"/>
  <c r="AM258" i="40"/>
  <c r="AM257" i="40"/>
  <c r="AM256" i="40"/>
  <c r="AM255" i="40"/>
  <c r="AM254" i="40"/>
  <c r="AM253" i="40"/>
  <c r="AM252" i="40"/>
  <c r="AM251" i="40"/>
  <c r="AM250" i="40"/>
  <c r="AM249" i="40"/>
  <c r="AM248" i="40"/>
  <c r="AM247" i="40"/>
  <c r="AM246" i="40"/>
  <c r="AM245" i="40"/>
  <c r="AM244" i="40"/>
  <c r="AM243" i="40"/>
  <c r="AM242" i="40"/>
  <c r="AM241" i="40"/>
  <c r="AM240" i="40"/>
  <c r="AM239" i="40"/>
  <c r="AM238" i="40"/>
  <c r="AM237" i="40"/>
  <c r="AM236" i="40"/>
  <c r="AM235" i="40"/>
  <c r="AM234" i="40"/>
  <c r="AM233" i="40"/>
  <c r="AM232" i="40"/>
  <c r="AM231" i="40"/>
  <c r="AM230" i="40"/>
  <c r="AM229" i="40"/>
  <c r="AM228" i="40"/>
  <c r="AM227" i="40"/>
  <c r="AM226" i="40"/>
  <c r="AM225" i="40"/>
  <c r="AM224" i="40"/>
  <c r="AM223" i="40"/>
  <c r="AM222" i="40"/>
  <c r="AM221" i="40"/>
  <c r="AM220" i="40"/>
  <c r="AM219" i="40"/>
  <c r="AM218" i="40"/>
  <c r="AM217" i="40"/>
  <c r="AM216" i="40"/>
  <c r="AM215" i="40"/>
  <c r="AM214" i="40"/>
  <c r="AM213" i="40"/>
  <c r="AM212" i="40"/>
  <c r="AM211" i="40"/>
  <c r="AM210" i="40"/>
  <c r="AM209" i="40"/>
  <c r="AM208" i="40"/>
  <c r="AM207" i="40"/>
  <c r="AM206" i="40"/>
  <c r="AM205" i="40"/>
  <c r="AM204" i="40"/>
  <c r="AM203" i="40"/>
  <c r="AM202" i="40"/>
  <c r="AM201" i="40"/>
  <c r="AM200" i="40"/>
  <c r="AM199" i="40"/>
  <c r="AM198" i="40"/>
  <c r="AM197" i="40"/>
  <c r="AM196" i="40"/>
  <c r="AM195" i="40"/>
  <c r="AM194" i="40"/>
  <c r="AM193" i="40"/>
  <c r="AM192" i="40"/>
  <c r="AM191" i="40"/>
  <c r="AM190" i="40"/>
  <c r="AM189" i="40"/>
  <c r="AM188" i="40"/>
  <c r="AM187" i="40"/>
  <c r="AM186" i="40"/>
  <c r="AM185" i="40"/>
  <c r="AM184" i="40"/>
  <c r="AM183" i="40"/>
  <c r="AM182" i="40"/>
  <c r="AM181" i="40"/>
  <c r="AM180" i="40"/>
  <c r="AM179" i="40"/>
  <c r="AM178" i="40"/>
  <c r="AM177" i="40"/>
  <c r="AM176" i="40"/>
  <c r="AM175" i="40"/>
  <c r="AM174" i="40"/>
  <c r="AM173" i="40"/>
  <c r="AM172" i="40"/>
  <c r="AL336" i="40"/>
  <c r="AL335" i="40"/>
  <c r="AL334" i="40"/>
  <c r="AL312" i="40"/>
  <c r="AL311" i="40"/>
  <c r="AL310" i="40"/>
  <c r="AL309" i="40"/>
  <c r="AL308" i="40"/>
  <c r="AL307" i="40"/>
  <c r="AL306" i="40"/>
  <c r="AL305" i="40"/>
  <c r="AL304" i="40"/>
  <c r="AL303" i="40"/>
  <c r="AL302" i="40"/>
  <c r="AL301" i="40"/>
  <c r="AL300" i="40"/>
  <c r="AL299" i="40"/>
  <c r="AL298" i="40"/>
  <c r="AL297" i="40"/>
  <c r="AL296" i="40"/>
  <c r="AL295" i="40"/>
  <c r="AL294" i="40"/>
  <c r="AL293" i="40"/>
  <c r="AL292" i="40"/>
  <c r="AL291" i="40"/>
  <c r="AL290" i="40"/>
  <c r="AL289" i="40"/>
  <c r="AL288" i="40"/>
  <c r="AL287" i="40"/>
  <c r="AL286" i="40"/>
  <c r="AL285" i="40"/>
  <c r="AL284" i="40"/>
  <c r="AL283" i="40"/>
  <c r="AL282" i="40"/>
  <c r="AL281" i="40"/>
  <c r="AL280" i="40"/>
  <c r="AL279" i="40"/>
  <c r="AL278" i="40"/>
  <c r="AL277" i="40"/>
  <c r="AL276" i="40"/>
  <c r="AL275" i="40"/>
  <c r="AL274" i="40"/>
  <c r="AL273" i="40"/>
  <c r="AL272" i="40"/>
  <c r="AL271" i="40"/>
  <c r="AL270" i="40"/>
  <c r="AL269" i="40"/>
  <c r="AL268" i="40"/>
  <c r="AL267" i="40"/>
  <c r="AL266" i="40"/>
  <c r="AL265" i="40"/>
  <c r="AL264" i="40"/>
  <c r="AL263" i="40"/>
  <c r="AL262" i="40"/>
  <c r="AL261" i="40"/>
  <c r="AL260" i="40"/>
  <c r="AL259" i="40"/>
  <c r="AL258" i="40"/>
  <c r="AL257" i="40"/>
  <c r="AL256" i="40"/>
  <c r="AL255" i="40"/>
  <c r="AL254" i="40"/>
  <c r="AL253" i="40"/>
  <c r="AL252" i="40"/>
  <c r="AL251" i="40"/>
  <c r="AL250" i="40"/>
  <c r="AL249" i="40"/>
  <c r="AL248" i="40"/>
  <c r="AL247" i="40"/>
  <c r="AL246" i="40"/>
  <c r="AL245" i="40"/>
  <c r="AL244" i="40"/>
  <c r="AL243" i="40"/>
  <c r="AL242" i="40"/>
  <c r="AL241" i="40"/>
  <c r="AL240" i="40"/>
  <c r="AL239" i="40"/>
  <c r="AL238" i="40"/>
  <c r="AL237" i="40"/>
  <c r="AL236" i="40"/>
  <c r="AL235" i="40"/>
  <c r="AL234" i="40"/>
  <c r="AL233" i="40"/>
  <c r="AL232" i="40"/>
  <c r="AL231" i="40"/>
  <c r="AL230" i="40"/>
  <c r="AL229" i="40"/>
  <c r="AL228" i="40"/>
  <c r="AL227" i="40"/>
  <c r="AL226" i="40"/>
  <c r="AL225" i="40"/>
  <c r="AL224" i="40"/>
  <c r="AL223" i="40"/>
  <c r="AL222" i="40"/>
  <c r="AL221" i="40"/>
  <c r="AL220" i="40"/>
  <c r="AL219" i="40"/>
  <c r="AL218" i="40"/>
  <c r="AL217" i="40"/>
  <c r="AL216" i="40"/>
  <c r="AL215" i="40"/>
  <c r="AL214" i="40"/>
  <c r="AL213" i="40"/>
  <c r="AL212" i="40"/>
  <c r="AL211" i="40"/>
  <c r="AL210" i="40"/>
  <c r="AL209" i="40"/>
  <c r="AL208" i="40"/>
  <c r="AL207" i="40"/>
  <c r="AL206" i="40"/>
  <c r="AL205" i="40"/>
  <c r="AL204" i="40"/>
  <c r="AL203" i="40"/>
  <c r="AL202" i="40"/>
  <c r="AL201" i="40"/>
  <c r="AL200" i="40"/>
  <c r="AL199" i="40"/>
  <c r="AL198" i="40"/>
  <c r="AL197" i="40"/>
  <c r="AL196" i="40"/>
  <c r="AL195" i="40"/>
  <c r="AL194" i="40"/>
  <c r="AL193" i="40"/>
  <c r="AL192" i="40"/>
  <c r="AL191" i="40"/>
  <c r="AL190" i="40"/>
  <c r="AL189" i="40"/>
  <c r="AL188" i="40"/>
  <c r="AL187" i="40"/>
  <c r="AL186" i="40"/>
  <c r="AL185" i="40"/>
  <c r="AL184" i="40"/>
  <c r="AL183" i="40"/>
  <c r="AL182" i="40"/>
  <c r="AL181" i="40"/>
  <c r="AL180" i="40"/>
  <c r="AL179" i="40"/>
  <c r="AL178" i="40"/>
  <c r="AL177" i="40"/>
  <c r="AL176" i="40"/>
  <c r="AL175" i="40"/>
  <c r="AL174" i="40"/>
  <c r="AL173" i="40"/>
  <c r="AL172" i="40"/>
  <c r="AK336" i="40"/>
  <c r="AK335" i="40"/>
  <c r="AK334" i="40"/>
  <c r="AK312" i="40"/>
  <c r="AK311" i="40"/>
  <c r="AK310" i="40"/>
  <c r="AK309" i="40"/>
  <c r="AK308" i="40"/>
  <c r="AK307" i="40"/>
  <c r="AK306" i="40"/>
  <c r="AK305" i="40"/>
  <c r="AK304" i="40"/>
  <c r="AK303" i="40"/>
  <c r="AK302" i="40"/>
  <c r="AK301" i="40"/>
  <c r="AK300" i="40"/>
  <c r="AK299" i="40"/>
  <c r="AK298" i="40"/>
  <c r="AK297" i="40"/>
  <c r="AK296" i="40"/>
  <c r="AK295" i="40"/>
  <c r="AK294" i="40"/>
  <c r="AK293" i="40"/>
  <c r="AK292" i="40"/>
  <c r="AK291" i="40"/>
  <c r="AK290" i="40"/>
  <c r="AK289" i="40"/>
  <c r="AK288" i="40"/>
  <c r="AK287" i="40"/>
  <c r="AK286" i="40"/>
  <c r="AK285" i="40"/>
  <c r="AK284" i="40"/>
  <c r="AK283" i="40"/>
  <c r="AK282" i="40"/>
  <c r="AK281" i="40"/>
  <c r="AK280" i="40"/>
  <c r="AK279" i="40"/>
  <c r="AK278" i="40"/>
  <c r="AK277" i="40"/>
  <c r="AK276" i="40"/>
  <c r="AK275" i="40"/>
  <c r="AK274" i="40"/>
  <c r="AK273" i="40"/>
  <c r="AK272" i="40"/>
  <c r="AK271" i="40"/>
  <c r="AK270" i="40"/>
  <c r="AK269" i="40"/>
  <c r="AK268" i="40"/>
  <c r="AK267" i="40"/>
  <c r="AK266" i="40"/>
  <c r="AK265" i="40"/>
  <c r="AK264" i="40"/>
  <c r="AK263" i="40"/>
  <c r="AK262" i="40"/>
  <c r="AK261" i="40"/>
  <c r="AK260" i="40"/>
  <c r="AK259" i="40"/>
  <c r="AK258" i="40"/>
  <c r="AK257" i="40"/>
  <c r="AK256" i="40"/>
  <c r="AK255" i="40"/>
  <c r="AK254" i="40"/>
  <c r="AK253" i="40"/>
  <c r="AK252" i="40"/>
  <c r="AK251" i="40"/>
  <c r="AK250" i="40"/>
  <c r="AK249" i="40"/>
  <c r="AK248" i="40"/>
  <c r="AK247" i="40"/>
  <c r="AK246" i="40"/>
  <c r="AK245" i="40"/>
  <c r="AK244" i="40"/>
  <c r="AK243" i="40"/>
  <c r="AK242" i="40"/>
  <c r="AK241" i="40"/>
  <c r="AK240" i="40"/>
  <c r="AK239" i="40"/>
  <c r="AK238" i="40"/>
  <c r="AK237" i="40"/>
  <c r="AK236" i="40"/>
  <c r="AK235" i="40"/>
  <c r="AK234" i="40"/>
  <c r="AK233" i="40"/>
  <c r="AK232" i="40"/>
  <c r="AK231" i="40"/>
  <c r="AK230" i="40"/>
  <c r="AK229" i="40"/>
  <c r="AK228" i="40"/>
  <c r="AK227" i="40"/>
  <c r="AK226" i="40"/>
  <c r="AK225" i="40"/>
  <c r="AK224" i="40"/>
  <c r="AK223" i="40"/>
  <c r="AK222" i="40"/>
  <c r="AK221" i="40"/>
  <c r="AK220" i="40"/>
  <c r="AK219" i="40"/>
  <c r="AK218" i="40"/>
  <c r="AK217" i="40"/>
  <c r="AK216" i="40"/>
  <c r="AK215" i="40"/>
  <c r="AK214" i="40"/>
  <c r="AK213" i="40"/>
  <c r="AK212" i="40"/>
  <c r="AK211" i="40"/>
  <c r="AK210" i="40"/>
  <c r="AK209" i="40"/>
  <c r="AK208" i="40"/>
  <c r="AK207" i="40"/>
  <c r="AK206" i="40"/>
  <c r="AK205" i="40"/>
  <c r="AK204" i="40"/>
  <c r="AK203" i="40"/>
  <c r="AK202" i="40"/>
  <c r="AK201" i="40"/>
  <c r="AK200" i="40"/>
  <c r="AK199" i="40"/>
  <c r="AK198" i="40"/>
  <c r="AK197" i="40"/>
  <c r="AK196" i="40"/>
  <c r="AK195" i="40"/>
  <c r="AK194" i="40"/>
  <c r="AK193" i="40"/>
  <c r="AK192" i="40"/>
  <c r="AK191" i="40"/>
  <c r="AK190" i="40"/>
  <c r="AK189" i="40"/>
  <c r="AK188" i="40"/>
  <c r="AK187" i="40"/>
  <c r="AK186" i="40"/>
  <c r="AK185" i="40"/>
  <c r="AK184" i="40"/>
  <c r="AK183" i="40"/>
  <c r="AK182" i="40"/>
  <c r="AK181" i="40"/>
  <c r="AK180" i="40"/>
  <c r="AK179" i="40"/>
  <c r="AK178" i="40"/>
  <c r="AK177" i="40"/>
  <c r="AK176" i="40"/>
  <c r="AK175" i="40"/>
  <c r="AK174" i="40"/>
  <c r="AK173" i="40"/>
  <c r="AK172" i="40"/>
  <c r="AG336" i="40"/>
  <c r="AG335" i="40"/>
  <c r="AG334" i="40"/>
  <c r="AG312" i="40"/>
  <c r="AG311" i="40"/>
  <c r="AG310" i="40"/>
  <c r="AG309" i="40"/>
  <c r="AG308" i="40"/>
  <c r="AG307" i="40"/>
  <c r="AG306" i="40"/>
  <c r="AG305" i="40"/>
  <c r="AG304" i="40"/>
  <c r="AG303" i="40"/>
  <c r="AG302" i="40"/>
  <c r="AG301" i="40"/>
  <c r="AG300" i="40"/>
  <c r="AG299" i="40"/>
  <c r="AG298" i="40"/>
  <c r="AG297" i="40"/>
  <c r="AG296" i="40"/>
  <c r="AG295" i="40"/>
  <c r="AG294" i="40"/>
  <c r="AG293" i="40"/>
  <c r="AG292" i="40"/>
  <c r="AG291" i="40"/>
  <c r="AG290" i="40"/>
  <c r="AG289" i="40"/>
  <c r="AG288" i="40"/>
  <c r="AG287" i="40"/>
  <c r="AG286" i="40"/>
  <c r="AG285" i="40"/>
  <c r="AG284" i="40"/>
  <c r="AG283" i="40"/>
  <c r="AG282" i="40"/>
  <c r="AG281" i="40"/>
  <c r="AG280" i="40"/>
  <c r="AG279" i="40"/>
  <c r="AG278" i="40"/>
  <c r="AG277" i="40"/>
  <c r="AG276" i="40"/>
  <c r="AG275" i="40"/>
  <c r="AG274" i="40"/>
  <c r="AG273" i="40"/>
  <c r="AG272" i="40"/>
  <c r="AG271" i="40"/>
  <c r="AG270" i="40"/>
  <c r="AG269" i="40"/>
  <c r="AG268" i="40"/>
  <c r="AG267" i="40"/>
  <c r="AG266" i="40"/>
  <c r="AG265" i="40"/>
  <c r="AG264" i="40"/>
  <c r="AG263" i="40"/>
  <c r="AG262" i="40"/>
  <c r="AG261" i="40"/>
  <c r="AG260" i="40"/>
  <c r="AG259" i="40"/>
  <c r="AG258" i="40"/>
  <c r="AG257" i="40"/>
  <c r="AG256" i="40"/>
  <c r="AG255" i="40"/>
  <c r="AG254" i="40"/>
  <c r="AG253" i="40"/>
  <c r="AG252" i="40"/>
  <c r="AG251" i="40"/>
  <c r="AG250" i="40"/>
  <c r="AG249" i="40"/>
  <c r="AG248" i="40"/>
  <c r="AG247" i="40"/>
  <c r="AG246" i="40"/>
  <c r="AG245" i="40"/>
  <c r="AG244" i="40"/>
  <c r="AG243" i="40"/>
  <c r="AG242" i="40"/>
  <c r="AG241" i="40"/>
  <c r="AG240" i="40"/>
  <c r="AG239" i="40"/>
  <c r="AG238" i="40"/>
  <c r="AG237" i="40"/>
  <c r="AG236" i="40"/>
  <c r="AG235" i="40"/>
  <c r="AG234" i="40"/>
  <c r="AG233" i="40"/>
  <c r="AG232" i="40"/>
  <c r="AG231" i="40"/>
  <c r="AG230" i="40"/>
  <c r="AG229" i="40"/>
  <c r="AG228" i="40"/>
  <c r="AG227" i="40"/>
  <c r="AG226" i="40"/>
  <c r="AG225" i="40"/>
  <c r="AG224" i="40"/>
  <c r="AG223" i="40"/>
  <c r="AG222" i="40"/>
  <c r="AG221" i="40"/>
  <c r="AG220" i="40"/>
  <c r="AG219" i="40"/>
  <c r="AG218" i="40"/>
  <c r="AG217" i="40"/>
  <c r="AG216" i="40"/>
  <c r="AG215" i="40"/>
  <c r="AG214" i="40"/>
  <c r="AG213" i="40"/>
  <c r="AG212" i="40"/>
  <c r="AG211" i="40"/>
  <c r="AG210" i="40"/>
  <c r="AG209" i="40"/>
  <c r="AG208" i="40"/>
  <c r="AG207" i="40"/>
  <c r="AG206" i="40"/>
  <c r="AG205" i="40"/>
  <c r="AG204" i="40"/>
  <c r="AG203" i="40"/>
  <c r="AG202" i="40"/>
  <c r="AG201" i="40"/>
  <c r="AG200" i="40"/>
  <c r="AG199" i="40"/>
  <c r="AG198" i="40"/>
  <c r="AG197" i="40"/>
  <c r="AG196" i="40"/>
  <c r="AG195" i="40"/>
  <c r="AG194" i="40"/>
  <c r="AG193" i="40"/>
  <c r="AG192" i="40"/>
  <c r="AG191" i="40"/>
  <c r="AG190" i="40"/>
  <c r="AG189" i="40"/>
  <c r="AG188" i="40"/>
  <c r="AG187" i="40"/>
  <c r="AG186" i="40"/>
  <c r="AG185" i="40"/>
  <c r="AG184" i="40"/>
  <c r="AG183" i="40"/>
  <c r="AG182" i="40"/>
  <c r="AG181" i="40"/>
  <c r="AG180" i="40"/>
  <c r="AG179" i="40"/>
  <c r="AG178" i="40"/>
  <c r="AG177" i="40"/>
  <c r="AG176" i="40"/>
  <c r="AG175" i="40"/>
  <c r="AG174" i="40"/>
  <c r="AG173" i="40"/>
  <c r="AG172" i="40"/>
  <c r="AF336" i="40"/>
  <c r="AF335" i="40"/>
  <c r="AF334" i="40"/>
  <c r="AF312" i="40"/>
  <c r="AF311" i="40"/>
  <c r="AF310" i="40"/>
  <c r="AF309" i="40"/>
  <c r="AF308" i="40"/>
  <c r="AF307" i="40"/>
  <c r="AF306" i="40"/>
  <c r="AF305" i="40"/>
  <c r="AF304" i="40"/>
  <c r="AF303" i="40"/>
  <c r="AF302" i="40"/>
  <c r="AF301" i="40"/>
  <c r="AF300" i="40"/>
  <c r="AF299" i="40"/>
  <c r="AF298" i="40"/>
  <c r="AF297" i="40"/>
  <c r="AF296" i="40"/>
  <c r="AF295" i="40"/>
  <c r="AF294" i="40"/>
  <c r="AF293" i="40"/>
  <c r="AF292" i="40"/>
  <c r="AF291" i="40"/>
  <c r="AF290" i="40"/>
  <c r="AF289" i="40"/>
  <c r="AF288" i="40"/>
  <c r="AF287" i="40"/>
  <c r="AF286" i="40"/>
  <c r="AF285" i="40"/>
  <c r="AF284" i="40"/>
  <c r="AF283" i="40"/>
  <c r="AF282" i="40"/>
  <c r="AF281" i="40"/>
  <c r="AF280" i="40"/>
  <c r="AF279" i="40"/>
  <c r="AF278" i="40"/>
  <c r="AF277" i="40"/>
  <c r="AF276" i="40"/>
  <c r="AF275" i="40"/>
  <c r="AF274" i="40"/>
  <c r="AF273" i="40"/>
  <c r="AF272" i="40"/>
  <c r="AF271" i="40"/>
  <c r="AF270" i="40"/>
  <c r="AF269" i="40"/>
  <c r="AF268" i="40"/>
  <c r="AF267" i="40"/>
  <c r="AF266" i="40"/>
  <c r="AF265" i="40"/>
  <c r="AF264" i="40"/>
  <c r="AF263" i="40"/>
  <c r="AF262" i="40"/>
  <c r="AF261" i="40"/>
  <c r="AF260" i="40"/>
  <c r="AF259" i="40"/>
  <c r="AF258" i="40"/>
  <c r="AF257" i="40"/>
  <c r="AF256" i="40"/>
  <c r="AF255" i="40"/>
  <c r="AF254" i="40"/>
  <c r="AF253" i="40"/>
  <c r="AF252" i="40"/>
  <c r="AF251" i="40"/>
  <c r="AF250" i="40"/>
  <c r="AF249" i="40"/>
  <c r="AF248" i="40"/>
  <c r="AF247" i="40"/>
  <c r="AF246" i="40"/>
  <c r="AF245" i="40"/>
  <c r="AF244" i="40"/>
  <c r="AF243" i="40"/>
  <c r="AF242" i="40"/>
  <c r="AF241" i="40"/>
  <c r="AF240" i="40"/>
  <c r="AF239" i="40"/>
  <c r="AF238" i="40"/>
  <c r="AF237" i="40"/>
  <c r="AF236" i="40"/>
  <c r="AF235" i="40"/>
  <c r="AF234" i="40"/>
  <c r="AF233" i="40"/>
  <c r="AF232" i="40"/>
  <c r="AF231" i="40"/>
  <c r="AF230" i="40"/>
  <c r="AF229" i="40"/>
  <c r="AF228" i="40"/>
  <c r="AF227" i="40"/>
  <c r="AF226" i="40"/>
  <c r="AF225" i="40"/>
  <c r="AF224" i="40"/>
  <c r="AF223" i="40"/>
  <c r="AF222" i="40"/>
  <c r="AF221" i="40"/>
  <c r="AF220" i="40"/>
  <c r="AF219" i="40"/>
  <c r="AF218" i="40"/>
  <c r="AF217" i="40"/>
  <c r="AF216" i="40"/>
  <c r="AF215" i="40"/>
  <c r="AF214" i="40"/>
  <c r="AF213" i="40"/>
  <c r="AF212" i="40"/>
  <c r="AF211" i="40"/>
  <c r="AF210" i="40"/>
  <c r="AF209" i="40"/>
  <c r="AF208" i="40"/>
  <c r="AF207" i="40"/>
  <c r="AF206" i="40"/>
  <c r="AF205" i="40"/>
  <c r="AF204" i="40"/>
  <c r="AF203" i="40"/>
  <c r="AF202" i="40"/>
  <c r="AF201" i="40"/>
  <c r="AF200" i="40"/>
  <c r="AF199" i="40"/>
  <c r="AF198" i="40"/>
  <c r="AF197" i="40"/>
  <c r="AF196" i="40"/>
  <c r="AF195" i="40"/>
  <c r="AF194" i="40"/>
  <c r="AF193" i="40"/>
  <c r="AF192" i="40"/>
  <c r="AF191" i="40"/>
  <c r="AF190" i="40"/>
  <c r="AF189" i="40"/>
  <c r="AF188" i="40"/>
  <c r="AF187" i="40"/>
  <c r="AF186" i="40"/>
  <c r="AF185" i="40"/>
  <c r="AF184" i="40"/>
  <c r="AF183" i="40"/>
  <c r="AF182" i="40"/>
  <c r="AF181" i="40"/>
  <c r="AF180" i="40"/>
  <c r="AF179" i="40"/>
  <c r="AF178" i="40"/>
  <c r="AF177" i="40"/>
  <c r="AF176" i="40"/>
  <c r="AF175" i="40"/>
  <c r="AF174" i="40"/>
  <c r="AF173" i="40"/>
  <c r="AF172" i="40"/>
  <c r="AD336" i="40"/>
  <c r="AD335" i="40"/>
  <c r="AD334" i="40"/>
  <c r="AD312" i="40"/>
  <c r="AD311" i="40"/>
  <c r="AD310" i="40"/>
  <c r="AD309" i="40"/>
  <c r="AD308" i="40"/>
  <c r="AD307" i="40"/>
  <c r="AD306" i="40"/>
  <c r="AD305" i="40"/>
  <c r="AD304" i="40"/>
  <c r="AD303" i="40"/>
  <c r="AD302" i="40"/>
  <c r="AD301" i="40"/>
  <c r="AD300" i="40"/>
  <c r="AD299" i="40"/>
  <c r="AD298" i="40"/>
  <c r="AD297" i="40"/>
  <c r="AD296" i="40"/>
  <c r="AD295" i="40"/>
  <c r="AD294" i="40"/>
  <c r="AD293" i="40"/>
  <c r="AD292" i="40"/>
  <c r="AD291" i="40"/>
  <c r="AD290" i="40"/>
  <c r="AD289" i="40"/>
  <c r="AD288" i="40"/>
  <c r="AD287" i="40"/>
  <c r="AD286" i="40"/>
  <c r="AD285" i="40"/>
  <c r="AD284" i="40"/>
  <c r="AD283" i="40"/>
  <c r="AD282" i="40"/>
  <c r="AD281" i="40"/>
  <c r="AD280" i="40"/>
  <c r="AD279" i="40"/>
  <c r="AD278" i="40"/>
  <c r="AD277" i="40"/>
  <c r="AD276" i="40"/>
  <c r="AD275" i="40"/>
  <c r="AD274" i="40"/>
  <c r="AD273" i="40"/>
  <c r="AD272" i="40"/>
  <c r="AD271" i="40"/>
  <c r="AD270" i="40"/>
  <c r="AD269" i="40"/>
  <c r="AD268" i="40"/>
  <c r="AD267" i="40"/>
  <c r="AD266" i="40"/>
  <c r="AD265" i="40"/>
  <c r="AD264" i="40"/>
  <c r="AD263" i="40"/>
  <c r="AD262" i="40"/>
  <c r="AD261" i="40"/>
  <c r="AD260" i="40"/>
  <c r="AD259" i="40"/>
  <c r="AD258" i="40"/>
  <c r="AD257" i="40"/>
  <c r="AD256" i="40"/>
  <c r="AD255" i="40"/>
  <c r="AD254" i="40"/>
  <c r="AD253" i="40"/>
  <c r="AD252" i="40"/>
  <c r="AD251" i="40"/>
  <c r="AD250" i="40"/>
  <c r="AD249" i="40"/>
  <c r="AD248" i="40"/>
  <c r="AD247" i="40"/>
  <c r="AD246" i="40"/>
  <c r="AD245" i="40"/>
  <c r="AD244" i="40"/>
  <c r="AD243" i="40"/>
  <c r="AD242" i="40"/>
  <c r="AD241" i="40"/>
  <c r="AD240" i="40"/>
  <c r="AD239" i="40"/>
  <c r="AD238" i="40"/>
  <c r="AD237" i="40"/>
  <c r="AD236" i="40"/>
  <c r="AD235" i="40"/>
  <c r="AD234" i="40"/>
  <c r="AD233" i="40"/>
  <c r="AD232" i="40"/>
  <c r="AD231" i="40"/>
  <c r="AD230" i="40"/>
  <c r="AD229" i="40"/>
  <c r="AD228" i="40"/>
  <c r="AD227" i="40"/>
  <c r="AD226" i="40"/>
  <c r="AD225" i="40"/>
  <c r="AD224" i="40"/>
  <c r="AD223" i="40"/>
  <c r="AD222" i="40"/>
  <c r="AD221" i="40"/>
  <c r="AD220" i="40"/>
  <c r="AD219" i="40"/>
  <c r="AD218" i="40"/>
  <c r="AD217" i="40"/>
  <c r="AD216" i="40"/>
  <c r="AD215" i="40"/>
  <c r="AD214" i="40"/>
  <c r="AD213" i="40"/>
  <c r="AD212" i="40"/>
  <c r="AD211" i="40"/>
  <c r="AD210" i="40"/>
  <c r="AD209" i="40"/>
  <c r="AD208" i="40"/>
  <c r="AD207" i="40"/>
  <c r="AD206" i="40"/>
  <c r="AD205" i="40"/>
  <c r="AD204" i="40"/>
  <c r="AD203" i="40"/>
  <c r="AD202" i="40"/>
  <c r="AD201" i="40"/>
  <c r="AD200" i="40"/>
  <c r="AD199" i="40"/>
  <c r="AD198" i="40"/>
  <c r="AD197" i="40"/>
  <c r="AD196" i="40"/>
  <c r="AD195" i="40"/>
  <c r="AD194" i="40"/>
  <c r="AD193" i="40"/>
  <c r="AD192" i="40"/>
  <c r="AD191" i="40"/>
  <c r="AD190" i="40"/>
  <c r="AD189" i="40"/>
  <c r="AD188" i="40"/>
  <c r="AD187" i="40"/>
  <c r="AD186" i="40"/>
  <c r="AD185" i="40"/>
  <c r="AD184" i="40"/>
  <c r="AD183" i="40"/>
  <c r="AD182" i="40"/>
  <c r="AD181" i="40"/>
  <c r="AD180" i="40"/>
  <c r="AD179" i="40"/>
  <c r="AD178" i="40"/>
  <c r="AD177" i="40"/>
  <c r="AD176" i="40"/>
  <c r="AD175" i="40"/>
  <c r="AD174" i="40"/>
  <c r="AD173" i="40"/>
  <c r="AD172" i="40"/>
  <c r="AC336" i="40"/>
  <c r="AC335" i="40"/>
  <c r="AC334" i="40"/>
  <c r="AC312" i="40"/>
  <c r="AC311" i="40"/>
  <c r="AC310" i="40"/>
  <c r="AC309" i="40"/>
  <c r="AC308" i="40"/>
  <c r="AC307" i="40"/>
  <c r="AC306" i="40"/>
  <c r="AC305" i="40"/>
  <c r="AC304" i="40"/>
  <c r="AC303" i="40"/>
  <c r="AC302" i="40"/>
  <c r="AC301" i="40"/>
  <c r="AC300" i="40"/>
  <c r="AC299" i="40"/>
  <c r="AC298" i="40"/>
  <c r="AC297" i="40"/>
  <c r="AC296" i="40"/>
  <c r="AC295" i="40"/>
  <c r="AC294" i="40"/>
  <c r="AC293" i="40"/>
  <c r="AC292" i="40"/>
  <c r="AC291" i="40"/>
  <c r="AC290" i="40"/>
  <c r="AC289" i="40"/>
  <c r="AC288" i="40"/>
  <c r="AC287" i="40"/>
  <c r="AC286" i="40"/>
  <c r="AC285" i="40"/>
  <c r="AC284" i="40"/>
  <c r="AC283" i="40"/>
  <c r="AC282" i="40"/>
  <c r="AC281" i="40"/>
  <c r="AC280" i="40"/>
  <c r="AC279" i="40"/>
  <c r="AC278" i="40"/>
  <c r="AC277" i="40"/>
  <c r="AC276" i="40"/>
  <c r="AC275" i="40"/>
  <c r="AC274" i="40"/>
  <c r="AC273" i="40"/>
  <c r="AC272" i="40"/>
  <c r="AC271" i="40"/>
  <c r="AC270" i="40"/>
  <c r="AC269" i="40"/>
  <c r="AC268" i="40"/>
  <c r="AC267" i="40"/>
  <c r="AC266" i="40"/>
  <c r="AC265" i="40"/>
  <c r="AC264" i="40"/>
  <c r="AC263" i="40"/>
  <c r="AC262" i="40"/>
  <c r="AC261" i="40"/>
  <c r="AC260" i="40"/>
  <c r="AC259" i="40"/>
  <c r="AC258" i="40"/>
  <c r="AC257" i="40"/>
  <c r="AC256" i="40"/>
  <c r="AC255" i="40"/>
  <c r="AC254" i="40"/>
  <c r="AC253" i="40"/>
  <c r="AC252" i="40"/>
  <c r="AC251" i="40"/>
  <c r="AC250" i="40"/>
  <c r="AC249" i="40"/>
  <c r="AC248" i="40"/>
  <c r="AC247" i="40"/>
  <c r="AC246" i="40"/>
  <c r="AC245" i="40"/>
  <c r="AC244" i="40"/>
  <c r="AC243" i="40"/>
  <c r="AC242" i="40"/>
  <c r="AC241" i="40"/>
  <c r="AC240" i="40"/>
  <c r="AC239" i="40"/>
  <c r="AC238" i="40"/>
  <c r="AC237" i="40"/>
  <c r="AC236" i="40"/>
  <c r="AC235" i="40"/>
  <c r="AC234" i="40"/>
  <c r="AC233" i="40"/>
  <c r="AC232" i="40"/>
  <c r="AC231" i="40"/>
  <c r="AC230" i="40"/>
  <c r="AC229" i="40"/>
  <c r="AC228" i="40"/>
  <c r="AC227" i="40"/>
  <c r="AC226" i="40"/>
  <c r="AC225" i="40"/>
  <c r="AC224" i="40"/>
  <c r="AC223" i="40"/>
  <c r="AC222" i="40"/>
  <c r="AC221" i="40"/>
  <c r="AC220" i="40"/>
  <c r="AC219" i="40"/>
  <c r="AC218" i="40"/>
  <c r="AC217" i="40"/>
  <c r="AC216" i="40"/>
  <c r="AC215" i="40"/>
  <c r="AC214" i="40"/>
  <c r="AC213" i="40"/>
  <c r="AC212" i="40"/>
  <c r="AC211" i="40"/>
  <c r="AC210" i="40"/>
  <c r="AC209" i="40"/>
  <c r="AC208" i="40"/>
  <c r="AC207" i="40"/>
  <c r="AC206" i="40"/>
  <c r="AC205" i="40"/>
  <c r="AC204" i="40"/>
  <c r="AC203" i="40"/>
  <c r="AC202" i="40"/>
  <c r="AC201" i="40"/>
  <c r="AC200" i="40"/>
  <c r="AC199" i="40"/>
  <c r="AC198" i="40"/>
  <c r="AC197" i="40"/>
  <c r="AC196" i="40"/>
  <c r="AC195" i="40"/>
  <c r="AC194" i="40"/>
  <c r="AC193" i="40"/>
  <c r="AC192" i="40"/>
  <c r="AC191" i="40"/>
  <c r="AC190" i="40"/>
  <c r="AC189" i="40"/>
  <c r="AC188" i="40"/>
  <c r="AC187" i="40"/>
  <c r="AC186" i="40"/>
  <c r="AC185" i="40"/>
  <c r="AC184" i="40"/>
  <c r="AC183" i="40"/>
  <c r="AC182" i="40"/>
  <c r="AC181" i="40"/>
  <c r="AC180" i="40"/>
  <c r="AC179" i="40"/>
  <c r="AC178" i="40"/>
  <c r="AC177" i="40"/>
  <c r="AC176" i="40"/>
  <c r="AC175" i="40"/>
  <c r="AC174" i="40"/>
  <c r="AC173" i="40"/>
  <c r="AC172" i="40"/>
  <c r="AB336" i="40"/>
  <c r="AB335" i="40"/>
  <c r="AB334" i="40"/>
  <c r="AB312" i="40"/>
  <c r="AB311" i="40"/>
  <c r="AB310" i="40"/>
  <c r="AB309" i="40"/>
  <c r="AB308" i="40"/>
  <c r="AB307" i="40"/>
  <c r="AB306" i="40"/>
  <c r="AB305" i="40"/>
  <c r="AB304" i="40"/>
  <c r="AB303" i="40"/>
  <c r="AB302" i="40"/>
  <c r="AB301" i="40"/>
  <c r="AB300" i="40"/>
  <c r="AB299" i="40"/>
  <c r="AB298" i="40"/>
  <c r="AB297" i="40"/>
  <c r="AB296" i="40"/>
  <c r="AB295" i="40"/>
  <c r="AB294" i="40"/>
  <c r="AB293" i="40"/>
  <c r="AB292" i="40"/>
  <c r="AB291" i="40"/>
  <c r="AB290" i="40"/>
  <c r="AB289" i="40"/>
  <c r="AB288" i="40"/>
  <c r="AB287" i="40"/>
  <c r="AB286" i="40"/>
  <c r="AB285" i="40"/>
  <c r="AB284" i="40"/>
  <c r="AB283" i="40"/>
  <c r="AB282" i="40"/>
  <c r="AB281" i="40"/>
  <c r="AB280" i="40"/>
  <c r="AB279" i="40"/>
  <c r="AB278" i="40"/>
  <c r="AB277" i="40"/>
  <c r="AB276" i="40"/>
  <c r="AB275" i="40"/>
  <c r="AB274" i="40"/>
  <c r="AB273" i="40"/>
  <c r="AB272" i="40"/>
  <c r="AB271" i="40"/>
  <c r="AB270" i="40"/>
  <c r="AB269" i="40"/>
  <c r="AB268" i="40"/>
  <c r="AB267" i="40"/>
  <c r="AB266" i="40"/>
  <c r="AB265" i="40"/>
  <c r="AB264" i="40"/>
  <c r="AB263" i="40"/>
  <c r="AB262" i="40"/>
  <c r="AB261" i="40"/>
  <c r="AB260" i="40"/>
  <c r="AB259" i="40"/>
  <c r="AB258" i="40"/>
  <c r="AB257" i="40"/>
  <c r="AB256" i="40"/>
  <c r="AB255" i="40"/>
  <c r="AB254" i="40"/>
  <c r="AB253" i="40"/>
  <c r="AB252" i="40"/>
  <c r="AB251" i="40"/>
  <c r="AB250" i="40"/>
  <c r="AB249" i="40"/>
  <c r="AB248" i="40"/>
  <c r="AB247" i="40"/>
  <c r="AB246" i="40"/>
  <c r="AB245" i="40"/>
  <c r="AB244" i="40"/>
  <c r="AB243" i="40"/>
  <c r="AB242" i="40"/>
  <c r="AB241" i="40"/>
  <c r="AB240" i="40"/>
  <c r="AB239" i="40"/>
  <c r="AB238" i="40"/>
  <c r="AB237" i="40"/>
  <c r="AB236" i="40"/>
  <c r="AB235" i="40"/>
  <c r="AB234" i="40"/>
  <c r="AB233" i="40"/>
  <c r="AB232" i="40"/>
  <c r="AB231" i="40"/>
  <c r="AB230" i="40"/>
  <c r="AB229" i="40"/>
  <c r="AB228" i="40"/>
  <c r="AB227" i="40"/>
  <c r="AB226" i="40"/>
  <c r="AB225" i="40"/>
  <c r="AB224" i="40"/>
  <c r="AB223" i="40"/>
  <c r="AB222" i="40"/>
  <c r="AB221" i="40"/>
  <c r="AB220" i="40"/>
  <c r="AB219" i="40"/>
  <c r="AB218" i="40"/>
  <c r="AB217" i="40"/>
  <c r="AB216" i="40"/>
  <c r="AB215" i="40"/>
  <c r="AB214" i="40"/>
  <c r="AB213" i="40"/>
  <c r="AB212" i="40"/>
  <c r="AB211" i="40"/>
  <c r="AB210" i="40"/>
  <c r="AB209" i="40"/>
  <c r="AB208" i="40"/>
  <c r="AB207" i="40"/>
  <c r="AB206" i="40"/>
  <c r="AB205" i="40"/>
  <c r="AB204" i="40"/>
  <c r="AB203" i="40"/>
  <c r="AB202" i="40"/>
  <c r="AB201" i="40"/>
  <c r="AB200" i="40"/>
  <c r="AB199" i="40"/>
  <c r="AB198" i="40"/>
  <c r="AB197" i="40"/>
  <c r="AB196" i="40"/>
  <c r="AB195" i="40"/>
  <c r="AB194" i="40"/>
  <c r="AB193" i="40"/>
  <c r="AB192" i="40"/>
  <c r="AB191" i="40"/>
  <c r="AB190" i="40"/>
  <c r="AB189" i="40"/>
  <c r="AB188" i="40"/>
  <c r="AB187" i="40"/>
  <c r="AB186" i="40"/>
  <c r="AB185" i="40"/>
  <c r="AB184" i="40"/>
  <c r="AB183" i="40"/>
  <c r="AB182" i="40"/>
  <c r="AB181" i="40"/>
  <c r="AB180" i="40"/>
  <c r="AB179" i="40"/>
  <c r="AB178" i="40"/>
  <c r="AB177" i="40"/>
  <c r="AB176" i="40"/>
  <c r="AB175" i="40"/>
  <c r="AB174" i="40"/>
  <c r="AB173" i="40"/>
  <c r="AB172" i="40"/>
  <c r="AA336" i="40"/>
  <c r="AA335" i="40"/>
  <c r="AA334" i="40"/>
  <c r="AA312" i="40"/>
  <c r="AA311" i="40"/>
  <c r="AA310" i="40"/>
  <c r="AA309" i="40"/>
  <c r="AA308" i="40"/>
  <c r="AA307" i="40"/>
  <c r="AA306" i="40"/>
  <c r="AA305" i="40"/>
  <c r="AA304" i="40"/>
  <c r="AA303" i="40"/>
  <c r="AA302" i="40"/>
  <c r="AA301" i="40"/>
  <c r="AA300" i="40"/>
  <c r="AA299" i="40"/>
  <c r="AA298" i="40"/>
  <c r="AA297" i="40"/>
  <c r="AA296" i="40"/>
  <c r="AA295" i="40"/>
  <c r="AA294" i="40"/>
  <c r="AA293" i="40"/>
  <c r="AA292" i="40"/>
  <c r="AA291" i="40"/>
  <c r="AA290" i="40"/>
  <c r="AA289" i="40"/>
  <c r="AA288" i="40"/>
  <c r="AA287" i="40"/>
  <c r="AA286" i="40"/>
  <c r="AA285" i="40"/>
  <c r="AA284" i="40"/>
  <c r="AA283" i="40"/>
  <c r="AA282" i="40"/>
  <c r="AA281" i="40"/>
  <c r="AA280" i="40"/>
  <c r="AA279" i="40"/>
  <c r="AA278" i="40"/>
  <c r="AA277" i="40"/>
  <c r="AA276" i="40"/>
  <c r="AA275" i="40"/>
  <c r="AA274" i="40"/>
  <c r="AA273" i="40"/>
  <c r="AA272" i="40"/>
  <c r="AA271" i="40"/>
  <c r="AA270" i="40"/>
  <c r="AA269" i="40"/>
  <c r="AA268" i="40"/>
  <c r="AA267" i="40"/>
  <c r="AA266" i="40"/>
  <c r="AA265" i="40"/>
  <c r="AA264" i="40"/>
  <c r="AA263" i="40"/>
  <c r="AA262" i="40"/>
  <c r="AA261" i="40"/>
  <c r="AA260" i="40"/>
  <c r="AA259" i="40"/>
  <c r="AA258" i="40"/>
  <c r="AA257" i="40"/>
  <c r="AA256" i="40"/>
  <c r="AA255" i="40"/>
  <c r="AA254" i="40"/>
  <c r="AA253" i="40"/>
  <c r="AA252" i="40"/>
  <c r="AA251" i="40"/>
  <c r="AA250" i="40"/>
  <c r="AA249" i="40"/>
  <c r="AA248" i="40"/>
  <c r="AA247" i="40"/>
  <c r="AA246" i="40"/>
  <c r="AA245" i="40"/>
  <c r="AA244" i="40"/>
  <c r="AA243" i="40"/>
  <c r="AA242" i="40"/>
  <c r="AA241" i="40"/>
  <c r="AA240" i="40"/>
  <c r="AA239" i="40"/>
  <c r="AA238" i="40"/>
  <c r="AA237" i="40"/>
  <c r="AA236" i="40"/>
  <c r="AA235" i="40"/>
  <c r="AA234" i="40"/>
  <c r="AA233" i="40"/>
  <c r="AA232" i="40"/>
  <c r="AA231" i="40"/>
  <c r="AA230" i="40"/>
  <c r="AA229" i="40"/>
  <c r="AA228" i="40"/>
  <c r="AA227" i="40"/>
  <c r="AA226" i="40"/>
  <c r="AA225" i="40"/>
  <c r="AA224" i="40"/>
  <c r="AA223" i="40"/>
  <c r="AA222" i="40"/>
  <c r="AA221" i="40"/>
  <c r="AA220" i="40"/>
  <c r="AA219" i="40"/>
  <c r="AA218" i="40"/>
  <c r="AA217" i="40"/>
  <c r="AA216" i="40"/>
  <c r="AA215" i="40"/>
  <c r="AA214" i="40"/>
  <c r="AA213" i="40"/>
  <c r="AA212" i="40"/>
  <c r="AA211" i="40"/>
  <c r="AA210" i="40"/>
  <c r="AA209" i="40"/>
  <c r="AA208" i="40"/>
  <c r="AA207" i="40"/>
  <c r="AA206" i="40"/>
  <c r="AA205" i="40"/>
  <c r="AA204" i="40"/>
  <c r="AA203" i="40"/>
  <c r="AA202" i="40"/>
  <c r="AA201" i="40"/>
  <c r="AA200" i="40"/>
  <c r="AA199" i="40"/>
  <c r="AA198" i="40"/>
  <c r="AA197" i="40"/>
  <c r="AA196" i="40"/>
  <c r="AA195" i="40"/>
  <c r="AA194" i="40"/>
  <c r="AA193" i="40"/>
  <c r="AA192" i="40"/>
  <c r="AA191" i="40"/>
  <c r="AA190" i="40"/>
  <c r="AA189" i="40"/>
  <c r="AA188" i="40"/>
  <c r="AA187" i="40"/>
  <c r="AA186" i="40"/>
  <c r="AA185" i="40"/>
  <c r="AA184" i="40"/>
  <c r="AA183" i="40"/>
  <c r="AA182" i="40"/>
  <c r="AA181" i="40"/>
  <c r="AA180" i="40"/>
  <c r="AA179" i="40"/>
  <c r="AA178" i="40"/>
  <c r="AA177" i="40"/>
  <c r="AA176" i="40"/>
  <c r="AA175" i="40"/>
  <c r="AA174" i="40"/>
  <c r="AA173" i="40"/>
  <c r="AA172" i="40"/>
  <c r="Z336" i="40"/>
  <c r="Z335" i="40"/>
  <c r="Z334" i="40"/>
  <c r="Z312" i="40"/>
  <c r="Z311" i="40"/>
  <c r="Z310" i="40"/>
  <c r="Z309" i="40"/>
  <c r="Z308" i="40"/>
  <c r="Z307" i="40"/>
  <c r="Z306" i="40"/>
  <c r="Z305" i="40"/>
  <c r="Z304" i="40"/>
  <c r="Z303" i="40"/>
  <c r="Z302" i="40"/>
  <c r="Z301" i="40"/>
  <c r="Z300" i="40"/>
  <c r="Z299" i="40"/>
  <c r="Z298" i="40"/>
  <c r="Z297" i="40"/>
  <c r="Z296" i="40"/>
  <c r="Z295" i="40"/>
  <c r="Z294" i="40"/>
  <c r="Z293" i="40"/>
  <c r="Z292" i="40"/>
  <c r="Z291" i="40"/>
  <c r="Z290" i="40"/>
  <c r="Z289" i="40"/>
  <c r="Z288" i="40"/>
  <c r="Z287" i="40"/>
  <c r="Z286" i="40"/>
  <c r="Z285" i="40"/>
  <c r="Z284" i="40"/>
  <c r="Z283" i="40"/>
  <c r="Z282" i="40"/>
  <c r="Z281" i="40"/>
  <c r="Z280" i="40"/>
  <c r="Z279" i="40"/>
  <c r="Z278" i="40"/>
  <c r="Z277" i="40"/>
  <c r="Z276" i="40"/>
  <c r="Z275" i="40"/>
  <c r="Z274" i="40"/>
  <c r="Z273" i="40"/>
  <c r="Z272" i="40"/>
  <c r="Z271" i="40"/>
  <c r="Z270" i="40"/>
  <c r="Z269" i="40"/>
  <c r="Z268" i="40"/>
  <c r="Z267" i="40"/>
  <c r="Z266" i="40"/>
  <c r="Z265" i="40"/>
  <c r="Z264" i="40"/>
  <c r="Z263" i="40"/>
  <c r="Z262" i="40"/>
  <c r="Z261" i="40"/>
  <c r="Z260" i="40"/>
  <c r="Z259" i="40"/>
  <c r="Z258" i="40"/>
  <c r="Z257" i="40"/>
  <c r="Z256" i="40"/>
  <c r="Z255" i="40"/>
  <c r="Z254" i="40"/>
  <c r="Z253" i="40"/>
  <c r="Z252" i="40"/>
  <c r="Z251" i="40"/>
  <c r="Z250" i="40"/>
  <c r="Z249" i="40"/>
  <c r="Z248" i="40"/>
  <c r="Z247" i="40"/>
  <c r="Z246" i="40"/>
  <c r="Z245" i="40"/>
  <c r="Z244" i="40"/>
  <c r="Z243" i="40"/>
  <c r="Z242" i="40"/>
  <c r="Z241" i="40"/>
  <c r="Z240" i="40"/>
  <c r="Z239" i="40"/>
  <c r="Z238" i="40"/>
  <c r="Z237" i="40"/>
  <c r="Z236" i="40"/>
  <c r="Z235" i="40"/>
  <c r="Z234" i="40"/>
  <c r="Z233" i="40"/>
  <c r="Z232" i="40"/>
  <c r="Z231" i="40"/>
  <c r="Z230" i="40"/>
  <c r="Z229" i="40"/>
  <c r="Z228" i="40"/>
  <c r="Z227" i="40"/>
  <c r="Z226" i="40"/>
  <c r="Z225" i="40"/>
  <c r="Z224" i="40"/>
  <c r="Z223" i="40"/>
  <c r="Z222" i="40"/>
  <c r="Z221" i="40"/>
  <c r="Z220" i="40"/>
  <c r="Z219" i="40"/>
  <c r="Z218" i="40"/>
  <c r="Z217" i="40"/>
  <c r="Z216" i="40"/>
  <c r="Z215" i="40"/>
  <c r="Z214" i="40"/>
  <c r="Z213" i="40"/>
  <c r="Z212" i="40"/>
  <c r="Z211" i="40"/>
  <c r="Z210" i="40"/>
  <c r="Z209" i="40"/>
  <c r="Z208" i="40"/>
  <c r="Z207" i="40"/>
  <c r="Z206" i="40"/>
  <c r="Z205" i="40"/>
  <c r="Z204" i="40"/>
  <c r="Z203" i="40"/>
  <c r="Z202" i="40"/>
  <c r="Z201" i="40"/>
  <c r="Z200" i="40"/>
  <c r="Z199" i="40"/>
  <c r="Z198" i="40"/>
  <c r="Z197" i="40"/>
  <c r="Z196" i="40"/>
  <c r="Z195" i="40"/>
  <c r="Z194" i="40"/>
  <c r="Z193" i="40"/>
  <c r="Z192" i="40"/>
  <c r="Z191" i="40"/>
  <c r="Z190" i="40"/>
  <c r="Z189" i="40"/>
  <c r="Z188" i="40"/>
  <c r="Z187" i="40"/>
  <c r="Z186" i="40"/>
  <c r="Z185" i="40"/>
  <c r="Z184" i="40"/>
  <c r="Z183" i="40"/>
  <c r="Z182" i="40"/>
  <c r="Z181" i="40"/>
  <c r="Z180" i="40"/>
  <c r="Z179" i="40"/>
  <c r="Z178" i="40"/>
  <c r="Z177" i="40"/>
  <c r="Z176" i="40"/>
  <c r="Z175" i="40"/>
  <c r="Z174" i="40"/>
  <c r="Z173" i="40"/>
  <c r="Z172" i="40"/>
  <c r="Y336" i="40"/>
  <c r="Y335" i="40"/>
  <c r="Y334" i="40"/>
  <c r="Y312" i="40"/>
  <c r="Y311" i="40"/>
  <c r="Y310" i="40"/>
  <c r="Y309" i="40"/>
  <c r="Y308" i="40"/>
  <c r="Y307" i="40"/>
  <c r="Y306" i="40"/>
  <c r="Y305" i="40"/>
  <c r="Y304" i="40"/>
  <c r="Y303" i="40"/>
  <c r="Y302" i="40"/>
  <c r="Y301" i="40"/>
  <c r="Y300" i="40"/>
  <c r="Y299" i="40"/>
  <c r="Y298" i="40"/>
  <c r="Y297" i="40"/>
  <c r="Y296" i="40"/>
  <c r="Y295" i="40"/>
  <c r="Y294" i="40"/>
  <c r="Y293" i="40"/>
  <c r="Y292" i="40"/>
  <c r="Y291" i="40"/>
  <c r="Y290" i="40"/>
  <c r="Y289" i="40"/>
  <c r="Y288" i="40"/>
  <c r="Y287" i="40"/>
  <c r="Y286" i="40"/>
  <c r="Y285" i="40"/>
  <c r="Y284" i="40"/>
  <c r="Y283" i="40"/>
  <c r="Y282" i="40"/>
  <c r="Y281" i="40"/>
  <c r="Y280" i="40"/>
  <c r="Y279" i="40"/>
  <c r="Y278" i="40"/>
  <c r="Y277" i="40"/>
  <c r="Y276" i="40"/>
  <c r="Y275" i="40"/>
  <c r="Y274" i="40"/>
  <c r="Y273" i="40"/>
  <c r="Y272" i="40"/>
  <c r="Y271" i="40"/>
  <c r="Y270" i="40"/>
  <c r="Y269" i="40"/>
  <c r="Y268" i="40"/>
  <c r="Y267" i="40"/>
  <c r="Y266" i="40"/>
  <c r="Y265" i="40"/>
  <c r="Y264" i="40"/>
  <c r="Y263" i="40"/>
  <c r="Y262" i="40"/>
  <c r="Y261" i="40"/>
  <c r="Y260" i="40"/>
  <c r="Y259" i="40"/>
  <c r="Y258" i="40"/>
  <c r="Y257" i="40"/>
  <c r="Y256" i="40"/>
  <c r="Y255" i="40"/>
  <c r="Y254" i="40"/>
  <c r="Y253" i="40"/>
  <c r="Y252" i="40"/>
  <c r="Y251" i="40"/>
  <c r="Y250" i="40"/>
  <c r="Y249" i="40"/>
  <c r="Y248" i="40"/>
  <c r="Y247" i="40"/>
  <c r="Y246" i="40"/>
  <c r="Y245" i="40"/>
  <c r="Y244" i="40"/>
  <c r="Y243" i="40"/>
  <c r="Y242" i="40"/>
  <c r="Y241" i="40"/>
  <c r="Y240" i="40"/>
  <c r="Y239" i="40"/>
  <c r="Y238" i="40"/>
  <c r="Y237" i="40"/>
  <c r="Y236" i="40"/>
  <c r="Y235" i="40"/>
  <c r="Y234" i="40"/>
  <c r="Y233" i="40"/>
  <c r="Y232" i="40"/>
  <c r="Y231" i="40"/>
  <c r="Y230" i="40"/>
  <c r="Y229" i="40"/>
  <c r="Y228" i="40"/>
  <c r="Y227" i="40"/>
  <c r="Y226" i="40"/>
  <c r="Y225" i="40"/>
  <c r="Y224" i="40"/>
  <c r="Y223" i="40"/>
  <c r="Y222" i="40"/>
  <c r="Y221" i="40"/>
  <c r="Y220" i="40"/>
  <c r="Y219" i="40"/>
  <c r="Y218" i="40"/>
  <c r="Y217" i="40"/>
  <c r="Y216" i="40"/>
  <c r="Y215" i="40"/>
  <c r="Y214" i="40"/>
  <c r="Y213" i="40"/>
  <c r="Y212" i="40"/>
  <c r="Y211" i="40"/>
  <c r="Y210" i="40"/>
  <c r="Y209" i="40"/>
  <c r="Y208" i="40"/>
  <c r="Y207" i="40"/>
  <c r="Y206" i="40"/>
  <c r="Y205" i="40"/>
  <c r="Y204" i="40"/>
  <c r="Y203" i="40"/>
  <c r="Y202" i="40"/>
  <c r="Y201" i="40"/>
  <c r="Y200" i="40"/>
  <c r="Y199" i="40"/>
  <c r="Y198" i="40"/>
  <c r="Y197" i="40"/>
  <c r="Y196" i="40"/>
  <c r="Y195" i="40"/>
  <c r="Y194" i="40"/>
  <c r="Y193" i="40"/>
  <c r="Y192" i="40"/>
  <c r="Y191" i="40"/>
  <c r="Y190" i="40"/>
  <c r="Y189" i="40"/>
  <c r="Y188" i="40"/>
  <c r="Y187" i="40"/>
  <c r="Y186" i="40"/>
  <c r="Y185" i="40"/>
  <c r="Y184" i="40"/>
  <c r="Y183" i="40"/>
  <c r="Y182" i="40"/>
  <c r="Y181" i="40"/>
  <c r="Y180" i="40"/>
  <c r="Y179" i="40"/>
  <c r="Y178" i="40"/>
  <c r="Y177" i="40"/>
  <c r="Y176" i="40"/>
  <c r="Y175" i="40"/>
  <c r="Y174" i="40"/>
  <c r="Y173" i="40"/>
  <c r="Y172" i="40"/>
  <c r="X336" i="40"/>
  <c r="X335" i="40"/>
  <c r="X334" i="40"/>
  <c r="X312" i="40"/>
  <c r="X311" i="40"/>
  <c r="X310" i="40"/>
  <c r="X309" i="40"/>
  <c r="X308" i="40"/>
  <c r="X307" i="40"/>
  <c r="X306" i="40"/>
  <c r="X305" i="40"/>
  <c r="X304" i="40"/>
  <c r="X303" i="40"/>
  <c r="X302" i="40"/>
  <c r="X301" i="40"/>
  <c r="X300" i="40"/>
  <c r="X299" i="40"/>
  <c r="X298" i="40"/>
  <c r="X297" i="40"/>
  <c r="X296" i="40"/>
  <c r="X295" i="40"/>
  <c r="X294" i="40"/>
  <c r="X293" i="40"/>
  <c r="X292" i="40"/>
  <c r="X291" i="40"/>
  <c r="X290" i="40"/>
  <c r="X289" i="40"/>
  <c r="X288" i="40"/>
  <c r="X287" i="40"/>
  <c r="X286" i="40"/>
  <c r="X285" i="40"/>
  <c r="X284" i="40"/>
  <c r="X283" i="40"/>
  <c r="X282" i="40"/>
  <c r="X281" i="40"/>
  <c r="X280" i="40"/>
  <c r="X279" i="40"/>
  <c r="X278" i="40"/>
  <c r="X277" i="40"/>
  <c r="X276" i="40"/>
  <c r="X275" i="40"/>
  <c r="X274" i="40"/>
  <c r="X273" i="40"/>
  <c r="X272" i="40"/>
  <c r="X271" i="40"/>
  <c r="X270" i="40"/>
  <c r="X269" i="40"/>
  <c r="X268" i="40"/>
  <c r="X267" i="40"/>
  <c r="X266" i="40"/>
  <c r="X265" i="40"/>
  <c r="X264" i="40"/>
  <c r="X263" i="40"/>
  <c r="X262" i="40"/>
  <c r="X261" i="40"/>
  <c r="X260" i="40"/>
  <c r="X259" i="40"/>
  <c r="X258" i="40"/>
  <c r="X257" i="40"/>
  <c r="X256" i="40"/>
  <c r="X255" i="40"/>
  <c r="X254" i="40"/>
  <c r="X253" i="40"/>
  <c r="X252" i="40"/>
  <c r="X251" i="40"/>
  <c r="X250" i="40"/>
  <c r="X249" i="40"/>
  <c r="X248" i="40"/>
  <c r="X247" i="40"/>
  <c r="X246" i="40"/>
  <c r="X245" i="40"/>
  <c r="X244" i="40"/>
  <c r="X243" i="40"/>
  <c r="X242" i="40"/>
  <c r="X241" i="40"/>
  <c r="X240" i="40"/>
  <c r="X239" i="40"/>
  <c r="X238" i="40"/>
  <c r="X237" i="40"/>
  <c r="X236" i="40"/>
  <c r="X235" i="40"/>
  <c r="X234" i="40"/>
  <c r="X233" i="40"/>
  <c r="X232" i="40"/>
  <c r="X231" i="40"/>
  <c r="X230" i="40"/>
  <c r="X229" i="40"/>
  <c r="X228" i="40"/>
  <c r="X227" i="40"/>
  <c r="X226" i="40"/>
  <c r="X225" i="40"/>
  <c r="X224" i="40"/>
  <c r="X223" i="40"/>
  <c r="X222" i="40"/>
  <c r="X221" i="40"/>
  <c r="X220" i="40"/>
  <c r="X219" i="40"/>
  <c r="X218" i="40"/>
  <c r="X217" i="40"/>
  <c r="X216" i="40"/>
  <c r="X215" i="40"/>
  <c r="X214" i="40"/>
  <c r="X213" i="40"/>
  <c r="X212" i="40"/>
  <c r="X211" i="40"/>
  <c r="X210" i="40"/>
  <c r="X209" i="40"/>
  <c r="X208" i="40"/>
  <c r="X207" i="40"/>
  <c r="X206" i="40"/>
  <c r="X205" i="40"/>
  <c r="X204" i="40"/>
  <c r="X203" i="40"/>
  <c r="X202" i="40"/>
  <c r="X201" i="40"/>
  <c r="X200" i="40"/>
  <c r="X199" i="40"/>
  <c r="X198" i="40"/>
  <c r="X197" i="40"/>
  <c r="X196" i="40"/>
  <c r="X195" i="40"/>
  <c r="X194" i="40"/>
  <c r="X193" i="40"/>
  <c r="X192" i="40"/>
  <c r="X191" i="40"/>
  <c r="X190" i="40"/>
  <c r="X189" i="40"/>
  <c r="X188" i="40"/>
  <c r="X187" i="40"/>
  <c r="X186" i="40"/>
  <c r="X185" i="40"/>
  <c r="X184" i="40"/>
  <c r="X183" i="40"/>
  <c r="X182" i="40"/>
  <c r="X181" i="40"/>
  <c r="X180" i="40"/>
  <c r="X179" i="40"/>
  <c r="X178" i="40"/>
  <c r="X177" i="40"/>
  <c r="X176" i="40"/>
  <c r="X175" i="40"/>
  <c r="X174" i="40"/>
  <c r="X173" i="40"/>
  <c r="X172" i="40"/>
  <c r="W336" i="40"/>
  <c r="W335" i="40"/>
  <c r="W334" i="40"/>
  <c r="W312" i="40"/>
  <c r="W311" i="40"/>
  <c r="W310" i="40"/>
  <c r="W309" i="40"/>
  <c r="W308" i="40"/>
  <c r="W307" i="40"/>
  <c r="W306" i="40"/>
  <c r="W305" i="40"/>
  <c r="W304" i="40"/>
  <c r="W303" i="40"/>
  <c r="W302" i="40"/>
  <c r="W301" i="40"/>
  <c r="W300" i="40"/>
  <c r="W299" i="40"/>
  <c r="W298" i="40"/>
  <c r="W297" i="40"/>
  <c r="W296" i="40"/>
  <c r="W295" i="40"/>
  <c r="W294" i="40"/>
  <c r="W293" i="40"/>
  <c r="W292" i="40"/>
  <c r="W291" i="40"/>
  <c r="W290" i="40"/>
  <c r="W289" i="40"/>
  <c r="W288" i="40"/>
  <c r="W287" i="40"/>
  <c r="W286" i="40"/>
  <c r="W285" i="40"/>
  <c r="W284" i="40"/>
  <c r="W283" i="40"/>
  <c r="W282" i="40"/>
  <c r="W281" i="40"/>
  <c r="W280" i="40"/>
  <c r="W279" i="40"/>
  <c r="W278" i="40"/>
  <c r="W277" i="40"/>
  <c r="W276" i="40"/>
  <c r="W275" i="40"/>
  <c r="W274" i="40"/>
  <c r="W273" i="40"/>
  <c r="W272" i="40"/>
  <c r="W271" i="40"/>
  <c r="W270" i="40"/>
  <c r="W269" i="40"/>
  <c r="W268" i="40"/>
  <c r="W267" i="40"/>
  <c r="W266" i="40"/>
  <c r="W265" i="40"/>
  <c r="W264" i="40"/>
  <c r="W263" i="40"/>
  <c r="W262" i="40"/>
  <c r="W261" i="40"/>
  <c r="W260" i="40"/>
  <c r="W259" i="40"/>
  <c r="W258" i="40"/>
  <c r="W257" i="40"/>
  <c r="W256" i="40"/>
  <c r="W255" i="40"/>
  <c r="W254" i="40"/>
  <c r="W253" i="40"/>
  <c r="W252" i="40"/>
  <c r="W251" i="40"/>
  <c r="W250" i="40"/>
  <c r="W249" i="40"/>
  <c r="W248" i="40"/>
  <c r="W247" i="40"/>
  <c r="W246" i="40"/>
  <c r="W245" i="40"/>
  <c r="W244" i="40"/>
  <c r="W243" i="40"/>
  <c r="W242" i="40"/>
  <c r="W241" i="40"/>
  <c r="W240" i="40"/>
  <c r="W239" i="40"/>
  <c r="W238" i="40"/>
  <c r="W237" i="40"/>
  <c r="W236" i="40"/>
  <c r="W235" i="40"/>
  <c r="W234" i="40"/>
  <c r="W233" i="40"/>
  <c r="W232" i="40"/>
  <c r="W231" i="40"/>
  <c r="W230" i="40"/>
  <c r="W229" i="40"/>
  <c r="W228" i="40"/>
  <c r="W227" i="40"/>
  <c r="W226" i="40"/>
  <c r="W225" i="40"/>
  <c r="W224" i="40"/>
  <c r="W223" i="40"/>
  <c r="W222" i="40"/>
  <c r="W221" i="40"/>
  <c r="W220" i="40"/>
  <c r="W219" i="40"/>
  <c r="W218" i="40"/>
  <c r="W217" i="40"/>
  <c r="W216" i="40"/>
  <c r="W215" i="40"/>
  <c r="W214" i="40"/>
  <c r="W213" i="40"/>
  <c r="W212" i="40"/>
  <c r="W211" i="40"/>
  <c r="W210" i="40"/>
  <c r="W209" i="40"/>
  <c r="W208" i="40"/>
  <c r="W207" i="40"/>
  <c r="W206" i="40"/>
  <c r="W205" i="40"/>
  <c r="W204" i="40"/>
  <c r="W203" i="40"/>
  <c r="W202" i="40"/>
  <c r="W201" i="40"/>
  <c r="W200" i="40"/>
  <c r="W199" i="40"/>
  <c r="W198" i="40"/>
  <c r="W197" i="40"/>
  <c r="W196" i="40"/>
  <c r="W195" i="40"/>
  <c r="W194" i="40"/>
  <c r="W193" i="40"/>
  <c r="W192" i="40"/>
  <c r="W191" i="40"/>
  <c r="W190" i="40"/>
  <c r="W189" i="40"/>
  <c r="W188" i="40"/>
  <c r="W187" i="40"/>
  <c r="W186" i="40"/>
  <c r="W185" i="40"/>
  <c r="W184" i="40"/>
  <c r="W183" i="40"/>
  <c r="W182" i="40"/>
  <c r="W181" i="40"/>
  <c r="W180" i="40"/>
  <c r="W179" i="40"/>
  <c r="W178" i="40"/>
  <c r="W177" i="40"/>
  <c r="W176" i="40"/>
  <c r="W175" i="40"/>
  <c r="W174" i="40"/>
  <c r="W173" i="40"/>
  <c r="W172" i="40"/>
  <c r="V336" i="40"/>
  <c r="V335" i="40"/>
  <c r="V334" i="40"/>
  <c r="V312" i="40"/>
  <c r="V311" i="40"/>
  <c r="V310" i="40"/>
  <c r="V309" i="40"/>
  <c r="V308" i="40"/>
  <c r="V307" i="40"/>
  <c r="V306" i="40"/>
  <c r="V305" i="40"/>
  <c r="V304" i="40"/>
  <c r="V303" i="40"/>
  <c r="V302" i="40"/>
  <c r="V301" i="40"/>
  <c r="V300" i="40"/>
  <c r="V299" i="40"/>
  <c r="V298" i="40"/>
  <c r="V297" i="40"/>
  <c r="V296" i="40"/>
  <c r="V295" i="40"/>
  <c r="V294" i="40"/>
  <c r="V293" i="40"/>
  <c r="V292" i="40"/>
  <c r="V291" i="40"/>
  <c r="V290" i="40"/>
  <c r="V289" i="40"/>
  <c r="V288" i="40"/>
  <c r="V287" i="40"/>
  <c r="V286" i="40"/>
  <c r="V285" i="40"/>
  <c r="V284" i="40"/>
  <c r="V283" i="40"/>
  <c r="V282" i="40"/>
  <c r="V281" i="40"/>
  <c r="V280" i="40"/>
  <c r="V279" i="40"/>
  <c r="V278" i="40"/>
  <c r="V277" i="40"/>
  <c r="V276" i="40"/>
  <c r="V275" i="40"/>
  <c r="V274" i="40"/>
  <c r="V273" i="40"/>
  <c r="V272" i="40"/>
  <c r="V271" i="40"/>
  <c r="V270" i="40"/>
  <c r="V269" i="40"/>
  <c r="V268" i="40"/>
  <c r="V267" i="40"/>
  <c r="V266" i="40"/>
  <c r="V265" i="40"/>
  <c r="V264" i="40"/>
  <c r="V263" i="40"/>
  <c r="V262" i="40"/>
  <c r="V261" i="40"/>
  <c r="V260" i="40"/>
  <c r="V259" i="40"/>
  <c r="V258" i="40"/>
  <c r="V257" i="40"/>
  <c r="V256" i="40"/>
  <c r="V255" i="40"/>
  <c r="V254" i="40"/>
  <c r="V253" i="40"/>
  <c r="V252" i="40"/>
  <c r="V251" i="40"/>
  <c r="V250" i="40"/>
  <c r="V249" i="40"/>
  <c r="V248" i="40"/>
  <c r="V247" i="40"/>
  <c r="V246" i="40"/>
  <c r="V245" i="40"/>
  <c r="V244" i="40"/>
  <c r="V243" i="40"/>
  <c r="V242" i="40"/>
  <c r="V241" i="40"/>
  <c r="V240" i="40"/>
  <c r="V239" i="40"/>
  <c r="V238" i="40"/>
  <c r="V237" i="40"/>
  <c r="V236" i="40"/>
  <c r="V235" i="40"/>
  <c r="V234" i="40"/>
  <c r="V233" i="40"/>
  <c r="V232" i="40"/>
  <c r="V231" i="40"/>
  <c r="V230" i="40"/>
  <c r="V229" i="40"/>
  <c r="V228" i="40"/>
  <c r="V227" i="40"/>
  <c r="V226" i="40"/>
  <c r="V225" i="40"/>
  <c r="V224" i="40"/>
  <c r="V223" i="40"/>
  <c r="V222" i="40"/>
  <c r="V221" i="40"/>
  <c r="V220" i="40"/>
  <c r="V219" i="40"/>
  <c r="V218" i="40"/>
  <c r="V217" i="40"/>
  <c r="V216" i="40"/>
  <c r="V215" i="40"/>
  <c r="V214" i="40"/>
  <c r="V213" i="40"/>
  <c r="V212" i="40"/>
  <c r="V211" i="40"/>
  <c r="V210" i="40"/>
  <c r="V209" i="40"/>
  <c r="V208" i="40"/>
  <c r="V207" i="40"/>
  <c r="V206" i="40"/>
  <c r="V205" i="40"/>
  <c r="V204" i="40"/>
  <c r="V203" i="40"/>
  <c r="V202" i="40"/>
  <c r="V201" i="40"/>
  <c r="V200" i="40"/>
  <c r="V199" i="40"/>
  <c r="V198" i="40"/>
  <c r="V197" i="40"/>
  <c r="V196" i="40"/>
  <c r="V195" i="40"/>
  <c r="V194" i="40"/>
  <c r="V193" i="40"/>
  <c r="V192" i="40"/>
  <c r="V191" i="40"/>
  <c r="V190" i="40"/>
  <c r="V189" i="40"/>
  <c r="V188" i="40"/>
  <c r="V187" i="40"/>
  <c r="V186" i="40"/>
  <c r="V185" i="40"/>
  <c r="V184" i="40"/>
  <c r="V183" i="40"/>
  <c r="V182" i="40"/>
  <c r="V181" i="40"/>
  <c r="V180" i="40"/>
  <c r="V179" i="40"/>
  <c r="V178" i="40"/>
  <c r="V177" i="40"/>
  <c r="V176" i="40"/>
  <c r="V175" i="40"/>
  <c r="V174" i="40"/>
  <c r="V173" i="40"/>
  <c r="V172" i="40"/>
  <c r="T336" i="40"/>
  <c r="T335" i="40"/>
  <c r="T334" i="40"/>
  <c r="T312" i="40"/>
  <c r="T311" i="40"/>
  <c r="T310" i="40"/>
  <c r="T309" i="40"/>
  <c r="T308" i="40"/>
  <c r="T307" i="40"/>
  <c r="T306" i="40"/>
  <c r="T305" i="40"/>
  <c r="T304" i="40"/>
  <c r="T303" i="40"/>
  <c r="T302" i="40"/>
  <c r="T301" i="40"/>
  <c r="T300" i="40"/>
  <c r="T299" i="40"/>
  <c r="T298" i="40"/>
  <c r="T297" i="40"/>
  <c r="T296" i="40"/>
  <c r="T295" i="40"/>
  <c r="T294" i="40"/>
  <c r="T293" i="40"/>
  <c r="T292" i="40"/>
  <c r="T291" i="40"/>
  <c r="T290" i="40"/>
  <c r="T289" i="40"/>
  <c r="T288" i="40"/>
  <c r="T287" i="40"/>
  <c r="T286" i="40"/>
  <c r="T285" i="40"/>
  <c r="T284" i="40"/>
  <c r="T283" i="40"/>
  <c r="T282" i="40"/>
  <c r="T281" i="40"/>
  <c r="T280" i="40"/>
  <c r="T279" i="40"/>
  <c r="T278" i="40"/>
  <c r="T277" i="40"/>
  <c r="T276" i="40"/>
  <c r="T275" i="40"/>
  <c r="T274" i="40"/>
  <c r="T273" i="40"/>
  <c r="T272" i="40"/>
  <c r="T271" i="40"/>
  <c r="T270" i="40"/>
  <c r="T269" i="40"/>
  <c r="T268" i="40"/>
  <c r="T267" i="40"/>
  <c r="T266" i="40"/>
  <c r="T265" i="40"/>
  <c r="T264" i="40"/>
  <c r="T263" i="40"/>
  <c r="T262" i="40"/>
  <c r="T261" i="40"/>
  <c r="T260" i="40"/>
  <c r="T259" i="40"/>
  <c r="T258" i="40"/>
  <c r="T257" i="40"/>
  <c r="T256" i="40"/>
  <c r="T255" i="40"/>
  <c r="T254" i="40"/>
  <c r="T253" i="40"/>
  <c r="T252" i="40"/>
  <c r="T251" i="40"/>
  <c r="T250" i="40"/>
  <c r="T249" i="40"/>
  <c r="T248" i="40"/>
  <c r="T247" i="40"/>
  <c r="T246" i="40"/>
  <c r="T245" i="40"/>
  <c r="T244" i="40"/>
  <c r="T243" i="40"/>
  <c r="T242" i="40"/>
  <c r="T241" i="40"/>
  <c r="T240" i="40"/>
  <c r="T239" i="40"/>
  <c r="T238" i="40"/>
  <c r="T237" i="40"/>
  <c r="T236" i="40"/>
  <c r="T235" i="40"/>
  <c r="T234" i="40"/>
  <c r="T233" i="40"/>
  <c r="T232" i="40"/>
  <c r="T231" i="40"/>
  <c r="T230" i="40"/>
  <c r="T229" i="40"/>
  <c r="T228" i="40"/>
  <c r="T227" i="40"/>
  <c r="T226" i="40"/>
  <c r="T225" i="40"/>
  <c r="T224" i="40"/>
  <c r="T223" i="40"/>
  <c r="T222" i="40"/>
  <c r="T221" i="40"/>
  <c r="T220" i="40"/>
  <c r="T219" i="40"/>
  <c r="T218" i="40"/>
  <c r="T217" i="40"/>
  <c r="T216" i="40"/>
  <c r="T215" i="40"/>
  <c r="T214" i="40"/>
  <c r="T213" i="40"/>
  <c r="T212" i="40"/>
  <c r="T211" i="40"/>
  <c r="T210" i="40"/>
  <c r="T209" i="40"/>
  <c r="T208" i="40"/>
  <c r="T207" i="40"/>
  <c r="T206" i="40"/>
  <c r="T205" i="40"/>
  <c r="T204" i="40"/>
  <c r="T203" i="40"/>
  <c r="T202" i="40"/>
  <c r="T201" i="40"/>
  <c r="T200" i="40"/>
  <c r="T199" i="40"/>
  <c r="T198" i="40"/>
  <c r="T197" i="40"/>
  <c r="T196" i="40"/>
  <c r="T195" i="40"/>
  <c r="T194" i="40"/>
  <c r="T193" i="40"/>
  <c r="T192" i="40"/>
  <c r="T191" i="40"/>
  <c r="T190" i="40"/>
  <c r="T189" i="40"/>
  <c r="T188" i="40"/>
  <c r="T187" i="40"/>
  <c r="T186" i="40"/>
  <c r="T185" i="40"/>
  <c r="T184" i="40"/>
  <c r="T183" i="40"/>
  <c r="T182" i="40"/>
  <c r="T181" i="40"/>
  <c r="T180" i="40"/>
  <c r="T179" i="40"/>
  <c r="T178" i="40"/>
  <c r="T177" i="40"/>
  <c r="T176" i="40"/>
  <c r="T175" i="40"/>
  <c r="T174" i="40"/>
  <c r="T173" i="40"/>
  <c r="T172" i="40"/>
  <c r="S336" i="40"/>
  <c r="S335" i="40"/>
  <c r="S334" i="40"/>
  <c r="S312" i="40"/>
  <c r="S311" i="40"/>
  <c r="S310" i="40"/>
  <c r="S309" i="40"/>
  <c r="S308" i="40"/>
  <c r="S307" i="40"/>
  <c r="S306" i="40"/>
  <c r="S305" i="40"/>
  <c r="S304" i="40"/>
  <c r="S303" i="40"/>
  <c r="S302" i="40"/>
  <c r="S301" i="40"/>
  <c r="S300" i="40"/>
  <c r="S299" i="40"/>
  <c r="S298" i="40"/>
  <c r="S297" i="40"/>
  <c r="S296" i="40"/>
  <c r="S295" i="40"/>
  <c r="S294" i="40"/>
  <c r="S293" i="40"/>
  <c r="S292" i="40"/>
  <c r="S291" i="40"/>
  <c r="S290" i="40"/>
  <c r="S289" i="40"/>
  <c r="S288" i="40"/>
  <c r="S287" i="40"/>
  <c r="S286" i="40"/>
  <c r="S285" i="40"/>
  <c r="S284" i="40"/>
  <c r="S283" i="40"/>
  <c r="S282" i="40"/>
  <c r="S281" i="40"/>
  <c r="S280" i="40"/>
  <c r="S279" i="40"/>
  <c r="S278" i="40"/>
  <c r="S277" i="40"/>
  <c r="S276" i="40"/>
  <c r="S275" i="40"/>
  <c r="S274" i="40"/>
  <c r="S273" i="40"/>
  <c r="S272" i="40"/>
  <c r="S271" i="40"/>
  <c r="S270" i="40"/>
  <c r="S269" i="40"/>
  <c r="S268" i="40"/>
  <c r="S267" i="40"/>
  <c r="S266" i="40"/>
  <c r="S265" i="40"/>
  <c r="S264" i="40"/>
  <c r="S263" i="40"/>
  <c r="S262" i="40"/>
  <c r="S261" i="40"/>
  <c r="S260" i="40"/>
  <c r="S259" i="40"/>
  <c r="S258" i="40"/>
  <c r="S257" i="40"/>
  <c r="S256" i="40"/>
  <c r="S255" i="40"/>
  <c r="S254" i="40"/>
  <c r="S253" i="40"/>
  <c r="S252" i="40"/>
  <c r="S251" i="40"/>
  <c r="S250" i="40"/>
  <c r="S249" i="40"/>
  <c r="S248" i="40"/>
  <c r="S247" i="40"/>
  <c r="S246" i="40"/>
  <c r="S245" i="40"/>
  <c r="S244" i="40"/>
  <c r="S243" i="40"/>
  <c r="S242" i="40"/>
  <c r="S241" i="40"/>
  <c r="S240" i="40"/>
  <c r="S239" i="40"/>
  <c r="S238" i="40"/>
  <c r="S237" i="40"/>
  <c r="S236" i="40"/>
  <c r="S235" i="40"/>
  <c r="S234" i="40"/>
  <c r="S233" i="40"/>
  <c r="S232" i="40"/>
  <c r="S231" i="40"/>
  <c r="S230" i="40"/>
  <c r="S229" i="40"/>
  <c r="S228" i="40"/>
  <c r="S227" i="40"/>
  <c r="S226" i="40"/>
  <c r="S225" i="40"/>
  <c r="S224" i="40"/>
  <c r="S223" i="40"/>
  <c r="S222" i="40"/>
  <c r="S221" i="40"/>
  <c r="S220" i="40"/>
  <c r="S219" i="40"/>
  <c r="S218" i="40"/>
  <c r="S217" i="40"/>
  <c r="S216" i="40"/>
  <c r="S215" i="40"/>
  <c r="S214" i="40"/>
  <c r="S213" i="40"/>
  <c r="S212" i="40"/>
  <c r="S211" i="40"/>
  <c r="S210" i="40"/>
  <c r="S209" i="40"/>
  <c r="S208" i="40"/>
  <c r="S207" i="40"/>
  <c r="S206" i="40"/>
  <c r="S205" i="40"/>
  <c r="S204" i="40"/>
  <c r="S203" i="40"/>
  <c r="S202" i="40"/>
  <c r="S201" i="40"/>
  <c r="S200" i="40"/>
  <c r="S199" i="40"/>
  <c r="S198" i="40"/>
  <c r="S197" i="40"/>
  <c r="S196" i="40"/>
  <c r="S195" i="40"/>
  <c r="S194" i="40"/>
  <c r="S193" i="40"/>
  <c r="S192" i="40"/>
  <c r="S191" i="40"/>
  <c r="S190" i="40"/>
  <c r="S189" i="40"/>
  <c r="S188" i="40"/>
  <c r="S187" i="40"/>
  <c r="S186" i="40"/>
  <c r="S185" i="40"/>
  <c r="S184" i="40"/>
  <c r="S183" i="40"/>
  <c r="S182" i="40"/>
  <c r="S181" i="40"/>
  <c r="S180" i="40"/>
  <c r="S179" i="40"/>
  <c r="S178" i="40"/>
  <c r="S177" i="40"/>
  <c r="S176" i="40"/>
  <c r="S175" i="40"/>
  <c r="S174" i="40"/>
  <c r="S173" i="40"/>
  <c r="S172" i="40"/>
  <c r="R336" i="40"/>
  <c r="R335" i="40"/>
  <c r="R334" i="40"/>
  <c r="R312" i="40"/>
  <c r="R311" i="40"/>
  <c r="R310" i="40"/>
  <c r="R309" i="40"/>
  <c r="R308" i="40"/>
  <c r="R307" i="40"/>
  <c r="R306" i="40"/>
  <c r="R305" i="40"/>
  <c r="R304" i="40"/>
  <c r="R303" i="40"/>
  <c r="R302" i="40"/>
  <c r="R301" i="40"/>
  <c r="R300" i="40"/>
  <c r="R299" i="40"/>
  <c r="R298" i="40"/>
  <c r="R297" i="40"/>
  <c r="R296" i="40"/>
  <c r="R295" i="40"/>
  <c r="R294" i="40"/>
  <c r="R293" i="40"/>
  <c r="R292" i="40"/>
  <c r="R291" i="40"/>
  <c r="R290" i="40"/>
  <c r="R289" i="40"/>
  <c r="R288" i="40"/>
  <c r="R287" i="40"/>
  <c r="R286" i="40"/>
  <c r="R285" i="40"/>
  <c r="R284" i="40"/>
  <c r="R283" i="40"/>
  <c r="R282" i="40"/>
  <c r="R281" i="40"/>
  <c r="R280" i="40"/>
  <c r="R279" i="40"/>
  <c r="R278" i="40"/>
  <c r="R277" i="40"/>
  <c r="R276" i="40"/>
  <c r="R275" i="40"/>
  <c r="R274" i="40"/>
  <c r="R273" i="40"/>
  <c r="R272" i="40"/>
  <c r="R271" i="40"/>
  <c r="R270" i="40"/>
  <c r="R269" i="40"/>
  <c r="R268" i="40"/>
  <c r="R267" i="40"/>
  <c r="R266" i="40"/>
  <c r="R265" i="40"/>
  <c r="R264" i="40"/>
  <c r="R263" i="40"/>
  <c r="R262" i="40"/>
  <c r="R261" i="40"/>
  <c r="R260" i="40"/>
  <c r="R259" i="40"/>
  <c r="R258" i="40"/>
  <c r="R257" i="40"/>
  <c r="R256" i="40"/>
  <c r="R255" i="40"/>
  <c r="R254" i="40"/>
  <c r="R253" i="40"/>
  <c r="R252" i="40"/>
  <c r="R251" i="40"/>
  <c r="R250" i="40"/>
  <c r="R249" i="40"/>
  <c r="R248" i="40"/>
  <c r="R247" i="40"/>
  <c r="R246" i="40"/>
  <c r="R245" i="40"/>
  <c r="R244" i="40"/>
  <c r="R243" i="40"/>
  <c r="R242" i="40"/>
  <c r="R241" i="40"/>
  <c r="R240" i="40"/>
  <c r="R239" i="40"/>
  <c r="R238" i="40"/>
  <c r="R237" i="40"/>
  <c r="R236" i="40"/>
  <c r="R235" i="40"/>
  <c r="R234" i="40"/>
  <c r="R233" i="40"/>
  <c r="R232" i="40"/>
  <c r="R231" i="40"/>
  <c r="R230" i="40"/>
  <c r="R229" i="40"/>
  <c r="R228" i="40"/>
  <c r="R227" i="40"/>
  <c r="R226" i="40"/>
  <c r="R225" i="40"/>
  <c r="R224" i="40"/>
  <c r="R223" i="40"/>
  <c r="R222" i="40"/>
  <c r="R221" i="40"/>
  <c r="R220" i="40"/>
  <c r="R219" i="40"/>
  <c r="R218" i="40"/>
  <c r="R217" i="40"/>
  <c r="R216" i="40"/>
  <c r="R215" i="40"/>
  <c r="R214" i="40"/>
  <c r="R213" i="40"/>
  <c r="R212" i="40"/>
  <c r="R211" i="40"/>
  <c r="R210" i="40"/>
  <c r="R209" i="40"/>
  <c r="R208" i="40"/>
  <c r="R207" i="40"/>
  <c r="R206" i="40"/>
  <c r="R205" i="40"/>
  <c r="R204" i="40"/>
  <c r="R203" i="40"/>
  <c r="R202" i="40"/>
  <c r="R201" i="40"/>
  <c r="R200" i="40"/>
  <c r="R199" i="40"/>
  <c r="R198" i="40"/>
  <c r="R197" i="40"/>
  <c r="R196" i="40"/>
  <c r="R195" i="40"/>
  <c r="R194" i="40"/>
  <c r="R193" i="40"/>
  <c r="R192" i="40"/>
  <c r="R191" i="40"/>
  <c r="R190" i="40"/>
  <c r="R189" i="40"/>
  <c r="R188" i="40"/>
  <c r="R187" i="40"/>
  <c r="R186" i="40"/>
  <c r="R185" i="40"/>
  <c r="R184" i="40"/>
  <c r="R183" i="40"/>
  <c r="R182" i="40"/>
  <c r="R181" i="40"/>
  <c r="R180" i="40"/>
  <c r="R179" i="40"/>
  <c r="R178" i="40"/>
  <c r="R177" i="40"/>
  <c r="R176" i="40"/>
  <c r="R175" i="40"/>
  <c r="R174" i="40"/>
  <c r="R173" i="40"/>
  <c r="R172" i="40"/>
  <c r="Q336" i="40"/>
  <c r="Q335" i="40"/>
  <c r="Q334" i="40"/>
  <c r="Q312" i="40"/>
  <c r="Q311" i="40"/>
  <c r="Q310" i="40"/>
  <c r="Q309" i="40"/>
  <c r="Q308" i="40"/>
  <c r="Q307" i="40"/>
  <c r="Q306" i="40"/>
  <c r="Q305" i="40"/>
  <c r="Q304" i="40"/>
  <c r="Q303" i="40"/>
  <c r="Q302" i="40"/>
  <c r="Q301" i="40"/>
  <c r="Q300" i="40"/>
  <c r="Q299" i="40"/>
  <c r="Q298" i="40"/>
  <c r="Q297" i="40"/>
  <c r="Q296" i="40"/>
  <c r="Q295" i="40"/>
  <c r="Q294" i="40"/>
  <c r="Q293" i="40"/>
  <c r="Q292" i="40"/>
  <c r="Q291" i="40"/>
  <c r="Q290" i="40"/>
  <c r="Q289" i="40"/>
  <c r="Q288" i="40"/>
  <c r="Q287" i="40"/>
  <c r="Q286" i="40"/>
  <c r="Q285" i="40"/>
  <c r="Q284" i="40"/>
  <c r="Q283" i="40"/>
  <c r="Q282" i="40"/>
  <c r="Q281" i="40"/>
  <c r="Q280" i="40"/>
  <c r="Q279" i="40"/>
  <c r="Q278" i="40"/>
  <c r="Q277" i="40"/>
  <c r="Q276" i="40"/>
  <c r="Q275" i="40"/>
  <c r="Q274" i="40"/>
  <c r="Q273" i="40"/>
  <c r="Q272" i="40"/>
  <c r="Q271" i="40"/>
  <c r="Q270" i="40"/>
  <c r="Q269" i="40"/>
  <c r="Q268" i="40"/>
  <c r="Q267" i="40"/>
  <c r="Q266" i="40"/>
  <c r="Q265" i="40"/>
  <c r="Q264" i="40"/>
  <c r="Q263" i="40"/>
  <c r="Q262" i="40"/>
  <c r="Q261" i="40"/>
  <c r="Q260" i="40"/>
  <c r="Q259" i="40"/>
  <c r="Q258" i="40"/>
  <c r="Q257" i="40"/>
  <c r="Q256" i="40"/>
  <c r="Q255" i="40"/>
  <c r="Q254" i="40"/>
  <c r="Q253" i="40"/>
  <c r="Q252" i="40"/>
  <c r="Q251" i="40"/>
  <c r="Q250" i="40"/>
  <c r="Q249" i="40"/>
  <c r="Q248" i="40"/>
  <c r="Q247" i="40"/>
  <c r="Q246" i="40"/>
  <c r="Q245" i="40"/>
  <c r="Q244" i="40"/>
  <c r="Q243" i="40"/>
  <c r="Q242" i="40"/>
  <c r="Q241" i="40"/>
  <c r="Q240" i="40"/>
  <c r="Q239" i="40"/>
  <c r="Q238" i="40"/>
  <c r="Q237" i="40"/>
  <c r="Q236" i="40"/>
  <c r="Q235" i="40"/>
  <c r="Q234" i="40"/>
  <c r="Q233" i="40"/>
  <c r="Q232" i="40"/>
  <c r="Q231" i="40"/>
  <c r="Q230" i="40"/>
  <c r="Q229" i="40"/>
  <c r="Q228" i="40"/>
  <c r="Q227" i="40"/>
  <c r="Q226" i="40"/>
  <c r="Q225" i="40"/>
  <c r="Q224" i="40"/>
  <c r="Q223" i="40"/>
  <c r="Q222" i="40"/>
  <c r="Q221" i="40"/>
  <c r="Q220" i="40"/>
  <c r="Q219" i="40"/>
  <c r="Q218" i="40"/>
  <c r="Q217" i="40"/>
  <c r="Q216" i="40"/>
  <c r="Q215" i="40"/>
  <c r="Q214" i="40"/>
  <c r="Q213" i="40"/>
  <c r="Q212" i="40"/>
  <c r="Q211" i="40"/>
  <c r="Q210" i="40"/>
  <c r="Q209" i="40"/>
  <c r="Q208" i="40"/>
  <c r="Q207" i="40"/>
  <c r="Q206" i="40"/>
  <c r="Q205" i="40"/>
  <c r="Q204" i="40"/>
  <c r="Q203" i="40"/>
  <c r="Q202" i="40"/>
  <c r="Q201" i="40"/>
  <c r="Q200" i="40"/>
  <c r="Q199" i="40"/>
  <c r="Q198" i="40"/>
  <c r="Q197" i="40"/>
  <c r="Q196" i="40"/>
  <c r="Q195" i="40"/>
  <c r="Q194" i="40"/>
  <c r="Q193" i="40"/>
  <c r="Q192" i="40"/>
  <c r="Q191" i="40"/>
  <c r="Q190" i="40"/>
  <c r="Q189" i="40"/>
  <c r="Q188" i="40"/>
  <c r="Q187" i="40"/>
  <c r="Q186" i="40"/>
  <c r="Q185" i="40"/>
  <c r="Q184" i="40"/>
  <c r="Q183" i="40"/>
  <c r="Q182" i="40"/>
  <c r="Q181" i="40"/>
  <c r="Q180" i="40"/>
  <c r="Q179" i="40"/>
  <c r="Q178" i="40"/>
  <c r="Q177" i="40"/>
  <c r="Q176" i="40"/>
  <c r="Q175" i="40"/>
  <c r="Q174" i="40"/>
  <c r="Q173" i="40"/>
  <c r="Q172" i="40"/>
  <c r="P336" i="40"/>
  <c r="P335" i="40"/>
  <c r="P334" i="40"/>
  <c r="P312" i="40"/>
  <c r="P311" i="40"/>
  <c r="P310" i="40"/>
  <c r="P309" i="40"/>
  <c r="P308" i="40"/>
  <c r="P307" i="40"/>
  <c r="P306" i="40"/>
  <c r="P305" i="40"/>
  <c r="P304" i="40"/>
  <c r="P303" i="40"/>
  <c r="P302" i="40"/>
  <c r="P301" i="40"/>
  <c r="P300" i="40"/>
  <c r="P299" i="40"/>
  <c r="P298" i="40"/>
  <c r="P297" i="40"/>
  <c r="P296" i="40"/>
  <c r="P295" i="40"/>
  <c r="P294" i="40"/>
  <c r="P293" i="40"/>
  <c r="P292" i="40"/>
  <c r="P291" i="40"/>
  <c r="P290" i="40"/>
  <c r="P289" i="40"/>
  <c r="P288" i="40"/>
  <c r="P287" i="40"/>
  <c r="P286" i="40"/>
  <c r="P285" i="40"/>
  <c r="P284" i="40"/>
  <c r="P283" i="40"/>
  <c r="P282" i="40"/>
  <c r="P281" i="40"/>
  <c r="P280" i="40"/>
  <c r="P279" i="40"/>
  <c r="P278" i="40"/>
  <c r="P277" i="40"/>
  <c r="P276" i="40"/>
  <c r="P275" i="40"/>
  <c r="P274" i="40"/>
  <c r="P273" i="40"/>
  <c r="P272" i="40"/>
  <c r="P271" i="40"/>
  <c r="P270" i="40"/>
  <c r="P269" i="40"/>
  <c r="P268" i="40"/>
  <c r="P267" i="40"/>
  <c r="P266" i="40"/>
  <c r="P265" i="40"/>
  <c r="P264" i="40"/>
  <c r="P263" i="40"/>
  <c r="P262" i="40"/>
  <c r="P261" i="40"/>
  <c r="P260" i="40"/>
  <c r="P259" i="40"/>
  <c r="P258" i="40"/>
  <c r="P257" i="40"/>
  <c r="P256" i="40"/>
  <c r="P255" i="40"/>
  <c r="P254" i="40"/>
  <c r="P253" i="40"/>
  <c r="P252" i="40"/>
  <c r="P251" i="40"/>
  <c r="P250" i="40"/>
  <c r="P249" i="40"/>
  <c r="P248" i="40"/>
  <c r="P247" i="40"/>
  <c r="P246" i="40"/>
  <c r="P245" i="40"/>
  <c r="P244" i="40"/>
  <c r="P243" i="40"/>
  <c r="P242" i="40"/>
  <c r="P241" i="40"/>
  <c r="P240" i="40"/>
  <c r="P239" i="40"/>
  <c r="P238" i="40"/>
  <c r="P237" i="40"/>
  <c r="P236" i="40"/>
  <c r="P235" i="40"/>
  <c r="P234" i="40"/>
  <c r="P233" i="40"/>
  <c r="P232" i="40"/>
  <c r="P231" i="40"/>
  <c r="P230" i="40"/>
  <c r="P229" i="40"/>
  <c r="P228" i="40"/>
  <c r="P227" i="40"/>
  <c r="P226" i="40"/>
  <c r="P225" i="40"/>
  <c r="P224" i="40"/>
  <c r="P223" i="40"/>
  <c r="P222" i="40"/>
  <c r="P221" i="40"/>
  <c r="P220" i="40"/>
  <c r="P219" i="40"/>
  <c r="P218" i="40"/>
  <c r="P217" i="40"/>
  <c r="P216" i="40"/>
  <c r="P215" i="40"/>
  <c r="P214" i="40"/>
  <c r="P213" i="40"/>
  <c r="P212" i="40"/>
  <c r="P211" i="40"/>
  <c r="P210" i="40"/>
  <c r="P209" i="40"/>
  <c r="P208" i="40"/>
  <c r="P207" i="40"/>
  <c r="P206" i="40"/>
  <c r="P205" i="40"/>
  <c r="P204" i="40"/>
  <c r="P203" i="40"/>
  <c r="P202" i="40"/>
  <c r="P201" i="40"/>
  <c r="P200" i="40"/>
  <c r="P199" i="40"/>
  <c r="P198" i="40"/>
  <c r="P197" i="40"/>
  <c r="P196" i="40"/>
  <c r="P195" i="40"/>
  <c r="P194" i="40"/>
  <c r="P193" i="40"/>
  <c r="P192" i="40"/>
  <c r="P191" i="40"/>
  <c r="P190" i="40"/>
  <c r="P189" i="40"/>
  <c r="P188" i="40"/>
  <c r="P187" i="40"/>
  <c r="P186" i="40"/>
  <c r="P185" i="40"/>
  <c r="P184" i="40"/>
  <c r="P183" i="40"/>
  <c r="P182" i="40"/>
  <c r="P181" i="40"/>
  <c r="P180" i="40"/>
  <c r="P179" i="40"/>
  <c r="P178" i="40"/>
  <c r="P177" i="40"/>
  <c r="P176" i="40"/>
  <c r="P175" i="40"/>
  <c r="P174" i="40"/>
  <c r="P173" i="40"/>
  <c r="P172" i="40"/>
  <c r="O336" i="40"/>
  <c r="O335" i="40"/>
  <c r="O334" i="40"/>
  <c r="O312" i="40"/>
  <c r="O311" i="40"/>
  <c r="O310" i="40"/>
  <c r="O309" i="40"/>
  <c r="O308" i="40"/>
  <c r="O307" i="40"/>
  <c r="O306" i="40"/>
  <c r="O305" i="40"/>
  <c r="O304" i="40"/>
  <c r="O303" i="40"/>
  <c r="O302" i="40"/>
  <c r="O301" i="40"/>
  <c r="O300" i="40"/>
  <c r="O299" i="40"/>
  <c r="O298" i="40"/>
  <c r="O297" i="40"/>
  <c r="O296" i="40"/>
  <c r="O295" i="40"/>
  <c r="O294" i="40"/>
  <c r="O293" i="40"/>
  <c r="O292" i="40"/>
  <c r="O291" i="40"/>
  <c r="O290" i="40"/>
  <c r="O289" i="40"/>
  <c r="O288" i="40"/>
  <c r="O287" i="40"/>
  <c r="O286" i="40"/>
  <c r="O285" i="40"/>
  <c r="O284" i="40"/>
  <c r="O283" i="40"/>
  <c r="O282" i="40"/>
  <c r="O281" i="40"/>
  <c r="O280" i="40"/>
  <c r="O279" i="40"/>
  <c r="O278" i="40"/>
  <c r="O277" i="40"/>
  <c r="O276" i="40"/>
  <c r="O275" i="40"/>
  <c r="O274" i="40"/>
  <c r="O273" i="40"/>
  <c r="O272" i="40"/>
  <c r="O271" i="40"/>
  <c r="O270" i="40"/>
  <c r="O269" i="40"/>
  <c r="O268" i="40"/>
  <c r="O267" i="40"/>
  <c r="O266" i="40"/>
  <c r="O265" i="40"/>
  <c r="O264" i="40"/>
  <c r="O263" i="40"/>
  <c r="O262" i="40"/>
  <c r="O261" i="40"/>
  <c r="O260" i="40"/>
  <c r="O259" i="40"/>
  <c r="O258" i="40"/>
  <c r="O257" i="40"/>
  <c r="O256" i="40"/>
  <c r="O255" i="40"/>
  <c r="O254" i="40"/>
  <c r="O253" i="40"/>
  <c r="O252" i="40"/>
  <c r="O251" i="40"/>
  <c r="O250" i="40"/>
  <c r="O249" i="40"/>
  <c r="O248" i="40"/>
  <c r="O247" i="40"/>
  <c r="O246" i="40"/>
  <c r="O245" i="40"/>
  <c r="O244" i="40"/>
  <c r="O243" i="40"/>
  <c r="O242" i="40"/>
  <c r="O241" i="40"/>
  <c r="O240" i="40"/>
  <c r="O239" i="40"/>
  <c r="O238" i="40"/>
  <c r="O237" i="40"/>
  <c r="O236" i="40"/>
  <c r="O235" i="40"/>
  <c r="O234" i="40"/>
  <c r="O233" i="40"/>
  <c r="O232" i="40"/>
  <c r="O231" i="40"/>
  <c r="O230" i="40"/>
  <c r="O229" i="40"/>
  <c r="O228" i="40"/>
  <c r="O227" i="40"/>
  <c r="O226" i="40"/>
  <c r="O225" i="40"/>
  <c r="O224" i="40"/>
  <c r="O223" i="40"/>
  <c r="O222" i="40"/>
  <c r="O221" i="40"/>
  <c r="O220" i="40"/>
  <c r="O219" i="40"/>
  <c r="O218" i="40"/>
  <c r="O217" i="40"/>
  <c r="O216" i="40"/>
  <c r="O215" i="40"/>
  <c r="O214" i="40"/>
  <c r="O213" i="40"/>
  <c r="O212" i="40"/>
  <c r="O211" i="40"/>
  <c r="O210" i="40"/>
  <c r="O209" i="40"/>
  <c r="O208" i="40"/>
  <c r="O207" i="40"/>
  <c r="O206" i="40"/>
  <c r="O205" i="40"/>
  <c r="O204" i="40"/>
  <c r="O203" i="40"/>
  <c r="O202" i="40"/>
  <c r="O201" i="40"/>
  <c r="O200" i="40"/>
  <c r="O199" i="40"/>
  <c r="O198" i="40"/>
  <c r="O197" i="40"/>
  <c r="O196" i="40"/>
  <c r="O195" i="40"/>
  <c r="O194" i="40"/>
  <c r="O193" i="40"/>
  <c r="O192" i="40"/>
  <c r="O191" i="40"/>
  <c r="O190" i="40"/>
  <c r="O189" i="40"/>
  <c r="O188" i="40"/>
  <c r="O187" i="40"/>
  <c r="O186" i="40"/>
  <c r="O185" i="40"/>
  <c r="O184" i="40"/>
  <c r="O183" i="40"/>
  <c r="O182" i="40"/>
  <c r="O181" i="40"/>
  <c r="O180" i="40"/>
  <c r="O179" i="40"/>
  <c r="O178" i="40"/>
  <c r="O177" i="40"/>
  <c r="O176" i="40"/>
  <c r="O175" i="40"/>
  <c r="O174" i="40"/>
  <c r="O173" i="40"/>
  <c r="O172" i="40"/>
  <c r="N336" i="40"/>
  <c r="N335" i="40"/>
  <c r="N334" i="40"/>
  <c r="N312" i="40"/>
  <c r="N311" i="40"/>
  <c r="N310" i="40"/>
  <c r="N309" i="40"/>
  <c r="N308" i="40"/>
  <c r="N307" i="40"/>
  <c r="N306" i="40"/>
  <c r="N305" i="40"/>
  <c r="N304" i="40"/>
  <c r="N303" i="40"/>
  <c r="N302" i="40"/>
  <c r="N301" i="40"/>
  <c r="N300" i="40"/>
  <c r="N299" i="40"/>
  <c r="N298" i="40"/>
  <c r="N297" i="40"/>
  <c r="N296" i="40"/>
  <c r="N295" i="40"/>
  <c r="N294" i="40"/>
  <c r="N293" i="40"/>
  <c r="N292" i="40"/>
  <c r="N291" i="40"/>
  <c r="N290" i="40"/>
  <c r="N289" i="40"/>
  <c r="N288" i="40"/>
  <c r="N287" i="40"/>
  <c r="N286" i="40"/>
  <c r="N285" i="40"/>
  <c r="N284" i="40"/>
  <c r="N283" i="40"/>
  <c r="N282" i="40"/>
  <c r="N281" i="40"/>
  <c r="N280" i="40"/>
  <c r="N279" i="40"/>
  <c r="N278" i="40"/>
  <c r="N277" i="40"/>
  <c r="N276" i="40"/>
  <c r="N275" i="40"/>
  <c r="N274" i="40"/>
  <c r="N273" i="40"/>
  <c r="N272" i="40"/>
  <c r="N271" i="40"/>
  <c r="N270" i="40"/>
  <c r="N269" i="40"/>
  <c r="N268" i="40"/>
  <c r="N267" i="40"/>
  <c r="N266" i="40"/>
  <c r="N265" i="40"/>
  <c r="N264" i="40"/>
  <c r="N263" i="40"/>
  <c r="N262" i="40"/>
  <c r="N261" i="40"/>
  <c r="N260" i="40"/>
  <c r="N259" i="40"/>
  <c r="N258" i="40"/>
  <c r="N257" i="40"/>
  <c r="N256" i="40"/>
  <c r="N255" i="40"/>
  <c r="N254" i="40"/>
  <c r="N253" i="40"/>
  <c r="N252" i="40"/>
  <c r="N251" i="40"/>
  <c r="N250" i="40"/>
  <c r="N249" i="40"/>
  <c r="N248" i="40"/>
  <c r="N247" i="40"/>
  <c r="N246" i="40"/>
  <c r="N245" i="40"/>
  <c r="N244" i="40"/>
  <c r="N243" i="40"/>
  <c r="N242" i="40"/>
  <c r="N241" i="40"/>
  <c r="N240" i="40"/>
  <c r="N239" i="40"/>
  <c r="N238" i="40"/>
  <c r="N237" i="40"/>
  <c r="N236" i="40"/>
  <c r="N235" i="40"/>
  <c r="N234" i="40"/>
  <c r="N233" i="40"/>
  <c r="N232" i="40"/>
  <c r="N231" i="40"/>
  <c r="N230" i="40"/>
  <c r="N229" i="40"/>
  <c r="N228" i="40"/>
  <c r="N227" i="40"/>
  <c r="N226" i="40"/>
  <c r="N225" i="40"/>
  <c r="N224" i="40"/>
  <c r="N223" i="40"/>
  <c r="N222" i="40"/>
  <c r="N221" i="40"/>
  <c r="N220" i="40"/>
  <c r="N219" i="40"/>
  <c r="N218" i="40"/>
  <c r="N217" i="40"/>
  <c r="N216" i="40"/>
  <c r="N215" i="40"/>
  <c r="N214" i="40"/>
  <c r="N213" i="40"/>
  <c r="N212" i="40"/>
  <c r="N211" i="40"/>
  <c r="N210" i="40"/>
  <c r="N209" i="40"/>
  <c r="N208" i="40"/>
  <c r="N207" i="40"/>
  <c r="N206" i="40"/>
  <c r="N205" i="40"/>
  <c r="N204" i="40"/>
  <c r="N203" i="40"/>
  <c r="N202" i="40"/>
  <c r="N201" i="40"/>
  <c r="N200" i="40"/>
  <c r="N199" i="40"/>
  <c r="N198" i="40"/>
  <c r="N197" i="40"/>
  <c r="N196" i="40"/>
  <c r="N195" i="40"/>
  <c r="N194" i="40"/>
  <c r="N193" i="40"/>
  <c r="N192" i="40"/>
  <c r="N191" i="40"/>
  <c r="N190" i="40"/>
  <c r="N189" i="40"/>
  <c r="N188" i="40"/>
  <c r="N187" i="40"/>
  <c r="N186" i="40"/>
  <c r="N185" i="40"/>
  <c r="N184" i="40"/>
  <c r="N183" i="40"/>
  <c r="N182" i="40"/>
  <c r="N181" i="40"/>
  <c r="N180" i="40"/>
  <c r="N179" i="40"/>
  <c r="N178" i="40"/>
  <c r="N177" i="40"/>
  <c r="N176" i="40"/>
  <c r="N175" i="40"/>
  <c r="N174" i="40"/>
  <c r="N173" i="40"/>
  <c r="N172" i="40"/>
  <c r="M336" i="40"/>
  <c r="M335" i="40"/>
  <c r="M334" i="40"/>
  <c r="M312" i="40"/>
  <c r="M311" i="40"/>
  <c r="M310" i="40"/>
  <c r="M309" i="40"/>
  <c r="M308" i="40"/>
  <c r="M307" i="40"/>
  <c r="M306" i="40"/>
  <c r="M305" i="40"/>
  <c r="M304" i="40"/>
  <c r="M303" i="40"/>
  <c r="M302" i="40"/>
  <c r="M301" i="40"/>
  <c r="M300" i="40"/>
  <c r="M299" i="40"/>
  <c r="M298" i="40"/>
  <c r="M297" i="40"/>
  <c r="M296" i="40"/>
  <c r="M295" i="40"/>
  <c r="M294" i="40"/>
  <c r="M293" i="40"/>
  <c r="M292" i="40"/>
  <c r="M291" i="40"/>
  <c r="M290" i="40"/>
  <c r="M289" i="40"/>
  <c r="M288" i="40"/>
  <c r="M287" i="40"/>
  <c r="M286" i="40"/>
  <c r="M285" i="40"/>
  <c r="M284" i="40"/>
  <c r="M283" i="40"/>
  <c r="M282" i="40"/>
  <c r="M281" i="40"/>
  <c r="M280" i="40"/>
  <c r="M279" i="40"/>
  <c r="M278" i="40"/>
  <c r="M277" i="40"/>
  <c r="M276" i="40"/>
  <c r="M275" i="40"/>
  <c r="M274" i="40"/>
  <c r="M273" i="40"/>
  <c r="M272" i="40"/>
  <c r="M271" i="40"/>
  <c r="M270" i="40"/>
  <c r="M269" i="40"/>
  <c r="M268" i="40"/>
  <c r="M267" i="40"/>
  <c r="M266" i="40"/>
  <c r="M265" i="40"/>
  <c r="M264" i="40"/>
  <c r="M263" i="40"/>
  <c r="M262" i="40"/>
  <c r="M261" i="40"/>
  <c r="M260" i="40"/>
  <c r="M259" i="40"/>
  <c r="M258" i="40"/>
  <c r="M257" i="40"/>
  <c r="M256" i="40"/>
  <c r="M255" i="40"/>
  <c r="M254" i="40"/>
  <c r="M253" i="40"/>
  <c r="M252" i="40"/>
  <c r="M251" i="40"/>
  <c r="M250" i="40"/>
  <c r="M249" i="40"/>
  <c r="M248" i="40"/>
  <c r="M247" i="40"/>
  <c r="M246" i="40"/>
  <c r="M245" i="40"/>
  <c r="M244" i="40"/>
  <c r="M243" i="40"/>
  <c r="M242" i="40"/>
  <c r="M241" i="40"/>
  <c r="M240" i="40"/>
  <c r="M239" i="40"/>
  <c r="M238" i="40"/>
  <c r="M237" i="40"/>
  <c r="M236" i="40"/>
  <c r="M235" i="40"/>
  <c r="M234" i="40"/>
  <c r="M233" i="40"/>
  <c r="M232" i="40"/>
  <c r="M231" i="40"/>
  <c r="M230" i="40"/>
  <c r="M229" i="40"/>
  <c r="M228" i="40"/>
  <c r="M227" i="40"/>
  <c r="M226" i="40"/>
  <c r="M225" i="40"/>
  <c r="M224" i="40"/>
  <c r="M223" i="40"/>
  <c r="M222" i="40"/>
  <c r="M221" i="40"/>
  <c r="M220" i="40"/>
  <c r="M219" i="40"/>
  <c r="M218" i="40"/>
  <c r="M217" i="40"/>
  <c r="M216" i="40"/>
  <c r="M215" i="40"/>
  <c r="M214" i="40"/>
  <c r="M213" i="40"/>
  <c r="M212" i="40"/>
  <c r="M211" i="40"/>
  <c r="M210" i="40"/>
  <c r="M209" i="40"/>
  <c r="M208" i="40"/>
  <c r="M207" i="40"/>
  <c r="M206" i="40"/>
  <c r="M205" i="40"/>
  <c r="M204" i="40"/>
  <c r="M203" i="40"/>
  <c r="M202" i="40"/>
  <c r="M201" i="40"/>
  <c r="M200" i="40"/>
  <c r="M199" i="40"/>
  <c r="M198" i="40"/>
  <c r="M197" i="40"/>
  <c r="M196" i="40"/>
  <c r="M195" i="40"/>
  <c r="M194" i="40"/>
  <c r="M193" i="40"/>
  <c r="M192" i="40"/>
  <c r="M191" i="40"/>
  <c r="M190" i="40"/>
  <c r="M189" i="40"/>
  <c r="M188" i="40"/>
  <c r="M187" i="40"/>
  <c r="M186" i="40"/>
  <c r="M185" i="40"/>
  <c r="M184" i="40"/>
  <c r="M183" i="40"/>
  <c r="M182" i="40"/>
  <c r="M181" i="40"/>
  <c r="M180" i="40"/>
  <c r="M179" i="40"/>
  <c r="M178" i="40"/>
  <c r="M177" i="40"/>
  <c r="M176" i="40"/>
  <c r="M175" i="40"/>
  <c r="M174" i="40"/>
  <c r="M173" i="40"/>
  <c r="M172" i="40"/>
  <c r="L336" i="40"/>
  <c r="L335" i="40"/>
  <c r="L334" i="40"/>
  <c r="L312" i="40"/>
  <c r="L311" i="40"/>
  <c r="L310" i="40"/>
  <c r="L309" i="40"/>
  <c r="L308" i="40"/>
  <c r="L307" i="40"/>
  <c r="L306" i="40"/>
  <c r="L305" i="40"/>
  <c r="L304" i="40"/>
  <c r="L303" i="40"/>
  <c r="L302" i="40"/>
  <c r="L301" i="40"/>
  <c r="L300" i="40"/>
  <c r="L299" i="40"/>
  <c r="L298" i="40"/>
  <c r="L297" i="40"/>
  <c r="L296" i="40"/>
  <c r="L295" i="40"/>
  <c r="L294" i="40"/>
  <c r="L293" i="40"/>
  <c r="L292" i="40"/>
  <c r="L291" i="40"/>
  <c r="L290" i="40"/>
  <c r="L289" i="40"/>
  <c r="L288" i="40"/>
  <c r="L287" i="40"/>
  <c r="L286" i="40"/>
  <c r="L285" i="40"/>
  <c r="L284" i="40"/>
  <c r="L283" i="40"/>
  <c r="L282" i="40"/>
  <c r="L281" i="40"/>
  <c r="L280" i="40"/>
  <c r="L279" i="40"/>
  <c r="L278" i="40"/>
  <c r="L277" i="40"/>
  <c r="L276" i="40"/>
  <c r="L275" i="40"/>
  <c r="L274" i="40"/>
  <c r="L273" i="40"/>
  <c r="L272" i="40"/>
  <c r="L271" i="40"/>
  <c r="L270" i="40"/>
  <c r="L269" i="40"/>
  <c r="L268" i="40"/>
  <c r="L267" i="40"/>
  <c r="L266" i="40"/>
  <c r="L265" i="40"/>
  <c r="L264" i="40"/>
  <c r="L263" i="40"/>
  <c r="L262" i="40"/>
  <c r="L261" i="40"/>
  <c r="L260" i="40"/>
  <c r="L259" i="40"/>
  <c r="L258" i="40"/>
  <c r="L257" i="40"/>
  <c r="L256" i="40"/>
  <c r="L255" i="40"/>
  <c r="L254" i="40"/>
  <c r="L253" i="40"/>
  <c r="L252" i="40"/>
  <c r="L251" i="40"/>
  <c r="L250" i="40"/>
  <c r="L249" i="40"/>
  <c r="L248" i="40"/>
  <c r="L247" i="40"/>
  <c r="L246" i="40"/>
  <c r="L245" i="40"/>
  <c r="L244" i="40"/>
  <c r="L243" i="40"/>
  <c r="L242" i="40"/>
  <c r="L241" i="40"/>
  <c r="L240" i="40"/>
  <c r="L239" i="40"/>
  <c r="L238" i="40"/>
  <c r="L237" i="40"/>
  <c r="L236" i="40"/>
  <c r="L235" i="40"/>
  <c r="L234" i="40"/>
  <c r="L233" i="40"/>
  <c r="L232" i="40"/>
  <c r="L231" i="40"/>
  <c r="L230" i="40"/>
  <c r="L229" i="40"/>
  <c r="L228" i="40"/>
  <c r="L227" i="40"/>
  <c r="L226" i="40"/>
  <c r="L225" i="40"/>
  <c r="L224" i="40"/>
  <c r="L223" i="40"/>
  <c r="L222" i="40"/>
  <c r="L221" i="40"/>
  <c r="L220" i="40"/>
  <c r="L219" i="40"/>
  <c r="L218" i="40"/>
  <c r="L217" i="40"/>
  <c r="L216" i="40"/>
  <c r="L215" i="40"/>
  <c r="L214" i="40"/>
  <c r="L213" i="40"/>
  <c r="L212" i="40"/>
  <c r="L211" i="40"/>
  <c r="L210" i="40"/>
  <c r="L209" i="40"/>
  <c r="L208" i="40"/>
  <c r="L207" i="40"/>
  <c r="L206" i="40"/>
  <c r="L205" i="40"/>
  <c r="L204" i="40"/>
  <c r="L203" i="40"/>
  <c r="L202" i="40"/>
  <c r="L201" i="40"/>
  <c r="L200" i="40"/>
  <c r="L199" i="40"/>
  <c r="L198" i="40"/>
  <c r="L197" i="40"/>
  <c r="L196" i="40"/>
  <c r="L195" i="40"/>
  <c r="L194" i="40"/>
  <c r="L193" i="40"/>
  <c r="L192" i="40"/>
  <c r="L191" i="40"/>
  <c r="L190" i="40"/>
  <c r="L189" i="40"/>
  <c r="L188" i="40"/>
  <c r="L187" i="40"/>
  <c r="L186" i="40"/>
  <c r="L185" i="40"/>
  <c r="L184" i="40"/>
  <c r="L183" i="40"/>
  <c r="L182" i="40"/>
  <c r="L181" i="40"/>
  <c r="L180" i="40"/>
  <c r="L179" i="40"/>
  <c r="L178" i="40"/>
  <c r="L177" i="40"/>
  <c r="L176" i="40"/>
  <c r="L175" i="40"/>
  <c r="L174" i="40"/>
  <c r="L173" i="40"/>
  <c r="L172" i="40"/>
  <c r="K336" i="40"/>
  <c r="K335" i="40"/>
  <c r="K334" i="40"/>
  <c r="K312" i="40"/>
  <c r="K311" i="40"/>
  <c r="K310" i="40"/>
  <c r="K309" i="40"/>
  <c r="K308" i="40"/>
  <c r="K307" i="40"/>
  <c r="K306" i="40"/>
  <c r="K305" i="40"/>
  <c r="K304" i="40"/>
  <c r="K303" i="40"/>
  <c r="K302" i="40"/>
  <c r="K301" i="40"/>
  <c r="K300" i="40"/>
  <c r="K299" i="40"/>
  <c r="K298" i="40"/>
  <c r="K297" i="40"/>
  <c r="K296" i="40"/>
  <c r="K295" i="40"/>
  <c r="K294" i="40"/>
  <c r="K293" i="40"/>
  <c r="K292" i="40"/>
  <c r="K291" i="40"/>
  <c r="K290" i="40"/>
  <c r="K289" i="40"/>
  <c r="K288" i="40"/>
  <c r="K287" i="40"/>
  <c r="K286" i="40"/>
  <c r="K285" i="40"/>
  <c r="K284" i="40"/>
  <c r="K283" i="40"/>
  <c r="K282" i="40"/>
  <c r="K281" i="40"/>
  <c r="K280" i="40"/>
  <c r="K279" i="40"/>
  <c r="K278" i="40"/>
  <c r="K277" i="40"/>
  <c r="K276" i="40"/>
  <c r="K275" i="40"/>
  <c r="K274" i="40"/>
  <c r="K273" i="40"/>
  <c r="K272" i="40"/>
  <c r="K271" i="40"/>
  <c r="K270" i="40"/>
  <c r="K269" i="40"/>
  <c r="K268" i="40"/>
  <c r="K267" i="40"/>
  <c r="K266" i="40"/>
  <c r="K265" i="40"/>
  <c r="K264" i="40"/>
  <c r="K263" i="40"/>
  <c r="K262" i="40"/>
  <c r="K261" i="40"/>
  <c r="K260" i="40"/>
  <c r="K259" i="40"/>
  <c r="K258" i="40"/>
  <c r="K257" i="40"/>
  <c r="K256" i="40"/>
  <c r="K255" i="40"/>
  <c r="K254" i="40"/>
  <c r="K253" i="40"/>
  <c r="K252" i="40"/>
  <c r="K251" i="40"/>
  <c r="K250" i="40"/>
  <c r="K249" i="40"/>
  <c r="K248" i="40"/>
  <c r="K247" i="40"/>
  <c r="K246" i="40"/>
  <c r="K245" i="40"/>
  <c r="K244" i="40"/>
  <c r="K243" i="40"/>
  <c r="K242" i="40"/>
  <c r="K241" i="40"/>
  <c r="K240" i="40"/>
  <c r="K239" i="40"/>
  <c r="K238" i="40"/>
  <c r="K237" i="40"/>
  <c r="K236" i="40"/>
  <c r="K235" i="40"/>
  <c r="K234" i="40"/>
  <c r="K233" i="40"/>
  <c r="K232" i="40"/>
  <c r="K231" i="40"/>
  <c r="K230" i="40"/>
  <c r="K229" i="40"/>
  <c r="K228" i="40"/>
  <c r="K227" i="40"/>
  <c r="K226" i="40"/>
  <c r="K225" i="40"/>
  <c r="K224" i="40"/>
  <c r="K223" i="40"/>
  <c r="K222" i="40"/>
  <c r="K221" i="40"/>
  <c r="K220" i="40"/>
  <c r="K219" i="40"/>
  <c r="K218" i="40"/>
  <c r="K217" i="40"/>
  <c r="K216" i="40"/>
  <c r="K215" i="40"/>
  <c r="K214" i="40"/>
  <c r="K213" i="40"/>
  <c r="K212" i="40"/>
  <c r="K211" i="40"/>
  <c r="K210" i="40"/>
  <c r="K209" i="40"/>
  <c r="K208" i="40"/>
  <c r="K207" i="40"/>
  <c r="K206" i="40"/>
  <c r="K205" i="40"/>
  <c r="K204" i="40"/>
  <c r="K203" i="40"/>
  <c r="K202" i="40"/>
  <c r="K201" i="40"/>
  <c r="K200" i="40"/>
  <c r="K199" i="40"/>
  <c r="K198" i="40"/>
  <c r="K197" i="40"/>
  <c r="K196" i="40"/>
  <c r="K195" i="40"/>
  <c r="K194" i="40"/>
  <c r="K193" i="40"/>
  <c r="K192" i="40"/>
  <c r="K191" i="40"/>
  <c r="K190" i="40"/>
  <c r="K189" i="40"/>
  <c r="K188" i="40"/>
  <c r="K187" i="40"/>
  <c r="K186" i="40"/>
  <c r="K185" i="40"/>
  <c r="K184" i="40"/>
  <c r="K183" i="40"/>
  <c r="K182" i="40"/>
  <c r="K181" i="40"/>
  <c r="K180" i="40"/>
  <c r="K179" i="40"/>
  <c r="K178" i="40"/>
  <c r="K177" i="40"/>
  <c r="K176" i="40"/>
  <c r="K175" i="40"/>
  <c r="K174" i="40"/>
  <c r="K173" i="40"/>
  <c r="K172" i="40"/>
  <c r="J336" i="40"/>
  <c r="J335" i="40"/>
  <c r="J334" i="40"/>
  <c r="J312" i="40"/>
  <c r="J311" i="40"/>
  <c r="J310" i="40"/>
  <c r="J309" i="40"/>
  <c r="J308" i="40"/>
  <c r="J307" i="40"/>
  <c r="J306" i="40"/>
  <c r="J305" i="40"/>
  <c r="J304" i="40"/>
  <c r="J303" i="40"/>
  <c r="J302" i="40"/>
  <c r="J301" i="40"/>
  <c r="J300" i="40"/>
  <c r="J299" i="40"/>
  <c r="J298" i="40"/>
  <c r="J297" i="40"/>
  <c r="J296" i="40"/>
  <c r="J295" i="40"/>
  <c r="J294" i="40"/>
  <c r="J293" i="40"/>
  <c r="J292" i="40"/>
  <c r="J291" i="40"/>
  <c r="J290" i="40"/>
  <c r="J289" i="40"/>
  <c r="J288" i="40"/>
  <c r="J287" i="40"/>
  <c r="J286" i="40"/>
  <c r="J285" i="40"/>
  <c r="J284" i="40"/>
  <c r="J283" i="40"/>
  <c r="J282" i="40"/>
  <c r="J281" i="40"/>
  <c r="J280" i="40"/>
  <c r="J279" i="40"/>
  <c r="J278" i="40"/>
  <c r="J277" i="40"/>
  <c r="J276" i="40"/>
  <c r="J275" i="40"/>
  <c r="J274" i="40"/>
  <c r="J273" i="40"/>
  <c r="J272" i="40"/>
  <c r="J271" i="40"/>
  <c r="J270" i="40"/>
  <c r="J269" i="40"/>
  <c r="J268" i="40"/>
  <c r="J267" i="40"/>
  <c r="J266" i="40"/>
  <c r="J265" i="40"/>
  <c r="J264" i="40"/>
  <c r="J263" i="40"/>
  <c r="J262" i="40"/>
  <c r="J261" i="40"/>
  <c r="J260" i="40"/>
  <c r="J259" i="40"/>
  <c r="J258" i="40"/>
  <c r="J257" i="40"/>
  <c r="J256" i="40"/>
  <c r="J255" i="40"/>
  <c r="J254" i="40"/>
  <c r="J253" i="40"/>
  <c r="J252" i="40"/>
  <c r="J251" i="40"/>
  <c r="J250" i="40"/>
  <c r="J249" i="40"/>
  <c r="J248" i="40"/>
  <c r="J247" i="40"/>
  <c r="J246" i="40"/>
  <c r="J245" i="40"/>
  <c r="J244" i="40"/>
  <c r="J243" i="40"/>
  <c r="J242" i="40"/>
  <c r="J241" i="40"/>
  <c r="J240" i="40"/>
  <c r="J239" i="40"/>
  <c r="J238" i="40"/>
  <c r="J237" i="40"/>
  <c r="J236" i="40"/>
  <c r="J235" i="40"/>
  <c r="J234" i="40"/>
  <c r="J233" i="40"/>
  <c r="J232" i="40"/>
  <c r="J231" i="40"/>
  <c r="J230" i="40"/>
  <c r="J229" i="40"/>
  <c r="J228" i="40"/>
  <c r="J227" i="40"/>
  <c r="J226" i="40"/>
  <c r="J225" i="40"/>
  <c r="J224" i="40"/>
  <c r="J223" i="40"/>
  <c r="J222" i="40"/>
  <c r="J221" i="40"/>
  <c r="J220" i="40"/>
  <c r="J219" i="40"/>
  <c r="J218" i="40"/>
  <c r="J217" i="40"/>
  <c r="J216" i="40"/>
  <c r="J215" i="40"/>
  <c r="J214" i="40"/>
  <c r="J213" i="40"/>
  <c r="J212" i="40"/>
  <c r="J211" i="40"/>
  <c r="J210" i="40"/>
  <c r="J209" i="40"/>
  <c r="J208" i="40"/>
  <c r="J207" i="40"/>
  <c r="J206" i="40"/>
  <c r="J205" i="40"/>
  <c r="J204" i="40"/>
  <c r="J203" i="40"/>
  <c r="J202" i="40"/>
  <c r="J201" i="40"/>
  <c r="J200" i="40"/>
  <c r="J199" i="40"/>
  <c r="J198" i="40"/>
  <c r="J197" i="40"/>
  <c r="J196" i="40"/>
  <c r="J195" i="40"/>
  <c r="J194" i="40"/>
  <c r="J193" i="40"/>
  <c r="J192" i="40"/>
  <c r="J191" i="40"/>
  <c r="J190" i="40"/>
  <c r="J189" i="40"/>
  <c r="J188" i="40"/>
  <c r="J187" i="40"/>
  <c r="J186" i="40"/>
  <c r="J185" i="40"/>
  <c r="J184" i="40"/>
  <c r="J183" i="40"/>
  <c r="J182" i="40"/>
  <c r="J181" i="40"/>
  <c r="J180" i="40"/>
  <c r="J179" i="40"/>
  <c r="J178" i="40"/>
  <c r="J177" i="40"/>
  <c r="J176" i="40"/>
  <c r="J175" i="40"/>
  <c r="J174" i="40"/>
  <c r="J173" i="40"/>
  <c r="J172" i="40"/>
  <c r="I336" i="40"/>
  <c r="I335" i="40"/>
  <c r="I334" i="40"/>
  <c r="I312" i="40"/>
  <c r="I311" i="40"/>
  <c r="I310" i="40"/>
  <c r="I309" i="40"/>
  <c r="I308" i="40"/>
  <c r="I307" i="40"/>
  <c r="I306" i="40"/>
  <c r="I305" i="40"/>
  <c r="I304" i="40"/>
  <c r="I303" i="40"/>
  <c r="I302" i="40"/>
  <c r="I301" i="40"/>
  <c r="I300" i="40"/>
  <c r="I299" i="40"/>
  <c r="I298" i="40"/>
  <c r="I297" i="40"/>
  <c r="I296" i="40"/>
  <c r="I295" i="40"/>
  <c r="I294" i="40"/>
  <c r="I293" i="40"/>
  <c r="I292" i="40"/>
  <c r="I291" i="40"/>
  <c r="I290" i="40"/>
  <c r="I289" i="40"/>
  <c r="I288" i="40"/>
  <c r="I287" i="40"/>
  <c r="I286" i="40"/>
  <c r="I285" i="40"/>
  <c r="I284" i="40"/>
  <c r="I283" i="40"/>
  <c r="I282" i="40"/>
  <c r="I281" i="40"/>
  <c r="I280" i="40"/>
  <c r="I279" i="40"/>
  <c r="I278" i="40"/>
  <c r="I277" i="40"/>
  <c r="I276" i="40"/>
  <c r="I275" i="40"/>
  <c r="I274" i="40"/>
  <c r="I273" i="40"/>
  <c r="I272" i="40"/>
  <c r="I271" i="40"/>
  <c r="I270" i="40"/>
  <c r="I269" i="40"/>
  <c r="I268" i="40"/>
  <c r="I267" i="40"/>
  <c r="I266" i="40"/>
  <c r="I265" i="40"/>
  <c r="I264" i="40"/>
  <c r="I263" i="40"/>
  <c r="I262" i="40"/>
  <c r="I261" i="40"/>
  <c r="I260" i="40"/>
  <c r="I259" i="40"/>
  <c r="I258" i="40"/>
  <c r="I257" i="40"/>
  <c r="I256" i="40"/>
  <c r="I255" i="40"/>
  <c r="I254" i="40"/>
  <c r="I253" i="40"/>
  <c r="I252" i="40"/>
  <c r="I251" i="40"/>
  <c r="I250" i="40"/>
  <c r="I249" i="40"/>
  <c r="I248" i="40"/>
  <c r="I247" i="40"/>
  <c r="I246" i="40"/>
  <c r="I245" i="40"/>
  <c r="I244" i="40"/>
  <c r="I243" i="40"/>
  <c r="I242" i="40"/>
  <c r="I241" i="40"/>
  <c r="I240" i="40"/>
  <c r="I239" i="40"/>
  <c r="I238" i="40"/>
  <c r="I237" i="40"/>
  <c r="I236" i="40"/>
  <c r="I235" i="40"/>
  <c r="I234" i="40"/>
  <c r="I233" i="40"/>
  <c r="I232" i="40"/>
  <c r="I231" i="40"/>
  <c r="I230" i="40"/>
  <c r="I229" i="40"/>
  <c r="I228" i="40"/>
  <c r="I227" i="40"/>
  <c r="I226" i="40"/>
  <c r="I225" i="40"/>
  <c r="I224" i="40"/>
  <c r="I223" i="40"/>
  <c r="I222" i="40"/>
  <c r="I221" i="40"/>
  <c r="I220" i="40"/>
  <c r="I219" i="40"/>
  <c r="I218" i="40"/>
  <c r="I217" i="40"/>
  <c r="I216" i="40"/>
  <c r="I215" i="40"/>
  <c r="I214" i="40"/>
  <c r="I213" i="40"/>
  <c r="I212" i="40"/>
  <c r="I211" i="40"/>
  <c r="I210" i="40"/>
  <c r="I209" i="40"/>
  <c r="I208" i="40"/>
  <c r="I207" i="40"/>
  <c r="I206" i="40"/>
  <c r="I205" i="40"/>
  <c r="I204" i="40"/>
  <c r="I203" i="40"/>
  <c r="I202" i="40"/>
  <c r="I201" i="40"/>
  <c r="I200" i="40"/>
  <c r="I199" i="40"/>
  <c r="I198" i="40"/>
  <c r="I197" i="40"/>
  <c r="I196" i="40"/>
  <c r="I195" i="40"/>
  <c r="I194" i="40"/>
  <c r="I193" i="40"/>
  <c r="I192" i="40"/>
  <c r="I191" i="40"/>
  <c r="I190" i="40"/>
  <c r="I189" i="40"/>
  <c r="I188" i="40"/>
  <c r="I187" i="40"/>
  <c r="I186" i="40"/>
  <c r="I185" i="40"/>
  <c r="I184" i="40"/>
  <c r="I183" i="40"/>
  <c r="I182" i="40"/>
  <c r="I181" i="40"/>
  <c r="I180" i="40"/>
  <c r="I179" i="40"/>
  <c r="I178" i="40"/>
  <c r="I177" i="40"/>
  <c r="I176" i="40"/>
  <c r="I175" i="40"/>
  <c r="I174" i="40"/>
  <c r="I173" i="40"/>
  <c r="I172" i="40"/>
  <c r="G336" i="40"/>
  <c r="E336" i="40" s="1"/>
  <c r="G335" i="40"/>
  <c r="E335" i="40" s="1"/>
  <c r="G334" i="40"/>
  <c r="E334" i="40" s="1"/>
  <c r="G312" i="40"/>
  <c r="G311" i="40"/>
  <c r="G310" i="40"/>
  <c r="G309" i="40"/>
  <c r="G308" i="40"/>
  <c r="G307" i="40"/>
  <c r="G306" i="40"/>
  <c r="G305" i="40"/>
  <c r="G304" i="40"/>
  <c r="G303" i="40"/>
  <c r="G302" i="40"/>
  <c r="G301" i="40"/>
  <c r="G300" i="40"/>
  <c r="G299" i="40"/>
  <c r="G298" i="40"/>
  <c r="G297" i="40"/>
  <c r="G296" i="40"/>
  <c r="G295" i="40"/>
  <c r="G294" i="40"/>
  <c r="G293" i="40"/>
  <c r="G292" i="40"/>
  <c r="G291" i="40"/>
  <c r="G290" i="40"/>
  <c r="G289" i="40"/>
  <c r="G288" i="40"/>
  <c r="G287" i="40"/>
  <c r="G286" i="40"/>
  <c r="G285" i="40"/>
  <c r="G284" i="40"/>
  <c r="G283" i="40"/>
  <c r="G282" i="40"/>
  <c r="G281" i="40"/>
  <c r="G280" i="40"/>
  <c r="G279" i="40"/>
  <c r="G278" i="40"/>
  <c r="G277" i="40"/>
  <c r="G276" i="40"/>
  <c r="G275" i="40"/>
  <c r="G274" i="40"/>
  <c r="G273" i="40"/>
  <c r="G272" i="40"/>
  <c r="G271" i="40"/>
  <c r="G270" i="40"/>
  <c r="G269" i="40"/>
  <c r="G268" i="40"/>
  <c r="G267" i="40"/>
  <c r="G266" i="40"/>
  <c r="G265" i="40"/>
  <c r="G264" i="40"/>
  <c r="G263" i="40"/>
  <c r="G262" i="40"/>
  <c r="G261" i="40"/>
  <c r="G260" i="40"/>
  <c r="G259" i="40"/>
  <c r="G258" i="40"/>
  <c r="G257" i="40"/>
  <c r="G256" i="40"/>
  <c r="G255" i="40"/>
  <c r="G254" i="40"/>
  <c r="G253" i="40"/>
  <c r="G252" i="40"/>
  <c r="G251" i="40"/>
  <c r="G250" i="40"/>
  <c r="G249" i="40"/>
  <c r="G248" i="40"/>
  <c r="G247" i="40"/>
  <c r="G246" i="40"/>
  <c r="G245" i="40"/>
  <c r="G244" i="40"/>
  <c r="G243" i="40"/>
  <c r="G242" i="40"/>
  <c r="G241" i="40"/>
  <c r="G240" i="40"/>
  <c r="G239" i="40"/>
  <c r="G238" i="40"/>
  <c r="G237" i="40"/>
  <c r="G236" i="40"/>
  <c r="G235" i="40"/>
  <c r="G234" i="40"/>
  <c r="G233" i="40"/>
  <c r="G232" i="40"/>
  <c r="G231" i="40"/>
  <c r="G230" i="40"/>
  <c r="G229" i="40"/>
  <c r="G228" i="40"/>
  <c r="G227" i="40"/>
  <c r="G226" i="40"/>
  <c r="G225" i="40"/>
  <c r="G224" i="40"/>
  <c r="G223" i="40"/>
  <c r="G222" i="40"/>
  <c r="G221" i="40"/>
  <c r="G220" i="40"/>
  <c r="G219" i="40"/>
  <c r="G218" i="40"/>
  <c r="G217" i="40"/>
  <c r="G216" i="40"/>
  <c r="G215" i="40"/>
  <c r="G214" i="40"/>
  <c r="G213" i="40"/>
  <c r="G212" i="40"/>
  <c r="G211" i="40"/>
  <c r="G210" i="40"/>
  <c r="G209" i="40"/>
  <c r="G208" i="40"/>
  <c r="G207" i="40"/>
  <c r="G206" i="40"/>
  <c r="G205" i="40"/>
  <c r="G204" i="40"/>
  <c r="G203" i="40"/>
  <c r="G202" i="40"/>
  <c r="G201" i="40"/>
  <c r="G200" i="40"/>
  <c r="G199" i="40"/>
  <c r="G198" i="40"/>
  <c r="G197" i="40"/>
  <c r="G196" i="40"/>
  <c r="G195" i="40"/>
  <c r="G194" i="40"/>
  <c r="G193" i="40"/>
  <c r="G192" i="40"/>
  <c r="G191" i="40"/>
  <c r="G190" i="40"/>
  <c r="G189" i="40"/>
  <c r="G188" i="40"/>
  <c r="G187" i="40"/>
  <c r="G186" i="40"/>
  <c r="G185" i="40"/>
  <c r="G184" i="40"/>
  <c r="G183" i="40"/>
  <c r="G182" i="40"/>
  <c r="G181" i="40"/>
  <c r="G180" i="40"/>
  <c r="G179" i="40"/>
  <c r="G178" i="40"/>
  <c r="G177" i="40"/>
  <c r="G176" i="40"/>
  <c r="G175" i="40"/>
  <c r="G174" i="40"/>
  <c r="G173" i="40"/>
  <c r="G172" i="40"/>
  <c r="C12" i="28"/>
  <c r="BE22" i="19"/>
  <c r="BE23" i="19" s="1"/>
  <c r="BE24" i="19" s="1"/>
  <c r="BD22" i="19"/>
  <c r="BD23" i="19" s="1"/>
  <c r="BD24" i="19" s="1"/>
  <c r="BB22" i="19"/>
  <c r="BB23" i="19" s="1"/>
  <c r="BB24" i="19" s="1"/>
  <c r="BA22" i="19"/>
  <c r="BA23" i="19" s="1"/>
  <c r="BA24" i="19" s="1"/>
  <c r="AZ22" i="19"/>
  <c r="AZ23" i="19" s="1"/>
  <c r="AZ24" i="19" s="1"/>
  <c r="AY22" i="19"/>
  <c r="AY23" i="19" s="1"/>
  <c r="AY24" i="19" s="1"/>
  <c r="AW22" i="19"/>
  <c r="AV22" i="19"/>
  <c r="AV23" i="19" s="1"/>
  <c r="AU22" i="19"/>
  <c r="AU23" i="19" s="1"/>
  <c r="AU24" i="19" s="1"/>
  <c r="AS22" i="19"/>
  <c r="AS23" i="19" s="1"/>
  <c r="AS24" i="19" s="1"/>
  <c r="AR22" i="19"/>
  <c r="AR23" i="19" s="1"/>
  <c r="AR24" i="19" s="1"/>
  <c r="AQ22" i="19"/>
  <c r="AQ23" i="19" s="1"/>
  <c r="AQ24" i="19" s="1"/>
  <c r="AO22" i="19"/>
  <c r="AO23" i="19" s="1"/>
  <c r="AO24" i="19" s="1"/>
  <c r="AL22" i="19"/>
  <c r="AL23" i="19" s="1"/>
  <c r="AL24" i="19" s="1"/>
  <c r="AK22" i="19"/>
  <c r="AJ22" i="19"/>
  <c r="AJ23" i="19" s="1"/>
  <c r="AI22" i="19"/>
  <c r="AI23" i="19" s="1"/>
  <c r="AI24" i="19" s="1"/>
  <c r="AE22" i="19"/>
  <c r="AE23" i="19" s="1"/>
  <c r="AE24" i="19" s="1"/>
  <c r="AD22" i="19"/>
  <c r="AD23" i="19" s="1"/>
  <c r="AD24" i="19" s="1"/>
  <c r="AB22" i="19"/>
  <c r="AB23" i="19" s="1"/>
  <c r="AB24" i="19" s="1"/>
  <c r="AA22" i="19"/>
  <c r="AA23" i="19" s="1"/>
  <c r="AA24" i="19" s="1"/>
  <c r="Z22" i="19"/>
  <c r="Z23" i="19" s="1"/>
  <c r="Z24" i="19" s="1"/>
  <c r="X22" i="19"/>
  <c r="W22" i="19"/>
  <c r="V22" i="19"/>
  <c r="V23" i="19" s="1"/>
  <c r="V24" i="19" s="1"/>
  <c r="U22" i="19"/>
  <c r="U23" i="19" s="1"/>
  <c r="U24" i="19" s="1"/>
  <c r="T22" i="19"/>
  <c r="T23" i="19" s="1"/>
  <c r="T24" i="19" s="1"/>
  <c r="K22" i="19"/>
  <c r="K23" i="19" s="1"/>
  <c r="K24" i="19" s="1"/>
  <c r="J22" i="19"/>
  <c r="J23" i="19" s="1"/>
  <c r="J24" i="19" s="1"/>
  <c r="I22" i="19"/>
  <c r="I23" i="19" s="1"/>
  <c r="I24" i="19" s="1"/>
  <c r="H22" i="19"/>
  <c r="H23" i="19" s="1"/>
  <c r="H24" i="19" s="1"/>
  <c r="G22" i="19"/>
  <c r="G23" i="19" s="1"/>
  <c r="E22" i="19"/>
  <c r="L22" i="19"/>
  <c r="BE15" i="19"/>
  <c r="BE16" i="19" s="1"/>
  <c r="BE17" i="19" s="1"/>
  <c r="BD15" i="19"/>
  <c r="BB15" i="19"/>
  <c r="BB16" i="19" s="1"/>
  <c r="BB17" i="19" s="1"/>
  <c r="BA15" i="19"/>
  <c r="BA16" i="19" s="1"/>
  <c r="BA17" i="19" s="1"/>
  <c r="AZ15" i="19"/>
  <c r="AZ16" i="19" s="1"/>
  <c r="AZ17" i="19" s="1"/>
  <c r="AY15" i="19"/>
  <c r="AW15" i="19"/>
  <c r="AW16" i="19" s="1"/>
  <c r="AW17" i="19" s="1"/>
  <c r="AV15" i="19"/>
  <c r="AU15" i="19"/>
  <c r="AU16" i="19" s="1"/>
  <c r="AU17" i="19" s="1"/>
  <c r="AS15" i="19"/>
  <c r="AR15" i="19"/>
  <c r="AR16" i="19" s="1"/>
  <c r="AR17" i="19" s="1"/>
  <c r="AQ15" i="19"/>
  <c r="AQ16" i="19" s="1"/>
  <c r="AQ17" i="19" s="1"/>
  <c r="AO15" i="19"/>
  <c r="AO16" i="19" s="1"/>
  <c r="AO17" i="19" s="1"/>
  <c r="AL15" i="19"/>
  <c r="AK15" i="19"/>
  <c r="AK16" i="19" s="1"/>
  <c r="AK17" i="19" s="1"/>
  <c r="AJ15" i="19"/>
  <c r="AJ16" i="19" s="1"/>
  <c r="AI15" i="19"/>
  <c r="AI16" i="19" s="1"/>
  <c r="AI17" i="19" s="1"/>
  <c r="AE15" i="19"/>
  <c r="AD15" i="19"/>
  <c r="AD16" i="19" s="1"/>
  <c r="AD17" i="19" s="1"/>
  <c r="AB15" i="19"/>
  <c r="AB16" i="19" s="1"/>
  <c r="AB17" i="19" s="1"/>
  <c r="AA15" i="19"/>
  <c r="AA16" i="19" s="1"/>
  <c r="AA17" i="19" s="1"/>
  <c r="Z15" i="19"/>
  <c r="X15" i="19"/>
  <c r="X16" i="19" s="1"/>
  <c r="X17" i="19" s="1"/>
  <c r="W15" i="19"/>
  <c r="W16" i="19" s="1"/>
  <c r="V15" i="19"/>
  <c r="V16" i="19" s="1"/>
  <c r="V17" i="19" s="1"/>
  <c r="U15" i="19"/>
  <c r="T15" i="19"/>
  <c r="T16" i="19" s="1"/>
  <c r="T17" i="19" s="1"/>
  <c r="K15" i="19"/>
  <c r="K16" i="19" s="1"/>
  <c r="K17" i="19" s="1"/>
  <c r="J15" i="19"/>
  <c r="J16" i="19" s="1"/>
  <c r="J17" i="19" s="1"/>
  <c r="I15" i="19"/>
  <c r="I16" i="19" s="1"/>
  <c r="I17" i="19" s="1"/>
  <c r="H15" i="19"/>
  <c r="G15" i="19"/>
  <c r="G16" i="19" s="1"/>
  <c r="G17" i="19" s="1"/>
  <c r="E15" i="19"/>
  <c r="E16" i="19" s="1"/>
  <c r="M15" i="19"/>
  <c r="AY39" i="23" l="1"/>
  <c r="AY60" i="23" s="1"/>
  <c r="C18" i="23"/>
  <c r="C39" i="23" s="1"/>
  <c r="C60" i="23" s="1"/>
  <c r="C9" i="43"/>
  <c r="C10" i="43"/>
  <c r="E348" i="40"/>
  <c r="E330" i="40"/>
  <c r="E329" i="40"/>
  <c r="E319" i="40"/>
  <c r="E333" i="40"/>
  <c r="E332" i="40"/>
  <c r="E328" i="40"/>
  <c r="E327" i="40"/>
  <c r="E325" i="40"/>
  <c r="E324" i="40"/>
  <c r="E320" i="40"/>
  <c r="X23" i="19"/>
  <c r="X24" i="19" s="1"/>
  <c r="L15" i="19"/>
  <c r="L16" i="19" s="1"/>
  <c r="L17" i="19" s="1"/>
  <c r="L23" i="19"/>
  <c r="L24" i="19" s="1"/>
  <c r="W23" i="19"/>
  <c r="W24" i="19" s="1"/>
  <c r="AW23" i="19"/>
  <c r="AW24" i="19" s="1"/>
  <c r="AK23" i="19"/>
  <c r="AK24" i="19" s="1"/>
  <c r="E23" i="19"/>
  <c r="E24" i="19" s="1"/>
  <c r="AJ24" i="19"/>
  <c r="AV24" i="19"/>
  <c r="G24" i="19"/>
  <c r="M16" i="19"/>
  <c r="M17" i="19" s="1"/>
  <c r="AV16" i="19"/>
  <c r="AV17" i="19" s="1"/>
  <c r="E17" i="19"/>
  <c r="W17" i="19"/>
  <c r="AJ17" i="19"/>
  <c r="H16" i="19"/>
  <c r="H17" i="19" s="1"/>
  <c r="Z16" i="19"/>
  <c r="Z17" i="19" s="1"/>
  <c r="AL16" i="19"/>
  <c r="AL17" i="19" s="1"/>
  <c r="AY16" i="19"/>
  <c r="AY17" i="19" s="1"/>
  <c r="U16" i="19"/>
  <c r="U17" i="19" s="1"/>
  <c r="AE16" i="19"/>
  <c r="AE17" i="19" s="1"/>
  <c r="AS16" i="19"/>
  <c r="AS17" i="19" s="1"/>
  <c r="BD16" i="19"/>
  <c r="BD17" i="19" s="1"/>
  <c r="M22" i="19" l="1"/>
  <c r="N15" i="19"/>
  <c r="M23" i="19" l="1"/>
  <c r="M24" i="19" s="1"/>
  <c r="N22" i="19"/>
  <c r="N16" i="19"/>
  <c r="N17" i="19" s="1"/>
  <c r="O15" i="19"/>
  <c r="N23" i="19" l="1"/>
  <c r="N24" i="19" s="1"/>
  <c r="O22" i="19"/>
  <c r="O16" i="19"/>
  <c r="O17" i="19" s="1"/>
  <c r="P15" i="19"/>
  <c r="P22" i="19" l="1"/>
  <c r="O23" i="19"/>
  <c r="O24" i="19" s="1"/>
  <c r="R15" i="19"/>
  <c r="Q15" i="19"/>
  <c r="P16" i="19"/>
  <c r="P17" i="19" s="1"/>
  <c r="P23" i="19" l="1"/>
  <c r="P24" i="19" s="1"/>
  <c r="R22" i="19"/>
  <c r="Q22" i="19"/>
  <c r="Q16" i="19"/>
  <c r="Q17" i="19" s="1"/>
  <c r="R16" i="19"/>
  <c r="R17" i="19" s="1"/>
  <c r="Q23" i="19" l="1"/>
  <c r="Q24" i="19" s="1"/>
  <c r="R23" i="19"/>
  <c r="R24" i="19" s="1"/>
  <c r="BD7" i="23" l="1"/>
  <c r="BA7" i="23"/>
  <c r="M169" i="40"/>
  <c r="AD169" i="40"/>
  <c r="AF169" i="40"/>
  <c r="C21" i="19"/>
  <c r="C14" i="19"/>
  <c r="C7" i="19"/>
  <c r="C6" i="39"/>
  <c r="E8" i="19"/>
  <c r="I11" i="28" l="1"/>
  <c r="T9" i="28"/>
  <c r="T10" i="28"/>
  <c r="T11" i="28"/>
  <c r="T8" i="19"/>
  <c r="U9" i="28"/>
  <c r="U10" i="28"/>
  <c r="U8" i="19"/>
  <c r="V9" i="28"/>
  <c r="V10" i="28"/>
  <c r="V8" i="19"/>
  <c r="X9" i="28"/>
  <c r="X10" i="28"/>
  <c r="X8" i="19"/>
  <c r="G9" i="28"/>
  <c r="G10" i="28"/>
  <c r="G8" i="19"/>
  <c r="G9" i="19" s="1"/>
  <c r="H9" i="28"/>
  <c r="H14" i="28" s="1"/>
  <c r="H15" i="28" s="1"/>
  <c r="H16" i="28" s="1"/>
  <c r="H10" i="28"/>
  <c r="H8" i="19"/>
  <c r="H9" i="19" s="1"/>
  <c r="I9" i="28"/>
  <c r="I10" i="28"/>
  <c r="I8" i="19"/>
  <c r="J9" i="28"/>
  <c r="J14" i="28" s="1"/>
  <c r="J15" i="28" s="1"/>
  <c r="J16" i="28" s="1"/>
  <c r="J10" i="28"/>
  <c r="J8" i="19"/>
  <c r="K9" i="28"/>
  <c r="K10" i="28"/>
  <c r="K8" i="19"/>
  <c r="K9" i="19" s="1"/>
  <c r="L9" i="28"/>
  <c r="L10" i="28"/>
  <c r="L8" i="19"/>
  <c r="M10" i="7"/>
  <c r="C10" i="7" s="1"/>
  <c r="M9" i="28"/>
  <c r="M14" i="28" s="1"/>
  <c r="M15" i="28" s="1"/>
  <c r="M16" i="28" s="1"/>
  <c r="M11" i="7"/>
  <c r="M10" i="28" s="1"/>
  <c r="M8" i="19"/>
  <c r="M9" i="19" s="1"/>
  <c r="N9" i="28"/>
  <c r="N14" i="28" s="1"/>
  <c r="N15" i="28" s="1"/>
  <c r="N16" i="28" s="1"/>
  <c r="N10" i="28"/>
  <c r="N8" i="19"/>
  <c r="Q9" i="28"/>
  <c r="Q14" i="28" s="1"/>
  <c r="Q15" i="28" s="1"/>
  <c r="Q16" i="28" s="1"/>
  <c r="Q10" i="28"/>
  <c r="Q8" i="19"/>
  <c r="Q9" i="19" s="1"/>
  <c r="R9" i="28"/>
  <c r="R10" i="28"/>
  <c r="R8" i="19"/>
  <c r="Z9" i="28"/>
  <c r="Z10" i="28"/>
  <c r="Z8" i="19"/>
  <c r="AA9" i="28"/>
  <c r="AA10" i="28"/>
  <c r="AA8" i="19"/>
  <c r="AA9" i="19" s="1"/>
  <c r="AB9" i="28"/>
  <c r="AB10" i="28"/>
  <c r="AB8" i="19"/>
  <c r="AB9" i="19" s="1"/>
  <c r="AD9" i="28"/>
  <c r="AD10" i="28"/>
  <c r="AD8" i="19"/>
  <c r="AD9" i="19" s="1"/>
  <c r="AE9" i="28"/>
  <c r="AE14" i="28" s="1"/>
  <c r="AE15" i="28" s="1"/>
  <c r="AE16" i="28" s="1"/>
  <c r="AE10" i="28"/>
  <c r="AE8" i="19"/>
  <c r="AE9" i="19" s="1"/>
  <c r="AJ9" i="28"/>
  <c r="AJ14" i="28" s="1"/>
  <c r="AJ15" i="28" s="1"/>
  <c r="AJ16" i="28" s="1"/>
  <c r="AJ10" i="28"/>
  <c r="AJ8" i="19"/>
  <c r="AJ9" i="19" s="1"/>
  <c r="AK9" i="28"/>
  <c r="AK14" i="28" s="1"/>
  <c r="AK15" i="28" s="1"/>
  <c r="AK16" i="28" s="1"/>
  <c r="AK10" i="28"/>
  <c r="AK11" i="28"/>
  <c r="AK8" i="19"/>
  <c r="AR9" i="28"/>
  <c r="AR10" i="28"/>
  <c r="AR8" i="19"/>
  <c r="AS9" i="28"/>
  <c r="AS10" i="28"/>
  <c r="AS8" i="19"/>
  <c r="AV9" i="28"/>
  <c r="AV14" i="28" s="1"/>
  <c r="AV15" i="28" s="1"/>
  <c r="AV16" i="28" s="1"/>
  <c r="AV10" i="28"/>
  <c r="AV8" i="19"/>
  <c r="AV9" i="19" s="1"/>
  <c r="AW9" i="28"/>
  <c r="AW14" i="28" s="1"/>
  <c r="AW10" i="28"/>
  <c r="AW8" i="19"/>
  <c r="AY9" i="28"/>
  <c r="AY14" i="28" s="1"/>
  <c r="AY15" i="28" s="1"/>
  <c r="AY16" i="28" s="1"/>
  <c r="AY10" i="28"/>
  <c r="AY8" i="19"/>
  <c r="AY9" i="19" s="1"/>
  <c r="AZ9" i="28"/>
  <c r="AZ10" i="28"/>
  <c r="AZ8" i="19"/>
  <c r="BE9" i="28"/>
  <c r="BE10" i="28"/>
  <c r="BE8" i="19"/>
  <c r="E9" i="28"/>
  <c r="E10" i="28"/>
  <c r="E11" i="28"/>
  <c r="E9" i="19"/>
  <c r="O9" i="28"/>
  <c r="O14" i="28" s="1"/>
  <c r="O10" i="28"/>
  <c r="O11" i="28"/>
  <c r="O8" i="19"/>
  <c r="O9" i="19" s="1"/>
  <c r="P9" i="28"/>
  <c r="P10" i="28"/>
  <c r="P11" i="28"/>
  <c r="P8" i="19"/>
  <c r="P9" i="19" s="1"/>
  <c r="W9" i="28"/>
  <c r="W14" i="28" s="1"/>
  <c r="W15" i="28" s="1"/>
  <c r="W16" i="28" s="1"/>
  <c r="W10" i="28"/>
  <c r="W11" i="28"/>
  <c r="W8" i="19"/>
  <c r="W9" i="19" s="1"/>
  <c r="AI9" i="28"/>
  <c r="AI10" i="28"/>
  <c r="AI11" i="28"/>
  <c r="AI8" i="19"/>
  <c r="AL9" i="28"/>
  <c r="AL14" i="28" s="1"/>
  <c r="AL10" i="28"/>
  <c r="AL11" i="28"/>
  <c r="AL8" i="19"/>
  <c r="AO9" i="28"/>
  <c r="AO10" i="28"/>
  <c r="AO11" i="28"/>
  <c r="AO8" i="19"/>
  <c r="AQ9" i="28"/>
  <c r="AQ14" i="28" s="1"/>
  <c r="AQ15" i="28" s="1"/>
  <c r="AQ16" i="28" s="1"/>
  <c r="AQ10" i="28"/>
  <c r="AQ8" i="19"/>
  <c r="AU9" i="28"/>
  <c r="AU14" i="28" s="1"/>
  <c r="AU10" i="28"/>
  <c r="AU11" i="28"/>
  <c r="AU8" i="19"/>
  <c r="AU9" i="19" s="1"/>
  <c r="BB9" i="28"/>
  <c r="BB10" i="28"/>
  <c r="BB11" i="28"/>
  <c r="BB8" i="19"/>
  <c r="BA8" i="19"/>
  <c r="BA9" i="19" s="1"/>
  <c r="BD8" i="19"/>
  <c r="BD9" i="19" s="1"/>
  <c r="C11" i="7"/>
  <c r="C12" i="7"/>
  <c r="BE15" i="7"/>
  <c r="BD15" i="7"/>
  <c r="BC15" i="7"/>
  <c r="BB15" i="7"/>
  <c r="BB17" i="7" s="1"/>
  <c r="BA15" i="7"/>
  <c r="BA17" i="7" s="1"/>
  <c r="AZ15" i="7"/>
  <c r="AY15" i="7"/>
  <c r="AY17" i="7" s="1"/>
  <c r="AX15" i="7"/>
  <c r="AW15" i="7"/>
  <c r="AW17" i="7" s="1"/>
  <c r="AV15" i="7"/>
  <c r="AU15" i="7"/>
  <c r="AT15" i="7"/>
  <c r="AT17" i="7" s="1"/>
  <c r="AS15" i="7"/>
  <c r="AS17" i="7" s="1"/>
  <c r="AR15" i="7"/>
  <c r="AQ15" i="7"/>
  <c r="AQ17" i="7" s="1"/>
  <c r="AP15" i="7"/>
  <c r="AO15" i="7"/>
  <c r="AN15" i="7"/>
  <c r="AN17" i="7" s="1"/>
  <c r="AM15" i="7"/>
  <c r="AL15" i="7"/>
  <c r="AL17" i="7" s="1"/>
  <c r="AK15" i="7"/>
  <c r="AK17" i="7" s="1"/>
  <c r="AJ15" i="7"/>
  <c r="AJ17" i="7" s="1"/>
  <c r="AI15" i="7"/>
  <c r="AI17" i="7" s="1"/>
  <c r="AH15" i="7"/>
  <c r="AG15" i="7"/>
  <c r="AG17" i="7" s="1"/>
  <c r="AF15" i="7"/>
  <c r="AE15" i="7"/>
  <c r="AE17" i="7" s="1"/>
  <c r="AD15" i="7"/>
  <c r="AD17" i="7" s="1"/>
  <c r="AD19" i="7" s="1"/>
  <c r="AC15" i="7"/>
  <c r="AC17" i="7" s="1"/>
  <c r="AB15" i="7"/>
  <c r="AA15" i="7"/>
  <c r="AA17" i="7" s="1"/>
  <c r="Z15" i="7"/>
  <c r="Y15" i="7"/>
  <c r="X15" i="7"/>
  <c r="W15" i="7"/>
  <c r="V15" i="7"/>
  <c r="V17" i="7" s="1"/>
  <c r="U15" i="7"/>
  <c r="U17" i="7" s="1"/>
  <c r="T15" i="7"/>
  <c r="S15" i="7"/>
  <c r="S17" i="7" s="1"/>
  <c r="R15" i="7"/>
  <c r="Q15" i="7"/>
  <c r="Q17" i="7" s="1"/>
  <c r="P15" i="7"/>
  <c r="O15" i="7"/>
  <c r="N15" i="7"/>
  <c r="N17" i="7" s="1"/>
  <c r="N19" i="7" s="1"/>
  <c r="M15" i="7"/>
  <c r="M17" i="7" s="1"/>
  <c r="L15" i="7"/>
  <c r="K15" i="7"/>
  <c r="K17" i="7" s="1"/>
  <c r="J15" i="7"/>
  <c r="I15" i="7"/>
  <c r="I17" i="7" s="1"/>
  <c r="H15" i="7"/>
  <c r="H17" i="7" s="1"/>
  <c r="G15" i="7"/>
  <c r="F15" i="7"/>
  <c r="F17" i="7" s="1"/>
  <c r="E15" i="7"/>
  <c r="E17" i="7" s="1"/>
  <c r="D15" i="7"/>
  <c r="D17" i="7" s="1"/>
  <c r="N5" i="41"/>
  <c r="O5" i="41" s="1"/>
  <c r="E5" i="41" s="1"/>
  <c r="N4" i="41"/>
  <c r="E168" i="40"/>
  <c r="E144" i="40"/>
  <c r="E143" i="40"/>
  <c r="E142" i="40"/>
  <c r="E141" i="40"/>
  <c r="E140" i="40"/>
  <c r="E139" i="40"/>
  <c r="E138" i="40"/>
  <c r="E137" i="40"/>
  <c r="E136" i="40"/>
  <c r="E135" i="40"/>
  <c r="E134" i="40"/>
  <c r="E133" i="40"/>
  <c r="E132" i="40"/>
  <c r="E131" i="40"/>
  <c r="E130" i="40"/>
  <c r="E129" i="40"/>
  <c r="E128" i="40"/>
  <c r="E127" i="40"/>
  <c r="E126" i="40"/>
  <c r="E125" i="40"/>
  <c r="E124" i="40"/>
  <c r="E123" i="40"/>
  <c r="E122" i="40"/>
  <c r="E121" i="40"/>
  <c r="E120" i="40"/>
  <c r="E119" i="40"/>
  <c r="E118" i="40"/>
  <c r="E117" i="40"/>
  <c r="E116" i="40"/>
  <c r="E115" i="40"/>
  <c r="E114" i="40"/>
  <c r="E113" i="40"/>
  <c r="E112" i="40"/>
  <c r="E111" i="40"/>
  <c r="E110" i="40"/>
  <c r="E109" i="40"/>
  <c r="E108" i="40"/>
  <c r="E107" i="40"/>
  <c r="E106" i="40"/>
  <c r="E105" i="40"/>
  <c r="E104" i="40"/>
  <c r="E103" i="40"/>
  <c r="E102" i="40"/>
  <c r="E101" i="40"/>
  <c r="E100" i="40"/>
  <c r="E99" i="40"/>
  <c r="E98" i="40"/>
  <c r="E97" i="40"/>
  <c r="E96" i="40"/>
  <c r="E95" i="40"/>
  <c r="E94" i="40"/>
  <c r="E93" i="40"/>
  <c r="E92" i="40"/>
  <c r="E91" i="40"/>
  <c r="E90" i="40"/>
  <c r="E89" i="40"/>
  <c r="E88" i="40"/>
  <c r="E87" i="40"/>
  <c r="E86" i="40"/>
  <c r="E85" i="40"/>
  <c r="E84" i="40"/>
  <c r="E83" i="40"/>
  <c r="E82" i="40"/>
  <c r="E81" i="40"/>
  <c r="E80" i="40"/>
  <c r="E79" i="40"/>
  <c r="E78" i="40"/>
  <c r="E77" i="40"/>
  <c r="E76" i="40"/>
  <c r="E75" i="40"/>
  <c r="E74" i="40"/>
  <c r="E73" i="40"/>
  <c r="E72" i="40"/>
  <c r="E71" i="40"/>
  <c r="E70" i="40"/>
  <c r="E69" i="40"/>
  <c r="E68" i="40"/>
  <c r="E67" i="40"/>
  <c r="E66" i="40"/>
  <c r="E65" i="40"/>
  <c r="E64" i="40"/>
  <c r="E63" i="40"/>
  <c r="E62" i="40"/>
  <c r="E61" i="40"/>
  <c r="E60" i="40"/>
  <c r="E59" i="40"/>
  <c r="E58" i="40"/>
  <c r="E57" i="40"/>
  <c r="E56" i="40"/>
  <c r="E55" i="40"/>
  <c r="E54" i="40"/>
  <c r="E53" i="40"/>
  <c r="E52" i="40"/>
  <c r="E51" i="40"/>
  <c r="E50" i="40"/>
  <c r="E49" i="40"/>
  <c r="E48" i="40"/>
  <c r="E47" i="40"/>
  <c r="E46" i="40"/>
  <c r="E45" i="40"/>
  <c r="E44" i="40"/>
  <c r="E43" i="40"/>
  <c r="E42" i="40"/>
  <c r="E41" i="40"/>
  <c r="E40" i="40"/>
  <c r="E39" i="40"/>
  <c r="E38" i="40"/>
  <c r="E37" i="40"/>
  <c r="E36" i="40"/>
  <c r="E35" i="40"/>
  <c r="E34" i="40"/>
  <c r="E33" i="40"/>
  <c r="E32" i="40"/>
  <c r="E31" i="40"/>
  <c r="E30" i="40"/>
  <c r="E29" i="40"/>
  <c r="E28" i="40"/>
  <c r="E27" i="40"/>
  <c r="E26" i="40"/>
  <c r="E25" i="40"/>
  <c r="E24" i="40"/>
  <c r="E23" i="40"/>
  <c r="E22" i="40"/>
  <c r="E21" i="40"/>
  <c r="E20" i="40"/>
  <c r="E19" i="40"/>
  <c r="E18" i="40"/>
  <c r="E17" i="40"/>
  <c r="E16" i="40"/>
  <c r="E15" i="40"/>
  <c r="E14" i="40"/>
  <c r="E13" i="40"/>
  <c r="E12" i="40"/>
  <c r="E11" i="40"/>
  <c r="E10" i="40"/>
  <c r="E9" i="40"/>
  <c r="E8" i="40"/>
  <c r="E7" i="40"/>
  <c r="E6" i="40"/>
  <c r="E5" i="40"/>
  <c r="E4" i="40"/>
  <c r="O7" i="22"/>
  <c r="O8" i="22" s="1"/>
  <c r="O10" i="23" s="1"/>
  <c r="BE24" i="7"/>
  <c r="BD24" i="7"/>
  <c r="BD25" i="7" s="1"/>
  <c r="BC24" i="7"/>
  <c r="BB24" i="7"/>
  <c r="BA24" i="7"/>
  <c r="AZ24" i="7"/>
  <c r="AY24" i="7"/>
  <c r="AX24" i="7"/>
  <c r="AW24" i="7"/>
  <c r="AV24" i="7"/>
  <c r="AU24" i="7"/>
  <c r="AT24" i="7"/>
  <c r="AS24" i="7"/>
  <c r="AR24" i="7"/>
  <c r="AQ24" i="7"/>
  <c r="AP24" i="7"/>
  <c r="AO24" i="7"/>
  <c r="AN24" i="7"/>
  <c r="AM24" i="7"/>
  <c r="AL24" i="7"/>
  <c r="AK24" i="7"/>
  <c r="AK25" i="7" s="1"/>
  <c r="AJ24" i="7"/>
  <c r="AI24" i="7"/>
  <c r="AH24" i="7"/>
  <c r="AG24" i="7"/>
  <c r="AF24" i="7"/>
  <c r="AE24" i="7"/>
  <c r="AD24" i="7"/>
  <c r="AC24" i="7"/>
  <c r="AB24" i="7"/>
  <c r="AA24" i="7"/>
  <c r="Z24" i="7"/>
  <c r="Y24" i="7"/>
  <c r="X24" i="7"/>
  <c r="W24" i="7"/>
  <c r="V24" i="7"/>
  <c r="U24" i="7"/>
  <c r="T24" i="7"/>
  <c r="S24" i="7"/>
  <c r="R24" i="7"/>
  <c r="Q24" i="7"/>
  <c r="P24" i="7"/>
  <c r="O24" i="7"/>
  <c r="N24" i="7"/>
  <c r="M24" i="7"/>
  <c r="L24" i="7"/>
  <c r="K24" i="7"/>
  <c r="J24" i="7"/>
  <c r="I24" i="7"/>
  <c r="H24" i="7"/>
  <c r="G24" i="7"/>
  <c r="F24" i="7"/>
  <c r="E24" i="7"/>
  <c r="D24" i="7"/>
  <c r="BE21" i="7"/>
  <c r="BE23" i="7"/>
  <c r="BE25" i="7" s="1"/>
  <c r="BD21" i="7"/>
  <c r="BD23" i="7" s="1"/>
  <c r="BC21" i="7"/>
  <c r="BC23" i="7" s="1"/>
  <c r="BC25" i="7" s="1"/>
  <c r="BB21" i="7"/>
  <c r="BB23" i="7" s="1"/>
  <c r="BB25" i="7" s="1"/>
  <c r="BA21" i="7"/>
  <c r="BA23" i="7"/>
  <c r="AZ21" i="7"/>
  <c r="AZ23" i="7" s="1"/>
  <c r="AZ25" i="7" s="1"/>
  <c r="AY21" i="7"/>
  <c r="AY23" i="7" s="1"/>
  <c r="AY25" i="7" s="1"/>
  <c r="AX21" i="7"/>
  <c r="AX23" i="7" s="1"/>
  <c r="AX25" i="7" s="1"/>
  <c r="AW21" i="7"/>
  <c r="AW23" i="7" s="1"/>
  <c r="AW25" i="7" s="1"/>
  <c r="AV21" i="7"/>
  <c r="AV23" i="7" s="1"/>
  <c r="AU21" i="7"/>
  <c r="AU23" i="7" s="1"/>
  <c r="AU25" i="7" s="1"/>
  <c r="AT21" i="7"/>
  <c r="AT23" i="7" s="1"/>
  <c r="AS21" i="7"/>
  <c r="AS23" i="7" s="1"/>
  <c r="AR21" i="7"/>
  <c r="AR23" i="7" s="1"/>
  <c r="AR25" i="7" s="1"/>
  <c r="AQ21" i="7"/>
  <c r="AQ23" i="7"/>
  <c r="AQ25" i="7" s="1"/>
  <c r="AP21" i="7"/>
  <c r="AO21" i="7"/>
  <c r="AO23" i="7" s="1"/>
  <c r="AN21" i="7"/>
  <c r="AN23" i="7"/>
  <c r="AM21" i="7"/>
  <c r="AM23" i="7" s="1"/>
  <c r="AM25" i="7" s="1"/>
  <c r="AL21" i="7"/>
  <c r="AL23" i="7"/>
  <c r="AL25" i="7" s="1"/>
  <c r="AK21" i="7"/>
  <c r="AK23" i="7" s="1"/>
  <c r="AJ21" i="7"/>
  <c r="AJ23" i="7" s="1"/>
  <c r="AJ25" i="7" s="1"/>
  <c r="AI21" i="7"/>
  <c r="AI23" i="7" s="1"/>
  <c r="AI25" i="7" s="1"/>
  <c r="AH21" i="7"/>
  <c r="AH23" i="7" s="1"/>
  <c r="AG21" i="7"/>
  <c r="AG23" i="7" s="1"/>
  <c r="AG25" i="7" s="1"/>
  <c r="AF21" i="7"/>
  <c r="AF23" i="7"/>
  <c r="AF25" i="7" s="1"/>
  <c r="AE21" i="7"/>
  <c r="AE23" i="7" s="1"/>
  <c r="AE25" i="7" s="1"/>
  <c r="AD21" i="7"/>
  <c r="AD23" i="7" s="1"/>
  <c r="AD25" i="7" s="1"/>
  <c r="AC21" i="7"/>
  <c r="AC23" i="7" s="1"/>
  <c r="AB21" i="7"/>
  <c r="AB23" i="7" s="1"/>
  <c r="AB25" i="7" s="1"/>
  <c r="AA21" i="7"/>
  <c r="AA23" i="7" s="1"/>
  <c r="Z21" i="7"/>
  <c r="Z23" i="7" s="1"/>
  <c r="Z25" i="7" s="1"/>
  <c r="Y21" i="7"/>
  <c r="Y23" i="7" s="1"/>
  <c r="X21" i="7"/>
  <c r="X23" i="7" s="1"/>
  <c r="X25" i="7" s="1"/>
  <c r="W21" i="7"/>
  <c r="W23" i="7" s="1"/>
  <c r="W25" i="7" s="1"/>
  <c r="V21" i="7"/>
  <c r="V23" i="7"/>
  <c r="U21" i="7"/>
  <c r="U23" i="7" s="1"/>
  <c r="T21" i="7"/>
  <c r="T23" i="7" s="1"/>
  <c r="T25" i="7" s="1"/>
  <c r="S21" i="7"/>
  <c r="S23" i="7"/>
  <c r="S25" i="7" s="1"/>
  <c r="R21" i="7"/>
  <c r="R23" i="7" s="1"/>
  <c r="R25" i="7" s="1"/>
  <c r="Q21" i="7"/>
  <c r="Q23" i="7" s="1"/>
  <c r="Q25" i="7" s="1"/>
  <c r="P21" i="7"/>
  <c r="P23" i="7" s="1"/>
  <c r="P25" i="7" s="1"/>
  <c r="O21" i="7"/>
  <c r="O23" i="7" s="1"/>
  <c r="O25" i="7" s="1"/>
  <c r="N21" i="7"/>
  <c r="N23" i="7"/>
  <c r="M21" i="7"/>
  <c r="M23" i="7" s="1"/>
  <c r="L21" i="7"/>
  <c r="L23" i="7" s="1"/>
  <c r="L25" i="7" s="1"/>
  <c r="K21" i="7"/>
  <c r="K23" i="7" s="1"/>
  <c r="K25" i="7" s="1"/>
  <c r="J21" i="7"/>
  <c r="J23" i="7"/>
  <c r="I21" i="7"/>
  <c r="I23" i="7" s="1"/>
  <c r="I25" i="7" s="1"/>
  <c r="H21" i="7"/>
  <c r="G21" i="7"/>
  <c r="G23" i="7" s="1"/>
  <c r="G25" i="7" s="1"/>
  <c r="F21" i="7"/>
  <c r="F23" i="7" s="1"/>
  <c r="E21" i="7"/>
  <c r="E23" i="7" s="1"/>
  <c r="D21" i="7"/>
  <c r="D23" i="7" s="1"/>
  <c r="D25" i="7" s="1"/>
  <c r="BE18" i="7"/>
  <c r="BE20" i="7" s="1"/>
  <c r="BE22" i="7" s="1"/>
  <c r="BD18" i="7"/>
  <c r="BD20" i="7" s="1"/>
  <c r="BD22" i="7" s="1"/>
  <c r="BC18" i="7"/>
  <c r="BC20" i="7" s="1"/>
  <c r="BB18" i="7"/>
  <c r="BB20" i="7" s="1"/>
  <c r="BA18" i="7"/>
  <c r="BA20" i="7" s="1"/>
  <c r="BA22" i="7" s="1"/>
  <c r="AZ18" i="7"/>
  <c r="AY18" i="7"/>
  <c r="AY20" i="7" s="1"/>
  <c r="AX18" i="7"/>
  <c r="AX20" i="7" s="1"/>
  <c r="AW18" i="7"/>
  <c r="AW20" i="7" s="1"/>
  <c r="AW22" i="7" s="1"/>
  <c r="AV18" i="7"/>
  <c r="AV20" i="7" s="1"/>
  <c r="AV22" i="7" s="1"/>
  <c r="AU18" i="7"/>
  <c r="AU20" i="7" s="1"/>
  <c r="AT18" i="7"/>
  <c r="AT20" i="7" s="1"/>
  <c r="AT22" i="7" s="1"/>
  <c r="AS18" i="7"/>
  <c r="AS20" i="7" s="1"/>
  <c r="AS22" i="7" s="1"/>
  <c r="AR18" i="7"/>
  <c r="AQ18" i="7"/>
  <c r="AQ20" i="7" s="1"/>
  <c r="AP18" i="7"/>
  <c r="AP20" i="7" s="1"/>
  <c r="AO18" i="7"/>
  <c r="AO20" i="7" s="1"/>
  <c r="AN18" i="7"/>
  <c r="AN20" i="7" s="1"/>
  <c r="AN22" i="7" s="1"/>
  <c r="AM18" i="7"/>
  <c r="AM20" i="7" s="1"/>
  <c r="AM22" i="7" s="1"/>
  <c r="AL18" i="7"/>
  <c r="AL20" i="7" s="1"/>
  <c r="AK18" i="7"/>
  <c r="AK20" i="7" s="1"/>
  <c r="AK22" i="7" s="1"/>
  <c r="AJ18" i="7"/>
  <c r="AI18" i="7"/>
  <c r="AI20" i="7"/>
  <c r="AI22" i="7" s="1"/>
  <c r="AH18" i="7"/>
  <c r="AH20" i="7" s="1"/>
  <c r="AG18" i="7"/>
  <c r="AG20" i="7" s="1"/>
  <c r="AF18" i="7"/>
  <c r="AF20" i="7" s="1"/>
  <c r="AF22" i="7" s="1"/>
  <c r="AE18" i="7"/>
  <c r="AE20" i="7" s="1"/>
  <c r="AE22" i="7" s="1"/>
  <c r="AD18" i="7"/>
  <c r="AD20" i="7" s="1"/>
  <c r="AC18" i="7"/>
  <c r="AC20" i="7" s="1"/>
  <c r="AC22" i="7" s="1"/>
  <c r="AB18" i="7"/>
  <c r="AB20" i="7" s="1"/>
  <c r="AA18" i="7"/>
  <c r="AA20" i="7" s="1"/>
  <c r="AA22" i="7" s="1"/>
  <c r="Z18" i="7"/>
  <c r="Z20" i="7" s="1"/>
  <c r="Y18" i="7"/>
  <c r="Y20" i="7" s="1"/>
  <c r="Y22" i="7" s="1"/>
  <c r="X18" i="7"/>
  <c r="X20" i="7" s="1"/>
  <c r="W18" i="7"/>
  <c r="W20" i="7" s="1"/>
  <c r="V18" i="7"/>
  <c r="V20" i="7" s="1"/>
  <c r="V22" i="7" s="1"/>
  <c r="U18" i="7"/>
  <c r="U20" i="7" s="1"/>
  <c r="U22" i="7" s="1"/>
  <c r="T18" i="7"/>
  <c r="T20" i="7" s="1"/>
  <c r="S18" i="7"/>
  <c r="S20" i="7" s="1"/>
  <c r="S22" i="7" s="1"/>
  <c r="R18" i="7"/>
  <c r="R20" i="7" s="1"/>
  <c r="R22" i="7" s="1"/>
  <c r="Q18" i="7"/>
  <c r="Q20" i="7" s="1"/>
  <c r="P18" i="7"/>
  <c r="P20" i="7" s="1"/>
  <c r="P22" i="7" s="1"/>
  <c r="O18" i="7"/>
  <c r="O20" i="7"/>
  <c r="O22" i="7" s="1"/>
  <c r="N18" i="7"/>
  <c r="N20" i="7" s="1"/>
  <c r="N22" i="7" s="1"/>
  <c r="M18" i="7"/>
  <c r="M20" i="7" s="1"/>
  <c r="L18" i="7"/>
  <c r="L20" i="7" s="1"/>
  <c r="K18" i="7"/>
  <c r="K20" i="7" s="1"/>
  <c r="K22" i="7" s="1"/>
  <c r="J18" i="7"/>
  <c r="J20" i="7" s="1"/>
  <c r="J22" i="7" s="1"/>
  <c r="I18" i="7"/>
  <c r="I20" i="7" s="1"/>
  <c r="H18" i="7"/>
  <c r="H20" i="7" s="1"/>
  <c r="G18" i="7"/>
  <c r="G20" i="7" s="1"/>
  <c r="F18" i="7"/>
  <c r="F20" i="7" s="1"/>
  <c r="F22" i="7" s="1"/>
  <c r="E18" i="7"/>
  <c r="E20" i="7" s="1"/>
  <c r="E22" i="7" s="1"/>
  <c r="D18" i="7"/>
  <c r="D19" i="7" s="1"/>
  <c r="Y25" i="7"/>
  <c r="AO25" i="7"/>
  <c r="I22" i="7"/>
  <c r="BA25" i="7"/>
  <c r="D20" i="7"/>
  <c r="D22" i="7" s="1"/>
  <c r="AJ20" i="7"/>
  <c r="AR20" i="7"/>
  <c r="AR22" i="7"/>
  <c r="AZ20" i="7"/>
  <c r="AZ22" i="7" s="1"/>
  <c r="AR7" i="39"/>
  <c r="AR8" i="39" s="1"/>
  <c r="AR8" i="23" s="1"/>
  <c r="AJ7" i="39"/>
  <c r="AJ8" i="39" s="1"/>
  <c r="AJ8" i="23" s="1"/>
  <c r="W7" i="39"/>
  <c r="W8" i="39" s="1"/>
  <c r="W8" i="23" s="1"/>
  <c r="O7" i="39"/>
  <c r="BE48" i="23"/>
  <c r="BA48" i="23"/>
  <c r="AZ48" i="23"/>
  <c r="AY48" i="23"/>
  <c r="AV48" i="23"/>
  <c r="AU48" i="23"/>
  <c r="AS48" i="23"/>
  <c r="AR48" i="23"/>
  <c r="AQ48" i="23"/>
  <c r="AO48" i="23"/>
  <c r="AL48" i="23"/>
  <c r="AJ48" i="23"/>
  <c r="AI48" i="23"/>
  <c r="AE48" i="23"/>
  <c r="AD48" i="23"/>
  <c r="AB48" i="23"/>
  <c r="AA48" i="23"/>
  <c r="Z48" i="23"/>
  <c r="V48" i="23"/>
  <c r="U48" i="23"/>
  <c r="T48" i="23"/>
  <c r="R48" i="23"/>
  <c r="Q48" i="23"/>
  <c r="P48" i="23"/>
  <c r="N48" i="23"/>
  <c r="L48" i="23"/>
  <c r="K48" i="23"/>
  <c r="J48" i="23"/>
  <c r="H48" i="23"/>
  <c r="G48" i="23"/>
  <c r="BE27" i="23"/>
  <c r="BD27" i="23"/>
  <c r="BB27" i="23"/>
  <c r="AY27" i="23"/>
  <c r="AW27" i="23"/>
  <c r="AV27" i="23"/>
  <c r="AU27" i="23"/>
  <c r="AS27" i="23"/>
  <c r="AR27" i="23"/>
  <c r="AQ27" i="23"/>
  <c r="AO27" i="23"/>
  <c r="AL27" i="23"/>
  <c r="AK27" i="23"/>
  <c r="AJ27" i="23"/>
  <c r="AI27" i="23"/>
  <c r="AE27" i="23"/>
  <c r="AD27" i="23"/>
  <c r="AB27" i="23"/>
  <c r="AA27" i="23"/>
  <c r="Z27" i="23"/>
  <c r="W27" i="23"/>
  <c r="V27" i="23"/>
  <c r="U27" i="23"/>
  <c r="T27" i="23"/>
  <c r="R27" i="23"/>
  <c r="Q27" i="23"/>
  <c r="P27" i="23"/>
  <c r="O27" i="23"/>
  <c r="N27" i="23"/>
  <c r="M27" i="23"/>
  <c r="L27" i="23"/>
  <c r="K27" i="23"/>
  <c r="J27" i="23"/>
  <c r="I27" i="23"/>
  <c r="H27" i="23"/>
  <c r="G27" i="23"/>
  <c r="AX17" i="7"/>
  <c r="AX19" i="7" s="1"/>
  <c r="AP17" i="7"/>
  <c r="AH17" i="7"/>
  <c r="Z17" i="7"/>
  <c r="Z19" i="7"/>
  <c r="R17" i="7"/>
  <c r="R19" i="7" s="1"/>
  <c r="J17" i="7"/>
  <c r="J19" i="7" s="1"/>
  <c r="C9" i="7"/>
  <c r="BE17" i="7"/>
  <c r="BE19" i="7"/>
  <c r="BD17" i="7"/>
  <c r="BC17" i="7"/>
  <c r="BC19" i="7" s="1"/>
  <c r="AZ17" i="7"/>
  <c r="AZ19" i="7" s="1"/>
  <c r="AV17" i="7"/>
  <c r="AV19" i="7" s="1"/>
  <c r="AU17" i="7"/>
  <c r="AU19" i="7" s="1"/>
  <c r="AR17" i="7"/>
  <c r="AR19" i="7" s="1"/>
  <c r="AO17" i="7"/>
  <c r="AM17" i="7"/>
  <c r="AM19" i="7" s="1"/>
  <c r="AJ19" i="7"/>
  <c r="AF17" i="7"/>
  <c r="AE19" i="7"/>
  <c r="AB17" i="7"/>
  <c r="Y17" i="7"/>
  <c r="Y19" i="7"/>
  <c r="X17" i="7"/>
  <c r="X19" i="7" s="1"/>
  <c r="W17" i="7"/>
  <c r="T17" i="7"/>
  <c r="Q19" i="7"/>
  <c r="P17" i="7"/>
  <c r="P19" i="7"/>
  <c r="O17" i="7"/>
  <c r="O19" i="7" s="1"/>
  <c r="L17" i="7"/>
  <c r="L19" i="7" s="1"/>
  <c r="G17" i="7"/>
  <c r="G19" i="7"/>
  <c r="C8" i="7"/>
  <c r="B19" i="19"/>
  <c r="B12" i="19"/>
  <c r="B5" i="19"/>
  <c r="D6" i="42"/>
  <c r="C13" i="7"/>
  <c r="B312" i="40"/>
  <c r="G169" i="40"/>
  <c r="I169" i="40"/>
  <c r="J169" i="40"/>
  <c r="K169" i="40"/>
  <c r="L169" i="40"/>
  <c r="N169" i="40"/>
  <c r="O169" i="40"/>
  <c r="P169" i="40"/>
  <c r="Q169" i="40"/>
  <c r="R169" i="40"/>
  <c r="S169" i="40"/>
  <c r="T169" i="40"/>
  <c r="V169" i="40"/>
  <c r="W169" i="40"/>
  <c r="X169" i="40"/>
  <c r="Y169" i="40"/>
  <c r="Z169" i="40"/>
  <c r="AA169" i="40"/>
  <c r="AB169" i="40"/>
  <c r="AC169" i="40"/>
  <c r="AG169" i="40"/>
  <c r="AK169" i="40"/>
  <c r="AL169" i="40"/>
  <c r="AM169" i="40"/>
  <c r="AN169" i="40"/>
  <c r="AQ169" i="40"/>
  <c r="AS169" i="40"/>
  <c r="AT169" i="40"/>
  <c r="AU169" i="40"/>
  <c r="AW169" i="40"/>
  <c r="AX169" i="40"/>
  <c r="AY169" i="40"/>
  <c r="BA169" i="40"/>
  <c r="BB169" i="40"/>
  <c r="BC169" i="40"/>
  <c r="BD169" i="40"/>
  <c r="BF169" i="40"/>
  <c r="BG169" i="40"/>
  <c r="D370" i="40"/>
  <c r="B117" i="40" s="1"/>
  <c r="B285" i="40" s="1"/>
  <c r="F370" i="40"/>
  <c r="B121" i="40" s="1"/>
  <c r="B289" i="40" s="1"/>
  <c r="H370" i="40"/>
  <c r="B125" i="40" s="1"/>
  <c r="B293" i="40" s="1"/>
  <c r="J370" i="40"/>
  <c r="B129" i="40" s="1"/>
  <c r="B297" i="40" s="1"/>
  <c r="L370" i="40"/>
  <c r="B133" i="40" s="1"/>
  <c r="B301" i="40" s="1"/>
  <c r="N370" i="40"/>
  <c r="B137" i="40" s="1"/>
  <c r="B305" i="40" s="1"/>
  <c r="P370" i="40"/>
  <c r="B141" i="40" s="1"/>
  <c r="B309" i="40" s="1"/>
  <c r="D371" i="40"/>
  <c r="B118" i="40" s="1"/>
  <c r="B286" i="40" s="1"/>
  <c r="F371" i="40"/>
  <c r="B122" i="40" s="1"/>
  <c r="B290" i="40" s="1"/>
  <c r="H371" i="40"/>
  <c r="B126" i="40"/>
  <c r="B294" i="40" s="1"/>
  <c r="J371" i="40"/>
  <c r="B130" i="40" s="1"/>
  <c r="B298" i="40" s="1"/>
  <c r="L371" i="40"/>
  <c r="B134" i="40" s="1"/>
  <c r="B302" i="40" s="1"/>
  <c r="N371" i="40"/>
  <c r="B138" i="40" s="1"/>
  <c r="B306" i="40" s="1"/>
  <c r="P371" i="40"/>
  <c r="B142" i="40" s="1"/>
  <c r="B310" i="40" s="1"/>
  <c r="D372" i="40"/>
  <c r="B119" i="40" s="1"/>
  <c r="B287" i="40" s="1"/>
  <c r="F372" i="40"/>
  <c r="B123" i="40" s="1"/>
  <c r="B291" i="40" s="1"/>
  <c r="H372" i="40"/>
  <c r="B127" i="40"/>
  <c r="B295" i="40" s="1"/>
  <c r="J372" i="40"/>
  <c r="B131" i="40" s="1"/>
  <c r="B299" i="40" s="1"/>
  <c r="L372" i="40"/>
  <c r="B135" i="40" s="1"/>
  <c r="B303" i="40" s="1"/>
  <c r="N372" i="40"/>
  <c r="B139" i="40" s="1"/>
  <c r="B307" i="40" s="1"/>
  <c r="P372" i="40"/>
  <c r="B143" i="40" s="1"/>
  <c r="B311" i="40" s="1"/>
  <c r="F369" i="40"/>
  <c r="B120" i="40" s="1"/>
  <c r="B288" i="40" s="1"/>
  <c r="H369" i="40"/>
  <c r="B124" i="40" s="1"/>
  <c r="B292" i="40" s="1"/>
  <c r="J369" i="40"/>
  <c r="B128" i="40" s="1"/>
  <c r="B296" i="40" s="1"/>
  <c r="L369" i="40"/>
  <c r="B132" i="40"/>
  <c r="B300" i="40" s="1"/>
  <c r="N369" i="40"/>
  <c r="B136" i="40" s="1"/>
  <c r="B304" i="40" s="1"/>
  <c r="P369" i="40"/>
  <c r="B140" i="40" s="1"/>
  <c r="B308" i="40" s="1"/>
  <c r="D369" i="40"/>
  <c r="B116" i="40" s="1"/>
  <c r="B284" i="40" s="1"/>
  <c r="P368" i="40"/>
  <c r="B115" i="40" s="1"/>
  <c r="B283" i="40" s="1"/>
  <c r="N368" i="40"/>
  <c r="B111" i="40" s="1"/>
  <c r="B279" i="40" s="1"/>
  <c r="L368" i="40"/>
  <c r="B107" i="40" s="1"/>
  <c r="B275" i="40" s="1"/>
  <c r="J368" i="40"/>
  <c r="B103" i="40" s="1"/>
  <c r="B271" i="40" s="1"/>
  <c r="H368" i="40"/>
  <c r="B99" i="40" s="1"/>
  <c r="B267" i="40" s="1"/>
  <c r="F368" i="40"/>
  <c r="B95" i="40"/>
  <c r="B263" i="40" s="1"/>
  <c r="D368" i="40"/>
  <c r="B91" i="40" s="1"/>
  <c r="B259" i="40" s="1"/>
  <c r="P367" i="40"/>
  <c r="B114" i="40" s="1"/>
  <c r="B282" i="40" s="1"/>
  <c r="N367" i="40"/>
  <c r="B110" i="40" s="1"/>
  <c r="B278" i="40" s="1"/>
  <c r="L367" i="40"/>
  <c r="B106" i="40" s="1"/>
  <c r="B274" i="40" s="1"/>
  <c r="J367" i="40"/>
  <c r="B102" i="40" s="1"/>
  <c r="B270" i="40" s="1"/>
  <c r="H367" i="40"/>
  <c r="B98" i="40" s="1"/>
  <c r="B266" i="40" s="1"/>
  <c r="F367" i="40"/>
  <c r="B94" i="40" s="1"/>
  <c r="B262" i="40" s="1"/>
  <c r="D367" i="40"/>
  <c r="B90" i="40" s="1"/>
  <c r="B258" i="40" s="1"/>
  <c r="P366" i="40"/>
  <c r="B113" i="40" s="1"/>
  <c r="B281" i="40" s="1"/>
  <c r="N366" i="40"/>
  <c r="B109" i="40" s="1"/>
  <c r="B277" i="40" s="1"/>
  <c r="L366" i="40"/>
  <c r="B105" i="40" s="1"/>
  <c r="B273" i="40" s="1"/>
  <c r="J366" i="40"/>
  <c r="B101" i="40" s="1"/>
  <c r="B269" i="40" s="1"/>
  <c r="H366" i="40"/>
  <c r="B97" i="40" s="1"/>
  <c r="B265" i="40" s="1"/>
  <c r="F366" i="40"/>
  <c r="B93" i="40" s="1"/>
  <c r="B261" i="40" s="1"/>
  <c r="D366" i="40"/>
  <c r="B89" i="40"/>
  <c r="B257" i="40" s="1"/>
  <c r="P365" i="40"/>
  <c r="B112" i="40" s="1"/>
  <c r="B280" i="40" s="1"/>
  <c r="N365" i="40"/>
  <c r="B108" i="40" s="1"/>
  <c r="B276" i="40" s="1"/>
  <c r="L365" i="40"/>
  <c r="B104" i="40" s="1"/>
  <c r="B272" i="40" s="1"/>
  <c r="J365" i="40"/>
  <c r="B100" i="40" s="1"/>
  <c r="B268" i="40" s="1"/>
  <c r="H365" i="40"/>
  <c r="B96" i="40" s="1"/>
  <c r="B264" i="40" s="1"/>
  <c r="F365" i="40"/>
  <c r="B92" i="40" s="1"/>
  <c r="B260" i="40" s="1"/>
  <c r="D365" i="40"/>
  <c r="B88" i="40" s="1"/>
  <c r="B256" i="40" s="1"/>
  <c r="D362" i="40"/>
  <c r="B61" i="40" s="1"/>
  <c r="B229" i="40" s="1"/>
  <c r="F362" i="40"/>
  <c r="B65" i="40" s="1"/>
  <c r="B233" i="40" s="1"/>
  <c r="H362" i="40"/>
  <c r="B69" i="40"/>
  <c r="B237" i="40" s="1"/>
  <c r="J362" i="40"/>
  <c r="B73" i="40" s="1"/>
  <c r="B241" i="40" s="1"/>
  <c r="L362" i="40"/>
  <c r="B77" i="40" s="1"/>
  <c r="B245" i="40" s="1"/>
  <c r="N362" i="40"/>
  <c r="B81" i="40" s="1"/>
  <c r="B249" i="40" s="1"/>
  <c r="P362" i="40"/>
  <c r="B85" i="40" s="1"/>
  <c r="B253" i="40" s="1"/>
  <c r="D363" i="40"/>
  <c r="B62" i="40" s="1"/>
  <c r="B230" i="40" s="1"/>
  <c r="F363" i="40"/>
  <c r="B66" i="40" s="1"/>
  <c r="B234" i="40" s="1"/>
  <c r="H363" i="40"/>
  <c r="B70" i="40"/>
  <c r="B238" i="40" s="1"/>
  <c r="J363" i="40"/>
  <c r="B74" i="40" s="1"/>
  <c r="B242" i="40" s="1"/>
  <c r="L363" i="40"/>
  <c r="B78" i="40" s="1"/>
  <c r="B246" i="40" s="1"/>
  <c r="N363" i="40"/>
  <c r="B82" i="40" s="1"/>
  <c r="B250" i="40" s="1"/>
  <c r="P363" i="40"/>
  <c r="B86" i="40" s="1"/>
  <c r="B254" i="40" s="1"/>
  <c r="D364" i="40"/>
  <c r="B63" i="40" s="1"/>
  <c r="B231" i="40" s="1"/>
  <c r="F364" i="40"/>
  <c r="B67" i="40" s="1"/>
  <c r="B235" i="40" s="1"/>
  <c r="H364" i="40"/>
  <c r="B71" i="40" s="1"/>
  <c r="B239" i="40" s="1"/>
  <c r="J364" i="40"/>
  <c r="B75" i="40"/>
  <c r="B243" i="40" s="1"/>
  <c r="L364" i="40"/>
  <c r="B79" i="40" s="1"/>
  <c r="B247" i="40" s="1"/>
  <c r="N364" i="40"/>
  <c r="B83" i="40" s="1"/>
  <c r="B251" i="40" s="1"/>
  <c r="P364" i="40"/>
  <c r="B87" i="40" s="1"/>
  <c r="B255" i="40" s="1"/>
  <c r="F361" i="40"/>
  <c r="B64" i="40" s="1"/>
  <c r="B232" i="40" s="1"/>
  <c r="H361" i="40"/>
  <c r="B68" i="40" s="1"/>
  <c r="B236" i="40" s="1"/>
  <c r="J361" i="40"/>
  <c r="B72" i="40"/>
  <c r="B240" i="40" s="1"/>
  <c r="L361" i="40"/>
  <c r="B76" i="40" s="1"/>
  <c r="B244" i="40" s="1"/>
  <c r="N361" i="40"/>
  <c r="B80" i="40"/>
  <c r="B248" i="40" s="1"/>
  <c r="P361" i="40"/>
  <c r="B84" i="40" s="1"/>
  <c r="B252" i="40" s="1"/>
  <c r="D361" i="40"/>
  <c r="B60" i="40" s="1"/>
  <c r="B228" i="40" s="1"/>
  <c r="P360" i="40"/>
  <c r="B59" i="40" s="1"/>
  <c r="B227" i="40" s="1"/>
  <c r="N360" i="40"/>
  <c r="B55" i="40" s="1"/>
  <c r="B223" i="40" s="1"/>
  <c r="L360" i="40"/>
  <c r="B51" i="40" s="1"/>
  <c r="B219" i="40" s="1"/>
  <c r="J360" i="40"/>
  <c r="B47" i="40"/>
  <c r="B215" i="40" s="1"/>
  <c r="H360" i="40"/>
  <c r="B43" i="40" s="1"/>
  <c r="B211" i="40" s="1"/>
  <c r="F360" i="40"/>
  <c r="B39" i="40" s="1"/>
  <c r="B207" i="40" s="1"/>
  <c r="D360" i="40"/>
  <c r="B35" i="40" s="1"/>
  <c r="B203" i="40" s="1"/>
  <c r="P359" i="40"/>
  <c r="B58" i="40" s="1"/>
  <c r="B226" i="40" s="1"/>
  <c r="N359" i="40"/>
  <c r="B54" i="40" s="1"/>
  <c r="B222" i="40" s="1"/>
  <c r="L359" i="40"/>
  <c r="B50" i="40" s="1"/>
  <c r="B218" i="40" s="1"/>
  <c r="J359" i="40"/>
  <c r="B46" i="40" s="1"/>
  <c r="B214" i="40" s="1"/>
  <c r="H359" i="40"/>
  <c r="B42" i="40" s="1"/>
  <c r="B210" i="40" s="1"/>
  <c r="F359" i="40"/>
  <c r="B38" i="40"/>
  <c r="B206" i="40" s="1"/>
  <c r="D359" i="40"/>
  <c r="B34" i="40"/>
  <c r="B202" i="40" s="1"/>
  <c r="P358" i="40"/>
  <c r="B57" i="40" s="1"/>
  <c r="B225" i="40" s="1"/>
  <c r="N358" i="40"/>
  <c r="B53" i="40" s="1"/>
  <c r="B221" i="40" s="1"/>
  <c r="L358" i="40"/>
  <c r="B49" i="40" s="1"/>
  <c r="B217" i="40" s="1"/>
  <c r="J358" i="40"/>
  <c r="B45" i="40" s="1"/>
  <c r="B213" i="40" s="1"/>
  <c r="H358" i="40"/>
  <c r="B41" i="40" s="1"/>
  <c r="B209" i="40" s="1"/>
  <c r="F358" i="40"/>
  <c r="B37" i="40"/>
  <c r="B205" i="40"/>
  <c r="D358" i="40"/>
  <c r="B33" i="40" s="1"/>
  <c r="B201" i="40" s="1"/>
  <c r="P357" i="40"/>
  <c r="B56" i="40" s="1"/>
  <c r="B224" i="40" s="1"/>
  <c r="N357" i="40"/>
  <c r="B52" i="40" s="1"/>
  <c r="B220" i="40" s="1"/>
  <c r="L357" i="40"/>
  <c r="B48" i="40" s="1"/>
  <c r="B216" i="40" s="1"/>
  <c r="J357" i="40"/>
  <c r="B44" i="40" s="1"/>
  <c r="B212" i="40" s="1"/>
  <c r="H357" i="40"/>
  <c r="B40" i="40" s="1"/>
  <c r="B208" i="40" s="1"/>
  <c r="F357" i="40"/>
  <c r="B36" i="40" s="1"/>
  <c r="B204" i="40" s="1"/>
  <c r="D357" i="40"/>
  <c r="B32" i="40" s="1"/>
  <c r="B200" i="40" s="1"/>
  <c r="P356" i="40"/>
  <c r="B31" i="40"/>
  <c r="B199" i="40" s="1"/>
  <c r="N356" i="40"/>
  <c r="B27" i="40" s="1"/>
  <c r="B195" i="40" s="1"/>
  <c r="L356" i="40"/>
  <c r="B23" i="40" s="1"/>
  <c r="B191" i="40" s="1"/>
  <c r="J356" i="40"/>
  <c r="B19" i="40" s="1"/>
  <c r="B187" i="40" s="1"/>
  <c r="H356" i="40"/>
  <c r="B15" i="40" s="1"/>
  <c r="B183" i="40" s="1"/>
  <c r="F356" i="40"/>
  <c r="B11" i="40" s="1"/>
  <c r="B179" i="40" s="1"/>
  <c r="D356" i="40"/>
  <c r="B7" i="40" s="1"/>
  <c r="B175" i="40" s="1"/>
  <c r="P355" i="40"/>
  <c r="B30" i="40" s="1"/>
  <c r="B198" i="40" s="1"/>
  <c r="N355" i="40"/>
  <c r="B26" i="40" s="1"/>
  <c r="B194" i="40" s="1"/>
  <c r="L355" i="40"/>
  <c r="B22" i="40" s="1"/>
  <c r="B190" i="40" s="1"/>
  <c r="J355" i="40"/>
  <c r="B18" i="40"/>
  <c r="B186" i="40" s="1"/>
  <c r="H355" i="40"/>
  <c r="B14" i="40" s="1"/>
  <c r="B182" i="40" s="1"/>
  <c r="F355" i="40"/>
  <c r="B10" i="40" s="1"/>
  <c r="B178" i="40" s="1"/>
  <c r="D355" i="40"/>
  <c r="B6" i="40" s="1"/>
  <c r="B174" i="40" s="1"/>
  <c r="P354" i="40"/>
  <c r="B29" i="40" s="1"/>
  <c r="B197" i="40" s="1"/>
  <c r="N354" i="40"/>
  <c r="B25" i="40" s="1"/>
  <c r="B193" i="40" s="1"/>
  <c r="L354" i="40"/>
  <c r="B21" i="40" s="1"/>
  <c r="B189" i="40" s="1"/>
  <c r="J354" i="40"/>
  <c r="B17" i="40"/>
  <c r="B185" i="40" s="1"/>
  <c r="H354" i="40"/>
  <c r="B13" i="40"/>
  <c r="B181" i="40" s="1"/>
  <c r="F354" i="40"/>
  <c r="B9" i="40" s="1"/>
  <c r="B177" i="40" s="1"/>
  <c r="P353" i="40"/>
  <c r="B28" i="40" s="1"/>
  <c r="B196" i="40" s="1"/>
  <c r="N353" i="40"/>
  <c r="B24" i="40" s="1"/>
  <c r="B192" i="40" s="1"/>
  <c r="L353" i="40"/>
  <c r="B20" i="40" s="1"/>
  <c r="B188" i="40" s="1"/>
  <c r="J353" i="40"/>
  <c r="B16" i="40"/>
  <c r="B184" i="40" s="1"/>
  <c r="H353" i="40"/>
  <c r="B12" i="40" s="1"/>
  <c r="B180" i="40" s="1"/>
  <c r="F353" i="40"/>
  <c r="B8" i="40"/>
  <c r="B176" i="40" s="1"/>
  <c r="D353" i="40"/>
  <c r="B4" i="40" s="1"/>
  <c r="B172" i="40" s="1"/>
  <c r="D354" i="40"/>
  <c r="B5" i="40" s="1"/>
  <c r="B173" i="40" s="1"/>
  <c r="AM59" i="23"/>
  <c r="BD59" i="23"/>
  <c r="AF59" i="23"/>
  <c r="BB8" i="31"/>
  <c r="BB9" i="31" s="1"/>
  <c r="BB10" i="31" s="1"/>
  <c r="BB15" i="23" s="1"/>
  <c r="AY8" i="31"/>
  <c r="AY9" i="31" s="1"/>
  <c r="AW8" i="31"/>
  <c r="AW9" i="31" s="1"/>
  <c r="AW10" i="31" s="1"/>
  <c r="AW15" i="23" s="1"/>
  <c r="AS8" i="31"/>
  <c r="AS9" i="31" s="1"/>
  <c r="AS10" i="31" s="1"/>
  <c r="AS15" i="23" s="1"/>
  <c r="AR8" i="31"/>
  <c r="AR9" i="31" s="1"/>
  <c r="AR10" i="31" s="1"/>
  <c r="AR15" i="23" s="1"/>
  <c r="AJ8" i="31"/>
  <c r="AJ9" i="31" s="1"/>
  <c r="AJ10" i="31" s="1"/>
  <c r="AJ15" i="23" s="1"/>
  <c r="AI8" i="31"/>
  <c r="AI9" i="31" s="1"/>
  <c r="AI10" i="31" s="1"/>
  <c r="AI15" i="23" s="1"/>
  <c r="AE8" i="31"/>
  <c r="AE9" i="31" s="1"/>
  <c r="X8" i="31"/>
  <c r="X9" i="31" s="1"/>
  <c r="X10" i="31" s="1"/>
  <c r="X15" i="23" s="1"/>
  <c r="W8" i="31"/>
  <c r="W9" i="31" s="1"/>
  <c r="W10" i="31" s="1"/>
  <c r="W15" i="23" s="1"/>
  <c r="T8" i="31"/>
  <c r="T9" i="31" s="1"/>
  <c r="R8" i="31"/>
  <c r="R9" i="31" s="1"/>
  <c r="P8" i="31"/>
  <c r="P9" i="31" s="1"/>
  <c r="P10" i="31" s="1"/>
  <c r="P15" i="23" s="1"/>
  <c r="N8" i="31"/>
  <c r="N9" i="31" s="1"/>
  <c r="M8" i="31"/>
  <c r="M9" i="31" s="1"/>
  <c r="M10" i="31" s="1"/>
  <c r="M15" i="23" s="1"/>
  <c r="L8" i="31"/>
  <c r="L9" i="31" s="1"/>
  <c r="K8" i="31"/>
  <c r="K9" i="31" s="1"/>
  <c r="I8" i="31"/>
  <c r="I9" i="31" s="1"/>
  <c r="I10" i="31" s="1"/>
  <c r="I15" i="23" s="1"/>
  <c r="H8" i="31"/>
  <c r="H9" i="31" s="1"/>
  <c r="H10" i="31" s="1"/>
  <c r="H15" i="23" s="1"/>
  <c r="G8" i="31"/>
  <c r="G9" i="31" s="1"/>
  <c r="G10" i="31" s="1"/>
  <c r="G15" i="23" s="1"/>
  <c r="E8" i="31"/>
  <c r="BB7" i="37"/>
  <c r="BB8" i="37" s="1"/>
  <c r="BB11" i="23" s="1"/>
  <c r="AY7" i="37"/>
  <c r="AY8" i="37" s="1"/>
  <c r="AY11" i="23" s="1"/>
  <c r="AW7" i="37"/>
  <c r="AW8" i="37" s="1"/>
  <c r="AW11" i="23" s="1"/>
  <c r="AS7" i="37"/>
  <c r="AS8" i="37" s="1"/>
  <c r="AS11" i="23" s="1"/>
  <c r="AR7" i="37"/>
  <c r="AR8" i="37" s="1"/>
  <c r="AR11" i="23" s="1"/>
  <c r="AJ7" i="37"/>
  <c r="AJ8" i="37" s="1"/>
  <c r="AJ11" i="23" s="1"/>
  <c r="AI7" i="37"/>
  <c r="AI8" i="37" s="1"/>
  <c r="AI11" i="23" s="1"/>
  <c r="AE7" i="37"/>
  <c r="AE8" i="37" s="1"/>
  <c r="AE11" i="23" s="1"/>
  <c r="X7" i="37"/>
  <c r="X8" i="37" s="1"/>
  <c r="X11" i="23" s="1"/>
  <c r="W7" i="37"/>
  <c r="W8" i="37" s="1"/>
  <c r="W11" i="23" s="1"/>
  <c r="T7" i="37"/>
  <c r="T8" i="37" s="1"/>
  <c r="T11" i="23" s="1"/>
  <c r="R7" i="37"/>
  <c r="R8" i="37" s="1"/>
  <c r="R11" i="23" s="1"/>
  <c r="P7" i="37"/>
  <c r="P8" i="37" s="1"/>
  <c r="P11" i="23" s="1"/>
  <c r="N7" i="37"/>
  <c r="N8" i="37" s="1"/>
  <c r="N11" i="23" s="1"/>
  <c r="M7" i="37"/>
  <c r="M8" i="37" s="1"/>
  <c r="M11" i="23" s="1"/>
  <c r="L7" i="37"/>
  <c r="L8" i="37" s="1"/>
  <c r="L11" i="23" s="1"/>
  <c r="K7" i="37"/>
  <c r="K8" i="37" s="1"/>
  <c r="K11" i="23" s="1"/>
  <c r="I7" i="37"/>
  <c r="H7" i="37"/>
  <c r="H8" i="37" s="1"/>
  <c r="H11" i="23" s="1"/>
  <c r="G7" i="37"/>
  <c r="G8" i="37" s="1"/>
  <c r="G11" i="23" s="1"/>
  <c r="E7" i="37"/>
  <c r="E8" i="37" s="1"/>
  <c r="E11" i="23" s="1"/>
  <c r="C6" i="37"/>
  <c r="E3" i="36"/>
  <c r="C19" i="23" s="1"/>
  <c r="C40" i="23" s="1"/>
  <c r="O48" i="23"/>
  <c r="X48" i="23"/>
  <c r="BD48" i="23"/>
  <c r="AZ27" i="23"/>
  <c r="I48" i="23"/>
  <c r="BA27" i="23"/>
  <c r="X27" i="23"/>
  <c r="AK48" i="23"/>
  <c r="BA28" i="23"/>
  <c r="BA49" i="23" s="1"/>
  <c r="BD28" i="23"/>
  <c r="BD49" i="23" s="1"/>
  <c r="BE7" i="22"/>
  <c r="BE8" i="22" s="1"/>
  <c r="BE10" i="23" s="1"/>
  <c r="BD7" i="22"/>
  <c r="BD8" i="22" s="1"/>
  <c r="BD10" i="23" s="1"/>
  <c r="BB7" i="22"/>
  <c r="BB8" i="22" s="1"/>
  <c r="BB10" i="23" s="1"/>
  <c r="BA7" i="22"/>
  <c r="BA8" i="22" s="1"/>
  <c r="BA10" i="23" s="1"/>
  <c r="AZ7" i="22"/>
  <c r="AZ8" i="22" s="1"/>
  <c r="AZ10" i="23" s="1"/>
  <c r="AW7" i="22"/>
  <c r="AW8" i="22" s="1"/>
  <c r="AW10" i="23" s="1"/>
  <c r="AV7" i="22"/>
  <c r="AV8" i="22" s="1"/>
  <c r="AV10" i="23" s="1"/>
  <c r="AU7" i="22"/>
  <c r="AU8" i="22" s="1"/>
  <c r="AU10" i="23" s="1"/>
  <c r="AS7" i="22"/>
  <c r="AS8" i="22" s="1"/>
  <c r="AS10" i="23" s="1"/>
  <c r="AO7" i="22"/>
  <c r="AO8" i="22" s="1"/>
  <c r="AO10" i="23" s="1"/>
  <c r="AJ7" i="22"/>
  <c r="AJ8" i="22" s="1"/>
  <c r="AJ10" i="23" s="1"/>
  <c r="AE7" i="22"/>
  <c r="AE8" i="22" s="1"/>
  <c r="AE10" i="23" s="1"/>
  <c r="AD7" i="22"/>
  <c r="AD8" i="22" s="1"/>
  <c r="AD10" i="23" s="1"/>
  <c r="AA7" i="22"/>
  <c r="AA8" i="22" s="1"/>
  <c r="AA10" i="23" s="1"/>
  <c r="Z7" i="22"/>
  <c r="Z8" i="22" s="1"/>
  <c r="Z10" i="23" s="1"/>
  <c r="X7" i="22"/>
  <c r="X8" i="22" s="1"/>
  <c r="X10" i="23" s="1"/>
  <c r="W7" i="22"/>
  <c r="W8" i="22" s="1"/>
  <c r="W10" i="23" s="1"/>
  <c r="V7" i="22"/>
  <c r="V8" i="22" s="1"/>
  <c r="V10" i="23" s="1"/>
  <c r="U7" i="22"/>
  <c r="U8" i="22" s="1"/>
  <c r="U10" i="23" s="1"/>
  <c r="T7" i="22"/>
  <c r="T8" i="22" s="1"/>
  <c r="R7" i="22"/>
  <c r="R8" i="22" s="1"/>
  <c r="R10" i="23" s="1"/>
  <c r="P7" i="22"/>
  <c r="P8" i="22" s="1"/>
  <c r="P10" i="23" s="1"/>
  <c r="N7" i="22"/>
  <c r="N8" i="22" s="1"/>
  <c r="N10" i="23" s="1"/>
  <c r="M7" i="22"/>
  <c r="M8" i="22" s="1"/>
  <c r="M10" i="23" s="1"/>
  <c r="L7" i="22"/>
  <c r="L8" i="22" s="1"/>
  <c r="L10" i="23" s="1"/>
  <c r="J7" i="22"/>
  <c r="J8" i="22" s="1"/>
  <c r="J10" i="23" s="1"/>
  <c r="I7" i="22"/>
  <c r="I8" i="22" s="1"/>
  <c r="I10" i="23" s="1"/>
  <c r="H7" i="22"/>
  <c r="H8" i="22" s="1"/>
  <c r="H10" i="23" s="1"/>
  <c r="G7" i="22"/>
  <c r="G8" i="22" s="1"/>
  <c r="G10" i="23" s="1"/>
  <c r="E7" i="22"/>
  <c r="E8" i="22" s="1"/>
  <c r="E10" i="23" s="1"/>
  <c r="C6" i="22"/>
  <c r="BE7" i="20"/>
  <c r="BE8" i="20" s="1"/>
  <c r="BE9" i="23" s="1"/>
  <c r="BD7" i="20"/>
  <c r="BD8" i="20" s="1"/>
  <c r="BD9" i="23" s="1"/>
  <c r="BB7" i="20"/>
  <c r="BB8" i="20" s="1"/>
  <c r="BB9" i="23" s="1"/>
  <c r="BA7" i="20"/>
  <c r="BA8" i="20" s="1"/>
  <c r="BA9" i="23" s="1"/>
  <c r="AZ7" i="20"/>
  <c r="AZ8" i="20" s="1"/>
  <c r="AZ9" i="23" s="1"/>
  <c r="AY7" i="20"/>
  <c r="AY8" i="20" s="1"/>
  <c r="AY9" i="23" s="1"/>
  <c r="AW7" i="20"/>
  <c r="AW8" i="20" s="1"/>
  <c r="AW9" i="23" s="1"/>
  <c r="AU7" i="20"/>
  <c r="AU8" i="20" s="1"/>
  <c r="AU9" i="23" s="1"/>
  <c r="AT7" i="20"/>
  <c r="AS7" i="20"/>
  <c r="AS8" i="20" s="1"/>
  <c r="AS9" i="23" s="1"/>
  <c r="AR7" i="20"/>
  <c r="AQ7" i="20"/>
  <c r="AQ8" i="20"/>
  <c r="AQ9" i="23" s="1"/>
  <c r="AP7" i="20"/>
  <c r="AP8" i="20" s="1"/>
  <c r="AP9" i="23" s="1"/>
  <c r="AO7" i="20"/>
  <c r="AO8" i="20" s="1"/>
  <c r="AO9" i="23" s="1"/>
  <c r="AM7" i="20"/>
  <c r="AM8" i="20" s="1"/>
  <c r="AM9" i="23" s="1"/>
  <c r="AL7" i="20"/>
  <c r="AK7" i="20"/>
  <c r="AK8" i="20" s="1"/>
  <c r="AK9" i="23" s="1"/>
  <c r="AJ7" i="20"/>
  <c r="AI7" i="20"/>
  <c r="AI8" i="20" s="1"/>
  <c r="AI9" i="23" s="1"/>
  <c r="AE7" i="20"/>
  <c r="AE8" i="20" s="1"/>
  <c r="AE9" i="23" s="1"/>
  <c r="AD7" i="20"/>
  <c r="AD8" i="20" s="1"/>
  <c r="AD9" i="23" s="1"/>
  <c r="AB7" i="20"/>
  <c r="AB8" i="20" s="1"/>
  <c r="AB9" i="23" s="1"/>
  <c r="AA7" i="20"/>
  <c r="AA8" i="20" s="1"/>
  <c r="AA9" i="23" s="1"/>
  <c r="Z7" i="20"/>
  <c r="Z8" i="20" s="1"/>
  <c r="Z9" i="23" s="1"/>
  <c r="X7" i="20"/>
  <c r="X8" i="20" s="1"/>
  <c r="X9" i="23" s="1"/>
  <c r="W7" i="20"/>
  <c r="W8" i="20" s="1"/>
  <c r="W9" i="23" s="1"/>
  <c r="U7" i="20"/>
  <c r="U8" i="20" s="1"/>
  <c r="U9" i="23" s="1"/>
  <c r="T7" i="20"/>
  <c r="T8" i="20" s="1"/>
  <c r="T9" i="23" s="1"/>
  <c r="R7" i="20"/>
  <c r="R8" i="20" s="1"/>
  <c r="R9" i="23" s="1"/>
  <c r="Q7" i="20"/>
  <c r="Q8" i="20" s="1"/>
  <c r="Q9" i="23" s="1"/>
  <c r="P7" i="20"/>
  <c r="O7" i="20"/>
  <c r="O8" i="20" s="1"/>
  <c r="O9" i="23" s="1"/>
  <c r="N7" i="20"/>
  <c r="N8" i="20" s="1"/>
  <c r="N9" i="23" s="1"/>
  <c r="M7" i="20"/>
  <c r="L7" i="20"/>
  <c r="L8" i="20" s="1"/>
  <c r="L9" i="23" s="1"/>
  <c r="K7" i="20"/>
  <c r="K8" i="20" s="1"/>
  <c r="K9" i="23" s="1"/>
  <c r="J7" i="20"/>
  <c r="J8" i="20" s="1"/>
  <c r="J9" i="23" s="1"/>
  <c r="I7" i="20"/>
  <c r="I8" i="20" s="1"/>
  <c r="I9" i="23" s="1"/>
  <c r="H7" i="20"/>
  <c r="H8" i="20" s="1"/>
  <c r="H9" i="23" s="1"/>
  <c r="G7" i="20"/>
  <c r="E7" i="20"/>
  <c r="E8" i="20" s="1"/>
  <c r="E9" i="23" s="1"/>
  <c r="C6" i="20"/>
  <c r="P8" i="20"/>
  <c r="P9" i="23" s="1"/>
  <c r="AL8" i="20"/>
  <c r="AL9" i="23" s="1"/>
  <c r="M8" i="20"/>
  <c r="M9" i="23" s="1"/>
  <c r="M30" i="23" s="1"/>
  <c r="M51" i="23" s="1"/>
  <c r="AT8" i="20"/>
  <c r="AT9" i="23" s="1"/>
  <c r="AJ8" i="20"/>
  <c r="AJ9" i="23" s="1"/>
  <c r="AR8" i="20"/>
  <c r="AR9" i="23" s="1"/>
  <c r="S54" i="23"/>
  <c r="S12" i="23"/>
  <c r="AF12" i="23"/>
  <c r="D12" i="23"/>
  <c r="Y33" i="23"/>
  <c r="Y12" i="23"/>
  <c r="AF33" i="23"/>
  <c r="S33" i="23"/>
  <c r="AF54" i="23"/>
  <c r="Y54" i="23"/>
  <c r="D33" i="23"/>
  <c r="D54" i="23"/>
  <c r="AR14" i="28" l="1"/>
  <c r="AR15" i="28" s="1"/>
  <c r="AR16" i="28" s="1"/>
  <c r="AR7" i="23" s="1"/>
  <c r="AB14" i="28"/>
  <c r="AB15" i="28" s="1"/>
  <c r="AB16" i="28" s="1"/>
  <c r="X14" i="28"/>
  <c r="X15" i="28" s="1"/>
  <c r="X16" i="28" s="1"/>
  <c r="AO14" i="28"/>
  <c r="AI14" i="28"/>
  <c r="AI15" i="28" s="1"/>
  <c r="AI16" i="28" s="1"/>
  <c r="P14" i="28"/>
  <c r="P15" i="28" s="1"/>
  <c r="P16" i="28" s="1"/>
  <c r="P7" i="23" s="1"/>
  <c r="AA14" i="28"/>
  <c r="AA15" i="28" s="1"/>
  <c r="AA16" i="28" s="1"/>
  <c r="V14" i="28"/>
  <c r="V15" i="28" s="1"/>
  <c r="V16" i="28" s="1"/>
  <c r="V7" i="23" s="1"/>
  <c r="I14" i="28"/>
  <c r="I15" i="28" s="1"/>
  <c r="I16" i="28" s="1"/>
  <c r="I7" i="23" s="1"/>
  <c r="BB14" i="28"/>
  <c r="BB15" i="28" s="1"/>
  <c r="BB16" i="28" s="1"/>
  <c r="BB7" i="23" s="1"/>
  <c r="BE14" i="28"/>
  <c r="BE15" i="28" s="1"/>
  <c r="BE16" i="28" s="1"/>
  <c r="BE7" i="23" s="1"/>
  <c r="Z14" i="28"/>
  <c r="Z15" i="28" s="1"/>
  <c r="Z16" i="28" s="1"/>
  <c r="L14" i="28"/>
  <c r="L15" i="28" s="1"/>
  <c r="L16" i="28" s="1"/>
  <c r="U14" i="28"/>
  <c r="U15" i="28" s="1"/>
  <c r="U16" i="28" s="1"/>
  <c r="U7" i="23" s="1"/>
  <c r="AS14" i="28"/>
  <c r="AS15" i="28" s="1"/>
  <c r="AS16" i="28" s="1"/>
  <c r="AS7" i="23" s="1"/>
  <c r="G14" i="28"/>
  <c r="G15" i="28" s="1"/>
  <c r="G16" i="28" s="1"/>
  <c r="G7" i="23" s="1"/>
  <c r="AD14" i="28"/>
  <c r="AD15" i="28" s="1"/>
  <c r="AD16" i="28" s="1"/>
  <c r="AZ14" i="28"/>
  <c r="AZ15" i="28" s="1"/>
  <c r="AZ16" i="28" s="1"/>
  <c r="R14" i="28"/>
  <c r="R15" i="28" s="1"/>
  <c r="R16" i="28" s="1"/>
  <c r="R7" i="23" s="1"/>
  <c r="K14" i="28"/>
  <c r="K15" i="28" s="1"/>
  <c r="K16" i="28" s="1"/>
  <c r="T14" i="28"/>
  <c r="T15" i="28" s="1"/>
  <c r="T16" i="28" s="1"/>
  <c r="T7" i="23" s="1"/>
  <c r="AU15" i="28"/>
  <c r="AU16" i="28" s="1"/>
  <c r="AU7" i="23" s="1"/>
  <c r="AL15" i="28"/>
  <c r="AL16" i="28" s="1"/>
  <c r="O15" i="28"/>
  <c r="O16" i="28" s="1"/>
  <c r="O7" i="23" s="1"/>
  <c r="AW15" i="28"/>
  <c r="AW16" i="28" s="1"/>
  <c r="AO15" i="28"/>
  <c r="AO16" i="28" s="1"/>
  <c r="O10" i="19"/>
  <c r="O6" i="23" s="1"/>
  <c r="P10" i="19"/>
  <c r="P6" i="23" s="1"/>
  <c r="E10" i="19"/>
  <c r="E6" i="23" s="1"/>
  <c r="AV10" i="19"/>
  <c r="AV6" i="23" s="1"/>
  <c r="AE10" i="19"/>
  <c r="AE6" i="23" s="1"/>
  <c r="M10" i="19"/>
  <c r="M6" i="23" s="1"/>
  <c r="H10" i="19"/>
  <c r="H6" i="23" s="1"/>
  <c r="W10" i="19"/>
  <c r="W6" i="23" s="1"/>
  <c r="AJ10" i="19"/>
  <c r="AJ6" i="23" s="1"/>
  <c r="AU10" i="19"/>
  <c r="AU6" i="23" s="1"/>
  <c r="AA10" i="19"/>
  <c r="AA6" i="23" s="1"/>
  <c r="BA10" i="19"/>
  <c r="BA6" i="23" s="1"/>
  <c r="K10" i="19"/>
  <c r="K6" i="23" s="1"/>
  <c r="AY10" i="19"/>
  <c r="AY6" i="23" s="1"/>
  <c r="Q10" i="19"/>
  <c r="Q6" i="23" s="1"/>
  <c r="AB10" i="19"/>
  <c r="AB6" i="23" s="1"/>
  <c r="BD10" i="19"/>
  <c r="BD6" i="23" s="1"/>
  <c r="AD10" i="19"/>
  <c r="AD6" i="23" s="1"/>
  <c r="G10" i="19"/>
  <c r="G6" i="23" s="1"/>
  <c r="BE9" i="19"/>
  <c r="BB9" i="19"/>
  <c r="AW9" i="19"/>
  <c r="AW10" i="19" s="1"/>
  <c r="AS9" i="19"/>
  <c r="AS10" i="19" s="1"/>
  <c r="AQ9" i="19"/>
  <c r="AQ10" i="19" s="1"/>
  <c r="AO9" i="19"/>
  <c r="AO10" i="19" s="1"/>
  <c r="AL9" i="19"/>
  <c r="AI9" i="19"/>
  <c r="AI10" i="19" s="1"/>
  <c r="Z9" i="19"/>
  <c r="Z10" i="19" s="1"/>
  <c r="V9" i="19"/>
  <c r="V10" i="19" s="1"/>
  <c r="U9" i="19"/>
  <c r="U10" i="19" s="1"/>
  <c r="T9" i="19"/>
  <c r="T10" i="19" s="1"/>
  <c r="R9" i="19"/>
  <c r="N9" i="19"/>
  <c r="N10" i="19" s="1"/>
  <c r="L9" i="19"/>
  <c r="J9" i="19"/>
  <c r="J10" i="19" s="1"/>
  <c r="I9" i="19"/>
  <c r="I10" i="19" s="1"/>
  <c r="O4" i="41"/>
  <c r="T10" i="23"/>
  <c r="T31" i="23" s="1"/>
  <c r="T52" i="23" s="1"/>
  <c r="BE59" i="23"/>
  <c r="AK59" i="23"/>
  <c r="X59" i="23"/>
  <c r="P59" i="23"/>
  <c r="H59" i="23"/>
  <c r="BB59" i="23"/>
  <c r="AR59" i="23"/>
  <c r="V59" i="23"/>
  <c r="AA59" i="23"/>
  <c r="J59" i="23"/>
  <c r="AL59" i="23"/>
  <c r="Q59" i="23"/>
  <c r="AP59" i="23"/>
  <c r="L59" i="23"/>
  <c r="S59" i="23"/>
  <c r="K59" i="23"/>
  <c r="I59" i="23"/>
  <c r="E290" i="40"/>
  <c r="E250" i="40"/>
  <c r="E178" i="40"/>
  <c r="E274" i="40"/>
  <c r="E242" i="40"/>
  <c r="E218" i="40"/>
  <c r="E300" i="40"/>
  <c r="E292" i="40"/>
  <c r="E284" i="40"/>
  <c r="E276" i="40"/>
  <c r="E268" i="40"/>
  <c r="E260" i="40"/>
  <c r="E252" i="40"/>
  <c r="E244" i="40"/>
  <c r="E228" i="40"/>
  <c r="E220" i="40"/>
  <c r="E212" i="40"/>
  <c r="E204" i="40"/>
  <c r="E196" i="40"/>
  <c r="E180" i="40"/>
  <c r="E306" i="40"/>
  <c r="E298" i="40"/>
  <c r="E299" i="40"/>
  <c r="E267" i="40"/>
  <c r="E259" i="40"/>
  <c r="E235" i="40"/>
  <c r="E227" i="40"/>
  <c r="E219" i="40"/>
  <c r="E195" i="40"/>
  <c r="E179" i="40"/>
  <c r="E305" i="40"/>
  <c r="E289" i="40"/>
  <c r="E281" i="40"/>
  <c r="E257" i="40"/>
  <c r="E225" i="40"/>
  <c r="E209" i="40"/>
  <c r="E201" i="40"/>
  <c r="E185" i="40"/>
  <c r="E311" i="40"/>
  <c r="E288" i="40"/>
  <c r="E232" i="40"/>
  <c r="E216" i="40"/>
  <c r="E208" i="40"/>
  <c r="E192" i="40"/>
  <c r="E184" i="40"/>
  <c r="E263" i="40"/>
  <c r="E255" i="40"/>
  <c r="E247" i="40"/>
  <c r="E223" i="40"/>
  <c r="E215" i="40"/>
  <c r="E207" i="40"/>
  <c r="E199" i="40"/>
  <c r="E191" i="40"/>
  <c r="E175" i="40"/>
  <c r="E294" i="40"/>
  <c r="E278" i="40"/>
  <c r="E238" i="40"/>
  <c r="E214" i="40"/>
  <c r="E206" i="40"/>
  <c r="E198" i="40"/>
  <c r="E308" i="40"/>
  <c r="E293" i="40"/>
  <c r="E285" i="40"/>
  <c r="E269" i="40"/>
  <c r="E261" i="40"/>
  <c r="E245" i="40"/>
  <c r="E197" i="40"/>
  <c r="E189" i="40"/>
  <c r="E181" i="40"/>
  <c r="E173" i="40"/>
  <c r="AY10" i="31"/>
  <c r="T10" i="31"/>
  <c r="T15" i="23" s="1"/>
  <c r="N10" i="31"/>
  <c r="N15" i="23" s="1"/>
  <c r="N36" i="23" s="1"/>
  <c r="N57" i="23" s="1"/>
  <c r="AS36" i="23"/>
  <c r="AS57" i="23" s="1"/>
  <c r="X36" i="23"/>
  <c r="X57" i="23" s="1"/>
  <c r="AW36" i="23"/>
  <c r="AW57" i="23" s="1"/>
  <c r="BB36" i="23"/>
  <c r="BB57" i="23" s="1"/>
  <c r="P36" i="23"/>
  <c r="G36" i="23"/>
  <c r="G57" i="23" s="1"/>
  <c r="W36" i="23"/>
  <c r="W57" i="23" s="1"/>
  <c r="H36" i="23"/>
  <c r="H57" i="23" s="1"/>
  <c r="AR36" i="23"/>
  <c r="AR57" i="23" s="1"/>
  <c r="AJ36" i="23"/>
  <c r="AJ57" i="23" s="1"/>
  <c r="I36" i="23"/>
  <c r="I57" i="23" s="1"/>
  <c r="AI36" i="23"/>
  <c r="AI57" i="23" s="1"/>
  <c r="M36" i="23"/>
  <c r="M57" i="23" s="1"/>
  <c r="AW32" i="23"/>
  <c r="AW53" i="23" s="1"/>
  <c r="X32" i="23"/>
  <c r="X53" i="23" s="1"/>
  <c r="G32" i="23"/>
  <c r="G53" i="23" s="1"/>
  <c r="AY32" i="23"/>
  <c r="AY53" i="23" s="1"/>
  <c r="N32" i="23"/>
  <c r="N53" i="23" s="1"/>
  <c r="AE32" i="23"/>
  <c r="AE53" i="23" s="1"/>
  <c r="BB32" i="23"/>
  <c r="BB53" i="23" s="1"/>
  <c r="AJ32" i="23"/>
  <c r="AJ53" i="23" s="1"/>
  <c r="AI32" i="23"/>
  <c r="AI53" i="23" s="1"/>
  <c r="H32" i="23"/>
  <c r="H53" i="23" s="1"/>
  <c r="T32" i="23"/>
  <c r="T53" i="23" s="1"/>
  <c r="AR32" i="23"/>
  <c r="AR53" i="23" s="1"/>
  <c r="R32" i="23"/>
  <c r="R53" i="23" s="1"/>
  <c r="K32" i="23"/>
  <c r="K53" i="23" s="1"/>
  <c r="W32" i="23"/>
  <c r="W53" i="23" s="1"/>
  <c r="AS32" i="23"/>
  <c r="AS53" i="23" s="1"/>
  <c r="M32" i="23"/>
  <c r="M53" i="23" s="1"/>
  <c r="P32" i="23"/>
  <c r="P53" i="23" s="1"/>
  <c r="L32" i="23"/>
  <c r="L53" i="23" s="1"/>
  <c r="L31" i="23"/>
  <c r="L52" i="23" s="1"/>
  <c r="BB31" i="23"/>
  <c r="BB52" i="23" s="1"/>
  <c r="BE30" i="23"/>
  <c r="BE51" i="23" s="1"/>
  <c r="AB30" i="23"/>
  <c r="AB51" i="23" s="1"/>
  <c r="E48" i="23"/>
  <c r="E27" i="23"/>
  <c r="R59" i="23"/>
  <c r="AB59" i="23"/>
  <c r="E59" i="23"/>
  <c r="U59" i="23"/>
  <c r="N59" i="23"/>
  <c r="AQ59" i="23"/>
  <c r="E174" i="40"/>
  <c r="AS59" i="23"/>
  <c r="AD59" i="23"/>
  <c r="AO59" i="23"/>
  <c r="Z59" i="23"/>
  <c r="AU59" i="23"/>
  <c r="T59" i="23"/>
  <c r="AZ59" i="23"/>
  <c r="BA59" i="23"/>
  <c r="AE59" i="23"/>
  <c r="AW59" i="23"/>
  <c r="G59" i="23"/>
  <c r="AV59" i="23"/>
  <c r="AY59" i="23"/>
  <c r="O59" i="23"/>
  <c r="AJ59" i="23"/>
  <c r="W59" i="23"/>
  <c r="AI59" i="23"/>
  <c r="E193" i="40"/>
  <c r="E186" i="40"/>
  <c r="E176" i="40"/>
  <c r="E277" i="40"/>
  <c r="E188" i="40"/>
  <c r="E248" i="40"/>
  <c r="E307" i="40"/>
  <c r="E230" i="40"/>
  <c r="E237" i="40"/>
  <c r="E253" i="40"/>
  <c r="E256" i="40"/>
  <c r="E303" i="40"/>
  <c r="E249" i="40"/>
  <c r="E286" i="40"/>
  <c r="E234" i="40"/>
  <c r="E187" i="40"/>
  <c r="E169" i="40"/>
  <c r="AE10" i="31"/>
  <c r="AE15" i="23" s="1"/>
  <c r="C8" i="31"/>
  <c r="E9" i="31"/>
  <c r="E10" i="31" s="1"/>
  <c r="E15" i="23" s="1"/>
  <c r="K10" i="31"/>
  <c r="K15" i="23" s="1"/>
  <c r="R10" i="31"/>
  <c r="R15" i="23" s="1"/>
  <c r="L10" i="31"/>
  <c r="L15" i="23" s="1"/>
  <c r="C7" i="37"/>
  <c r="I8" i="37"/>
  <c r="I11" i="23" s="1"/>
  <c r="U31" i="23"/>
  <c r="U52" i="23" s="1"/>
  <c r="M31" i="23"/>
  <c r="M52" i="23" s="1"/>
  <c r="Z31" i="23"/>
  <c r="Z52" i="23" s="1"/>
  <c r="J31" i="23"/>
  <c r="J52" i="23" s="1"/>
  <c r="R31" i="23"/>
  <c r="R52" i="23" s="1"/>
  <c r="BD31" i="23"/>
  <c r="BD52" i="23" s="1"/>
  <c r="V31" i="23"/>
  <c r="V52" i="23" s="1"/>
  <c r="BE31" i="23"/>
  <c r="BE52" i="23" s="1"/>
  <c r="X31" i="23"/>
  <c r="X52" i="23" s="1"/>
  <c r="AZ31" i="23"/>
  <c r="AZ52" i="23" s="1"/>
  <c r="AW31" i="23"/>
  <c r="AW52" i="23" s="1"/>
  <c r="AD31" i="23"/>
  <c r="AD52" i="23" s="1"/>
  <c r="W31" i="23"/>
  <c r="W52" i="23" s="1"/>
  <c r="P31" i="23"/>
  <c r="P52" i="23" s="1"/>
  <c r="AJ31" i="23"/>
  <c r="AJ52" i="23" s="1"/>
  <c r="AA31" i="23"/>
  <c r="AA52" i="23" s="1"/>
  <c r="AS31" i="23"/>
  <c r="AS52" i="23" s="1"/>
  <c r="AU31" i="23"/>
  <c r="AU52" i="23" s="1"/>
  <c r="AV31" i="23"/>
  <c r="AV52" i="23" s="1"/>
  <c r="N31" i="23"/>
  <c r="N52" i="23" s="1"/>
  <c r="AO31" i="23"/>
  <c r="AO52" i="23" s="1"/>
  <c r="BA31" i="23"/>
  <c r="H31" i="23"/>
  <c r="H52" i="23" s="1"/>
  <c r="I31" i="23"/>
  <c r="I52" i="23" s="1"/>
  <c r="AE31" i="23"/>
  <c r="AE52" i="23" s="1"/>
  <c r="O31" i="23"/>
  <c r="O52" i="23" s="1"/>
  <c r="C8" i="22"/>
  <c r="G31" i="23"/>
  <c r="G52" i="23" s="1"/>
  <c r="C7" i="22"/>
  <c r="C7" i="39"/>
  <c r="AI30" i="23"/>
  <c r="AI51" i="23" s="1"/>
  <c r="AE30" i="23"/>
  <c r="AE51" i="23" s="1"/>
  <c r="W30" i="23"/>
  <c r="W51" i="23" s="1"/>
  <c r="K30" i="23"/>
  <c r="K51" i="23" s="1"/>
  <c r="U30" i="23"/>
  <c r="U51" i="23" s="1"/>
  <c r="T30" i="23"/>
  <c r="T51" i="23" s="1"/>
  <c r="AL30" i="23"/>
  <c r="AL51" i="23" s="1"/>
  <c r="L30" i="23"/>
  <c r="L51" i="23" s="1"/>
  <c r="BB30" i="23"/>
  <c r="BB51" i="23" s="1"/>
  <c r="AR30" i="23"/>
  <c r="AR51" i="23" s="1"/>
  <c r="Q30" i="23"/>
  <c r="Q51" i="23" s="1"/>
  <c r="H30" i="23"/>
  <c r="H51" i="23" s="1"/>
  <c r="AD30" i="23"/>
  <c r="AD51" i="23" s="1"/>
  <c r="R30" i="23"/>
  <c r="R51" i="23" s="1"/>
  <c r="AZ30" i="23"/>
  <c r="AZ51" i="23" s="1"/>
  <c r="AJ30" i="23"/>
  <c r="AJ51" i="23" s="1"/>
  <c r="J30" i="23"/>
  <c r="J51" i="23" s="1"/>
  <c r="AW30" i="23"/>
  <c r="AW51" i="23" s="1"/>
  <c r="BA30" i="23"/>
  <c r="BA51" i="23" s="1"/>
  <c r="AS30" i="23"/>
  <c r="AS51" i="23" s="1"/>
  <c r="N30" i="23"/>
  <c r="N51" i="23" s="1"/>
  <c r="AQ30" i="23"/>
  <c r="AQ51" i="23" s="1"/>
  <c r="BD30" i="23"/>
  <c r="BD51" i="23" s="1"/>
  <c r="O30" i="23"/>
  <c r="O51" i="23" s="1"/>
  <c r="X30" i="23"/>
  <c r="X51" i="23" s="1"/>
  <c r="AU30" i="23"/>
  <c r="AU51" i="23" s="1"/>
  <c r="AP12" i="23"/>
  <c r="Z30" i="23"/>
  <c r="Z51" i="23" s="1"/>
  <c r="I30" i="23"/>
  <c r="I51" i="23" s="1"/>
  <c r="AO30" i="23"/>
  <c r="AO51" i="23" s="1"/>
  <c r="AK30" i="23"/>
  <c r="AK51" i="23" s="1"/>
  <c r="P30" i="23"/>
  <c r="P51" i="23" s="1"/>
  <c r="AA30" i="23"/>
  <c r="AA51" i="23" s="1"/>
  <c r="AY30" i="23"/>
  <c r="AY51" i="23" s="1"/>
  <c r="C7" i="20"/>
  <c r="G8" i="20"/>
  <c r="G9" i="23" s="1"/>
  <c r="AR29" i="23"/>
  <c r="AR50" i="23" s="1"/>
  <c r="O8" i="39"/>
  <c r="W29" i="23"/>
  <c r="W50" i="23" s="1"/>
  <c r="AB7" i="23"/>
  <c r="AP19" i="7"/>
  <c r="AL19" i="7"/>
  <c r="AT19" i="7"/>
  <c r="BB19" i="7"/>
  <c r="AD7" i="23"/>
  <c r="L22" i="7"/>
  <c r="Z22" i="7"/>
  <c r="AU22" i="7"/>
  <c r="E25" i="7"/>
  <c r="AC25" i="7"/>
  <c r="AD22" i="7"/>
  <c r="T22" i="7"/>
  <c r="AH22" i="7"/>
  <c r="AO22" i="7"/>
  <c r="M25" i="7"/>
  <c r="AP22" i="7"/>
  <c r="AF19" i="7"/>
  <c r="U25" i="7"/>
  <c r="K19" i="7"/>
  <c r="S19" i="7"/>
  <c r="AA19" i="7"/>
  <c r="AI19" i="7"/>
  <c r="H22" i="7"/>
  <c r="H19" i="7"/>
  <c r="BD19" i="7"/>
  <c r="X22" i="7"/>
  <c r="AS25" i="7"/>
  <c r="M19" i="7"/>
  <c r="U19" i="7"/>
  <c r="AC19" i="7"/>
  <c r="AK19" i="7"/>
  <c r="AS19" i="7"/>
  <c r="BA19" i="7"/>
  <c r="C61" i="23"/>
  <c r="AB22" i="7"/>
  <c r="AG22" i="7"/>
  <c r="AL22" i="7"/>
  <c r="AY22" i="7"/>
  <c r="AA25" i="7"/>
  <c r="AH25" i="7"/>
  <c r="H23" i="7"/>
  <c r="H25" i="7" s="1"/>
  <c r="AP23" i="7"/>
  <c r="AP25" i="7" s="1"/>
  <c r="AA7" i="23"/>
  <c r="M7" i="23"/>
  <c r="AO19" i="7"/>
  <c r="AH19" i="7"/>
  <c r="Q22" i="7"/>
  <c r="J25" i="7"/>
  <c r="AQ22" i="7"/>
  <c r="AV25" i="7"/>
  <c r="M22" i="7"/>
  <c r="BC22" i="7"/>
  <c r="W22" i="7"/>
  <c r="AJ22" i="7"/>
  <c r="G22" i="7"/>
  <c r="AN25" i="7"/>
  <c r="F25" i="7"/>
  <c r="N25" i="7"/>
  <c r="V25" i="7"/>
  <c r="I19" i="7"/>
  <c r="AG19" i="7"/>
  <c r="AW19" i="7"/>
  <c r="AV7" i="23"/>
  <c r="J7" i="23"/>
  <c r="T19" i="7"/>
  <c r="AX22" i="7"/>
  <c r="E19" i="7"/>
  <c r="F19" i="7"/>
  <c r="AN19" i="7"/>
  <c r="BB22" i="7"/>
  <c r="Q7" i="23"/>
  <c r="AK9" i="19"/>
  <c r="V19" i="7"/>
  <c r="AB19" i="7"/>
  <c r="AQ19" i="7"/>
  <c r="AT25" i="7"/>
  <c r="X9" i="19"/>
  <c r="AZ9" i="19"/>
  <c r="AY19" i="7"/>
  <c r="W19" i="7"/>
  <c r="BB48" i="23"/>
  <c r="C11" i="28"/>
  <c r="AR9" i="19"/>
  <c r="C9" i="28"/>
  <c r="K7" i="23"/>
  <c r="AY7" i="23"/>
  <c r="E14" i="28"/>
  <c r="AQ7" i="23"/>
  <c r="N7" i="23"/>
  <c r="H7" i="23"/>
  <c r="AZ7" i="23"/>
  <c r="C10" i="28"/>
  <c r="AW48" i="23"/>
  <c r="C15" i="19"/>
  <c r="W48" i="23"/>
  <c r="C22" i="19"/>
  <c r="C8" i="19"/>
  <c r="W7" i="23" l="1"/>
  <c r="W28" i="23" s="1"/>
  <c r="W49" i="23" s="1"/>
  <c r="AW6" i="23"/>
  <c r="Z6" i="23"/>
  <c r="AS6" i="23"/>
  <c r="U6" i="23"/>
  <c r="AK10" i="19"/>
  <c r="AK6" i="23" s="1"/>
  <c r="N6" i="23"/>
  <c r="BB10" i="19"/>
  <c r="BB6" i="23" s="1"/>
  <c r="BE10" i="19"/>
  <c r="BE6" i="23" s="1"/>
  <c r="AZ10" i="19"/>
  <c r="AZ6" i="23" s="1"/>
  <c r="AR10" i="19"/>
  <c r="AR6" i="23" s="1"/>
  <c r="AQ6" i="23"/>
  <c r="AO6" i="23"/>
  <c r="AL10" i="19"/>
  <c r="AL6" i="23" s="1"/>
  <c r="AI6" i="23"/>
  <c r="X10" i="19"/>
  <c r="X6" i="23" s="1"/>
  <c r="V6" i="23"/>
  <c r="T6" i="23"/>
  <c r="R10" i="19"/>
  <c r="R6" i="23" s="1"/>
  <c r="L10" i="19"/>
  <c r="L6" i="23" s="1"/>
  <c r="J6" i="23"/>
  <c r="I6" i="23"/>
  <c r="C16" i="19"/>
  <c r="M59" i="23"/>
  <c r="E4" i="41"/>
  <c r="AY15" i="23"/>
  <c r="AY36" i="23" s="1"/>
  <c r="AY57" i="23" s="1"/>
  <c r="M48" i="23"/>
  <c r="C8" i="39"/>
  <c r="O8" i="23"/>
  <c r="M337" i="40"/>
  <c r="AD337" i="40"/>
  <c r="AF337" i="40"/>
  <c r="O337" i="40"/>
  <c r="E190" i="40"/>
  <c r="T36" i="23"/>
  <c r="T57" i="23" s="1"/>
  <c r="AE36" i="23"/>
  <c r="AE57" i="23" s="1"/>
  <c r="L36" i="23"/>
  <c r="L57" i="23" s="1"/>
  <c r="R36" i="23"/>
  <c r="R57" i="23" s="1"/>
  <c r="BD12" i="23"/>
  <c r="BD54" i="23"/>
  <c r="BD33" i="23"/>
  <c r="AP30" i="23"/>
  <c r="AP33" i="23" s="1"/>
  <c r="R28" i="23"/>
  <c r="I28" i="23"/>
  <c r="AD28" i="23"/>
  <c r="AZ28" i="23"/>
  <c r="Q28" i="23"/>
  <c r="J28" i="23"/>
  <c r="AA28" i="23"/>
  <c r="BB28" i="23"/>
  <c r="AV28" i="23"/>
  <c r="AS28" i="23"/>
  <c r="G28" i="23"/>
  <c r="G49" i="23" s="1"/>
  <c r="AR28" i="23"/>
  <c r="M28" i="23"/>
  <c r="P28" i="23"/>
  <c r="P49" i="23" s="1"/>
  <c r="P54" i="23" s="1"/>
  <c r="O28" i="23"/>
  <c r="O49" i="23" s="1"/>
  <c r="BE28" i="23"/>
  <c r="BE49" i="23" s="1"/>
  <c r="AY28" i="23"/>
  <c r="AY33" i="23" s="1"/>
  <c r="AU28" i="23"/>
  <c r="AQ28" i="23"/>
  <c r="AJ7" i="23"/>
  <c r="C24" i="19"/>
  <c r="C17" i="19"/>
  <c r="E213" i="40"/>
  <c r="E295" i="40"/>
  <c r="E279" i="40"/>
  <c r="E264" i="40"/>
  <c r="E236" i="40"/>
  <c r="E287" i="40"/>
  <c r="E239" i="40"/>
  <c r="E243" i="40"/>
  <c r="E272" i="40"/>
  <c r="E221" i="40"/>
  <c r="E229" i="40"/>
  <c r="E266" i="40"/>
  <c r="D17" i="23"/>
  <c r="AU337" i="40"/>
  <c r="E182" i="40"/>
  <c r="E233" i="40"/>
  <c r="E258" i="40"/>
  <c r="E217" i="40"/>
  <c r="E273" i="40"/>
  <c r="E280" i="40"/>
  <c r="E302" i="40"/>
  <c r="E211" i="40"/>
  <c r="E224" i="40"/>
  <c r="E282" i="40"/>
  <c r="E205" i="40"/>
  <c r="E254" i="40"/>
  <c r="E203" i="40"/>
  <c r="E172" i="40"/>
  <c r="E291" i="40"/>
  <c r="E202" i="40"/>
  <c r="E296" i="40"/>
  <c r="AW337" i="40"/>
  <c r="AM62" i="23"/>
  <c r="X337" i="40"/>
  <c r="I337" i="40"/>
  <c r="BD337" i="40"/>
  <c r="AK337" i="40"/>
  <c r="AC337" i="40"/>
  <c r="Z337" i="40"/>
  <c r="E271" i="40"/>
  <c r="BA337" i="40"/>
  <c r="BF337" i="40"/>
  <c r="AQ337" i="40"/>
  <c r="Y337" i="40"/>
  <c r="E210" i="40"/>
  <c r="AP41" i="23"/>
  <c r="J337" i="40"/>
  <c r="AL337" i="40"/>
  <c r="AT337" i="40"/>
  <c r="AY337" i="40"/>
  <c r="P337" i="40"/>
  <c r="AF20" i="23"/>
  <c r="AF22" i="23" s="1"/>
  <c r="AG337" i="40"/>
  <c r="V337" i="40"/>
  <c r="BC337" i="40"/>
  <c r="E262" i="40"/>
  <c r="E246" i="40"/>
  <c r="AA337" i="40"/>
  <c r="Q337" i="40"/>
  <c r="BG337" i="40"/>
  <c r="BE16" i="23" s="1"/>
  <c r="BE37" i="23" s="1"/>
  <c r="BE41" i="23" s="1"/>
  <c r="E231" i="40"/>
  <c r="BB337" i="40"/>
  <c r="E177" i="40"/>
  <c r="AS337" i="40"/>
  <c r="E301" i="40"/>
  <c r="E183" i="40"/>
  <c r="AN337" i="40"/>
  <c r="AT62" i="23"/>
  <c r="W337" i="40"/>
  <c r="E226" i="40"/>
  <c r="L337" i="40"/>
  <c r="N337" i="40"/>
  <c r="R337" i="40"/>
  <c r="AX337" i="40"/>
  <c r="E312" i="40"/>
  <c r="AM337" i="40"/>
  <c r="S20" i="23"/>
  <c r="S22" i="23" s="1"/>
  <c r="E275" i="40"/>
  <c r="E200" i="40"/>
  <c r="E310" i="40"/>
  <c r="E265" i="40"/>
  <c r="E194" i="40"/>
  <c r="E251" i="40"/>
  <c r="E304" i="40"/>
  <c r="E297" i="40"/>
  <c r="E222" i="40"/>
  <c r="S337" i="40"/>
  <c r="E241" i="40"/>
  <c r="E283" i="40"/>
  <c r="G337" i="40"/>
  <c r="K337" i="40"/>
  <c r="AB337" i="40"/>
  <c r="E309" i="40"/>
  <c r="T337" i="40"/>
  <c r="E240" i="40"/>
  <c r="E270" i="40"/>
  <c r="C10" i="31"/>
  <c r="C9" i="31"/>
  <c r="C8" i="37"/>
  <c r="BA52" i="23"/>
  <c r="BA54" i="23" s="1"/>
  <c r="BA33" i="23"/>
  <c r="AM30" i="23"/>
  <c r="AM12" i="23"/>
  <c r="AT12" i="23"/>
  <c r="AT30" i="23"/>
  <c r="AT51" i="23" s="1"/>
  <c r="AT54" i="23" s="1"/>
  <c r="C8" i="20"/>
  <c r="AJ29" i="23"/>
  <c r="AJ50" i="23" s="1"/>
  <c r="AE7" i="23"/>
  <c r="AI7" i="23"/>
  <c r="AW7" i="23"/>
  <c r="Z7" i="23"/>
  <c r="BA12" i="23"/>
  <c r="AY12" i="23"/>
  <c r="C23" i="19"/>
  <c r="P57" i="23"/>
  <c r="C14" i="28"/>
  <c r="AK7" i="23"/>
  <c r="AL7" i="23"/>
  <c r="E15" i="28"/>
  <c r="E16" i="28" s="1"/>
  <c r="E7" i="23" s="1"/>
  <c r="AO7" i="23"/>
  <c r="C9" i="19"/>
  <c r="L7" i="23"/>
  <c r="I16" i="23" l="1"/>
  <c r="AO16" i="23"/>
  <c r="AO37" i="23" s="1"/>
  <c r="AO41" i="23" s="1"/>
  <c r="L16" i="23"/>
  <c r="L58" i="23" s="1"/>
  <c r="L62" i="23" s="1"/>
  <c r="AQ16" i="23"/>
  <c r="AQ58" i="23" s="1"/>
  <c r="AQ62" i="23" s="1"/>
  <c r="AJ16" i="23"/>
  <c r="AJ37" i="23" s="1"/>
  <c r="AJ41" i="23" s="1"/>
  <c r="AU16" i="23"/>
  <c r="AU58" i="23" s="1"/>
  <c r="AU62" i="23" s="1"/>
  <c r="AD16" i="23"/>
  <c r="AD58" i="23" s="1"/>
  <c r="AD62" i="23" s="1"/>
  <c r="BA16" i="23"/>
  <c r="BA37" i="23" s="1"/>
  <c r="BA41" i="23" s="1"/>
  <c r="BA43" i="23" s="1"/>
  <c r="AB16" i="23"/>
  <c r="AB37" i="23" s="1"/>
  <c r="AB41" i="23" s="1"/>
  <c r="Q16" i="23"/>
  <c r="Q37" i="23" s="1"/>
  <c r="Q41" i="23" s="1"/>
  <c r="T16" i="23"/>
  <c r="T37" i="23" s="1"/>
  <c r="T41" i="23" s="1"/>
  <c r="AS16" i="23"/>
  <c r="AS58" i="23" s="1"/>
  <c r="AS62" i="23" s="1"/>
  <c r="K16" i="23"/>
  <c r="K37" i="23" s="1"/>
  <c r="X16" i="23"/>
  <c r="X37" i="23" s="1"/>
  <c r="X41" i="23" s="1"/>
  <c r="R16" i="23"/>
  <c r="R20" i="23" s="1"/>
  <c r="AZ16" i="23"/>
  <c r="AZ20" i="23" s="1"/>
  <c r="AA16" i="23"/>
  <c r="AA58" i="23" s="1"/>
  <c r="AA62" i="23" s="1"/>
  <c r="U16" i="23"/>
  <c r="U58" i="23" s="1"/>
  <c r="U62" i="23" s="1"/>
  <c r="AE16" i="23"/>
  <c r="AE58" i="23" s="1"/>
  <c r="AE62" i="23" s="1"/>
  <c r="AI16" i="23"/>
  <c r="AI37" i="23" s="1"/>
  <c r="AI41" i="23" s="1"/>
  <c r="J16" i="23"/>
  <c r="J37" i="23" s="1"/>
  <c r="J41" i="23" s="1"/>
  <c r="Z16" i="23"/>
  <c r="Z37" i="23" s="1"/>
  <c r="Z41" i="23" s="1"/>
  <c r="AK16" i="23"/>
  <c r="AK37" i="23" s="1"/>
  <c r="AK41" i="23" s="1"/>
  <c r="W16" i="23"/>
  <c r="W37" i="23" s="1"/>
  <c r="W41" i="23" s="1"/>
  <c r="BB16" i="23"/>
  <c r="BB58" i="23" s="1"/>
  <c r="BB62" i="23" s="1"/>
  <c r="O16" i="23"/>
  <c r="O58" i="23" s="1"/>
  <c r="O62" i="23" s="1"/>
  <c r="H16" i="23"/>
  <c r="H58" i="23" s="1"/>
  <c r="H62" i="23" s="1"/>
  <c r="N16" i="23"/>
  <c r="N58" i="23" s="1"/>
  <c r="N62" i="23" s="1"/>
  <c r="AV16" i="23"/>
  <c r="AV58" i="23" s="1"/>
  <c r="AV62" i="23" s="1"/>
  <c r="Y16" i="23"/>
  <c r="Y58" i="23" s="1"/>
  <c r="Y62" i="23" s="1"/>
  <c r="Y64" i="23" s="1"/>
  <c r="V16" i="23"/>
  <c r="V20" i="23" s="1"/>
  <c r="AL16" i="23"/>
  <c r="AL37" i="23" s="1"/>
  <c r="AL41" i="23" s="1"/>
  <c r="G16" i="23"/>
  <c r="G58" i="23" s="1"/>
  <c r="G62" i="23" s="1"/>
  <c r="E16" i="23"/>
  <c r="E37" i="23" s="1"/>
  <c r="AW16" i="23"/>
  <c r="AW20" i="23" s="1"/>
  <c r="P16" i="23"/>
  <c r="P20" i="23" s="1"/>
  <c r="AR16" i="23"/>
  <c r="AR37" i="23" s="1"/>
  <c r="AR41" i="23" s="1"/>
  <c r="AY16" i="23"/>
  <c r="AY37" i="23" s="1"/>
  <c r="AY41" i="23" s="1"/>
  <c r="AY43" i="23" s="1"/>
  <c r="M16" i="23"/>
  <c r="M58" i="23" s="1"/>
  <c r="M62" i="23" s="1"/>
  <c r="BD16" i="23"/>
  <c r="BD20" i="23" s="1"/>
  <c r="BD22" i="23" s="1"/>
  <c r="BE20" i="23"/>
  <c r="AY49" i="23"/>
  <c r="AY54" i="23" s="1"/>
  <c r="C10" i="19"/>
  <c r="E6" i="41"/>
  <c r="AT33" i="23"/>
  <c r="AP51" i="23"/>
  <c r="AP54" i="23" s="1"/>
  <c r="X7" i="23"/>
  <c r="X28" i="23" s="1"/>
  <c r="AI58" i="23"/>
  <c r="AI62" i="23" s="1"/>
  <c r="G20" i="23"/>
  <c r="AJ58" i="23"/>
  <c r="AJ62" i="23" s="1"/>
  <c r="AO20" i="23"/>
  <c r="AS20" i="23"/>
  <c r="AP43" i="23"/>
  <c r="Q58" i="23"/>
  <c r="Q62" i="23" s="1"/>
  <c r="AU37" i="23"/>
  <c r="AU41" i="23" s="1"/>
  <c r="T20" i="23"/>
  <c r="K36" i="23"/>
  <c r="C15" i="23"/>
  <c r="I32" i="23"/>
  <c r="I53" i="23" s="1"/>
  <c r="E32" i="23"/>
  <c r="AT64" i="23"/>
  <c r="AV12" i="23"/>
  <c r="AR49" i="23"/>
  <c r="AR54" i="23" s="1"/>
  <c r="AR33" i="23"/>
  <c r="AR12" i="23"/>
  <c r="P12" i="23"/>
  <c r="P33" i="23"/>
  <c r="T28" i="23"/>
  <c r="T33" i="23" s="1"/>
  <c r="T12" i="23"/>
  <c r="AD49" i="23"/>
  <c r="AD54" i="23" s="1"/>
  <c r="AD33" i="23"/>
  <c r="M49" i="23"/>
  <c r="M54" i="23" s="1"/>
  <c r="M33" i="23"/>
  <c r="I49" i="23"/>
  <c r="K28" i="23"/>
  <c r="K49" i="23" s="1"/>
  <c r="K54" i="23" s="1"/>
  <c r="K12" i="23"/>
  <c r="H12" i="23"/>
  <c r="H28" i="23"/>
  <c r="H33" i="23" s="1"/>
  <c r="AA49" i="23"/>
  <c r="AA54" i="23" s="1"/>
  <c r="AA33" i="23"/>
  <c r="J49" i="23"/>
  <c r="J54" i="23" s="1"/>
  <c r="J33" i="23"/>
  <c r="U28" i="23"/>
  <c r="U49" i="23" s="1"/>
  <c r="U54" i="23" s="1"/>
  <c r="U12" i="23"/>
  <c r="V12" i="23"/>
  <c r="V28" i="23"/>
  <c r="V49" i="23" s="1"/>
  <c r="V54" i="23" s="1"/>
  <c r="Q33" i="23"/>
  <c r="Q49" i="23"/>
  <c r="Q54" i="23" s="1"/>
  <c r="N28" i="23"/>
  <c r="N49" i="23" s="1"/>
  <c r="N54" i="23" s="1"/>
  <c r="N12" i="23"/>
  <c r="AB28" i="23"/>
  <c r="AB49" i="23" s="1"/>
  <c r="AB54" i="23" s="1"/>
  <c r="AB12" i="23"/>
  <c r="AS12" i="23"/>
  <c r="AD12" i="23"/>
  <c r="BE12" i="23"/>
  <c r="BE33" i="23"/>
  <c r="BE43" i="23" s="1"/>
  <c r="Q12" i="23"/>
  <c r="M12" i="23"/>
  <c r="AA12" i="23"/>
  <c r="AZ12" i="23"/>
  <c r="W54" i="23"/>
  <c r="AU12" i="23"/>
  <c r="W12" i="23"/>
  <c r="BE54" i="23"/>
  <c r="BB12" i="23"/>
  <c r="R12" i="23"/>
  <c r="E28" i="23"/>
  <c r="E49" i="23" s="1"/>
  <c r="AQ12" i="23"/>
  <c r="W33" i="23"/>
  <c r="AT41" i="23"/>
  <c r="S62" i="23"/>
  <c r="S64" i="23" s="1"/>
  <c r="D38" i="23"/>
  <c r="C17" i="23"/>
  <c r="AO58" i="23"/>
  <c r="AO62" i="23" s="1"/>
  <c r="S41" i="23"/>
  <c r="S43" i="23" s="1"/>
  <c r="T58" i="23"/>
  <c r="T62" i="23" s="1"/>
  <c r="BE58" i="23"/>
  <c r="BE62" i="23" s="1"/>
  <c r="AB20" i="23"/>
  <c r="AE37" i="23"/>
  <c r="AE41" i="23" s="1"/>
  <c r="AT20" i="23"/>
  <c r="AT22" i="23" s="1"/>
  <c r="AE20" i="23"/>
  <c r="AM41" i="23"/>
  <c r="AP20" i="23"/>
  <c r="AP22" i="23" s="1"/>
  <c r="X58" i="23"/>
  <c r="X62" i="23" s="1"/>
  <c r="AM20" i="23"/>
  <c r="AM22" i="23" s="1"/>
  <c r="AU20" i="23"/>
  <c r="N37" i="23"/>
  <c r="N41" i="23" s="1"/>
  <c r="D20" i="23"/>
  <c r="D22" i="23" s="1"/>
  <c r="AF62" i="23"/>
  <c r="AF64" i="23" s="1"/>
  <c r="AF41" i="23"/>
  <c r="AF43" i="23" s="1"/>
  <c r="AQ20" i="23"/>
  <c r="O20" i="23"/>
  <c r="AP62" i="23"/>
  <c r="Q20" i="23"/>
  <c r="O37" i="23"/>
  <c r="O41" i="23" s="1"/>
  <c r="AV20" i="23"/>
  <c r="U20" i="23"/>
  <c r="E337" i="40"/>
  <c r="E58" i="23"/>
  <c r="E31" i="23"/>
  <c r="C10" i="23"/>
  <c r="AM33" i="23"/>
  <c r="AM51" i="23"/>
  <c r="AM54" i="23" s="1"/>
  <c r="AM64" i="23" s="1"/>
  <c r="E30" i="23"/>
  <c r="J12" i="23"/>
  <c r="C15" i="28"/>
  <c r="AV49" i="23"/>
  <c r="AV54" i="23" s="1"/>
  <c r="AV33" i="23"/>
  <c r="R33" i="23"/>
  <c r="R49" i="23"/>
  <c r="R54" i="23" s="1"/>
  <c r="AZ33" i="23"/>
  <c r="AZ49" i="23"/>
  <c r="AZ54" i="23" s="1"/>
  <c r="AS49" i="23"/>
  <c r="AS54" i="23" s="1"/>
  <c r="AS33" i="23"/>
  <c r="AU33" i="23"/>
  <c r="AU49" i="23"/>
  <c r="AU54" i="23" s="1"/>
  <c r="BB33" i="23"/>
  <c r="BB49" i="23"/>
  <c r="BB54" i="23" s="1"/>
  <c r="AQ49" i="23"/>
  <c r="AQ54" i="23" s="1"/>
  <c r="AQ33" i="23"/>
  <c r="C16" i="28"/>
  <c r="Z20" i="23" l="1"/>
  <c r="Y37" i="23"/>
  <c r="Y41" i="23" s="1"/>
  <c r="Y43" i="23" s="1"/>
  <c r="AY58" i="23"/>
  <c r="AY62" i="23" s="1"/>
  <c r="Y20" i="23"/>
  <c r="Y22" i="23" s="1"/>
  <c r="Z58" i="23"/>
  <c r="Z62" i="23" s="1"/>
  <c r="X20" i="23"/>
  <c r="AZ58" i="23"/>
  <c r="AZ62" i="23" s="1"/>
  <c r="AZ64" i="23" s="1"/>
  <c r="AK58" i="23"/>
  <c r="AK62" i="23" s="1"/>
  <c r="AK20" i="23"/>
  <c r="BA58" i="23"/>
  <c r="BA62" i="23" s="1"/>
  <c r="BA64" i="23" s="1"/>
  <c r="AL20" i="23"/>
  <c r="AD20" i="23"/>
  <c r="AD22" i="23" s="1"/>
  <c r="AP64" i="23"/>
  <c r="AI20" i="23"/>
  <c r="AR20" i="23"/>
  <c r="AR22" i="23" s="1"/>
  <c r="W20" i="23"/>
  <c r="W22" i="23" s="1"/>
  <c r="N20" i="23"/>
  <c r="N22" i="23" s="1"/>
  <c r="BA20" i="23"/>
  <c r="BA22" i="23" s="1"/>
  <c r="X12" i="23"/>
  <c r="AY20" i="23"/>
  <c r="AY22" i="23" s="1"/>
  <c r="AW58" i="23"/>
  <c r="AW62" i="23" s="1"/>
  <c r="I37" i="23"/>
  <c r="I41" i="23" s="1"/>
  <c r="I58" i="23"/>
  <c r="I62" i="23" s="1"/>
  <c r="I20" i="23"/>
  <c r="J20" i="23"/>
  <c r="J22" i="23" s="1"/>
  <c r="J58" i="23"/>
  <c r="J62" i="23" s="1"/>
  <c r="J64" i="23" s="1"/>
  <c r="P37" i="23"/>
  <c r="P41" i="23" s="1"/>
  <c r="P43" i="23" s="1"/>
  <c r="AL58" i="23"/>
  <c r="AL62" i="23" s="1"/>
  <c r="W58" i="23"/>
  <c r="W62" i="23" s="1"/>
  <c r="W64" i="23" s="1"/>
  <c r="AZ37" i="23"/>
  <c r="AZ41" i="23" s="1"/>
  <c r="AS37" i="23"/>
  <c r="AS41" i="23" s="1"/>
  <c r="AS43" i="23" s="1"/>
  <c r="AQ37" i="23"/>
  <c r="AQ41" i="23" s="1"/>
  <c r="AQ43" i="23" s="1"/>
  <c r="R37" i="23"/>
  <c r="R41" i="23" s="1"/>
  <c r="P58" i="23"/>
  <c r="P62" i="23" s="1"/>
  <c r="P64" i="23" s="1"/>
  <c r="AD37" i="23"/>
  <c r="AD41" i="23" s="1"/>
  <c r="AD43" i="23" s="1"/>
  <c r="N64" i="23"/>
  <c r="AA20" i="23"/>
  <c r="AA22" i="23" s="1"/>
  <c r="BB37" i="23"/>
  <c r="BB41" i="23" s="1"/>
  <c r="BB43" i="23" s="1"/>
  <c r="M37" i="23"/>
  <c r="M41" i="23" s="1"/>
  <c r="M43" i="23" s="1"/>
  <c r="AW37" i="23"/>
  <c r="AW41" i="23" s="1"/>
  <c r="V58" i="23"/>
  <c r="V62" i="23" s="1"/>
  <c r="V64" i="23" s="1"/>
  <c r="H37" i="23"/>
  <c r="H41" i="23" s="1"/>
  <c r="H43" i="23" s="1"/>
  <c r="R58" i="23"/>
  <c r="R62" i="23" s="1"/>
  <c r="R64" i="23" s="1"/>
  <c r="L37" i="23"/>
  <c r="L41" i="23" s="1"/>
  <c r="AV64" i="23"/>
  <c r="AZ43" i="23"/>
  <c r="AR43" i="23"/>
  <c r="K20" i="23"/>
  <c r="K22" i="23" s="1"/>
  <c r="AA37" i="23"/>
  <c r="AA41" i="23" s="1"/>
  <c r="AA43" i="23" s="1"/>
  <c r="BB20" i="23"/>
  <c r="BB22" i="23" s="1"/>
  <c r="K58" i="23"/>
  <c r="G37" i="23"/>
  <c r="G41" i="23" s="1"/>
  <c r="J43" i="23"/>
  <c r="BB64" i="23"/>
  <c r="L20" i="23"/>
  <c r="AV37" i="23"/>
  <c r="AV41" i="23" s="1"/>
  <c r="AV43" i="23" s="1"/>
  <c r="Q43" i="23"/>
  <c r="AA64" i="23"/>
  <c r="AJ20" i="23"/>
  <c r="H20" i="23"/>
  <c r="H22" i="23" s="1"/>
  <c r="V37" i="23"/>
  <c r="V41" i="23" s="1"/>
  <c r="U37" i="23"/>
  <c r="U41" i="23" s="1"/>
  <c r="AD64" i="23"/>
  <c r="M20" i="23"/>
  <c r="M22" i="23" s="1"/>
  <c r="AU64" i="23"/>
  <c r="AB58" i="23"/>
  <c r="AB62" i="23" s="1"/>
  <c r="AB64" i="23" s="1"/>
  <c r="AR58" i="23"/>
  <c r="AR62" i="23" s="1"/>
  <c r="AR64" i="23" s="1"/>
  <c r="BE22" i="23"/>
  <c r="BD58" i="23"/>
  <c r="BD62" i="23" s="1"/>
  <c r="BD64" i="23" s="1"/>
  <c r="C16" i="23"/>
  <c r="C20" i="23" s="1"/>
  <c r="BD37" i="23"/>
  <c r="BD41" i="23" s="1"/>
  <c r="BD43" i="23" s="1"/>
  <c r="M64" i="23"/>
  <c r="V22" i="23"/>
  <c r="U33" i="23"/>
  <c r="AY64" i="23"/>
  <c r="T49" i="23"/>
  <c r="T54" i="23" s="1"/>
  <c r="T64" i="23" s="1"/>
  <c r="K33" i="23"/>
  <c r="AZ22" i="23"/>
  <c r="AS64" i="23"/>
  <c r="AT43" i="23"/>
  <c r="X33" i="23"/>
  <c r="X43" i="23" s="1"/>
  <c r="X49" i="23"/>
  <c r="X54" i="23" s="1"/>
  <c r="X64" i="23" s="1"/>
  <c r="AS22" i="23"/>
  <c r="U64" i="23"/>
  <c r="Q64" i="23"/>
  <c r="V33" i="23"/>
  <c r="H49" i="23"/>
  <c r="H54" i="23" s="1"/>
  <c r="H64" i="23" s="1"/>
  <c r="AU43" i="23"/>
  <c r="AQ22" i="23"/>
  <c r="T22" i="23"/>
  <c r="T43" i="23"/>
  <c r="K57" i="23"/>
  <c r="K62" i="23" s="1"/>
  <c r="K64" i="23" s="1"/>
  <c r="K41" i="23"/>
  <c r="E36" i="23"/>
  <c r="E57" i="23" s="1"/>
  <c r="E20" i="23"/>
  <c r="I12" i="23"/>
  <c r="I33" i="23"/>
  <c r="I54" i="23"/>
  <c r="C11" i="23"/>
  <c r="E53" i="23"/>
  <c r="C53" i="23" s="1"/>
  <c r="C32" i="23"/>
  <c r="AU22" i="23"/>
  <c r="P22" i="23"/>
  <c r="R22" i="23"/>
  <c r="AB33" i="23"/>
  <c r="AB43" i="23" s="1"/>
  <c r="E33" i="23"/>
  <c r="AV22" i="23"/>
  <c r="AB22" i="23"/>
  <c r="U22" i="23"/>
  <c r="BE64" i="23"/>
  <c r="X22" i="23"/>
  <c r="Q22" i="23"/>
  <c r="AJ28" i="23"/>
  <c r="AJ12" i="23"/>
  <c r="AO28" i="23"/>
  <c r="AO12" i="23"/>
  <c r="AO22" i="23" s="1"/>
  <c r="AW28" i="23"/>
  <c r="AW12" i="23"/>
  <c r="AW22" i="23" s="1"/>
  <c r="AK28" i="23"/>
  <c r="AK12" i="23"/>
  <c r="AK22" i="23" s="1"/>
  <c r="Z28" i="23"/>
  <c r="Z12" i="23"/>
  <c r="Z22" i="23" s="1"/>
  <c r="AI28" i="23"/>
  <c r="AI12" i="23"/>
  <c r="AL28" i="23"/>
  <c r="AL49" i="23" s="1"/>
  <c r="AL54" i="23" s="1"/>
  <c r="AL12" i="23"/>
  <c r="AL22" i="23" s="1"/>
  <c r="AE12" i="23"/>
  <c r="AE22" i="23" s="1"/>
  <c r="AE28" i="23"/>
  <c r="N33" i="23"/>
  <c r="N43" i="23" s="1"/>
  <c r="W43" i="23"/>
  <c r="AM43" i="23"/>
  <c r="D59" i="23"/>
  <c r="C59" i="23" s="1"/>
  <c r="C38" i="23"/>
  <c r="AQ64" i="23"/>
  <c r="D41" i="23"/>
  <c r="D43" i="23" s="1"/>
  <c r="R43" i="23"/>
  <c r="E52" i="23"/>
  <c r="C52" i="23" s="1"/>
  <c r="C31" i="23"/>
  <c r="O29" i="23"/>
  <c r="O12" i="23"/>
  <c r="O22" i="23" s="1"/>
  <c r="C8" i="23"/>
  <c r="E51" i="23"/>
  <c r="C48" i="23"/>
  <c r="C6" i="23"/>
  <c r="E12" i="23"/>
  <c r="AI22" i="23" l="1"/>
  <c r="I43" i="23"/>
  <c r="AJ22" i="23"/>
  <c r="I64" i="23"/>
  <c r="I22" i="23"/>
  <c r="AL64" i="23"/>
  <c r="C58" i="23"/>
  <c r="V43" i="23"/>
  <c r="U43" i="23"/>
  <c r="C37" i="23"/>
  <c r="K43" i="23"/>
  <c r="C36" i="23"/>
  <c r="E41" i="23"/>
  <c r="E43" i="23" s="1"/>
  <c r="AK33" i="23"/>
  <c r="AK43" i="23" s="1"/>
  <c r="AK49" i="23"/>
  <c r="AK54" i="23" s="1"/>
  <c r="AK64" i="23" s="1"/>
  <c r="AW49" i="23"/>
  <c r="AW54" i="23" s="1"/>
  <c r="AW64" i="23" s="1"/>
  <c r="AW33" i="23"/>
  <c r="AW43" i="23" s="1"/>
  <c r="AE33" i="23"/>
  <c r="AE43" i="23" s="1"/>
  <c r="AE49" i="23"/>
  <c r="AE54" i="23" s="1"/>
  <c r="AE64" i="23" s="1"/>
  <c r="AI49" i="23"/>
  <c r="AI54" i="23" s="1"/>
  <c r="AI64" i="23" s="1"/>
  <c r="AI33" i="23"/>
  <c r="AI43" i="23" s="1"/>
  <c r="AO49" i="23"/>
  <c r="AO54" i="23" s="1"/>
  <c r="AO64" i="23" s="1"/>
  <c r="AO33" i="23"/>
  <c r="AO43" i="23" s="1"/>
  <c r="Z49" i="23"/>
  <c r="Z54" i="23" s="1"/>
  <c r="Z64" i="23" s="1"/>
  <c r="Z33" i="23"/>
  <c r="Z43" i="23" s="1"/>
  <c r="AJ49" i="23"/>
  <c r="AJ54" i="23" s="1"/>
  <c r="AJ64" i="23" s="1"/>
  <c r="AJ33" i="23"/>
  <c r="AJ43" i="23" s="1"/>
  <c r="D62" i="23"/>
  <c r="D64" i="23" s="1"/>
  <c r="C27" i="23"/>
  <c r="AL33" i="23"/>
  <c r="AL43" i="23" s="1"/>
  <c r="E62" i="23"/>
  <c r="C57" i="23"/>
  <c r="O50" i="23"/>
  <c r="O33" i="23"/>
  <c r="O43" i="23" s="1"/>
  <c r="C29" i="23"/>
  <c r="G30" i="23"/>
  <c r="G12" i="23"/>
  <c r="G22" i="23" s="1"/>
  <c r="C9" i="23"/>
  <c r="E54" i="23"/>
  <c r="L28" i="23"/>
  <c r="L12" i="23"/>
  <c r="L22" i="23" s="1"/>
  <c r="C7" i="23"/>
  <c r="E22" i="23"/>
  <c r="C41" i="23" l="1"/>
  <c r="C62" i="23"/>
  <c r="E64" i="23"/>
  <c r="C12" i="23"/>
  <c r="C22" i="23" s="1"/>
  <c r="C3" i="42" s="1"/>
  <c r="O54" i="23"/>
  <c r="O64" i="23" s="1"/>
  <c r="C50" i="23"/>
  <c r="G51" i="23"/>
  <c r="G33" i="23"/>
  <c r="G43" i="23" s="1"/>
  <c r="C30" i="23"/>
  <c r="L49" i="23"/>
  <c r="C28" i="23"/>
  <c r="L33" i="23"/>
  <c r="G54" i="23" l="1"/>
  <c r="C51" i="23"/>
  <c r="L43" i="23"/>
  <c r="C33" i="23"/>
  <c r="C43" i="23" s="1"/>
  <c r="C4" i="42" s="1"/>
  <c r="C49" i="23"/>
  <c r="L54" i="23"/>
  <c r="G64" i="23" l="1"/>
  <c r="C54" i="23"/>
  <c r="C64" i="23" s="1"/>
  <c r="C5" i="42" s="1"/>
  <c r="D8" i="42" s="1"/>
  <c r="L64" i="23"/>
</calcChain>
</file>

<file path=xl/sharedStrings.xml><?xml version="1.0" encoding="utf-8"?>
<sst xmlns="http://schemas.openxmlformats.org/spreadsheetml/2006/main" count="990" uniqueCount="271">
  <si>
    <t>Algemeen</t>
  </si>
  <si>
    <r>
      <t xml:space="preserve">Het prijzenblad dient ingevuld te worden op basis van:
- Het beschrijvend document, ambitiedocument, visie document, PvE inclusief onder meer het DFA en de dienstverleningsspecificaties en alle bijbehorende bijlagen.
- De volumes zoals opgenomen in de dienstverleningsspecificaties, locatie kenmerken overzicht (hierna LKO) en het tabblad Uitgangspunten in dit document.
- Alle tarieven en prijzen zijn exclusief BTW.
- Genoemde volumes zijn gebaseerd op historische cijfers en dienen ter indicatie. Er kunnen geen rechten ontleend worden aan deze aantallen. 
- Het prijzenblad dient volledig ingevuld te zijn. Dit betekent dat </t>
    </r>
    <r>
      <rPr>
        <u/>
        <sz val="8"/>
        <color theme="1"/>
        <rFont val="Segoe UI"/>
        <family val="2"/>
        <scheme val="minor"/>
      </rPr>
      <t>alle en alleen de lichtblauwe cellen kunnen en moeten worden in</t>
    </r>
    <r>
      <rPr>
        <u/>
        <sz val="8"/>
        <rFont val="Segoe UI"/>
        <family val="2"/>
        <scheme val="minor"/>
      </rPr>
      <t>gevuld</t>
    </r>
    <r>
      <rPr>
        <sz val="8"/>
        <rFont val="Segoe UI"/>
        <family val="2"/>
        <scheme val="minor"/>
      </rPr>
      <t>. Wanneer de kosten 0 zijn, dient er een 0</t>
    </r>
    <r>
      <rPr>
        <sz val="8"/>
        <color theme="1"/>
        <rFont val="Segoe UI"/>
        <family val="2"/>
        <scheme val="minor"/>
      </rPr>
      <t xml:space="preserve"> ingevuld te worden.
- Het prijzenblad mag niet worden aangepast, onder aanpassen wordt onder meer verstaan: het verwijderen en toevoegen van rijen/kolommen, aanpassen formules of inhoud.
</t>
    </r>
  </si>
  <si>
    <t>Toelichting type kosten</t>
  </si>
  <si>
    <r>
      <rPr>
        <b/>
        <sz val="8"/>
        <rFont val="Segoe UI"/>
        <family val="2"/>
        <scheme val="minor"/>
      </rPr>
      <t xml:space="preserve">Totaal verwachte kosten: 
</t>
    </r>
    <r>
      <rPr>
        <sz val="8"/>
        <rFont val="Segoe UI"/>
        <family val="2"/>
        <scheme val="minor"/>
      </rPr>
      <t xml:space="preserve">Dit bestaat uit de kosten voor de dienstverlening, onderverdeeld in aanneemsom (kosten voor vaste dienstverlening) en de verwachte variabele kosten o.b.v. de vaste verrekenprijzen en de door UWV ingevulde indicatieve volumes in dit document.
</t>
    </r>
    <r>
      <rPr>
        <b/>
        <sz val="8"/>
        <rFont val="Segoe UI"/>
        <family val="2"/>
        <scheme val="minor"/>
      </rPr>
      <t>Totaal aanneemsom (vaste kosten):</t>
    </r>
    <r>
      <rPr>
        <sz val="8"/>
        <rFont val="Segoe UI"/>
        <family val="2"/>
        <scheme val="minor"/>
      </rPr>
      <t xml:space="preserve"> 
De vaste prijs per dienst per locatie voor de reguliere dienstverlening. Met regulier wordt verstaan: activiteiten die in frequentie en omvang van het werk goed voorspelbaar zijn over een periode van een jaar. 
</t>
    </r>
    <r>
      <rPr>
        <b/>
        <sz val="8"/>
        <rFont val="Segoe UI"/>
        <family val="2"/>
        <scheme val="minor"/>
      </rPr>
      <t xml:space="preserve">
Vaste verrekenprijzen: 
</t>
    </r>
    <r>
      <rPr>
        <sz val="8"/>
        <rFont val="Segoe UI"/>
        <family val="2"/>
        <scheme val="minor"/>
      </rPr>
      <t xml:space="preserve">Een vaste prijs per afnameeenheid. Dit geldt voor dienstverlening die goed voorspelbaar is qua omvang van het werk maar niet of minder goed in volume. Deze dienstverlening wordt afgerekend op nacalculatie op basis van werkelijk gebruik vermenigvuldigd met het overeengekomen tarief. Hiervoor is geen offerte of goedkeuring vooraf nodig. Wel dienen bestellingen te zijn gedaan door gemandateerde functionarissen. Hier zien het FMIS en bestelsysteem en de bijbehorende processen op toe.
</t>
    </r>
    <r>
      <rPr>
        <b/>
        <sz val="8"/>
        <rFont val="Segoe UI"/>
        <family val="2"/>
        <scheme val="minor"/>
      </rPr>
      <t>Regietarieven:</t>
    </r>
    <r>
      <rPr>
        <sz val="8"/>
        <rFont val="Segoe UI"/>
        <family val="2"/>
        <scheme val="minor"/>
      </rPr>
      <t xml:space="preserve">
Buiten de dienstverlening die valt onder de verrekening via aanneemsommen of vaste verrekenprijzen is er dienstverlening waarvan UWV niet op voorhand kan aangeven of en in welke mate/frequentie ze zullen worden afgenomen, diensten waar mogelijk specialistische dienstverlening voor benodigd is en diensten waar op voorhand niet bekend is wat de kosten van de dienstverlening zullen zijn. Voor deze optionele diensten worden regietarieven uitgevraagd. Deze prijs wordt niet meegenomen in het financiële gunningscriterium. Indien UWV een optionele dienst geleverd wil hebben, kan UWV aan dienstverlener een offerte vragen voor het leveren van die dienst. De dienstverlener moet in deze offerte aansluiten bij de opgegeven prijzen. UWV is echter niet verplicht om aan de Opdrachtnemer een offerte te vragen (UWV kan de opdracht ook in de markt zetten) en UWV is ook niet verplicht om na ontvangst van de offerte de opdracht aan Opdrachtnemer te verstrekken (UWV kan besluiten om de opdracht alsnog in de markt te zetten dan wel de opdracht in het geheel niet af te nemen).
</t>
    </r>
  </si>
  <si>
    <t>Toelichting Pandbezetting</t>
  </si>
  <si>
    <t xml:space="preserve">De werking van de aanneemsommen o.b.v. pandbezetting is beschreven in het DFA. De historische bezettingsgegevens zijn opgenomen in het LKO. In het tabblad Uitgangspunten zijn per locatie per staffel de bandbreedtes weergegeven voor het "gemiddeld aantal ingelogde medewerkers".
</t>
  </si>
  <si>
    <t>Tabblad - Uitgangspunten</t>
  </si>
  <si>
    <t xml:space="preserve">In dit tabblad zijn de uitgangspunten opgenomen voor volumes. Deze kunt u gebruiken ter referentie bij het maken van uw calculaties. In voorkomende gevallen worden deze uitgangspunten gebruikt in de formules. Aan deze volumes zijn geen rechten te ontlenen.
</t>
  </si>
  <si>
    <t>Tabblad - Totaalsom voor beoordeling</t>
  </si>
  <si>
    <t xml:space="preserve">In dit tabblad wordt de totaalsom berekend die wordt gebruikt voor de financiële beoordeling.
</t>
  </si>
  <si>
    <t>Tabblad - Cluster GBB</t>
  </si>
  <si>
    <t xml:space="preserve">Dit is het totaaloverzicht van de kosten voor dit cluster.
</t>
  </si>
  <si>
    <t>Tabblad - Aanneemsom - Schoonmaak</t>
  </si>
  <si>
    <t xml:space="preserve">Dit tabblad bevat alle vaste kosten (aanneemsom) behorende bij de dienstverleningsspecificatie Hygiënediensten en gericht op de daarin opgenomen onderdelen schoonmaak binnen, schoonmaak buiten, beschikbaarheid schone mokken, glazen en/of bekers, sanitaire diensten en benodigde materialen en middelen. Inschrijver dient het volgende in te vullen: 
- In cel C3 het percentage op te nemen ter dekking van winst en risico. 
- Per staffel voor de pandbezetting en per locatie een integrale vierkante meter prijs op te nemen ter dekking van de werkzaamheden die nodig zijn voor hetgeen in de dienstverleningsspecificatie bij het onderdeel "Scope, aard van en minimale eisen aan de dienstverlening" en daarin onder de kopjes 
  "Schoonmaak" en "Sanitaire diensten" is opgenomen. De enige uitzondering betreft het leveren/plaatsen van dispensers voor sanitaire middelen. Het leveren/plaatsen van dispensers voor sanitaire middelen vindt plaats op offertebasis.
- Deze integrale vierkante meter prijs bevat alle kosten benodigd voor het leveren van de dienstverlening en is inclusief een dekking voor de overhead. Alleen een dekking voor winst en risico zijn niet in het tarief zelf opgenomen.
</t>
  </si>
  <si>
    <t>Tabblad - Aanneemsom - Glasbewassing</t>
  </si>
  <si>
    <t xml:space="preserve">Dit tabblad bevat alle vaste kosten (aanneemsom) behorende bij de dienstverleningsspecificatie Hygiënediensten en gericht op het daarin opgenomen onderdeel Glasbewassing. Inschrijver dient het volgende in te vullen:
- In cel C3-C5 het integrale m2 tarief per glassoort per keer op te nemen.
- In cel C6 het percentage op te nemen ter dekking van winst en risico. 
- In rij 12 kunnen overige kosten welke direct verbonden zijn aan de uitvoering van dienstverlening op locatie worden opgenomen, hieronder vallen (niet-limitatief) inzet van reik en stijgmiddelen en andere bijzondere locatie specifieke vereisten uit het LKO.
- De tarieven bevatten alle kosten benodigd voor het leveren van de dienstverlening en is inclusief een dekking voor de overhead. Alleen een dekking voor winst en risico zijn niet in de tarieven zelf opgenomen.
</t>
  </si>
  <si>
    <t>Tabblad - Aanneemsom - Buitengroen</t>
  </si>
  <si>
    <t xml:space="preserve">Dit tabblad bevat alle vaste kosten (aanneemsom) behorende bij de dienstverleningsspecificatie Groenvoorziening en buitenterrein onderhoud. Inschrijver dient het volgende in te vullen:
- In cel C3 het percentage op te nemen ter dekking van winst en risico. 
- Per locatie een integraal tarief per jaar op te nemen. Dit tarief bevat alle kosten benodigd voor het leveren van de dienstverlening en is inclusief een dekking voor de overhead. Alleen een dekking voor winst en risico zijn niet in het tarief zelf opgenomen.
Vervanging van buitengroen valt niet binnen deze integrale prijs en vindt plaats op offertebasis.
</t>
  </si>
  <si>
    <t>]</t>
  </si>
  <si>
    <t>Tabblad - Aanneemsom - Waterinstallatie</t>
  </si>
  <si>
    <t xml:space="preserve">Dit tabblad bevat alle vaste kosten (aanneemsom) behorende bij de dienstverleningsspecificatie Beheer Drinkwaterinstallaties. Inschrijver dient het volgende in te vullen:
- In cel C3 het percentage op te nemen ter dekking van winst en risico. 
- Per locatie een integraal tarief per jaar op te nemen. Dit tarief bevat alle kosten benodigd voor het leveren van de dienstverlening en is inclusief een dekking voor de overhead. Alleen een dekking voor winst en risico zijn niet in het tarief zelf opgenomen.
Correctieve werkzaamheden vallen niet binnen dit integrale tarief. Deze werkzaamheden vinden plaats op offertebasis.
</t>
  </si>
  <si>
    <t>Tabblad - Aanneemsom - Plaagdiermanagement</t>
  </si>
  <si>
    <t xml:space="preserve">Dit tabblad bevat alle vaste kosten (aanneemsom) behorende bij de dienstverleningsspecificatie Plaagdiermanagement. Inschrijver dient het volgende in te vullen: 
- In cel C3 het percentage op te nemen ter dekking van winst en risico. 
- Per locatie een integraal tarief per jaar op te nemen. Dit tarief bevat alle kosten benodigd voor het leveren van de dienstverlening en is inclusief een dekking voor de overhead. Alleen een dekking voor winst en risico zijn niet in het tarief zelf opgenomen.
Correctieve werkzaamheden vallen niet binnen dit integrale tarief. Deze werkzaamheden vinden plaats op offertebasis.
</t>
  </si>
  <si>
    <t>Tabblad - Aanneemsom - Gladheidsbestrijding</t>
  </si>
  <si>
    <t>Dit tabblad bevat alle vaste kosten (aanneemsom) behorende bij de dienstverleningsspecificatie Gladheidsbestrijding. Inschrijver dient het volgende in te vullen: 
- In cel C3 het percentage op te nemen ter dekking van winst en risico. 
- Per locatie een integrale prijs per jaar op te nemen.
- Deze integrale jaarlijkse prijs bevat alle kosten benodigd voor het direct inzetbaar kunnen zijn in geval van benodigde strooi en/of sneeuwruim werkzaamheden en is inclusief een dekking voor de overhead. Een dekking voor winst en risico zijn niet in het tarief zelf opgenomen. Uitvoerende werkzaamheden 
  vallen niet binnen dit integrale tarief (zie tabbladen Verrekenprijzen - Gladheidsbestrijding en Tarieven).</t>
  </si>
  <si>
    <t>Tabblad - Verrekenprijzen - Gladheidsbestrijding</t>
  </si>
  <si>
    <t xml:space="preserve">Dit tabblad bevat de integrale verrekentarieven behorende bij de dienstverleningsspecificatie Gladheidsbestrijding en is specifiek gericht op de integrale tarieven per strooibeurt. Inschrijver dient het volgende in te vullen: 
- In cel C3 het percentage op te nemen ter dekking van winst en risico. 
- Per locatie een integrale prijs per strooibeurt op te nemen.
- Deze integrale prijs per beurt bevat alle kosten benodigd voor de uitvoering van benodigde strooiwerkzaamheden. De vaste kosten en overhead zijn opgenomen in de Aanneemsom Gladheisbestrijding. Een dekking voor winst en risico is niet in het tarief zelf opgenomen. 
</t>
  </si>
  <si>
    <t>Tabblad - Verrekenprijzen - Afvalmanagement</t>
  </si>
  <si>
    <t xml:space="preserve">Dit tabblad bevat de integrale verrekenprijzen behorende bij de diensverleningsspecificatie Afvalmanagement. Inschrijver dient het volgende in te vullen:
- In cellen G4 tot en met BG168 een overzicht op te nemen van de in te zetten type inzamelunits. Inschrijver wordt gevraagd om op basis van de beschikbare informatie een zo realistisch en optimaal (lees efficiënt) mogelijke inzet voor te stellen.
- De codes behorend bij deze inzamelunits worden vanaf regel 350 verklaard.
- In cellen C172 tot en met C336 de tarieven in te vullen. Deze tarieven bevatten alle kosten voor het leveren van de dienstverlening conform de specificaties, inclusief (niet limitatief) handling, containerhuur, transport, lediging en verwerking.
- In cellen C341, C343, C345 en C347 de betreffende tarieven voor lediging/transport (per keer) en verwerking (per kg) in te vullen met betrekking tot de perscontainers. </t>
  </si>
  <si>
    <t>Tabblad - Verrekenprijzen - Binnengroen</t>
  </si>
  <si>
    <t xml:space="preserve">Dit tabblad bevat de integrale verrekenprijzen behorende bij de diensverleningsspecificatie Groenvoorziening en Buitenterreinen en is specifiek gericht op Binnengroen. Inschrijver dient het volgende in te vullen:
- In cellen C4 tot en met D5 de tarieven per verzorgingseenheid per jaar in te vullen
- Dit tarief bevat alle kosten voor het leveren van de dienstverlening conform de dienstverleningsspecificatie.
</t>
  </si>
  <si>
    <t>Tabblad - Verrekenprijzen - Drinkwaterinstallaties</t>
  </si>
  <si>
    <t xml:space="preserve">Dit tabblad bevat de integrale verrekenprijzen behorende bij de diensverleningsspecificatie Drinkwaterinstallaties en is specifiek gericht op extra spoeldagen op warme dagen. Inschrijver dient het volgende in te vullen:
- In cel C3 het percentage op te nemen ter dekking van winst en risico. 
- Per locatie een integrale prijs per dag.
- Deze integrale prijs per dag bevat alle kosten benodigd voor de uitvoering van benodigde extra spoelwerkzaamheden. De vaste kosten en overhead zijn opgenomen in de Aanneemsom Drinkwaterinstallaties. Een dekking voor winst en risico is niet in het tarief zelf opgenomen. 
</t>
  </si>
  <si>
    <t>Tabblad - KFO</t>
  </si>
  <si>
    <t xml:space="preserve">Dit tabblad bevat het percentage voor handling, risicio en winst dat de Inschrijver rekent over de offertes m.b.t. de dienstverlening zoals gefomuleerd in de dienstverleningsspecificatie Klein Facilitair Onderhoud.
</t>
  </si>
  <si>
    <t>Tabblad - Regietarieven</t>
  </si>
  <si>
    <t xml:space="preserve">Dit tabblad bevat diverse integrale tarieven behorende bij de dienstverleningsspecificaties in het cluster Gebouwbeheer. Inschrijver dient het volgende in te vullen:
- Voor inzet en werkzaamheden die worden genoemd een integraal tarief incl. opslagen voor overhead, risico en winst per uur/stuk/keer op te nemen.
</t>
  </si>
  <si>
    <t>TOTAAL</t>
  </si>
  <si>
    <t>ALKM0</t>
  </si>
  <si>
    <t>ALKW0</t>
  </si>
  <si>
    <t>ALMS0</t>
  </si>
  <si>
    <t>ALMW0</t>
  </si>
  <si>
    <t>AMES6</t>
  </si>
  <si>
    <t>AMSB4</t>
  </si>
  <si>
    <t>AMSD2</t>
  </si>
  <si>
    <t>AMSG0</t>
  </si>
  <si>
    <t>AMSG2 *</t>
  </si>
  <si>
    <t>AMSG3 *</t>
  </si>
  <si>
    <t>APER0</t>
  </si>
  <si>
    <t>ARNB0</t>
  </si>
  <si>
    <t>ARNK0</t>
  </si>
  <si>
    <t>ASSS0</t>
  </si>
  <si>
    <t>BREC3</t>
  </si>
  <si>
    <t>BRER0</t>
  </si>
  <si>
    <t>DENL0</t>
  </si>
  <si>
    <t>DENM0</t>
  </si>
  <si>
    <t>DENV2</t>
  </si>
  <si>
    <t>DOET1</t>
  </si>
  <si>
    <t>DORW0</t>
  </si>
  <si>
    <t>EDER0</t>
  </si>
  <si>
    <t>EINB0</t>
  </si>
  <si>
    <t>EINP3</t>
  </si>
  <si>
    <t>EMMV0</t>
  </si>
  <si>
    <t>ENSH0</t>
  </si>
  <si>
    <t>GOEP0</t>
  </si>
  <si>
    <t>GOEP1</t>
  </si>
  <si>
    <t>GORS0</t>
  </si>
  <si>
    <t>GOUB0</t>
  </si>
  <si>
    <t>GROH1</t>
  </si>
  <si>
    <t>GROS0</t>
  </si>
  <si>
    <t>HAAZ0</t>
  </si>
  <si>
    <t>HEEG0</t>
  </si>
  <si>
    <t>HEEG2</t>
  </si>
  <si>
    <t>HEEM1</t>
  </si>
  <si>
    <t>HELC1</t>
  </si>
  <si>
    <t>HENP1</t>
  </si>
  <si>
    <t>HILW1</t>
  </si>
  <si>
    <t>LEEL0</t>
  </si>
  <si>
    <t>LEES0</t>
  </si>
  <si>
    <t>LEIV5</t>
  </si>
  <si>
    <t>NIJT0</t>
  </si>
  <si>
    <t>ROEK0</t>
  </si>
  <si>
    <t>ROTH1</t>
  </si>
  <si>
    <t>ROTL0</t>
  </si>
  <si>
    <t>TIEA1</t>
  </si>
  <si>
    <t>TILB1</t>
  </si>
  <si>
    <t>UTRT0</t>
  </si>
  <si>
    <t>UTRT9 **</t>
  </si>
  <si>
    <t>VENP0</t>
  </si>
  <si>
    <t>ZOEZ0</t>
  </si>
  <si>
    <t>ZWOH0***</t>
  </si>
  <si>
    <t>ZWOK0</t>
  </si>
  <si>
    <t>* De aantallen m2 schoon te maken (binnen) en m2 glas (alle soorten) zijn rekenkundig verdeeld over beide panden, niet naar werkelijkheid. Als geheel klopt het totaal van deze panden.</t>
  </si>
  <si>
    <t>** De m2 glas zijn opgenomen in UTRT0</t>
  </si>
  <si>
    <t>*** De m2 glas zijn opgenomen in ZWOK0</t>
  </si>
  <si>
    <t>Bedrijfsdagen</t>
  </si>
  <si>
    <t>m2 (huurcontract m2 per februari 2024)</t>
  </si>
  <si>
    <t>m2 schoon te maken (binnen)</t>
  </si>
  <si>
    <t>m2 glas (binnen)</t>
  </si>
  <si>
    <t>m2 glas (seperatie)</t>
  </si>
  <si>
    <t>m2 glas (buiten)</t>
  </si>
  <si>
    <t>n.v.t.</t>
  </si>
  <si>
    <t>Maximale pandbezetting (= 100% werkplekken bezet)</t>
  </si>
  <si>
    <t>&lt;10%</t>
  </si>
  <si>
    <t>Bandbreedtes pandbezetting</t>
  </si>
  <si>
    <t>10-20%</t>
  </si>
  <si>
    <t>van 10 tot 20%</t>
  </si>
  <si>
    <t>20-30%</t>
  </si>
  <si>
    <t>van 20 tot 30%</t>
  </si>
  <si>
    <t>30-40%</t>
  </si>
  <si>
    <t>van 30 tot 40%</t>
  </si>
  <si>
    <t>Totaal verwachte kosten excl. BTW (jaar)</t>
  </si>
  <si>
    <t>Weging</t>
  </si>
  <si>
    <t>Pandbezetting van 10 tot 20%</t>
  </si>
  <si>
    <t>Pandbezetting van 20 tot 30%</t>
  </si>
  <si>
    <t>Pandbezetting van 30 tot 40%</t>
  </si>
  <si>
    <t>Totaal</t>
  </si>
  <si>
    <t>Beoordelingsprijs</t>
  </si>
  <si>
    <t>Voor akkoord getekend:</t>
  </si>
  <si>
    <t>Naam</t>
  </si>
  <si>
    <t>Functie</t>
  </si>
  <si>
    <t>Plaats</t>
  </si>
  <si>
    <t>Datum</t>
  </si>
  <si>
    <t>AMSG2</t>
  </si>
  <si>
    <t>AMSG3</t>
  </si>
  <si>
    <t>UTRT9</t>
  </si>
  <si>
    <t>ZWOH0</t>
  </si>
  <si>
    <t>Pandbezetting 10% - 20%</t>
  </si>
  <si>
    <t>Aanneemsom (excl. BTW)</t>
  </si>
  <si>
    <t>Schoonmaak binnen</t>
  </si>
  <si>
    <t>Glasbewassing</t>
  </si>
  <si>
    <t>Buitengroen</t>
  </si>
  <si>
    <t>Beheer drinkwaterinstallaties</t>
  </si>
  <si>
    <t>Plaagdiermanagement (preventief)</t>
  </si>
  <si>
    <t>Gladheidsbestrijding</t>
  </si>
  <si>
    <t>Totaal aanneemsom (excl. BTW)</t>
  </si>
  <si>
    <t>Verwachte variabele kosten excl. BTW</t>
  </si>
  <si>
    <t>Afvalmanagement</t>
  </si>
  <si>
    <t>Binnengroen</t>
  </si>
  <si>
    <t>KFO (alleen handling fee)</t>
  </si>
  <si>
    <t>Verwachte variabele kosten (excl. BTW)</t>
  </si>
  <si>
    <t>Totaal verwachte kosten excl. BTW</t>
  </si>
  <si>
    <t>Pandbezetting 20% - 30%</t>
  </si>
  <si>
    <t>Pandbezetting 30% - 40%</t>
  </si>
  <si>
    <t>Risico &amp; winst %</t>
  </si>
  <si>
    <t>Vierkante meter prijs binnen excl. dieptereiniging catering ruimten</t>
  </si>
  <si>
    <t>Dieptereiniging catering ruimten (prijs per jaar)</t>
  </si>
  <si>
    <t>Operationele kosten</t>
  </si>
  <si>
    <t>Risico &amp; winst</t>
  </si>
  <si>
    <t>Totale aanneemsom excl. BTW</t>
  </si>
  <si>
    <t>Vierkante meter prijs excl. dieptereiniging catering ruimten</t>
  </si>
  <si>
    <t>Prijs per M2 binnenglas</t>
  </si>
  <si>
    <t>Prijs per M2 seperatieglas</t>
  </si>
  <si>
    <t>Prijs per M2 buitenglas</t>
  </si>
  <si>
    <t>Prijs per keer binnenglas</t>
  </si>
  <si>
    <t>Prijs per keer seperatieglas</t>
  </si>
  <si>
    <t>Prijs per keer buitenglas</t>
  </si>
  <si>
    <t>Overige kosten per keer</t>
  </si>
  <si>
    <t>Frequentie (per jaar)</t>
  </si>
  <si>
    <t>Operationele kosten (jaar)</t>
  </si>
  <si>
    <t>Waterinstallaties</t>
  </si>
  <si>
    <t>Plaagdier management (preventief en advisering)</t>
  </si>
  <si>
    <t>Gladheidsbestrijding (jaarlijkse consignatie)</t>
  </si>
  <si>
    <t>Integrale prijs per strooibeurt</t>
  </si>
  <si>
    <t>Totaal verwachte jaarlijkse kosten (excl. BTW)</t>
  </si>
  <si>
    <t>Aantallen (zie codetabel onderaan de sheet)</t>
  </si>
  <si>
    <t>Decentrale units</t>
  </si>
  <si>
    <t>Afvaleilanden</t>
  </si>
  <si>
    <t>Perscontainer Restafval 25 m3</t>
  </si>
  <si>
    <t>Perscontainer Vertrouwelijk papier 25 m3</t>
  </si>
  <si>
    <t>&lt;Optioneel&gt;</t>
  </si>
  <si>
    <t>Totaal aantal</t>
  </si>
  <si>
    <t>Tarieven per inzamelunit (per maand)</t>
  </si>
  <si>
    <t>Tarief excl. BTW</t>
  </si>
  <si>
    <t>Volumes en tarieven perscontainers</t>
  </si>
  <si>
    <t>Aantal keer lediging/transport (jaar) - rest</t>
  </si>
  <si>
    <t>Tarief lediging/transport per keer - rest</t>
  </si>
  <si>
    <t>Aantal keer lediging/transport (jaar) - vertrouwelijk papier</t>
  </si>
  <si>
    <t>Tarief lediging/transport per keer - vertrouwelijk papier</t>
  </si>
  <si>
    <t>Volume - rest (in kg)</t>
  </si>
  <si>
    <t>Prijs per kg - rest</t>
  </si>
  <si>
    <t>Volume - vertrouwelijk papier (in kg)</t>
  </si>
  <si>
    <t>Prijs per kg - vertrouwelijk papier</t>
  </si>
  <si>
    <t>Codetabel</t>
  </si>
  <si>
    <t>Ledigingsfrequentie</t>
  </si>
  <si>
    <t>Afvalstroom</t>
  </si>
  <si>
    <t>Inhoud (L)</t>
  </si>
  <si>
    <t>1x per 4 weken</t>
  </si>
  <si>
    <t>1 x per 2 weken</t>
  </si>
  <si>
    <t>1 x per week</t>
  </si>
  <si>
    <t>2 x per week</t>
  </si>
  <si>
    <t>3 x per week</t>
  </si>
  <si>
    <t>4 x per week</t>
  </si>
  <si>
    <t>5 x per week</t>
  </si>
  <si>
    <t>-1/4</t>
  </si>
  <si>
    <t>-2/4</t>
  </si>
  <si>
    <t>-4/4</t>
  </si>
  <si>
    <t>-8/4</t>
  </si>
  <si>
    <t>-12/4</t>
  </si>
  <si>
    <t>-16/4</t>
  </si>
  <si>
    <t>-20/4</t>
  </si>
  <si>
    <t>Restafval (R)</t>
  </si>
  <si>
    <t>R</t>
  </si>
  <si>
    <t>650/660</t>
  </si>
  <si>
    <t>750/770</t>
  </si>
  <si>
    <t>1000/1100</t>
  </si>
  <si>
    <t>Papier/Karton (P)</t>
  </si>
  <si>
    <t>P</t>
  </si>
  <si>
    <t>Vertrouwelijk Papier (VP)</t>
  </si>
  <si>
    <t>VP</t>
  </si>
  <si>
    <t>GFT/Swill (GFT)</t>
  </si>
  <si>
    <t>GFT</t>
  </si>
  <si>
    <t>PMD (PMD)</t>
  </si>
  <si>
    <t>PMD</t>
  </si>
  <si>
    <t>Tarieven per verzorgingseenheid (per maand)</t>
  </si>
  <si>
    <t>Hydrocultuur</t>
  </si>
  <si>
    <t>Zijde</t>
  </si>
  <si>
    <t>Tarief per dag per pand</t>
  </si>
  <si>
    <t>Integrale prijs per pand per keer</t>
  </si>
  <si>
    <t>Volume (excl. BTW)</t>
  </si>
  <si>
    <t>Handling, risico &amp; winst</t>
  </si>
  <si>
    <t>Handling, risico &amp; winst %</t>
  </si>
  <si>
    <t>Integrale tarieven per uur</t>
  </si>
  <si>
    <t>Schoonmaak medewerker</t>
  </si>
  <si>
    <t>Werkdagen  6:00 - 21:30</t>
  </si>
  <si>
    <t>Werkdagen  21:30 - 24:00 (maandag t/m donderdag)</t>
  </si>
  <si>
    <t>Werkdagen  0:00 - 6:00 (dinsdag t/m vrijdag)</t>
  </si>
  <si>
    <t>Weekend</t>
  </si>
  <si>
    <t>Feestdagen</t>
  </si>
  <si>
    <t>Vierkante meter prijzen vloeren (incl. in- en uitruimen meubilair)</t>
  </si>
  <si>
    <r>
      <t>Prijs per m</t>
    </r>
    <r>
      <rPr>
        <b/>
        <vertAlign val="superscript"/>
        <sz val="8"/>
        <color theme="2"/>
        <rFont val="Segoe UI"/>
        <family val="2"/>
      </rPr>
      <t>2</t>
    </r>
  </si>
  <si>
    <t>Parket - Olie behandeling</t>
  </si>
  <si>
    <t>Linoleum/PVC/steen/gietvloer - Schrobben (handmatig)</t>
  </si>
  <si>
    <t>Linoleum/PVC/steen/gietvloer - Schrobzuigen (machinaal)</t>
  </si>
  <si>
    <t>Tegels, beton - Schrobben (handmatig)</t>
  </si>
  <si>
    <t>Tegels, beton - Schrobzuigen (machinaal)</t>
  </si>
  <si>
    <t>Tapijt - Sproei-extraheren (Inclusief uit- en inruimen)</t>
  </si>
  <si>
    <t>Tapijt - Droge poederreiniging (Inclusief uit- en inruimen)</t>
  </si>
  <si>
    <t>Buitenterrein (o.a fietsenstalling, parkeerterrein/ garage etc.) - Machinaal vegen</t>
  </si>
  <si>
    <t>Buitenterrein (o.a fietsenstalling, parkeerterrein/ garage etc.) - Hogedruk reinigen</t>
  </si>
  <si>
    <t>Buitenterrein (o.a fietsenstalling, parkeerterrein/ garage etc.) - Kauwgum verwijderen</t>
  </si>
  <si>
    <t>Dieptereiniging</t>
  </si>
  <si>
    <t>Sanitair - Dieptereiniging</t>
  </si>
  <si>
    <t>Meubelreiniging</t>
  </si>
  <si>
    <t>Prijs per stuk</t>
  </si>
  <si>
    <t>Zitmeubilair reinigen, bureaustoelen bekleed - Bekleding stofzuigen en vlekverwijderen, harde delen nat/ stoom reinigen</t>
  </si>
  <si>
    <t>Zitmeubilair reinigen, vergaderstoelen bekleed - Bekleding stofzuigen en vlekverwijderen, harde delen nat/ stoom reinigen</t>
  </si>
  <si>
    <t>Zitmeubilair reinigen, restaurantbanken stof - Bekleding stofzuigen en vlekverwijderen, harde delen nat/ stoom reinigen</t>
  </si>
  <si>
    <t>Zitmeubilair reinigen, restaurantstoelen hout - Nat/stoom reinigen</t>
  </si>
  <si>
    <t>Computerreiniging</t>
  </si>
  <si>
    <t>Monitor - Stof en vlekvrij maken, vochtig reinigen</t>
  </si>
  <si>
    <t>Toestenbord + muis (in- en uitwendig) - Stof en vlekvrij maken, vochtig reinigen</t>
  </si>
  <si>
    <t>Gevelreiniging</t>
  </si>
  <si>
    <t>Natuursteen</t>
  </si>
  <si>
    <t>Beton</t>
  </si>
  <si>
    <t>Aluminium</t>
  </si>
  <si>
    <t>Prijs</t>
  </si>
  <si>
    <t>Inzet rolsteiger (per keer)</t>
  </si>
  <si>
    <t>Hoogwerker (per keer)</t>
  </si>
  <si>
    <t>Glasbewassing m2 (binnen, buiten en separatie)</t>
  </si>
  <si>
    <t>Gladheidsbestrijding en sneeuwruimen</t>
  </si>
  <si>
    <t>Prijs per uur</t>
  </si>
  <si>
    <t xml:space="preserve">Regietarief per uur - sneeuwruimen incl. materialen </t>
  </si>
  <si>
    <t>Afvalverwerking</t>
  </si>
  <si>
    <t>Prijs per kg</t>
  </si>
  <si>
    <t>Klein chemisch</t>
  </si>
  <si>
    <t>Glas</t>
  </si>
  <si>
    <t>Plaagdierbestrijding</t>
  </si>
  <si>
    <t>Integraal uurtarief</t>
  </si>
  <si>
    <t>Op afroep bestrijden: integraal uurtarief incl. materialen en middelen</t>
  </si>
  <si>
    <t>Op afroep bestrijden: voorrijkosten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</si>
</sst>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44" formatCode="_ &quot;€&quot;\ * #,##0.00_ ;_ &quot;€&quot;\ * \-#,##0.00_ ;_ &quot;€&quot;\ * &quot;-&quot;??_ ;_ @_ "/>
    <numFmt numFmtId="43" formatCode="_ * #,##0.00_ ;_ * \-#,##0.00_ ;_ * &quot;-&quot;??_ ;_ @_ "/>
    <numFmt numFmtId="164" formatCode="0.0%"/>
    <numFmt numFmtId="165" formatCode="_ * #,##0.0_ ;_ * \-#,##0.0_ ;_ * &quot;-&quot;??_ ;_ @_ "/>
    <numFmt numFmtId="166" formatCode="_ * #,##0_ ;_ * \-#,##0_ ;_ * &quot;-&quot;??_ ;_ @_ "/>
    <numFmt numFmtId="167" formatCode="_ &quot;€&quot;\ * #,##0_ ;_ &quot;€&quot;\ * \-#,##0_ ;_ &quot;€&quot;\ * &quot;-&quot;??_ ;_ @_ "/>
    <numFmt numFmtId="168" formatCode="#,##0_ ;\-#,##0\ "/>
    <numFmt numFmtId="169" formatCode="#,##0_ ;[Red]\-#,##0\ "/>
    <numFmt numFmtId="170" formatCode="#,##0.00_ ;[Red]\-#,##0.00\ "/>
  </numFmts>
  <fonts count="31" x14ac:knownFonts="1">
    <font>
      <sz val="11"/>
      <color theme="1"/>
      <name val="Segoe UI"/>
      <family val="2"/>
      <scheme val="minor"/>
    </font>
    <font>
      <sz val="11"/>
      <color theme="1"/>
      <name val="Segoe UI"/>
      <family val="2"/>
      <scheme val="minor"/>
    </font>
    <font>
      <sz val="8"/>
      <color theme="1"/>
      <name val="Segoe UI"/>
      <family val="2"/>
    </font>
    <font>
      <b/>
      <sz val="8"/>
      <color theme="1"/>
      <name val="Segoe UI"/>
      <family val="2"/>
    </font>
    <font>
      <i/>
      <sz val="8"/>
      <color theme="1"/>
      <name val="Segoe UI"/>
      <family val="2"/>
    </font>
    <font>
      <b/>
      <sz val="8"/>
      <color theme="1"/>
      <name val="Verdana"/>
      <family val="2"/>
    </font>
    <font>
      <b/>
      <u/>
      <sz val="10"/>
      <color theme="1"/>
      <name val="Segoe UI"/>
      <family val="2"/>
    </font>
    <font>
      <sz val="8"/>
      <name val="Segoe UI"/>
      <family val="2"/>
    </font>
    <font>
      <b/>
      <sz val="8"/>
      <color theme="0"/>
      <name val="Segoe UI"/>
      <family val="2"/>
    </font>
    <font>
      <sz val="8"/>
      <color theme="0"/>
      <name val="Segoe UI"/>
      <family val="2"/>
    </font>
    <font>
      <sz val="8"/>
      <color theme="1"/>
      <name val="Segoe UI"/>
      <family val="2"/>
      <scheme val="minor"/>
    </font>
    <font>
      <b/>
      <sz val="8"/>
      <color theme="2"/>
      <name val="Segoe UI"/>
      <family val="2"/>
    </font>
    <font>
      <b/>
      <vertAlign val="superscript"/>
      <sz val="8"/>
      <color theme="2"/>
      <name val="Segoe UI"/>
      <family val="2"/>
    </font>
    <font>
      <sz val="8"/>
      <color rgb="FFFF0000"/>
      <name val="Segoe UI"/>
      <family val="2"/>
    </font>
    <font>
      <b/>
      <sz val="8"/>
      <color rgb="FFFF0000"/>
      <name val="Segoe UI"/>
      <family val="2"/>
    </font>
    <font>
      <b/>
      <u/>
      <sz val="8"/>
      <color theme="0"/>
      <name val="Segoe UI"/>
      <family val="2"/>
    </font>
    <font>
      <b/>
      <u/>
      <sz val="14"/>
      <color theme="1"/>
      <name val="Segoe UI"/>
      <family val="2"/>
    </font>
    <font>
      <b/>
      <sz val="14"/>
      <color theme="0"/>
      <name val="Segoe UI"/>
      <family val="2"/>
    </font>
    <font>
      <sz val="14"/>
      <color theme="1"/>
      <name val="Segoe UI"/>
      <family val="2"/>
    </font>
    <font>
      <b/>
      <sz val="9"/>
      <color theme="0"/>
      <name val="Segoe UI"/>
      <family val="2"/>
      <scheme val="minor"/>
    </font>
    <font>
      <u/>
      <sz val="8"/>
      <color theme="1"/>
      <name val="Segoe UI"/>
      <family val="2"/>
      <scheme val="minor"/>
    </font>
    <font>
      <u/>
      <sz val="8"/>
      <name val="Segoe UI"/>
      <family val="2"/>
      <scheme val="minor"/>
    </font>
    <font>
      <sz val="8"/>
      <name val="Segoe UI"/>
      <family val="2"/>
      <scheme val="minor"/>
    </font>
    <font>
      <sz val="8"/>
      <color theme="1"/>
      <name val="Segoe UI"/>
      <family val="2"/>
    </font>
    <font>
      <u/>
      <sz val="10"/>
      <color theme="1"/>
      <name val="Segoe UI"/>
      <family val="2"/>
    </font>
    <font>
      <b/>
      <u/>
      <sz val="11"/>
      <color theme="1"/>
      <name val="Segoe UI"/>
      <family val="2"/>
    </font>
    <font>
      <b/>
      <sz val="11"/>
      <color theme="0"/>
      <name val="Segoe UI"/>
      <family val="2"/>
    </font>
    <font>
      <b/>
      <sz val="11"/>
      <color theme="1"/>
      <name val="Segoe UI"/>
      <family val="2"/>
    </font>
    <font>
      <sz val="9"/>
      <color theme="1"/>
      <name val="Verdana"/>
      <family val="2"/>
    </font>
    <font>
      <b/>
      <sz val="8"/>
      <color theme="0" tint="-0.249977111117893"/>
      <name val="Verdana"/>
      <family val="2"/>
    </font>
    <font>
      <b/>
      <sz val="8"/>
      <name val="Segoe UI"/>
      <family val="2"/>
      <scheme val="minor"/>
    </font>
  </fonts>
  <fills count="14">
    <fill>
      <patternFill patternType="none"/>
    </fill>
    <fill>
      <patternFill patternType="gray125"/>
    </fill>
    <fill>
      <patternFill patternType="solid">
        <fgColor theme="0"/>
        <bgColor indexed="64"/>
      </patternFill>
    </fill>
    <fill>
      <patternFill patternType="solid">
        <fgColor theme="8" tint="-0.499984740745262"/>
        <bgColor indexed="64"/>
      </patternFill>
    </fill>
    <fill>
      <patternFill patternType="solid">
        <fgColor theme="7" tint="0.79998168889431442"/>
        <bgColor indexed="64"/>
      </patternFill>
    </fill>
    <fill>
      <patternFill patternType="solid">
        <fgColor theme="4" tint="9.9978637043366805E-2"/>
        <bgColor indexed="64"/>
      </patternFill>
    </fill>
    <fill>
      <patternFill patternType="solid">
        <fgColor theme="9" tint="-0.249977111117893"/>
        <bgColor indexed="64"/>
      </patternFill>
    </fill>
    <fill>
      <patternFill patternType="solid">
        <fgColor rgb="FF86CCFF"/>
        <bgColor indexed="64"/>
      </patternFill>
    </fill>
    <fill>
      <patternFill patternType="solid">
        <fgColor rgb="FF003C68"/>
        <bgColor indexed="64"/>
      </patternFill>
    </fill>
    <fill>
      <patternFill patternType="solid">
        <fgColor theme="0" tint="-0.14999847407452621"/>
        <bgColor indexed="64"/>
      </patternFill>
    </fill>
    <fill>
      <patternFill patternType="solid">
        <fgColor rgb="FF3CA78D"/>
        <bgColor indexed="64"/>
      </patternFill>
    </fill>
    <fill>
      <patternFill patternType="solid">
        <fgColor theme="8" tint="-0.249977111117893"/>
        <bgColor indexed="64"/>
      </patternFill>
    </fill>
    <fill>
      <patternFill patternType="solid">
        <fgColor rgb="FF03757E"/>
        <bgColor indexed="64"/>
      </patternFill>
    </fill>
    <fill>
      <patternFill patternType="solid">
        <fgColor theme="0" tint="-0.499984740745262"/>
        <bgColor indexed="64"/>
      </patternFill>
    </fill>
  </fills>
  <borders count="33">
    <border>
      <left/>
      <right/>
      <top/>
      <bottom/>
      <diagonal/>
    </border>
    <border>
      <left/>
      <right/>
      <top style="thin">
        <color indexed="64"/>
      </top>
      <bottom/>
      <diagonal/>
    </border>
    <border>
      <left/>
      <right/>
      <top/>
      <bottom style="medium">
        <color indexed="64"/>
      </bottom>
      <diagonal/>
    </border>
    <border>
      <left style="thin">
        <color indexed="64"/>
      </left>
      <right/>
      <top style="thin">
        <color indexed="64"/>
      </top>
      <bottom/>
      <diagonal/>
    </border>
    <border>
      <left/>
      <right/>
      <top style="thin">
        <color indexed="64"/>
      </top>
      <bottom style="thin">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medium">
        <color indexed="64"/>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right/>
      <top style="hair">
        <color indexed="64"/>
      </top>
      <bottom style="hair">
        <color indexed="64"/>
      </bottom>
      <diagonal/>
    </border>
    <border>
      <left/>
      <right/>
      <top/>
      <bottom style="hair">
        <color indexed="64"/>
      </bottom>
      <diagonal/>
    </border>
    <border>
      <left/>
      <right style="hair">
        <color indexed="64"/>
      </right>
      <top style="thin">
        <color indexed="64"/>
      </top>
      <bottom style="hair">
        <color indexed="64"/>
      </bottom>
      <diagonal/>
    </border>
    <border>
      <left/>
      <right/>
      <top style="thin">
        <color indexed="64"/>
      </top>
      <bottom style="hair">
        <color indexed="64"/>
      </bottom>
      <diagonal/>
    </border>
    <border>
      <left/>
      <right style="hair">
        <color indexed="64"/>
      </right>
      <top style="hair">
        <color indexed="64"/>
      </top>
      <bottom style="medium">
        <color indexed="64"/>
      </bottom>
      <diagonal/>
    </border>
    <border>
      <left/>
      <right/>
      <top style="hair">
        <color indexed="64"/>
      </top>
      <bottom style="medium">
        <color indexed="64"/>
      </bottom>
      <diagonal/>
    </border>
    <border>
      <left style="thin">
        <color indexed="64"/>
      </left>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hair">
        <color indexed="64"/>
      </top>
      <bottom style="hair">
        <color indexed="64"/>
      </bottom>
      <diagonal/>
    </border>
    <border>
      <left style="hair">
        <color indexed="64"/>
      </left>
      <right/>
      <top style="hair">
        <color indexed="64"/>
      </top>
      <bottom style="medium">
        <color indexed="64"/>
      </bottom>
      <diagonal/>
    </border>
    <border>
      <left style="hair">
        <color indexed="64"/>
      </left>
      <right style="hair">
        <color indexed="64"/>
      </right>
      <top/>
      <bottom/>
      <diagonal/>
    </border>
    <border>
      <left/>
      <right/>
      <top/>
      <bottom style="thin">
        <color indexed="64"/>
      </bottom>
      <diagonal/>
    </border>
    <border>
      <left/>
      <right style="hair">
        <color indexed="64"/>
      </right>
      <top/>
      <bottom style="medium">
        <color indexed="64"/>
      </bottom>
      <diagonal/>
    </border>
    <border>
      <left style="hair">
        <color indexed="64"/>
      </left>
      <right/>
      <top/>
      <bottom style="hair">
        <color indexed="64"/>
      </bottom>
      <diagonal/>
    </border>
    <border>
      <left/>
      <right/>
      <top style="hair">
        <color indexed="64"/>
      </top>
      <bottom/>
      <diagonal/>
    </border>
    <border>
      <left style="hair">
        <color indexed="64"/>
      </left>
      <right style="hair">
        <color indexed="64"/>
      </right>
      <top style="thin">
        <color indexed="64"/>
      </top>
      <bottom/>
      <diagonal/>
    </border>
    <border>
      <left style="hair">
        <color indexed="64"/>
      </left>
      <right/>
      <top style="hair">
        <color indexed="64"/>
      </top>
      <bottom/>
      <diagonal/>
    </border>
    <border>
      <left style="hair">
        <color indexed="64"/>
      </left>
      <right/>
      <top/>
      <bottom/>
      <diagonal/>
    </border>
    <border>
      <left/>
      <right style="hair">
        <color indexed="64"/>
      </right>
      <top/>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0" fontId="28" fillId="0" borderId="0"/>
  </cellStyleXfs>
  <cellXfs count="217">
    <xf numFmtId="0" fontId="0" fillId="0" borderId="0" xfId="0"/>
    <xf numFmtId="0" fontId="3" fillId="2" borderId="0" xfId="0" applyFont="1" applyFill="1" applyAlignment="1">
      <alignment vertical="center"/>
    </xf>
    <xf numFmtId="0" fontId="2" fillId="2" borderId="0" xfId="0" applyFont="1" applyFill="1" applyAlignment="1">
      <alignment vertical="center"/>
    </xf>
    <xf numFmtId="0" fontId="2" fillId="2" borderId="0" xfId="0" applyFont="1" applyFill="1" applyAlignment="1">
      <alignment vertical="center" wrapText="1"/>
    </xf>
    <xf numFmtId="0" fontId="9" fillId="3" borderId="1" xfId="0" applyFont="1" applyFill="1" applyBorder="1" applyAlignment="1">
      <alignment vertical="center"/>
    </xf>
    <xf numFmtId="0" fontId="8" fillId="3" borderId="3" xfId="0" applyFont="1" applyFill="1" applyBorder="1" applyAlignment="1">
      <alignment vertical="center"/>
    </xf>
    <xf numFmtId="0" fontId="8" fillId="5" borderId="2" xfId="0" applyFont="1" applyFill="1" applyBorder="1" applyAlignment="1">
      <alignment vertical="center"/>
    </xf>
    <xf numFmtId="0" fontId="6" fillId="2" borderId="0" xfId="0" applyFont="1" applyFill="1" applyAlignment="1">
      <alignment vertical="top"/>
    </xf>
    <xf numFmtId="0" fontId="2" fillId="2" borderId="8" xfId="0" applyFont="1" applyFill="1" applyBorder="1" applyAlignment="1">
      <alignment vertical="center"/>
    </xf>
    <xf numFmtId="0" fontId="2" fillId="2" borderId="9" xfId="0" applyFont="1" applyFill="1" applyBorder="1" applyAlignment="1">
      <alignment vertical="center"/>
    </xf>
    <xf numFmtId="0" fontId="2" fillId="2" borderId="12" xfId="0" applyFont="1" applyFill="1" applyBorder="1" applyAlignment="1">
      <alignment vertical="center"/>
    </xf>
    <xf numFmtId="0" fontId="6" fillId="2" borderId="0" xfId="0" applyFont="1" applyFill="1" applyAlignment="1">
      <alignment vertical="top" wrapText="1"/>
    </xf>
    <xf numFmtId="0" fontId="6" fillId="2" borderId="0" xfId="0" applyFont="1" applyFill="1" applyAlignment="1">
      <alignment vertical="top" textRotation="90" wrapText="1"/>
    </xf>
    <xf numFmtId="0" fontId="2" fillId="2" borderId="13" xfId="0" applyFont="1" applyFill="1" applyBorder="1" applyAlignment="1">
      <alignment vertical="center"/>
    </xf>
    <xf numFmtId="0" fontId="7" fillId="2" borderId="6" xfId="0" applyFont="1" applyFill="1" applyBorder="1" applyAlignment="1">
      <alignment vertical="center"/>
    </xf>
    <xf numFmtId="0" fontId="6" fillId="2" borderId="0" xfId="0" applyFont="1" applyFill="1" applyAlignment="1">
      <alignment horizontal="center" vertical="center" wrapText="1"/>
    </xf>
    <xf numFmtId="0" fontId="6" fillId="2" borderId="0" xfId="0" applyFont="1" applyFill="1" applyAlignment="1">
      <alignment horizontal="center" vertical="center" textRotation="90" wrapText="1"/>
    </xf>
    <xf numFmtId="166" fontId="2" fillId="2" borderId="0" xfId="1" applyNumberFormat="1" applyFont="1" applyFill="1" applyBorder="1" applyAlignment="1">
      <alignment vertical="center"/>
    </xf>
    <xf numFmtId="0" fontId="10" fillId="2" borderId="0" xfId="0" applyFont="1" applyFill="1"/>
    <xf numFmtId="0" fontId="2" fillId="2" borderId="14" xfId="0" applyFont="1" applyFill="1" applyBorder="1" applyAlignment="1">
      <alignment vertical="center"/>
    </xf>
    <xf numFmtId="0" fontId="0" fillId="2" borderId="0" xfId="0" applyFill="1"/>
    <xf numFmtId="0" fontId="11" fillId="3" borderId="18" xfId="0" applyFont="1" applyFill="1" applyBorder="1" applyAlignment="1">
      <alignment vertical="center"/>
    </xf>
    <xf numFmtId="0" fontId="11" fillId="3" borderId="18" xfId="0" applyFont="1" applyFill="1" applyBorder="1" applyAlignment="1">
      <alignment horizontal="center" vertical="center" wrapText="1"/>
    </xf>
    <xf numFmtId="0" fontId="2" fillId="2" borderId="16" xfId="0" applyFont="1" applyFill="1" applyBorder="1" applyAlignment="1">
      <alignment vertical="center"/>
    </xf>
    <xf numFmtId="0" fontId="11" fillId="3" borderId="18" xfId="0" applyFont="1" applyFill="1" applyBorder="1" applyAlignment="1">
      <alignment vertical="center" wrapText="1"/>
    </xf>
    <xf numFmtId="0" fontId="0" fillId="2" borderId="0" xfId="0" applyFill="1" applyAlignment="1">
      <alignment wrapText="1"/>
    </xf>
    <xf numFmtId="0" fontId="2" fillId="2" borderId="15" xfId="0" applyFont="1" applyFill="1" applyBorder="1" applyAlignment="1">
      <alignment vertical="center"/>
    </xf>
    <xf numFmtId="167" fontId="10" fillId="2" borderId="19" xfId="2" applyNumberFormat="1" applyFont="1" applyFill="1" applyBorder="1"/>
    <xf numFmtId="0" fontId="2" fillId="2" borderId="17" xfId="0" applyFont="1" applyFill="1" applyBorder="1" applyAlignment="1">
      <alignment vertical="center"/>
    </xf>
    <xf numFmtId="0" fontId="13" fillId="2" borderId="0" xfId="0" applyFont="1" applyFill="1" applyAlignment="1">
      <alignment vertical="center"/>
    </xf>
    <xf numFmtId="0" fontId="11" fillId="3" borderId="0" xfId="0" applyFont="1" applyFill="1" applyAlignment="1">
      <alignment horizontal="center" vertical="center" wrapText="1"/>
    </xf>
    <xf numFmtId="0" fontId="8" fillId="6" borderId="20" xfId="0" applyFont="1" applyFill="1" applyBorder="1" applyAlignment="1">
      <alignment vertical="center"/>
    </xf>
    <xf numFmtId="0" fontId="5" fillId="7" borderId="4" xfId="0" applyFont="1" applyFill="1" applyBorder="1" applyAlignment="1">
      <alignment horizontal="left" vertical="center"/>
    </xf>
    <xf numFmtId="166" fontId="2" fillId="2" borderId="0" xfId="1" applyNumberFormat="1" applyFont="1" applyFill="1" applyBorder="1" applyAlignment="1">
      <alignment horizontal="right" vertical="center"/>
    </xf>
    <xf numFmtId="0" fontId="15" fillId="8" borderId="3" xfId="0" applyFont="1" applyFill="1" applyBorder="1" applyAlignment="1">
      <alignment vertical="center"/>
    </xf>
    <xf numFmtId="0" fontId="9" fillId="8" borderId="1" xfId="0" applyFont="1" applyFill="1" applyBorder="1" applyAlignment="1">
      <alignment vertical="center"/>
    </xf>
    <xf numFmtId="0" fontId="9" fillId="8" borderId="1" xfId="0" applyFont="1" applyFill="1" applyBorder="1" applyAlignment="1">
      <alignment vertical="center" wrapText="1"/>
    </xf>
    <xf numFmtId="0" fontId="2" fillId="2" borderId="9" xfId="1" applyNumberFormat="1" applyFont="1" applyFill="1" applyBorder="1" applyAlignment="1">
      <alignment vertical="center"/>
    </xf>
    <xf numFmtId="166" fontId="2" fillId="9" borderId="6" xfId="1" applyNumberFormat="1" applyFont="1" applyFill="1" applyBorder="1" applyAlignment="1">
      <alignment vertical="center"/>
    </xf>
    <xf numFmtId="166" fontId="2" fillId="2" borderId="6" xfId="1" applyNumberFormat="1" applyFont="1" applyFill="1" applyBorder="1" applyAlignment="1">
      <alignment horizontal="right" vertical="center"/>
    </xf>
    <xf numFmtId="166" fontId="2" fillId="2" borderId="6" xfId="1" applyNumberFormat="1" applyFont="1" applyFill="1" applyBorder="1" applyAlignment="1">
      <alignment vertical="center"/>
    </xf>
    <xf numFmtId="166" fontId="2" fillId="9" borderId="7" xfId="1" applyNumberFormat="1" applyFont="1" applyFill="1" applyBorder="1" applyAlignment="1">
      <alignment vertical="center"/>
    </xf>
    <xf numFmtId="166" fontId="2" fillId="2" borderId="7" xfId="1" applyNumberFormat="1" applyFont="1" applyFill="1" applyBorder="1" applyAlignment="1">
      <alignment horizontal="right" vertical="center"/>
    </xf>
    <xf numFmtId="0" fontId="3" fillId="7" borderId="4" xfId="0" applyFont="1" applyFill="1" applyBorder="1" applyAlignment="1">
      <alignment vertical="center"/>
    </xf>
    <xf numFmtId="0" fontId="16" fillId="2" borderId="0" xfId="0" applyFont="1" applyFill="1" applyAlignment="1">
      <alignment vertical="top" wrapText="1"/>
    </xf>
    <xf numFmtId="0" fontId="17" fillId="8" borderId="4" xfId="0" applyFont="1" applyFill="1" applyBorder="1" applyAlignment="1">
      <alignment vertical="center"/>
    </xf>
    <xf numFmtId="0" fontId="18" fillId="2" borderId="0" xfId="0" applyFont="1" applyFill="1" applyAlignment="1">
      <alignment vertical="center"/>
    </xf>
    <xf numFmtId="0" fontId="6" fillId="2" borderId="0" xfId="0" applyFont="1" applyFill="1" applyAlignment="1">
      <alignment vertical="center" textRotation="90" wrapText="1"/>
    </xf>
    <xf numFmtId="0" fontId="19" fillId="8" borderId="4" xfId="0" applyFont="1" applyFill="1" applyBorder="1" applyAlignment="1">
      <alignment horizontal="left" vertical="center"/>
    </xf>
    <xf numFmtId="165" fontId="10" fillId="2" borderId="0" xfId="1" applyNumberFormat="1" applyFont="1" applyFill="1" applyBorder="1" applyAlignment="1">
      <alignment vertical="center"/>
    </xf>
    <xf numFmtId="0" fontId="10" fillId="0" borderId="0" xfId="0" applyFont="1" applyAlignment="1">
      <alignment vertical="top" wrapText="1"/>
    </xf>
    <xf numFmtId="0" fontId="10" fillId="2" borderId="0" xfId="0" applyFont="1" applyFill="1" applyAlignment="1">
      <alignment vertical="center"/>
    </xf>
    <xf numFmtId="0" fontId="22" fillId="0" borderId="0" xfId="0" applyFont="1" applyAlignment="1">
      <alignment vertical="top" wrapText="1"/>
    </xf>
    <xf numFmtId="0" fontId="10" fillId="0" borderId="1" xfId="0" applyFont="1" applyBorder="1" applyAlignment="1">
      <alignment vertical="top" wrapText="1"/>
    </xf>
    <xf numFmtId="0" fontId="10" fillId="0" borderId="0" xfId="0" applyFont="1"/>
    <xf numFmtId="0" fontId="14" fillId="2" borderId="0" xfId="0" applyFont="1" applyFill="1" applyAlignment="1">
      <alignment vertical="center"/>
    </xf>
    <xf numFmtId="3" fontId="9" fillId="3" borderId="1" xfId="0" applyNumberFormat="1" applyFont="1" applyFill="1" applyBorder="1" applyAlignment="1">
      <alignment vertical="center"/>
    </xf>
    <xf numFmtId="3" fontId="2" fillId="2" borderId="0" xfId="0" applyNumberFormat="1" applyFont="1" applyFill="1" applyAlignment="1">
      <alignment vertical="center"/>
    </xf>
    <xf numFmtId="3" fontId="2" fillId="2" borderId="5" xfId="1" applyNumberFormat="1" applyFont="1" applyFill="1" applyBorder="1" applyAlignment="1">
      <alignment vertical="center"/>
    </xf>
    <xf numFmtId="3" fontId="8" fillId="5" borderId="7" xfId="0" applyNumberFormat="1" applyFont="1" applyFill="1" applyBorder="1" applyAlignment="1">
      <alignment vertical="center"/>
    </xf>
    <xf numFmtId="3" fontId="3" fillId="2" borderId="0" xfId="0" applyNumberFormat="1" applyFont="1" applyFill="1" applyAlignment="1">
      <alignment vertical="center"/>
    </xf>
    <xf numFmtId="4" fontId="2" fillId="2" borderId="0" xfId="0" applyNumberFormat="1" applyFont="1" applyFill="1" applyAlignment="1">
      <alignment vertical="center"/>
    </xf>
    <xf numFmtId="0" fontId="15" fillId="3" borderId="3" xfId="0" applyFont="1" applyFill="1" applyBorder="1" applyAlignment="1">
      <alignment vertical="center"/>
    </xf>
    <xf numFmtId="3" fontId="6" fillId="2" borderId="0" xfId="0" applyNumberFormat="1" applyFont="1" applyFill="1" applyAlignment="1">
      <alignment vertical="center" textRotation="90" wrapText="1"/>
    </xf>
    <xf numFmtId="3" fontId="2" fillId="2" borderId="8" xfId="0" applyNumberFormat="1" applyFont="1" applyFill="1" applyBorder="1" applyAlignment="1">
      <alignment vertical="center"/>
    </xf>
    <xf numFmtId="4" fontId="6" fillId="2" borderId="0" xfId="0" applyNumberFormat="1" applyFont="1" applyFill="1" applyAlignment="1">
      <alignment vertical="center" textRotation="90" wrapText="1"/>
    </xf>
    <xf numFmtId="4" fontId="2" fillId="2" borderId="8" xfId="0" applyNumberFormat="1" applyFont="1" applyFill="1" applyBorder="1" applyAlignment="1">
      <alignment vertical="center"/>
    </xf>
    <xf numFmtId="0" fontId="6" fillId="2" borderId="0" xfId="0" applyFont="1" applyFill="1" applyAlignment="1">
      <alignment vertical="top" textRotation="90"/>
    </xf>
    <xf numFmtId="0" fontId="11" fillId="3" borderId="4" xfId="0" applyFont="1" applyFill="1" applyBorder="1" applyAlignment="1">
      <alignment horizontal="center" vertical="center" wrapText="1"/>
    </xf>
    <xf numFmtId="166" fontId="8" fillId="5" borderId="7" xfId="1" applyNumberFormat="1" applyFont="1" applyFill="1" applyBorder="1" applyAlignment="1">
      <alignment vertical="center"/>
    </xf>
    <xf numFmtId="166" fontId="2" fillId="2" borderId="6" xfId="1" applyNumberFormat="1" applyFont="1" applyFill="1" applyBorder="1" applyAlignment="1">
      <alignment vertical="center" wrapText="1"/>
    </xf>
    <xf numFmtId="0" fontId="2" fillId="2" borderId="8" xfId="0" applyFont="1" applyFill="1" applyBorder="1" applyAlignment="1">
      <alignment horizontal="left" vertical="center"/>
    </xf>
    <xf numFmtId="0" fontId="11" fillId="3" borderId="0" xfId="0" applyFont="1" applyFill="1" applyAlignment="1">
      <alignment horizontal="left" vertical="center" wrapText="1"/>
    </xf>
    <xf numFmtId="0" fontId="11" fillId="3" borderId="0" xfId="0" quotePrefix="1" applyFont="1" applyFill="1" applyAlignment="1">
      <alignment horizontal="center" vertical="center" wrapText="1"/>
    </xf>
    <xf numFmtId="16" fontId="11" fillId="3" borderId="0" xfId="0" quotePrefix="1" applyNumberFormat="1" applyFont="1" applyFill="1" applyAlignment="1">
      <alignment horizontal="center" vertical="center" wrapText="1"/>
    </xf>
    <xf numFmtId="0" fontId="9" fillId="2" borderId="8" xfId="0" applyFont="1" applyFill="1" applyBorder="1" applyAlignment="1">
      <alignment horizontal="left" vertical="center"/>
    </xf>
    <xf numFmtId="0" fontId="2" fillId="2" borderId="14" xfId="0" applyFont="1" applyFill="1" applyBorder="1" applyAlignment="1">
      <alignment horizontal="left" vertical="center"/>
    </xf>
    <xf numFmtId="0" fontId="2" fillId="2" borderId="26" xfId="0" applyFont="1" applyFill="1" applyBorder="1" applyAlignment="1">
      <alignment horizontal="left" vertical="center"/>
    </xf>
    <xf numFmtId="0" fontId="23" fillId="2" borderId="0" xfId="0" applyFont="1" applyFill="1" applyAlignment="1">
      <alignment vertical="center"/>
    </xf>
    <xf numFmtId="0" fontId="11" fillId="11" borderId="4" xfId="0" applyFont="1" applyFill="1" applyBorder="1" applyAlignment="1">
      <alignment horizontal="left" vertical="center" wrapText="1"/>
    </xf>
    <xf numFmtId="0" fontId="2" fillId="2" borderId="15" xfId="0" applyFont="1" applyFill="1" applyBorder="1" applyAlignment="1">
      <alignment horizontal="left" vertical="center"/>
    </xf>
    <xf numFmtId="0" fontId="2" fillId="2" borderId="13" xfId="0" applyFont="1" applyFill="1" applyBorder="1" applyAlignment="1">
      <alignment horizontal="left" vertical="center"/>
    </xf>
    <xf numFmtId="0" fontId="2" fillId="2" borderId="2" xfId="0" applyFont="1" applyFill="1" applyBorder="1" applyAlignment="1">
      <alignment horizontal="left" vertical="center"/>
    </xf>
    <xf numFmtId="0" fontId="11" fillId="3" borderId="4" xfId="0" applyFont="1" applyFill="1" applyBorder="1" applyAlignment="1">
      <alignment vertical="center" wrapText="1"/>
    </xf>
    <xf numFmtId="0" fontId="8" fillId="3" borderId="18" xfId="0" applyFont="1" applyFill="1" applyBorder="1" applyAlignment="1">
      <alignment vertical="center"/>
    </xf>
    <xf numFmtId="0" fontId="24" fillId="2" borderId="0" xfId="0" applyFont="1" applyFill="1" applyAlignment="1">
      <alignment vertical="top" textRotation="90" wrapText="1"/>
    </xf>
    <xf numFmtId="0" fontId="9" fillId="3" borderId="3" xfId="0" applyFont="1" applyFill="1" applyBorder="1" applyAlignment="1">
      <alignment vertical="center"/>
    </xf>
    <xf numFmtId="0" fontId="8" fillId="3" borderId="1" xfId="0" applyFont="1" applyFill="1" applyBorder="1" applyAlignment="1">
      <alignment vertical="center"/>
    </xf>
    <xf numFmtId="168" fontId="2" fillId="2" borderId="5" xfId="1" applyNumberFormat="1" applyFont="1" applyFill="1" applyBorder="1" applyAlignment="1">
      <alignment vertical="center"/>
    </xf>
    <xf numFmtId="9" fontId="2" fillId="2" borderId="5" xfId="3" applyFont="1" applyFill="1" applyBorder="1" applyAlignment="1">
      <alignment vertical="center"/>
    </xf>
    <xf numFmtId="168" fontId="2" fillId="2" borderId="6" xfId="1" applyNumberFormat="1" applyFont="1" applyFill="1" applyBorder="1" applyAlignment="1">
      <alignment vertical="center"/>
    </xf>
    <xf numFmtId="9" fontId="2" fillId="2" borderId="6" xfId="3" applyFont="1" applyFill="1" applyBorder="1" applyAlignment="1">
      <alignment vertical="center"/>
    </xf>
    <xf numFmtId="168" fontId="8" fillId="5" borderId="7" xfId="1" applyNumberFormat="1" applyFont="1" applyFill="1" applyBorder="1" applyAlignment="1">
      <alignment vertical="center"/>
    </xf>
    <xf numFmtId="9" fontId="8" fillId="5" borderId="7" xfId="3" applyFont="1" applyFill="1" applyBorder="1" applyAlignment="1">
      <alignment vertical="center"/>
    </xf>
    <xf numFmtId="3" fontId="25" fillId="2" borderId="0" xfId="0" applyNumberFormat="1" applyFont="1" applyFill="1" applyAlignment="1">
      <alignment vertical="top" wrapText="1"/>
    </xf>
    <xf numFmtId="3" fontId="26" fillId="6" borderId="20" xfId="0" applyNumberFormat="1" applyFont="1" applyFill="1" applyBorder="1" applyAlignment="1">
      <alignment vertical="center"/>
    </xf>
    <xf numFmtId="3" fontId="26" fillId="6" borderId="21" xfId="1" applyNumberFormat="1" applyFont="1" applyFill="1" applyBorder="1" applyAlignment="1">
      <alignment vertical="center"/>
    </xf>
    <xf numFmtId="3" fontId="27" fillId="2" borderId="0" xfId="0" applyNumberFormat="1" applyFont="1" applyFill="1" applyAlignment="1">
      <alignment vertical="center"/>
    </xf>
    <xf numFmtId="0" fontId="6" fillId="2" borderId="0" xfId="0" applyFont="1" applyFill="1" applyAlignment="1">
      <alignment vertical="center" wrapText="1"/>
    </xf>
    <xf numFmtId="4" fontId="2" fillId="4" borderId="5" xfId="1" applyNumberFormat="1" applyFont="1" applyFill="1" applyBorder="1" applyAlignment="1" applyProtection="1">
      <alignment vertical="center"/>
      <protection locked="0"/>
    </xf>
    <xf numFmtId="3" fontId="2" fillId="2" borderId="6" xfId="0" applyNumberFormat="1" applyFont="1" applyFill="1" applyBorder="1" applyAlignment="1">
      <alignment vertical="center"/>
    </xf>
    <xf numFmtId="0" fontId="2" fillId="2" borderId="10" xfId="0" applyFont="1" applyFill="1" applyBorder="1" applyAlignment="1">
      <alignment vertical="center"/>
    </xf>
    <xf numFmtId="0" fontId="9" fillId="10" borderId="0" xfId="0" applyFont="1" applyFill="1" applyAlignment="1">
      <alignment vertical="center"/>
    </xf>
    <xf numFmtId="3" fontId="9" fillId="10" borderId="0" xfId="0" applyNumberFormat="1" applyFont="1" applyFill="1" applyAlignment="1">
      <alignment vertical="center"/>
    </xf>
    <xf numFmtId="3" fontId="9" fillId="10" borderId="11" xfId="0" applyNumberFormat="1" applyFont="1" applyFill="1" applyBorder="1" applyAlignment="1">
      <alignment vertical="center"/>
    </xf>
    <xf numFmtId="3" fontId="9" fillId="2" borderId="0" xfId="0" applyNumberFormat="1" applyFont="1" applyFill="1" applyAlignment="1">
      <alignment vertical="center"/>
    </xf>
    <xf numFmtId="0" fontId="9" fillId="2" borderId="0" xfId="0" applyFont="1" applyFill="1" applyAlignment="1">
      <alignment vertical="center"/>
    </xf>
    <xf numFmtId="3" fontId="2" fillId="2" borderId="11" xfId="0" applyNumberFormat="1" applyFont="1" applyFill="1" applyBorder="1" applyAlignment="1">
      <alignment vertical="center"/>
    </xf>
    <xf numFmtId="164" fontId="7" fillId="4" borderId="6" xfId="3" applyNumberFormat="1" applyFont="1" applyFill="1" applyBorder="1" applyAlignment="1" applyProtection="1">
      <alignment vertical="center"/>
      <protection locked="0"/>
    </xf>
    <xf numFmtId="3" fontId="2" fillId="4" borderId="5" xfId="1" applyNumberFormat="1" applyFont="1" applyFill="1" applyBorder="1" applyAlignment="1" applyProtection="1">
      <alignment vertical="center"/>
      <protection locked="0"/>
    </xf>
    <xf numFmtId="0" fontId="7" fillId="2" borderId="8" xfId="0" applyFont="1" applyFill="1" applyBorder="1" applyAlignment="1">
      <alignment vertical="center"/>
    </xf>
    <xf numFmtId="3" fontId="2" fillId="2" borderId="24" xfId="1" applyNumberFormat="1" applyFont="1" applyFill="1" applyBorder="1" applyAlignment="1">
      <alignment vertical="center"/>
    </xf>
    <xf numFmtId="3" fontId="8" fillId="5" borderId="7" xfId="1" applyNumberFormat="1" applyFont="1" applyFill="1" applyBorder="1" applyAlignment="1">
      <alignment vertical="center"/>
    </xf>
    <xf numFmtId="3" fontId="2" fillId="2" borderId="13" xfId="0" applyNumberFormat="1" applyFont="1" applyFill="1" applyBorder="1" applyAlignment="1">
      <alignment vertical="center"/>
    </xf>
    <xf numFmtId="3" fontId="2" fillId="9" borderId="5" xfId="1" applyNumberFormat="1" applyFont="1" applyFill="1" applyBorder="1" applyAlignment="1">
      <alignment vertical="center"/>
    </xf>
    <xf numFmtId="3" fontId="8" fillId="6" borderId="21" xfId="1" applyNumberFormat="1" applyFont="1" applyFill="1" applyBorder="1" applyAlignment="1">
      <alignment vertical="center"/>
    </xf>
    <xf numFmtId="3" fontId="17" fillId="8" borderId="4" xfId="0" applyNumberFormat="1" applyFont="1" applyFill="1" applyBorder="1" applyAlignment="1">
      <alignment vertical="center"/>
    </xf>
    <xf numFmtId="3" fontId="18" fillId="2" borderId="0" xfId="0" applyNumberFormat="1" applyFont="1" applyFill="1" applyAlignment="1">
      <alignment vertical="center"/>
    </xf>
    <xf numFmtId="3" fontId="2" fillId="2" borderId="12" xfId="0" applyNumberFormat="1" applyFont="1" applyFill="1" applyBorder="1" applyAlignment="1">
      <alignment vertical="center"/>
    </xf>
    <xf numFmtId="0" fontId="22" fillId="0" borderId="1" xfId="0" applyFont="1" applyBorder="1" applyAlignment="1">
      <alignment vertical="top" wrapText="1"/>
    </xf>
    <xf numFmtId="0" fontId="29" fillId="13" borderId="4" xfId="0" applyFont="1" applyFill="1" applyBorder="1" applyAlignment="1">
      <alignment horizontal="left" vertical="center"/>
    </xf>
    <xf numFmtId="3" fontId="2" fillId="9" borderId="6" xfId="1" applyNumberFormat="1" applyFont="1" applyFill="1" applyBorder="1" applyAlignment="1">
      <alignment vertical="center"/>
    </xf>
    <xf numFmtId="3" fontId="2" fillId="2" borderId="6" xfId="1" applyNumberFormat="1" applyFont="1" applyFill="1" applyBorder="1" applyAlignment="1">
      <alignment vertical="center"/>
    </xf>
    <xf numFmtId="3" fontId="2" fillId="2" borderId="9" xfId="1" applyNumberFormat="1" applyFont="1" applyFill="1" applyBorder="1" applyAlignment="1">
      <alignment vertical="center"/>
    </xf>
    <xf numFmtId="166" fontId="2" fillId="4" borderId="6" xfId="1" applyNumberFormat="1" applyFont="1" applyFill="1" applyBorder="1" applyAlignment="1" applyProtection="1">
      <alignment vertical="center"/>
      <protection locked="0"/>
    </xf>
    <xf numFmtId="0" fontId="2" fillId="2" borderId="28" xfId="0" applyFont="1" applyFill="1" applyBorder="1" applyAlignment="1">
      <alignment vertical="center"/>
    </xf>
    <xf numFmtId="0" fontId="2" fillId="2" borderId="1" xfId="0" applyFont="1" applyFill="1" applyBorder="1" applyAlignment="1">
      <alignment vertical="center"/>
    </xf>
    <xf numFmtId="0" fontId="2" fillId="2" borderId="20" xfId="0" applyFont="1" applyFill="1" applyBorder="1" applyAlignment="1">
      <alignment vertical="center"/>
    </xf>
    <xf numFmtId="0" fontId="7" fillId="2" borderId="17" xfId="0" applyFont="1" applyFill="1" applyBorder="1" applyAlignment="1">
      <alignment vertical="center"/>
    </xf>
    <xf numFmtId="0" fontId="8" fillId="3" borderId="18" xfId="0" applyFont="1" applyFill="1" applyBorder="1" applyAlignment="1">
      <alignment horizontal="center" vertical="center" wrapText="1"/>
    </xf>
    <xf numFmtId="0" fontId="4" fillId="2" borderId="0" xfId="0" applyFont="1" applyFill="1" applyAlignment="1">
      <alignment vertical="center"/>
    </xf>
    <xf numFmtId="168" fontId="2" fillId="2" borderId="14" xfId="1" applyNumberFormat="1" applyFont="1" applyFill="1" applyBorder="1" applyAlignment="1">
      <alignment vertical="center"/>
    </xf>
    <xf numFmtId="168" fontId="2" fillId="9" borderId="14" xfId="1" applyNumberFormat="1" applyFont="1" applyFill="1" applyBorder="1" applyAlignment="1">
      <alignment vertical="center"/>
    </xf>
    <xf numFmtId="168" fontId="2" fillId="9" borderId="19" xfId="1" applyNumberFormat="1" applyFont="1" applyFill="1" applyBorder="1" applyAlignment="1">
      <alignment vertical="center"/>
    </xf>
    <xf numFmtId="168" fontId="2" fillId="2" borderId="9" xfId="1" applyNumberFormat="1" applyFont="1" applyFill="1" applyBorder="1" applyAlignment="1">
      <alignment vertical="center"/>
    </xf>
    <xf numFmtId="168" fontId="2" fillId="9" borderId="6" xfId="1" applyNumberFormat="1" applyFont="1" applyFill="1" applyBorder="1" applyAlignment="1">
      <alignment vertical="center"/>
    </xf>
    <xf numFmtId="168" fontId="2" fillId="2" borderId="10" xfId="1" applyNumberFormat="1" applyFont="1" applyFill="1" applyBorder="1" applyAlignment="1">
      <alignment vertical="center"/>
    </xf>
    <xf numFmtId="168" fontId="2" fillId="2" borderId="11" xfId="1" applyNumberFormat="1" applyFont="1" applyFill="1" applyBorder="1" applyAlignment="1">
      <alignment vertical="center"/>
    </xf>
    <xf numFmtId="168" fontId="2" fillId="2" borderId="16" xfId="1" applyNumberFormat="1" applyFont="1" applyFill="1" applyBorder="1" applyAlignment="1">
      <alignment vertical="center"/>
    </xf>
    <xf numFmtId="168" fontId="2" fillId="2" borderId="7" xfId="1" applyNumberFormat="1" applyFont="1" applyFill="1" applyBorder="1" applyAlignment="1">
      <alignment vertical="center"/>
    </xf>
    <xf numFmtId="168" fontId="2" fillId="2" borderId="9" xfId="1" applyNumberFormat="1" applyFont="1" applyFill="1" applyBorder="1" applyAlignment="1">
      <alignment horizontal="right" vertical="center"/>
    </xf>
    <xf numFmtId="168" fontId="2" fillId="9" borderId="6" xfId="1" applyNumberFormat="1" applyFont="1" applyFill="1" applyBorder="1" applyAlignment="1">
      <alignment horizontal="right" vertical="center"/>
    </xf>
    <xf numFmtId="168" fontId="2" fillId="2" borderId="10" xfId="1" applyNumberFormat="1" applyFont="1" applyFill="1" applyBorder="1" applyAlignment="1">
      <alignment horizontal="right" vertical="center"/>
    </xf>
    <xf numFmtId="0" fontId="2" fillId="2" borderId="10" xfId="0" applyFont="1" applyFill="1" applyBorder="1" applyAlignment="1">
      <alignment horizontal="left" vertical="center"/>
    </xf>
    <xf numFmtId="0" fontId="8" fillId="3" borderId="1" xfId="0" applyFont="1" applyFill="1" applyBorder="1" applyAlignment="1">
      <alignment horizontal="center" vertical="center" wrapText="1"/>
    </xf>
    <xf numFmtId="164" fontId="7" fillId="4" borderId="22" xfId="3" applyNumberFormat="1" applyFont="1" applyFill="1" applyBorder="1" applyAlignment="1" applyProtection="1">
      <alignment vertical="center"/>
      <protection locked="0"/>
    </xf>
    <xf numFmtId="0" fontId="7" fillId="2" borderId="9" xfId="0" applyFont="1" applyFill="1" applyBorder="1" applyAlignment="1">
      <alignment vertical="center"/>
    </xf>
    <xf numFmtId="2" fontId="2" fillId="4" borderId="22" xfId="1" applyNumberFormat="1" applyFont="1" applyFill="1" applyBorder="1" applyAlignment="1" applyProtection="1">
      <alignment horizontal="right" vertical="center"/>
      <protection locked="0"/>
    </xf>
    <xf numFmtId="0" fontId="8" fillId="3" borderId="19" xfId="0" applyFont="1" applyFill="1" applyBorder="1" applyAlignment="1">
      <alignment vertical="center"/>
    </xf>
    <xf numFmtId="0" fontId="9" fillId="3" borderId="19" xfId="0" applyFont="1" applyFill="1" applyBorder="1" applyAlignment="1">
      <alignment vertical="center"/>
    </xf>
    <xf numFmtId="0" fontId="2" fillId="2" borderId="6" xfId="0" applyFont="1" applyFill="1" applyBorder="1" applyAlignment="1">
      <alignment vertical="center"/>
    </xf>
    <xf numFmtId="0" fontId="9" fillId="10" borderId="6" xfId="0" applyFont="1" applyFill="1" applyBorder="1" applyAlignment="1">
      <alignment vertical="center"/>
    </xf>
    <xf numFmtId="3" fontId="9" fillId="10" borderId="6" xfId="0" applyNumberFormat="1" applyFont="1" applyFill="1" applyBorder="1" applyAlignment="1">
      <alignment vertical="center"/>
    </xf>
    <xf numFmtId="169" fontId="2" fillId="2" borderId="5" xfId="1" applyNumberFormat="1" applyFont="1" applyFill="1" applyBorder="1" applyAlignment="1">
      <alignment vertical="center"/>
    </xf>
    <xf numFmtId="169" fontId="2" fillId="2" borderId="0" xfId="0" applyNumberFormat="1" applyFont="1" applyFill="1" applyAlignment="1">
      <alignment vertical="center"/>
    </xf>
    <xf numFmtId="169" fontId="2" fillId="4" borderId="5" xfId="1" applyNumberFormat="1" applyFont="1" applyFill="1" applyBorder="1" applyAlignment="1" applyProtection="1">
      <alignment vertical="center"/>
      <protection locked="0"/>
    </xf>
    <xf numFmtId="169" fontId="2" fillId="2" borderId="11" xfId="0" applyNumberFormat="1" applyFont="1" applyFill="1" applyBorder="1" applyAlignment="1">
      <alignment vertical="center"/>
    </xf>
    <xf numFmtId="169" fontId="2" fillId="2" borderId="6" xfId="0" applyNumberFormat="1" applyFont="1" applyFill="1" applyBorder="1" applyAlignment="1">
      <alignment vertical="center"/>
    </xf>
    <xf numFmtId="169" fontId="9" fillId="10" borderId="11" xfId="0" applyNumberFormat="1" applyFont="1" applyFill="1" applyBorder="1" applyAlignment="1">
      <alignment vertical="center"/>
    </xf>
    <xf numFmtId="169" fontId="9" fillId="2" borderId="0" xfId="0" applyNumberFormat="1" applyFont="1" applyFill="1" applyAlignment="1">
      <alignment vertical="center"/>
    </xf>
    <xf numFmtId="0" fontId="8" fillId="3" borderId="29" xfId="0" applyFont="1" applyFill="1" applyBorder="1" applyAlignment="1">
      <alignment vertical="center"/>
    </xf>
    <xf numFmtId="0" fontId="9" fillId="3" borderId="29" xfId="0" applyFont="1" applyFill="1" applyBorder="1" applyAlignment="1">
      <alignment vertical="center"/>
    </xf>
    <xf numFmtId="0" fontId="2" fillId="2" borderId="11" xfId="0" applyFont="1" applyFill="1" applyBorder="1" applyAlignment="1">
      <alignment vertical="center"/>
    </xf>
    <xf numFmtId="0" fontId="9" fillId="10" borderId="24" xfId="0" applyFont="1" applyFill="1" applyBorder="1" applyAlignment="1">
      <alignment vertical="center"/>
    </xf>
    <xf numFmtId="169" fontId="9" fillId="10" borderId="24" xfId="0" applyNumberFormat="1" applyFont="1" applyFill="1" applyBorder="1" applyAlignment="1">
      <alignment vertical="center"/>
    </xf>
    <xf numFmtId="3" fontId="2" fillId="2" borderId="22" xfId="1" applyNumberFormat="1" applyFont="1" applyFill="1" applyBorder="1" applyAlignment="1">
      <alignment vertical="center"/>
    </xf>
    <xf numFmtId="3" fontId="2" fillId="2" borderId="30" xfId="1" applyNumberFormat="1" applyFont="1" applyFill="1" applyBorder="1" applyAlignment="1">
      <alignment vertical="center"/>
    </xf>
    <xf numFmtId="3" fontId="2" fillId="2" borderId="27" xfId="1" applyNumberFormat="1" applyFont="1" applyFill="1" applyBorder="1" applyAlignment="1">
      <alignment vertical="center"/>
    </xf>
    <xf numFmtId="0" fontId="11" fillId="3" borderId="1" xfId="0" applyFont="1" applyFill="1" applyBorder="1" applyAlignment="1">
      <alignment vertical="center"/>
    </xf>
    <xf numFmtId="166" fontId="8" fillId="5" borderId="6" xfId="1" applyNumberFormat="1" applyFont="1" applyFill="1" applyBorder="1" applyAlignment="1">
      <alignment vertical="center"/>
    </xf>
    <xf numFmtId="166" fontId="2" fillId="9" borderId="6" xfId="1" applyNumberFormat="1" applyFont="1" applyFill="1" applyBorder="1" applyAlignment="1" applyProtection="1">
      <alignment vertical="center"/>
    </xf>
    <xf numFmtId="166" fontId="2" fillId="2" borderId="19" xfId="1" applyNumberFormat="1" applyFont="1" applyFill="1" applyBorder="1" applyAlignment="1">
      <alignment vertical="center" wrapText="1"/>
    </xf>
    <xf numFmtId="44" fontId="10" fillId="4" borderId="19" xfId="2" applyFont="1" applyFill="1" applyBorder="1" applyProtection="1">
      <protection locked="0"/>
    </xf>
    <xf numFmtId="44" fontId="10" fillId="4" borderId="7" xfId="2" applyFont="1" applyFill="1" applyBorder="1" applyProtection="1">
      <protection locked="0"/>
    </xf>
    <xf numFmtId="44" fontId="10" fillId="4" borderId="6" xfId="2" applyFont="1" applyFill="1" applyBorder="1" applyProtection="1">
      <protection locked="0"/>
    </xf>
    <xf numFmtId="44" fontId="10" fillId="4" borderId="21" xfId="2" applyFont="1" applyFill="1" applyBorder="1" applyProtection="1">
      <protection locked="0"/>
    </xf>
    <xf numFmtId="0" fontId="9" fillId="10" borderId="9" xfId="0" applyFont="1" applyFill="1" applyBorder="1" applyAlignment="1">
      <alignment vertical="center"/>
    </xf>
    <xf numFmtId="3" fontId="8" fillId="12" borderId="7" xfId="0" applyNumberFormat="1" applyFont="1" applyFill="1" applyBorder="1" applyAlignment="1">
      <alignment vertical="center"/>
    </xf>
    <xf numFmtId="3" fontId="26" fillId="2" borderId="0" xfId="1" applyNumberFormat="1" applyFont="1" applyFill="1" applyBorder="1" applyAlignment="1">
      <alignment vertical="center"/>
    </xf>
    <xf numFmtId="0" fontId="2" fillId="2" borderId="5" xfId="0" applyFont="1" applyFill="1" applyBorder="1" applyAlignment="1">
      <alignment vertical="center"/>
    </xf>
    <xf numFmtId="3" fontId="26" fillId="2" borderId="22" xfId="1" applyNumberFormat="1" applyFont="1" applyFill="1" applyBorder="1" applyAlignment="1">
      <alignment vertical="center"/>
    </xf>
    <xf numFmtId="3" fontId="26" fillId="2" borderId="9" xfId="1" applyNumberFormat="1" applyFont="1" applyFill="1" applyBorder="1" applyAlignment="1">
      <alignment vertical="center"/>
    </xf>
    <xf numFmtId="3" fontId="26" fillId="2" borderId="30" xfId="0" applyNumberFormat="1" applyFont="1" applyFill="1" applyBorder="1" applyAlignment="1">
      <alignment vertical="center"/>
    </xf>
    <xf numFmtId="3" fontId="26" fillId="2" borderId="28" xfId="1" applyNumberFormat="1" applyFont="1" applyFill="1" applyBorder="1" applyAlignment="1">
      <alignment vertical="center"/>
    </xf>
    <xf numFmtId="3" fontId="26" fillId="2" borderId="10" xfId="1" applyNumberFormat="1" applyFont="1" applyFill="1" applyBorder="1" applyAlignment="1">
      <alignment vertical="center"/>
    </xf>
    <xf numFmtId="3" fontId="26" fillId="2" borderId="31" xfId="0" applyNumberFormat="1" applyFont="1" applyFill="1" applyBorder="1" applyAlignment="1">
      <alignment vertical="center"/>
    </xf>
    <xf numFmtId="3" fontId="26" fillId="2" borderId="32" xfId="1" applyNumberFormat="1" applyFont="1" applyFill="1" applyBorder="1" applyAlignment="1">
      <alignment vertical="center"/>
    </xf>
    <xf numFmtId="3" fontId="26" fillId="2" borderId="27" xfId="0" applyNumberFormat="1" applyFont="1" applyFill="1" applyBorder="1" applyAlignment="1">
      <alignment vertical="center"/>
    </xf>
    <xf numFmtId="3" fontId="26" fillId="2" borderId="13" xfId="1" applyNumberFormat="1" applyFont="1" applyFill="1" applyBorder="1" applyAlignment="1">
      <alignment vertical="center"/>
    </xf>
    <xf numFmtId="3" fontId="26" fillId="2" borderId="8" xfId="1" applyNumberFormat="1" applyFont="1" applyFill="1" applyBorder="1" applyAlignment="1">
      <alignment vertical="center"/>
    </xf>
    <xf numFmtId="0" fontId="11" fillId="3" borderId="19" xfId="0" applyFont="1" applyFill="1" applyBorder="1" applyAlignment="1">
      <alignment vertical="center"/>
    </xf>
    <xf numFmtId="0" fontId="11" fillId="3" borderId="19" xfId="0" applyFont="1" applyFill="1" applyBorder="1" applyAlignment="1">
      <alignment horizontal="center" vertical="center" wrapText="1"/>
    </xf>
    <xf numFmtId="0" fontId="9" fillId="3" borderId="20" xfId="0" applyFont="1" applyFill="1" applyBorder="1" applyAlignment="1">
      <alignment vertical="center"/>
    </xf>
    <xf numFmtId="170" fontId="2" fillId="4" borderId="6" xfId="2" applyNumberFormat="1" applyFont="1" applyFill="1" applyBorder="1" applyAlignment="1" applyProtection="1">
      <alignment vertical="center"/>
      <protection locked="0"/>
    </xf>
    <xf numFmtId="166" fontId="2" fillId="2" borderId="5" xfId="1" applyNumberFormat="1" applyFont="1" applyFill="1" applyBorder="1" applyAlignment="1">
      <alignment vertical="center"/>
    </xf>
    <xf numFmtId="0" fontId="2" fillId="12" borderId="7" xfId="0" applyFont="1" applyFill="1" applyBorder="1" applyAlignment="1">
      <alignment vertical="center"/>
    </xf>
    <xf numFmtId="166" fontId="8" fillId="12" borderId="7" xfId="1" applyNumberFormat="1" applyFont="1" applyFill="1" applyBorder="1" applyAlignment="1">
      <alignment vertical="center"/>
    </xf>
    <xf numFmtId="170" fontId="2" fillId="4" borderId="11" xfId="2" applyNumberFormat="1" applyFont="1" applyFill="1" applyBorder="1" applyAlignment="1" applyProtection="1">
      <alignment vertical="center"/>
      <protection locked="0"/>
    </xf>
    <xf numFmtId="166" fontId="2" fillId="2" borderId="8" xfId="1" applyNumberFormat="1" applyFont="1" applyFill="1" applyBorder="1" applyAlignment="1">
      <alignment vertical="center"/>
    </xf>
    <xf numFmtId="166" fontId="2" fillId="2" borderId="6" xfId="1" applyNumberFormat="1" applyFont="1" applyFill="1" applyBorder="1" applyAlignment="1" applyProtection="1">
      <alignment vertical="center"/>
    </xf>
    <xf numFmtId="0" fontId="2" fillId="4" borderId="6" xfId="0" applyFont="1" applyFill="1" applyBorder="1" applyAlignment="1" applyProtection="1">
      <alignment vertical="center"/>
      <protection locked="0"/>
    </xf>
    <xf numFmtId="3" fontId="8" fillId="5" borderId="6" xfId="0" applyNumberFormat="1" applyFont="1" applyFill="1" applyBorder="1" applyAlignment="1">
      <alignment vertical="center"/>
    </xf>
    <xf numFmtId="0" fontId="11" fillId="3" borderId="4" xfId="0" applyFont="1" applyFill="1" applyBorder="1" applyAlignment="1">
      <alignment horizontal="left" vertical="center" wrapText="1"/>
    </xf>
    <xf numFmtId="0" fontId="11" fillId="3" borderId="25" xfId="0" applyFont="1" applyFill="1" applyBorder="1" applyAlignment="1">
      <alignment vertical="center"/>
    </xf>
    <xf numFmtId="0" fontId="11" fillId="3" borderId="25" xfId="0" applyFont="1" applyFill="1" applyBorder="1" applyAlignment="1">
      <alignment vertical="center" wrapText="1"/>
    </xf>
    <xf numFmtId="0" fontId="2" fillId="2" borderId="0" xfId="0" quotePrefix="1" applyFont="1" applyFill="1" applyAlignment="1">
      <alignment vertical="center"/>
    </xf>
    <xf numFmtId="0" fontId="2" fillId="2" borderId="27" xfId="0" applyFont="1" applyFill="1" applyBorder="1" applyAlignment="1">
      <alignment horizontal="left" vertical="center"/>
    </xf>
    <xf numFmtId="0" fontId="2" fillId="2" borderId="22" xfId="0" applyFont="1" applyFill="1" applyBorder="1" applyAlignment="1">
      <alignment horizontal="left" vertical="center"/>
    </xf>
    <xf numFmtId="0" fontId="2" fillId="2" borderId="9" xfId="0" applyFont="1" applyFill="1" applyBorder="1" applyAlignment="1">
      <alignment horizontal="left" vertical="center"/>
    </xf>
    <xf numFmtId="0" fontId="2" fillId="2" borderId="23" xfId="0" applyFont="1" applyFill="1" applyBorder="1" applyAlignment="1">
      <alignment horizontal="left" vertical="center"/>
    </xf>
    <xf numFmtId="0" fontId="2" fillId="2" borderId="16" xfId="0" applyFont="1" applyFill="1" applyBorder="1" applyAlignment="1">
      <alignment horizontal="left" vertical="center"/>
    </xf>
    <xf numFmtId="4" fontId="2" fillId="4" borderId="19" xfId="2" applyNumberFormat="1" applyFont="1" applyFill="1" applyBorder="1" applyAlignment="1" applyProtection="1">
      <alignment vertical="center"/>
      <protection locked="0"/>
    </xf>
    <xf numFmtId="4" fontId="2" fillId="4" borderId="6" xfId="2" applyNumberFormat="1" applyFont="1" applyFill="1" applyBorder="1" applyAlignment="1" applyProtection="1">
      <alignment vertical="center"/>
      <protection locked="0"/>
    </xf>
    <xf numFmtId="3" fontId="8" fillId="12" borderId="7" xfId="1" applyNumberFormat="1" applyFont="1" applyFill="1" applyBorder="1" applyAlignment="1">
      <alignment vertical="center"/>
    </xf>
    <xf numFmtId="0" fontId="6" fillId="2" borderId="0" xfId="0" applyFont="1" applyFill="1" applyAlignment="1">
      <alignment horizontal="center" vertical="center" textRotation="90" wrapText="1"/>
    </xf>
    <xf numFmtId="0" fontId="11" fillId="11" borderId="20" xfId="0" applyFont="1" applyFill="1" applyBorder="1" applyAlignment="1">
      <alignment horizontal="center" vertical="center" wrapText="1"/>
    </xf>
    <xf numFmtId="0" fontId="6" fillId="2" borderId="0" xfId="0" applyFont="1" applyFill="1" applyAlignment="1">
      <alignment horizontal="center" vertical="top" textRotation="90"/>
    </xf>
  </cellXfs>
  <cellStyles count="6">
    <cellStyle name="Komma" xfId="1" builtinId="3"/>
    <cellStyle name="Procent" xfId="3" builtinId="5"/>
    <cellStyle name="Standaard" xfId="0" builtinId="0"/>
    <cellStyle name="Standaard 2 2" xfId="4" xr:uid="{1AC00ECC-E1F4-4C86-88D2-883A41EF72F6}"/>
    <cellStyle name="Standaard 3" xfId="5" xr:uid="{CA1CDD03-2F6B-4D90-9CB0-EE7CCB9A6D11}"/>
    <cellStyle name="Valuta" xfId="2" builtinId="4"/>
  </cellStyles>
  <dxfs count="9">
    <dxf>
      <fill>
        <patternFill>
          <bgColor theme="0"/>
        </patternFill>
      </fill>
    </dxf>
    <dxf>
      <fill>
        <patternFill>
          <bgColor theme="0" tint="-4.9989318521683403E-2"/>
        </patternFill>
      </fill>
    </dxf>
    <dxf>
      <fill>
        <patternFill>
          <bgColor theme="0"/>
        </patternFill>
      </fill>
    </dxf>
    <dxf>
      <fill>
        <patternFill>
          <bgColor theme="0" tint="-4.9989318521683403E-2"/>
        </patternFill>
      </fill>
    </dxf>
    <dxf>
      <font>
        <b/>
        <i val="0"/>
        <strike val="0"/>
      </font>
    </dxf>
    <dxf>
      <font>
        <b/>
        <i val="0"/>
        <strike val="0"/>
      </font>
    </dxf>
    <dxf>
      <font>
        <b/>
        <i val="0"/>
        <strike val="0"/>
      </font>
      <border>
        <top style="thin">
          <color theme="3"/>
        </top>
      </border>
    </dxf>
    <dxf>
      <font>
        <b/>
        <i val="0"/>
        <strike val="0"/>
        <color theme="3"/>
      </font>
    </dxf>
    <dxf>
      <font>
        <strike val="0"/>
      </font>
      <fill>
        <patternFill>
          <bgColor theme="0"/>
        </patternFill>
      </fill>
      <border diagonalUp="0" diagonalDown="0">
        <left/>
        <right/>
        <top/>
        <bottom/>
        <vertical/>
        <horizontal style="thin">
          <color theme="0" tint="-0.14996795556505021"/>
        </horizontal>
      </border>
    </dxf>
  </dxfs>
  <tableStyles count="1" defaultTableStyle="HG_Tabel" defaultPivotStyle="PivotStyleLight16">
    <tableStyle name="HG_Tabel" pivot="0" count="9" xr9:uid="{00000000-0011-0000-FFFF-FFFF00000000}">
      <tableStyleElement type="wholeTable" dxfId="8"/>
      <tableStyleElement type="headerRow" dxfId="7"/>
      <tableStyleElement type="totalRow" dxfId="6"/>
      <tableStyleElement type="firstColumn" dxfId="5"/>
      <tableStyleElement type="lastColumn" dxfId="4"/>
      <tableStyleElement type="firstRowStripe" dxfId="3"/>
      <tableStyleElement type="secondRowStripe" dxfId="2"/>
      <tableStyleElement type="firstColumnStripe" dxfId="1"/>
      <tableStyleElement type="secondColumnStripe" dxfId="0"/>
    </tableStyle>
  </tableStyles>
  <colors>
    <mruColors>
      <color rgb="FF94D3E5"/>
      <color rgb="FF6784C1"/>
      <color rgb="FF3CA78D"/>
      <color rgb="FF0077A6"/>
      <color rgb="FF00506E"/>
      <color rgb="FF97D1CB"/>
      <color rgb="FFF5B2BD"/>
      <color rgb="FF715085"/>
      <color rgb="FFBC99C7"/>
      <color rgb="FF00AAC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5</xdr:row>
      <xdr:rowOff>28575</xdr:rowOff>
    </xdr:from>
    <xdr:to>
      <xdr:col>2</xdr:col>
      <xdr:colOff>12065</xdr:colOff>
      <xdr:row>5</xdr:row>
      <xdr:rowOff>149414</xdr:rowOff>
    </xdr:to>
    <xdr:pic>
      <xdr:nvPicPr>
        <xdr:cNvPr id="2" name="Afbeelding 1">
          <a:extLst>
            <a:ext uri="{FF2B5EF4-FFF2-40B4-BE49-F238E27FC236}">
              <a16:creationId xmlns:a16="http://schemas.microsoft.com/office/drawing/2014/main" id="{F89503C7-E23B-46BE-BAAB-3EFEB11F8CDE}"/>
            </a:ext>
          </a:extLst>
        </xdr:cNvPr>
        <xdr:cNvPicPr>
          <a:picLocks noChangeAspect="1"/>
        </xdr:cNvPicPr>
      </xdr:nvPicPr>
      <xdr:blipFill>
        <a:blip xmlns:r="http://schemas.openxmlformats.org/officeDocument/2006/relationships" r:embed="rId1"/>
        <a:stretch>
          <a:fillRect/>
        </a:stretch>
      </xdr:blipFill>
      <xdr:spPr>
        <a:xfrm>
          <a:off x="15554325" y="1847850"/>
          <a:ext cx="5715" cy="120839"/>
        </a:xfrm>
        <a:prstGeom prst="rect">
          <a:avLst/>
        </a:prstGeom>
      </xdr:spPr>
    </xdr:pic>
    <xdr:clientData/>
  </xdr:twoCellAnchor>
  <xdr:oneCellAnchor>
    <xdr:from>
      <xdr:col>2</xdr:col>
      <xdr:colOff>0</xdr:colOff>
      <xdr:row>8</xdr:row>
      <xdr:rowOff>28575</xdr:rowOff>
    </xdr:from>
    <xdr:ext cx="0" cy="118934"/>
    <xdr:pic>
      <xdr:nvPicPr>
        <xdr:cNvPr id="3" name="Afbeelding 2">
          <a:extLst>
            <a:ext uri="{FF2B5EF4-FFF2-40B4-BE49-F238E27FC236}">
              <a16:creationId xmlns:a16="http://schemas.microsoft.com/office/drawing/2014/main" id="{80FDA6E2-1F95-4654-9E74-579F7CCD76F3}"/>
            </a:ext>
          </a:extLst>
        </xdr:cNvPr>
        <xdr:cNvPicPr>
          <a:picLocks noChangeAspect="1"/>
        </xdr:cNvPicPr>
      </xdr:nvPicPr>
      <xdr:blipFill>
        <a:blip xmlns:r="http://schemas.openxmlformats.org/officeDocument/2006/relationships" r:embed="rId1"/>
        <a:stretch>
          <a:fillRect/>
        </a:stretch>
      </xdr:blipFill>
      <xdr:spPr>
        <a:xfrm>
          <a:off x="15554325" y="3990975"/>
          <a:ext cx="0" cy="118934"/>
        </a:xfrm>
        <a:prstGeom prst="rect">
          <a:avLst/>
        </a:prstGeom>
      </xdr:spPr>
    </xdr:pic>
    <xdr:clientData/>
  </xdr:oneCellAnchor>
  <xdr:oneCellAnchor>
    <xdr:from>
      <xdr:col>2</xdr:col>
      <xdr:colOff>0</xdr:colOff>
      <xdr:row>15</xdr:row>
      <xdr:rowOff>0</xdr:rowOff>
    </xdr:from>
    <xdr:ext cx="0" cy="118934"/>
    <xdr:pic>
      <xdr:nvPicPr>
        <xdr:cNvPr id="4" name="Afbeelding 3">
          <a:extLst>
            <a:ext uri="{FF2B5EF4-FFF2-40B4-BE49-F238E27FC236}">
              <a16:creationId xmlns:a16="http://schemas.microsoft.com/office/drawing/2014/main" id="{1CD272FB-E636-4AAF-A041-0E7D237BC143}"/>
            </a:ext>
          </a:extLst>
        </xdr:cNvPr>
        <xdr:cNvPicPr>
          <a:picLocks noChangeAspect="1"/>
        </xdr:cNvPicPr>
      </xdr:nvPicPr>
      <xdr:blipFill>
        <a:blip xmlns:r="http://schemas.openxmlformats.org/officeDocument/2006/relationships" r:embed="rId1"/>
        <a:stretch>
          <a:fillRect/>
        </a:stretch>
      </xdr:blipFill>
      <xdr:spPr>
        <a:xfrm>
          <a:off x="15554325" y="5229225"/>
          <a:ext cx="0" cy="118934"/>
        </a:xfrm>
        <a:prstGeom prst="rect">
          <a:avLst/>
        </a:prstGeom>
      </xdr:spPr>
    </xdr:pic>
    <xdr:clientData/>
  </xdr:oneCellAnchor>
  <xdr:oneCellAnchor>
    <xdr:from>
      <xdr:col>2</xdr:col>
      <xdr:colOff>0</xdr:colOff>
      <xdr:row>8</xdr:row>
      <xdr:rowOff>0</xdr:rowOff>
    </xdr:from>
    <xdr:ext cx="0" cy="118934"/>
    <xdr:pic>
      <xdr:nvPicPr>
        <xdr:cNvPr id="5" name="Afbeelding 4">
          <a:extLst>
            <a:ext uri="{FF2B5EF4-FFF2-40B4-BE49-F238E27FC236}">
              <a16:creationId xmlns:a16="http://schemas.microsoft.com/office/drawing/2014/main" id="{7DD75042-2FD9-41C5-9368-356DFF371893}"/>
            </a:ext>
          </a:extLst>
        </xdr:cNvPr>
        <xdr:cNvPicPr>
          <a:picLocks noChangeAspect="1"/>
        </xdr:cNvPicPr>
      </xdr:nvPicPr>
      <xdr:blipFill>
        <a:blip xmlns:r="http://schemas.openxmlformats.org/officeDocument/2006/relationships" r:embed="rId1"/>
        <a:stretch>
          <a:fillRect/>
        </a:stretch>
      </xdr:blipFill>
      <xdr:spPr>
        <a:xfrm>
          <a:off x="15554325" y="3962400"/>
          <a:ext cx="0" cy="118934"/>
        </a:xfrm>
        <a:prstGeom prst="rect">
          <a:avLst/>
        </a:prstGeom>
      </xdr:spPr>
    </xdr:pic>
    <xdr:clientData/>
  </xdr:oneCellAnchor>
  <xdr:twoCellAnchor editAs="oneCell">
    <xdr:from>
      <xdr:col>1</xdr:col>
      <xdr:colOff>13601701</xdr:colOff>
      <xdr:row>2</xdr:row>
      <xdr:rowOff>38101</xdr:rowOff>
    </xdr:from>
    <xdr:to>
      <xdr:col>1</xdr:col>
      <xdr:colOff>15262056</xdr:colOff>
      <xdr:row>4</xdr:row>
      <xdr:rowOff>8504</xdr:rowOff>
    </xdr:to>
    <xdr:pic>
      <xdr:nvPicPr>
        <xdr:cNvPr id="6" name="Afbeelding 5">
          <a:extLst>
            <a:ext uri="{FF2B5EF4-FFF2-40B4-BE49-F238E27FC236}">
              <a16:creationId xmlns:a16="http://schemas.microsoft.com/office/drawing/2014/main" id="{6E30AB4A-E213-438A-8D6C-6F463D654EC2}"/>
            </a:ext>
          </a:extLst>
        </xdr:cNvPr>
        <xdr:cNvPicPr>
          <a:picLocks noChangeAspect="1"/>
        </xdr:cNvPicPr>
      </xdr:nvPicPr>
      <xdr:blipFill>
        <a:blip xmlns:r="http://schemas.openxmlformats.org/officeDocument/2006/relationships" r:embed="rId2"/>
        <a:stretch>
          <a:fillRect/>
        </a:stretch>
      </xdr:blipFill>
      <xdr:spPr>
        <a:xfrm>
          <a:off x="13746277" y="386784"/>
          <a:ext cx="1660355" cy="1101497"/>
        </a:xfrm>
        <a:prstGeom prst="rect">
          <a:avLst/>
        </a:prstGeom>
      </xdr:spPr>
    </xdr:pic>
    <xdr:clientData/>
  </xdr:twoCellAnchor>
  <xdr:oneCellAnchor>
    <xdr:from>
      <xdr:col>2</xdr:col>
      <xdr:colOff>0</xdr:colOff>
      <xdr:row>13</xdr:row>
      <xdr:rowOff>0</xdr:rowOff>
    </xdr:from>
    <xdr:ext cx="0" cy="118934"/>
    <xdr:pic>
      <xdr:nvPicPr>
        <xdr:cNvPr id="8" name="Afbeelding 7">
          <a:extLst>
            <a:ext uri="{FF2B5EF4-FFF2-40B4-BE49-F238E27FC236}">
              <a16:creationId xmlns:a16="http://schemas.microsoft.com/office/drawing/2014/main" id="{51ACD55F-D920-4376-BF60-2D979116BEC2}"/>
            </a:ext>
          </a:extLst>
        </xdr:cNvPr>
        <xdr:cNvPicPr>
          <a:picLocks noChangeAspect="1"/>
        </xdr:cNvPicPr>
      </xdr:nvPicPr>
      <xdr:blipFill>
        <a:blip xmlns:r="http://schemas.openxmlformats.org/officeDocument/2006/relationships" r:embed="rId1"/>
        <a:stretch>
          <a:fillRect/>
        </a:stretch>
      </xdr:blipFill>
      <xdr:spPr>
        <a:xfrm>
          <a:off x="15554325" y="5638800"/>
          <a:ext cx="0" cy="118934"/>
        </a:xfrm>
        <a:prstGeom prst="rect">
          <a:avLst/>
        </a:prstGeom>
      </xdr:spPr>
    </xdr:pic>
    <xdr:clientData/>
  </xdr:oneCellAnchor>
</xdr:wsDr>
</file>

<file path=xl/theme/theme1.xml><?xml version="1.0" encoding="utf-8"?>
<a:theme xmlns:a="http://schemas.openxmlformats.org/drawingml/2006/main" name="HG2023">
  <a:themeElements>
    <a:clrScheme name="HG2023">
      <a:dk1>
        <a:sysClr val="windowText" lastClr="000000"/>
      </a:dk1>
      <a:lt1>
        <a:sysClr val="window" lastClr="FFFFFF"/>
      </a:lt1>
      <a:dk2>
        <a:srgbClr val="34514F"/>
      </a:dk2>
      <a:lt2>
        <a:srgbClr val="FFFFFF"/>
      </a:lt2>
      <a:accent1>
        <a:srgbClr val="025157"/>
      </a:accent1>
      <a:accent2>
        <a:srgbClr val="FFC5F3"/>
      </a:accent2>
      <a:accent3>
        <a:srgbClr val="92003B"/>
      </a:accent3>
      <a:accent4>
        <a:srgbClr val="88B6F2"/>
      </a:accent4>
      <a:accent5>
        <a:srgbClr val="0455BF"/>
      </a:accent5>
      <a:accent6>
        <a:srgbClr val="02EC1E"/>
      </a:accent6>
      <a:hlink>
        <a:srgbClr val="000000"/>
      </a:hlink>
      <a:folHlink>
        <a:srgbClr val="FF3700"/>
      </a:folHlink>
    </a:clrScheme>
    <a:fontScheme name="HG2023">
      <a:majorFont>
        <a:latin typeface="Segoe UI"/>
        <a:ea typeface=""/>
        <a:cs typeface=""/>
      </a:majorFont>
      <a:minorFont>
        <a:latin typeface="Segoe UI"/>
        <a:ea typeface=""/>
        <a:cs typeface=""/>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75635-A757-4C6A-A034-54FAF2B7D78E}">
  <sheetPr codeName="Blad1"/>
  <dimension ref="A1:BT248"/>
  <sheetViews>
    <sheetView topLeftCell="A31" zoomScale="112" zoomScaleNormal="120" workbookViewId="0">
      <selection activeCell="B49" sqref="B49"/>
    </sheetView>
  </sheetViews>
  <sheetFormatPr defaultColWidth="0" defaultRowHeight="0" customHeight="1" zeroHeight="1" x14ac:dyDescent="0.15"/>
  <cols>
    <col min="1" max="1" width="1.875" style="18" customWidth="1"/>
    <col min="2" max="2" width="202.25" style="54" customWidth="1"/>
    <col min="3" max="3" width="1.875" style="18" customWidth="1"/>
    <col min="4" max="72" width="0" style="18" hidden="1" customWidth="1"/>
    <col min="73" max="16384" width="9" style="18" hidden="1"/>
  </cols>
  <sheetData>
    <row r="1" spans="1:50" ht="10.5" x14ac:dyDescent="0.15">
      <c r="B1" s="18"/>
    </row>
    <row r="2" spans="1:50" ht="16.5" customHeight="1" x14ac:dyDescent="0.15">
      <c r="B2" s="48" t="s">
        <v>0</v>
      </c>
    </row>
    <row r="3" spans="1:50" s="51" customFormat="1" ht="84" x14ac:dyDescent="0.3">
      <c r="A3" s="49"/>
      <c r="B3" s="50" t="s">
        <v>1</v>
      </c>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H3" s="49"/>
      <c r="AI3" s="49"/>
      <c r="AJ3" s="49"/>
      <c r="AK3" s="49"/>
      <c r="AL3" s="49"/>
      <c r="AM3" s="49"/>
      <c r="AN3" s="49"/>
      <c r="AO3" s="49"/>
      <c r="AP3" s="49"/>
      <c r="AQ3" s="49"/>
      <c r="AR3" s="49"/>
      <c r="AS3" s="49"/>
      <c r="AT3" s="49"/>
      <c r="AU3" s="49"/>
      <c r="AV3" s="49"/>
      <c r="AW3" s="49"/>
      <c r="AX3" s="49"/>
    </row>
    <row r="4" spans="1:50" ht="5.25" customHeight="1" x14ac:dyDescent="0.15">
      <c r="B4" s="18"/>
    </row>
    <row r="5" spans="1:50" ht="16.5" customHeight="1" x14ac:dyDescent="0.15">
      <c r="B5" s="48" t="s">
        <v>2</v>
      </c>
    </row>
    <row r="6" spans="1:50" s="51" customFormat="1" ht="168" x14ac:dyDescent="0.3">
      <c r="A6" s="49"/>
      <c r="B6" s="52" t="s">
        <v>3</v>
      </c>
      <c r="C6" s="49"/>
      <c r="D6" s="49"/>
      <c r="E6" s="49"/>
      <c r="F6" s="49"/>
      <c r="G6" s="49"/>
      <c r="H6" s="49"/>
      <c r="I6" s="49"/>
      <c r="J6" s="49"/>
      <c r="K6" s="49"/>
      <c r="L6" s="49"/>
      <c r="M6" s="49"/>
      <c r="N6" s="49"/>
      <c r="O6" s="49"/>
      <c r="P6" s="49"/>
      <c r="Q6" s="49"/>
      <c r="R6" s="49"/>
      <c r="S6" s="49"/>
      <c r="T6" s="49"/>
      <c r="U6" s="49"/>
      <c r="V6" s="49"/>
      <c r="W6" s="49"/>
      <c r="X6" s="49"/>
      <c r="Y6" s="49"/>
      <c r="Z6" s="49"/>
      <c r="AA6" s="49"/>
      <c r="AB6" s="49"/>
      <c r="AC6" s="49"/>
      <c r="AD6" s="49"/>
      <c r="AE6" s="49"/>
      <c r="AF6" s="49"/>
      <c r="AG6" s="49"/>
      <c r="AH6" s="49"/>
      <c r="AI6" s="49"/>
      <c r="AJ6" s="49"/>
      <c r="AK6" s="49"/>
      <c r="AL6" s="49"/>
      <c r="AM6" s="49"/>
      <c r="AN6" s="49"/>
      <c r="AO6" s="49"/>
      <c r="AP6" s="49"/>
      <c r="AQ6" s="49"/>
      <c r="AR6" s="49"/>
      <c r="AS6" s="49"/>
      <c r="AT6" s="49"/>
      <c r="AU6" s="49"/>
      <c r="AV6" s="49"/>
      <c r="AW6" s="49"/>
      <c r="AX6" s="49"/>
    </row>
    <row r="7" spans="1:50" ht="5.25" customHeight="1" x14ac:dyDescent="0.15">
      <c r="B7" s="18"/>
    </row>
    <row r="8" spans="1:50" ht="16.5" customHeight="1" x14ac:dyDescent="0.15">
      <c r="B8" s="48" t="s">
        <v>4</v>
      </c>
    </row>
    <row r="9" spans="1:50" s="51" customFormat="1" ht="21" x14ac:dyDescent="0.3">
      <c r="A9" s="49"/>
      <c r="B9" s="52" t="s">
        <v>5</v>
      </c>
      <c r="C9" s="49"/>
      <c r="D9" s="49"/>
      <c r="E9" s="49"/>
      <c r="F9" s="49"/>
      <c r="G9" s="49"/>
      <c r="H9" s="49"/>
      <c r="I9" s="49"/>
      <c r="J9" s="49"/>
      <c r="K9" s="49"/>
      <c r="L9" s="49"/>
      <c r="M9" s="49"/>
      <c r="N9" s="49"/>
      <c r="O9" s="49"/>
      <c r="P9" s="49"/>
      <c r="Q9" s="49"/>
      <c r="R9" s="49"/>
      <c r="S9" s="49"/>
      <c r="T9" s="49"/>
      <c r="U9" s="49"/>
      <c r="V9" s="49"/>
      <c r="W9" s="49"/>
      <c r="X9" s="49"/>
      <c r="Y9" s="49"/>
      <c r="Z9" s="49"/>
      <c r="AA9" s="49"/>
      <c r="AB9" s="49"/>
      <c r="AC9" s="49"/>
      <c r="AD9" s="49"/>
      <c r="AE9" s="49"/>
      <c r="AF9" s="49"/>
      <c r="AG9" s="49"/>
      <c r="AH9" s="49"/>
      <c r="AI9" s="49"/>
      <c r="AJ9" s="49"/>
      <c r="AK9" s="49"/>
      <c r="AL9" s="49"/>
      <c r="AM9" s="49"/>
      <c r="AN9" s="49"/>
      <c r="AO9" s="49"/>
      <c r="AP9" s="49"/>
      <c r="AQ9" s="49"/>
      <c r="AR9" s="49"/>
      <c r="AS9" s="49"/>
      <c r="AT9" s="49"/>
      <c r="AU9" s="49"/>
      <c r="AV9" s="49"/>
      <c r="AW9" s="49"/>
      <c r="AX9" s="49"/>
    </row>
    <row r="10" spans="1:50" ht="5.25" customHeight="1" x14ac:dyDescent="0.15">
      <c r="B10" s="18"/>
    </row>
    <row r="11" spans="1:50" ht="16.5" customHeight="1" x14ac:dyDescent="0.15">
      <c r="B11" s="48" t="s">
        <v>6</v>
      </c>
    </row>
    <row r="12" spans="1:50" s="51" customFormat="1" ht="21" x14ac:dyDescent="0.3">
      <c r="A12" s="49"/>
      <c r="B12" s="50" t="s">
        <v>7</v>
      </c>
      <c r="C12" s="49"/>
      <c r="D12" s="49"/>
      <c r="E12" s="49"/>
      <c r="F12" s="49"/>
      <c r="G12" s="49"/>
      <c r="H12" s="49"/>
      <c r="I12" s="49"/>
      <c r="J12" s="49"/>
      <c r="K12" s="49"/>
      <c r="L12" s="49"/>
      <c r="M12" s="49"/>
      <c r="N12" s="49"/>
      <c r="O12" s="49"/>
      <c r="P12" s="49"/>
      <c r="Q12" s="49"/>
      <c r="R12" s="49"/>
      <c r="S12" s="49"/>
      <c r="T12" s="49"/>
      <c r="U12" s="49"/>
      <c r="V12" s="49"/>
      <c r="W12" s="49"/>
      <c r="X12" s="49"/>
      <c r="Y12" s="49"/>
      <c r="Z12" s="49"/>
      <c r="AA12" s="49"/>
      <c r="AB12" s="49"/>
      <c r="AC12" s="49"/>
      <c r="AD12" s="49"/>
      <c r="AE12" s="49"/>
      <c r="AF12" s="49"/>
      <c r="AG12" s="49"/>
      <c r="AH12" s="49"/>
      <c r="AI12" s="49"/>
      <c r="AJ12" s="49"/>
      <c r="AK12" s="49"/>
      <c r="AL12" s="49"/>
      <c r="AM12" s="49"/>
      <c r="AN12" s="49"/>
      <c r="AO12" s="49"/>
      <c r="AP12" s="49"/>
      <c r="AQ12" s="49"/>
      <c r="AR12" s="49"/>
      <c r="AS12" s="49"/>
      <c r="AT12" s="49"/>
      <c r="AU12" s="49"/>
      <c r="AV12" s="49"/>
      <c r="AW12" s="49"/>
      <c r="AX12" s="49"/>
    </row>
    <row r="13" spans="1:50" ht="5.25" customHeight="1" x14ac:dyDescent="0.15">
      <c r="B13" s="18"/>
    </row>
    <row r="14" spans="1:50" ht="16.5" customHeight="1" x14ac:dyDescent="0.15">
      <c r="B14" s="48" t="s">
        <v>8</v>
      </c>
    </row>
    <row r="15" spans="1:50" s="51" customFormat="1" ht="21" x14ac:dyDescent="0.3">
      <c r="A15" s="49"/>
      <c r="B15" s="50" t="s">
        <v>9</v>
      </c>
      <c r="C15" s="49"/>
      <c r="D15" s="49"/>
      <c r="E15" s="49"/>
      <c r="F15" s="49"/>
      <c r="G15" s="49"/>
      <c r="H15" s="49"/>
      <c r="I15" s="49"/>
      <c r="J15" s="49"/>
      <c r="K15" s="49"/>
      <c r="L15" s="49"/>
      <c r="M15" s="49"/>
      <c r="N15" s="49"/>
      <c r="O15" s="49"/>
      <c r="P15" s="49"/>
      <c r="Q15" s="49"/>
      <c r="R15" s="49"/>
      <c r="S15" s="49"/>
      <c r="T15" s="49"/>
      <c r="U15" s="49"/>
      <c r="V15" s="49"/>
      <c r="W15" s="49"/>
      <c r="X15" s="49"/>
      <c r="Y15" s="49"/>
      <c r="Z15" s="49"/>
      <c r="AA15" s="49"/>
      <c r="AB15" s="49"/>
      <c r="AC15" s="49"/>
      <c r="AD15" s="49"/>
      <c r="AE15" s="49"/>
      <c r="AF15" s="49"/>
      <c r="AG15" s="49"/>
      <c r="AH15" s="49"/>
      <c r="AI15" s="49"/>
      <c r="AJ15" s="49"/>
      <c r="AK15" s="49"/>
      <c r="AL15" s="49"/>
      <c r="AM15" s="49"/>
      <c r="AN15" s="49"/>
      <c r="AO15" s="49"/>
      <c r="AP15" s="49"/>
      <c r="AQ15" s="49"/>
      <c r="AR15" s="49"/>
      <c r="AS15" s="49"/>
      <c r="AT15" s="49"/>
      <c r="AU15" s="49"/>
      <c r="AV15" s="49"/>
      <c r="AW15" s="49"/>
      <c r="AX15" s="49"/>
    </row>
    <row r="16" spans="1:50" ht="5.25" customHeight="1" x14ac:dyDescent="0.15">
      <c r="B16" s="18"/>
    </row>
    <row r="17" spans="1:50" ht="16.5" customHeight="1" x14ac:dyDescent="0.15">
      <c r="B17" s="48" t="s">
        <v>10</v>
      </c>
    </row>
    <row r="18" spans="1:50" s="51" customFormat="1" ht="21" x14ac:dyDescent="0.3">
      <c r="A18" s="49"/>
      <c r="B18" s="53" t="s">
        <v>11</v>
      </c>
      <c r="C18" s="49"/>
      <c r="D18" s="49"/>
      <c r="E18" s="49"/>
      <c r="F18" s="49"/>
      <c r="G18" s="49"/>
      <c r="H18" s="49"/>
      <c r="I18" s="49"/>
      <c r="J18" s="49"/>
      <c r="K18" s="49"/>
      <c r="L18" s="49"/>
      <c r="M18" s="49"/>
      <c r="N18" s="49"/>
      <c r="O18" s="49"/>
      <c r="P18" s="49"/>
      <c r="Q18" s="49"/>
      <c r="R18" s="49"/>
      <c r="S18" s="49"/>
      <c r="T18" s="49"/>
      <c r="U18" s="49"/>
      <c r="V18" s="49"/>
      <c r="W18" s="49"/>
      <c r="X18" s="49"/>
      <c r="Y18" s="49"/>
      <c r="Z18" s="49"/>
      <c r="AA18" s="49"/>
      <c r="AB18" s="49"/>
      <c r="AC18" s="49"/>
      <c r="AD18" s="49"/>
      <c r="AE18" s="49"/>
      <c r="AF18" s="49"/>
      <c r="AG18" s="49"/>
      <c r="AH18" s="49"/>
      <c r="AI18" s="49"/>
      <c r="AJ18" s="49"/>
      <c r="AK18" s="49"/>
      <c r="AL18" s="49"/>
      <c r="AM18" s="49"/>
      <c r="AN18" s="49"/>
      <c r="AO18" s="49"/>
      <c r="AP18" s="49"/>
      <c r="AQ18" s="49"/>
      <c r="AR18" s="49"/>
      <c r="AS18" s="49"/>
      <c r="AT18" s="49"/>
      <c r="AU18" s="49"/>
      <c r="AV18" s="49"/>
      <c r="AW18" s="49"/>
      <c r="AX18" s="49"/>
    </row>
    <row r="19" spans="1:50" ht="5.25" customHeight="1" x14ac:dyDescent="0.15">
      <c r="B19" s="18"/>
    </row>
    <row r="20" spans="1:50" ht="16.5" customHeight="1" x14ac:dyDescent="0.15">
      <c r="B20" s="48" t="s">
        <v>12</v>
      </c>
    </row>
    <row r="21" spans="1:50" s="51" customFormat="1" ht="73.5" x14ac:dyDescent="0.3">
      <c r="A21" s="49"/>
      <c r="B21" s="119" t="s">
        <v>13</v>
      </c>
      <c r="C21" s="49"/>
      <c r="D21" s="49"/>
      <c r="E21" s="49"/>
      <c r="F21" s="49"/>
      <c r="G21" s="49"/>
      <c r="H21" s="49"/>
      <c r="I21" s="49"/>
      <c r="J21" s="49"/>
      <c r="K21" s="49"/>
      <c r="L21" s="49"/>
      <c r="M21" s="49"/>
      <c r="N21" s="49"/>
      <c r="O21" s="49"/>
      <c r="P21" s="49"/>
      <c r="Q21" s="49"/>
      <c r="R21" s="49"/>
      <c r="S21" s="49"/>
      <c r="T21" s="49"/>
      <c r="U21" s="49"/>
      <c r="V21" s="49"/>
      <c r="W21" s="49"/>
      <c r="X21" s="49"/>
      <c r="Y21" s="49"/>
      <c r="Z21" s="49"/>
      <c r="AA21" s="49"/>
      <c r="AB21" s="49"/>
      <c r="AC21" s="49"/>
      <c r="AD21" s="49"/>
      <c r="AE21" s="49"/>
      <c r="AF21" s="49"/>
      <c r="AG21" s="49"/>
      <c r="AH21" s="49"/>
      <c r="AI21" s="49"/>
      <c r="AJ21" s="49"/>
      <c r="AK21" s="49"/>
      <c r="AL21" s="49"/>
      <c r="AM21" s="49"/>
      <c r="AN21" s="49"/>
      <c r="AO21" s="49"/>
      <c r="AP21" s="49"/>
      <c r="AQ21" s="49"/>
      <c r="AR21" s="49"/>
      <c r="AS21" s="49"/>
      <c r="AT21" s="49"/>
      <c r="AU21" s="49"/>
      <c r="AV21" s="49"/>
      <c r="AW21" s="49"/>
      <c r="AX21" s="49"/>
    </row>
    <row r="22" spans="1:50" ht="5.25" customHeight="1" x14ac:dyDescent="0.15">
      <c r="B22" s="18"/>
    </row>
    <row r="23" spans="1:50" ht="16.5" customHeight="1" x14ac:dyDescent="0.15">
      <c r="B23" s="48" t="s">
        <v>14</v>
      </c>
    </row>
    <row r="24" spans="1:50" s="51" customFormat="1" ht="63" x14ac:dyDescent="0.3">
      <c r="A24" s="49"/>
      <c r="B24" s="53" t="s">
        <v>15</v>
      </c>
      <c r="C24" s="49"/>
      <c r="D24" s="49"/>
      <c r="E24" s="49"/>
      <c r="F24" s="49"/>
      <c r="G24" s="49"/>
      <c r="H24" s="49"/>
      <c r="I24" s="49"/>
      <c r="J24" s="49"/>
      <c r="K24" s="49"/>
      <c r="L24" s="49"/>
      <c r="M24" s="49"/>
      <c r="N24" s="49"/>
      <c r="O24" s="49"/>
      <c r="P24" s="49"/>
      <c r="Q24" s="49"/>
      <c r="R24" s="49"/>
      <c r="S24" s="49"/>
      <c r="T24" s="49"/>
      <c r="U24" s="49"/>
      <c r="V24" s="49"/>
      <c r="W24" s="49"/>
      <c r="X24" s="49"/>
      <c r="Y24" s="49"/>
      <c r="Z24" s="49"/>
      <c r="AA24" s="49"/>
      <c r="AB24" s="49"/>
      <c r="AC24" s="49"/>
      <c r="AD24" s="49"/>
      <c r="AE24" s="49"/>
      <c r="AF24" s="49"/>
      <c r="AG24" s="49"/>
      <c r="AH24" s="49"/>
      <c r="AI24" s="49"/>
      <c r="AJ24" s="49"/>
      <c r="AK24" s="49"/>
      <c r="AL24" s="49"/>
      <c r="AM24" s="49"/>
      <c r="AN24" s="49"/>
      <c r="AO24" s="49"/>
      <c r="AP24" s="49"/>
      <c r="AQ24" s="49"/>
      <c r="AR24" s="49"/>
      <c r="AS24" s="49"/>
      <c r="AT24" s="49"/>
      <c r="AU24" s="49"/>
      <c r="AV24" s="49"/>
      <c r="AW24" s="49"/>
      <c r="AX24" s="49"/>
    </row>
    <row r="25" spans="1:50" ht="5.25" customHeight="1" x14ac:dyDescent="0.15">
      <c r="B25" s="18"/>
    </row>
    <row r="26" spans="1:50" ht="16.5" customHeight="1" x14ac:dyDescent="0.15">
      <c r="B26" s="48" t="s">
        <v>16</v>
      </c>
    </row>
    <row r="27" spans="1:50" s="51" customFormat="1" ht="63" x14ac:dyDescent="0.3">
      <c r="A27" s="49"/>
      <c r="B27" s="53" t="s">
        <v>17</v>
      </c>
      <c r="C27" s="49"/>
      <c r="D27" s="49"/>
      <c r="E27" s="49"/>
      <c r="F27" s="49"/>
      <c r="G27" s="49"/>
      <c r="H27" s="49"/>
      <c r="I27" s="49"/>
      <c r="J27" s="49"/>
      <c r="K27" s="49"/>
      <c r="L27" s="49"/>
      <c r="M27" s="49"/>
      <c r="N27" s="49"/>
      <c r="O27" s="49"/>
      <c r="P27" s="49"/>
      <c r="Q27" s="49"/>
      <c r="R27" s="49"/>
      <c r="S27" s="49"/>
      <c r="T27" s="49"/>
      <c r="U27" s="49"/>
      <c r="V27" s="49"/>
      <c r="W27" s="49"/>
      <c r="X27" s="49"/>
      <c r="Y27" s="49"/>
      <c r="Z27" s="49"/>
      <c r="AA27" s="49"/>
      <c r="AB27" s="49"/>
      <c r="AC27" s="49"/>
      <c r="AD27" s="49"/>
      <c r="AE27" s="49"/>
      <c r="AF27" s="49"/>
      <c r="AG27" s="49"/>
      <c r="AH27" s="49"/>
      <c r="AI27" s="49"/>
      <c r="AJ27" s="49"/>
      <c r="AK27" s="49"/>
      <c r="AL27" s="49"/>
      <c r="AM27" s="49"/>
      <c r="AN27" s="49"/>
      <c r="AO27" s="49"/>
      <c r="AP27" s="49"/>
      <c r="AQ27" s="49"/>
      <c r="AR27" s="49"/>
      <c r="AS27" s="49"/>
      <c r="AT27" s="49"/>
      <c r="AU27" s="49"/>
      <c r="AV27" s="49"/>
      <c r="AW27" s="49"/>
      <c r="AX27" s="49"/>
    </row>
    <row r="28" spans="1:50" ht="5.25" customHeight="1" x14ac:dyDescent="0.15">
      <c r="B28" s="18" t="s">
        <v>18</v>
      </c>
    </row>
    <row r="29" spans="1:50" ht="16.5" customHeight="1" x14ac:dyDescent="0.15">
      <c r="B29" s="48" t="s">
        <v>19</v>
      </c>
    </row>
    <row r="30" spans="1:50" s="51" customFormat="1" ht="63" x14ac:dyDescent="0.3">
      <c r="A30" s="49"/>
      <c r="B30" s="53" t="s">
        <v>20</v>
      </c>
      <c r="C30" s="49"/>
      <c r="D30" s="49"/>
      <c r="E30" s="49"/>
      <c r="F30" s="49"/>
      <c r="G30" s="49"/>
      <c r="H30" s="49"/>
      <c r="I30" s="49"/>
      <c r="J30" s="49"/>
      <c r="K30" s="49"/>
      <c r="L30" s="49"/>
      <c r="M30" s="49"/>
      <c r="N30" s="49"/>
      <c r="O30" s="49"/>
      <c r="P30" s="49"/>
      <c r="Q30" s="49"/>
      <c r="R30" s="49"/>
      <c r="S30" s="49"/>
      <c r="T30" s="49"/>
      <c r="U30" s="49"/>
      <c r="V30" s="49"/>
      <c r="W30" s="49"/>
      <c r="X30" s="49"/>
      <c r="Y30" s="49"/>
      <c r="Z30" s="49"/>
      <c r="AA30" s="49"/>
      <c r="AB30" s="49"/>
      <c r="AC30" s="49"/>
      <c r="AD30" s="49"/>
      <c r="AE30" s="49"/>
      <c r="AF30" s="49"/>
      <c r="AG30" s="49"/>
      <c r="AH30" s="49"/>
      <c r="AI30" s="49"/>
      <c r="AJ30" s="49"/>
      <c r="AK30" s="49"/>
      <c r="AL30" s="49"/>
      <c r="AM30" s="49"/>
      <c r="AN30" s="49"/>
      <c r="AO30" s="49"/>
      <c r="AP30" s="49"/>
      <c r="AQ30" s="49"/>
      <c r="AR30" s="49"/>
      <c r="AS30" s="49"/>
      <c r="AT30" s="49"/>
      <c r="AU30" s="49"/>
      <c r="AV30" s="49"/>
      <c r="AW30" s="49"/>
      <c r="AX30" s="49"/>
    </row>
    <row r="31" spans="1:50" ht="5.25" customHeight="1" x14ac:dyDescent="0.15">
      <c r="B31" s="18"/>
    </row>
    <row r="32" spans="1:50" ht="16.5" customHeight="1" x14ac:dyDescent="0.15">
      <c r="B32" s="48" t="s">
        <v>21</v>
      </c>
    </row>
    <row r="33" spans="1:50" s="51" customFormat="1" ht="63" x14ac:dyDescent="0.3">
      <c r="A33" s="49"/>
      <c r="B33" s="53" t="s">
        <v>22</v>
      </c>
      <c r="C33" s="49"/>
      <c r="D33" s="49"/>
      <c r="E33" s="49"/>
      <c r="F33" s="49"/>
      <c r="G33" s="49"/>
      <c r="H33" s="49"/>
      <c r="I33" s="49"/>
      <c r="J33" s="49"/>
      <c r="K33" s="49"/>
      <c r="L33" s="49"/>
      <c r="M33" s="49"/>
      <c r="N33" s="49"/>
      <c r="O33" s="49"/>
      <c r="P33" s="49"/>
      <c r="Q33" s="49"/>
      <c r="R33" s="49"/>
      <c r="S33" s="49"/>
      <c r="T33" s="49"/>
      <c r="U33" s="49"/>
      <c r="V33" s="49"/>
      <c r="W33" s="49"/>
      <c r="X33" s="49"/>
      <c r="Y33" s="49"/>
      <c r="Z33" s="49"/>
      <c r="AA33" s="49"/>
      <c r="AB33" s="49"/>
      <c r="AC33" s="49"/>
      <c r="AD33" s="49"/>
      <c r="AE33" s="49"/>
      <c r="AF33" s="49"/>
      <c r="AG33" s="49"/>
      <c r="AH33" s="49"/>
      <c r="AI33" s="49"/>
      <c r="AJ33" s="49"/>
      <c r="AK33" s="49"/>
      <c r="AL33" s="49"/>
      <c r="AM33" s="49"/>
      <c r="AN33" s="49"/>
      <c r="AO33" s="49"/>
      <c r="AP33" s="49"/>
      <c r="AQ33" s="49"/>
      <c r="AR33" s="49"/>
      <c r="AS33" s="49"/>
      <c r="AT33" s="49"/>
      <c r="AU33" s="49"/>
      <c r="AV33" s="49"/>
      <c r="AW33" s="49"/>
      <c r="AX33" s="49"/>
    </row>
    <row r="34" spans="1:50" ht="5.25" customHeight="1" x14ac:dyDescent="0.15">
      <c r="B34" s="18"/>
    </row>
    <row r="35" spans="1:50" ht="16.5" customHeight="1" x14ac:dyDescent="0.15">
      <c r="B35" s="48" t="s">
        <v>23</v>
      </c>
    </row>
    <row r="36" spans="1:50" s="51" customFormat="1" ht="63" x14ac:dyDescent="0.3">
      <c r="A36" s="49"/>
      <c r="B36" s="119" t="s">
        <v>24</v>
      </c>
      <c r="C36" s="49"/>
      <c r="D36" s="49"/>
      <c r="E36" s="49"/>
      <c r="F36" s="49"/>
      <c r="G36" s="49"/>
      <c r="H36" s="49"/>
      <c r="I36" s="49"/>
      <c r="J36" s="49"/>
      <c r="K36" s="49"/>
      <c r="L36" s="49"/>
      <c r="M36" s="49"/>
      <c r="N36" s="49"/>
      <c r="O36" s="49"/>
      <c r="P36" s="49"/>
      <c r="Q36" s="49"/>
      <c r="R36" s="49"/>
      <c r="S36" s="49"/>
      <c r="T36" s="49"/>
      <c r="U36" s="49"/>
      <c r="V36" s="49"/>
      <c r="W36" s="49"/>
      <c r="X36" s="49"/>
      <c r="Y36" s="49"/>
      <c r="Z36" s="49"/>
      <c r="AA36" s="49"/>
      <c r="AB36" s="49"/>
      <c r="AC36" s="49"/>
      <c r="AD36" s="49"/>
      <c r="AE36" s="49"/>
      <c r="AF36" s="49"/>
      <c r="AG36" s="49"/>
      <c r="AH36" s="49"/>
      <c r="AI36" s="49"/>
      <c r="AJ36" s="49"/>
      <c r="AK36" s="49"/>
      <c r="AL36" s="49"/>
      <c r="AM36" s="49"/>
      <c r="AN36" s="49"/>
      <c r="AO36" s="49"/>
      <c r="AP36" s="49"/>
      <c r="AQ36" s="49"/>
      <c r="AR36" s="49"/>
      <c r="AS36" s="49"/>
      <c r="AT36" s="49"/>
      <c r="AU36" s="49"/>
      <c r="AV36" s="49"/>
      <c r="AW36" s="49"/>
      <c r="AX36" s="49"/>
    </row>
    <row r="37" spans="1:50" ht="5.25" customHeight="1" x14ac:dyDescent="0.15">
      <c r="B37" s="18"/>
    </row>
    <row r="38" spans="1:50" ht="16.5" customHeight="1" x14ac:dyDescent="0.15">
      <c r="B38" s="48" t="s">
        <v>25</v>
      </c>
    </row>
    <row r="39" spans="1:50" s="51" customFormat="1" ht="52.5" x14ac:dyDescent="0.3">
      <c r="A39" s="49"/>
      <c r="B39" s="119" t="s">
        <v>26</v>
      </c>
      <c r="C39" s="49"/>
      <c r="D39" s="49"/>
      <c r="E39" s="49"/>
      <c r="F39" s="49"/>
      <c r="G39" s="49"/>
      <c r="H39" s="49"/>
      <c r="I39" s="49"/>
      <c r="J39" s="49"/>
      <c r="K39" s="49"/>
      <c r="L39" s="49"/>
      <c r="M39" s="49"/>
      <c r="N39" s="49"/>
      <c r="O39" s="49"/>
      <c r="P39" s="49"/>
      <c r="Q39" s="49"/>
      <c r="R39" s="49"/>
      <c r="S39" s="49"/>
      <c r="T39" s="49"/>
      <c r="U39" s="49"/>
      <c r="V39" s="49"/>
      <c r="W39" s="49"/>
      <c r="X39" s="49"/>
      <c r="Y39" s="49"/>
      <c r="Z39" s="49"/>
      <c r="AA39" s="49"/>
      <c r="AB39" s="49"/>
      <c r="AC39" s="49"/>
      <c r="AD39" s="49"/>
      <c r="AE39" s="49"/>
      <c r="AF39" s="49"/>
      <c r="AG39" s="49"/>
      <c r="AH39" s="49"/>
      <c r="AI39" s="49"/>
      <c r="AJ39" s="49"/>
      <c r="AK39" s="49"/>
      <c r="AL39" s="49"/>
      <c r="AM39" s="49"/>
      <c r="AN39" s="49"/>
      <c r="AO39" s="49"/>
      <c r="AP39" s="49"/>
      <c r="AQ39" s="49"/>
      <c r="AR39" s="49"/>
      <c r="AS39" s="49"/>
      <c r="AT39" s="49"/>
      <c r="AU39" s="49"/>
      <c r="AV39" s="49"/>
      <c r="AW39" s="49"/>
      <c r="AX39" s="49"/>
    </row>
    <row r="40" spans="1:50" ht="5.25" customHeight="1" x14ac:dyDescent="0.15">
      <c r="B40" s="18"/>
    </row>
    <row r="41" spans="1:50" ht="16.5" customHeight="1" x14ac:dyDescent="0.15">
      <c r="B41" s="48" t="s">
        <v>27</v>
      </c>
    </row>
    <row r="42" spans="1:50" s="51" customFormat="1" ht="57" customHeight="1" x14ac:dyDescent="0.3">
      <c r="A42" s="49"/>
      <c r="B42" s="53" t="s">
        <v>28</v>
      </c>
      <c r="C42" s="49"/>
      <c r="D42" s="49"/>
      <c r="E42" s="49"/>
      <c r="F42" s="49"/>
      <c r="G42" s="49"/>
      <c r="H42" s="49"/>
      <c r="I42" s="49"/>
      <c r="J42" s="49"/>
      <c r="K42" s="49"/>
      <c r="L42" s="49"/>
      <c r="M42" s="49"/>
      <c r="N42" s="49"/>
      <c r="O42" s="49"/>
      <c r="P42" s="49"/>
      <c r="Q42" s="49"/>
      <c r="R42" s="49"/>
      <c r="S42" s="49"/>
      <c r="T42" s="49"/>
      <c r="U42" s="49"/>
      <c r="V42" s="49"/>
      <c r="W42" s="49"/>
      <c r="X42" s="49"/>
      <c r="Y42" s="49"/>
      <c r="Z42" s="49"/>
      <c r="AA42" s="49"/>
      <c r="AB42" s="49"/>
      <c r="AC42" s="49"/>
      <c r="AD42" s="49"/>
      <c r="AE42" s="49"/>
      <c r="AF42" s="49"/>
      <c r="AG42" s="49"/>
      <c r="AH42" s="49"/>
      <c r="AI42" s="49"/>
      <c r="AJ42" s="49"/>
      <c r="AK42" s="49"/>
      <c r="AL42" s="49"/>
      <c r="AM42" s="49"/>
      <c r="AN42" s="49"/>
      <c r="AO42" s="49"/>
      <c r="AP42" s="49"/>
      <c r="AQ42" s="49"/>
      <c r="AR42" s="49"/>
      <c r="AS42" s="49"/>
      <c r="AT42" s="49"/>
      <c r="AU42" s="49"/>
      <c r="AV42" s="49"/>
      <c r="AW42" s="49"/>
      <c r="AX42" s="49"/>
    </row>
    <row r="43" spans="1:50" ht="5.25" customHeight="1" x14ac:dyDescent="0.15">
      <c r="B43" s="18"/>
    </row>
    <row r="44" spans="1:50" ht="16.5" customHeight="1" x14ac:dyDescent="0.15">
      <c r="B44" s="48" t="s">
        <v>29</v>
      </c>
    </row>
    <row r="45" spans="1:50" s="51" customFormat="1" ht="42" x14ac:dyDescent="0.3">
      <c r="A45" s="49"/>
      <c r="B45" s="53" t="s">
        <v>30</v>
      </c>
      <c r="C45" s="49"/>
      <c r="D45" s="49"/>
      <c r="E45" s="49"/>
      <c r="F45" s="49"/>
      <c r="G45" s="49"/>
      <c r="H45" s="49"/>
      <c r="I45" s="49"/>
      <c r="J45" s="49"/>
      <c r="K45" s="49"/>
      <c r="L45" s="49"/>
      <c r="M45" s="49"/>
      <c r="N45" s="49"/>
      <c r="O45" s="49"/>
      <c r="P45" s="49"/>
      <c r="Q45" s="49"/>
      <c r="R45" s="49"/>
      <c r="S45" s="49"/>
      <c r="T45" s="49"/>
      <c r="U45" s="49"/>
      <c r="V45" s="49"/>
      <c r="W45" s="49"/>
      <c r="X45" s="49"/>
      <c r="Y45" s="49"/>
      <c r="Z45" s="49"/>
      <c r="AA45" s="49"/>
      <c r="AB45" s="49"/>
      <c r="AC45" s="49"/>
      <c r="AD45" s="49"/>
      <c r="AE45" s="49"/>
      <c r="AF45" s="49"/>
      <c r="AG45" s="49"/>
      <c r="AH45" s="49"/>
      <c r="AI45" s="49"/>
      <c r="AJ45" s="49"/>
      <c r="AK45" s="49"/>
      <c r="AL45" s="49"/>
      <c r="AM45" s="49"/>
      <c r="AN45" s="49"/>
      <c r="AO45" s="49"/>
      <c r="AP45" s="49"/>
      <c r="AQ45" s="49"/>
      <c r="AR45" s="49"/>
      <c r="AS45" s="49"/>
      <c r="AT45" s="49"/>
      <c r="AU45" s="49"/>
      <c r="AV45" s="49"/>
      <c r="AW45" s="49"/>
      <c r="AX45" s="49"/>
    </row>
    <row r="46" spans="1:50" ht="5.25" customHeight="1" x14ac:dyDescent="0.15">
      <c r="B46" s="18"/>
    </row>
    <row r="47" spans="1:50" ht="16.5" customHeight="1" x14ac:dyDescent="0.15">
      <c r="B47" s="48" t="s">
        <v>31</v>
      </c>
    </row>
    <row r="48" spans="1:50" s="51" customFormat="1" ht="52.5" x14ac:dyDescent="0.3">
      <c r="A48" s="49"/>
      <c r="B48" s="53" t="s">
        <v>32</v>
      </c>
      <c r="C48" s="49"/>
      <c r="D48" s="49"/>
      <c r="E48" s="49"/>
      <c r="F48" s="49"/>
      <c r="G48" s="49"/>
      <c r="H48" s="49"/>
      <c r="I48" s="49"/>
      <c r="J48" s="49"/>
      <c r="K48" s="49"/>
      <c r="L48" s="49"/>
      <c r="M48" s="49"/>
      <c r="N48" s="49"/>
      <c r="O48" s="49"/>
      <c r="P48" s="49"/>
      <c r="Q48" s="49"/>
      <c r="R48" s="49"/>
      <c r="S48" s="49"/>
      <c r="T48" s="49"/>
      <c r="U48" s="49"/>
      <c r="V48" s="49"/>
      <c r="W48" s="49"/>
      <c r="X48" s="49"/>
      <c r="Y48" s="49"/>
      <c r="Z48" s="49"/>
      <c r="AA48" s="49"/>
      <c r="AB48" s="49"/>
      <c r="AC48" s="49"/>
      <c r="AD48" s="49"/>
      <c r="AE48" s="49"/>
      <c r="AF48" s="49"/>
      <c r="AG48" s="49"/>
      <c r="AH48" s="49"/>
      <c r="AI48" s="49"/>
      <c r="AJ48" s="49"/>
      <c r="AK48" s="49"/>
      <c r="AL48" s="49"/>
      <c r="AM48" s="49"/>
      <c r="AN48" s="49"/>
      <c r="AO48" s="49"/>
      <c r="AP48" s="49"/>
      <c r="AQ48" s="49"/>
      <c r="AR48" s="49"/>
      <c r="AS48" s="49"/>
      <c r="AT48" s="49"/>
      <c r="AU48" s="49"/>
      <c r="AV48" s="49"/>
      <c r="AW48" s="49"/>
      <c r="AX48" s="49"/>
    </row>
    <row r="49" spans="1:50" ht="5.25" customHeight="1" x14ac:dyDescent="0.15">
      <c r="B49" s="18"/>
    </row>
    <row r="50" spans="1:50" ht="16.5" customHeight="1" x14ac:dyDescent="0.15">
      <c r="B50" s="48" t="s">
        <v>33</v>
      </c>
    </row>
    <row r="51" spans="1:50" s="51" customFormat="1" ht="21" x14ac:dyDescent="0.3">
      <c r="A51" s="49"/>
      <c r="B51" s="53" t="s">
        <v>34</v>
      </c>
      <c r="C51" s="49"/>
      <c r="D51" s="49"/>
      <c r="E51" s="49"/>
      <c r="F51" s="49"/>
      <c r="G51" s="49"/>
      <c r="H51" s="49"/>
      <c r="I51" s="49"/>
      <c r="J51" s="49"/>
      <c r="K51" s="49"/>
      <c r="L51" s="49"/>
      <c r="M51" s="49"/>
      <c r="N51" s="49"/>
      <c r="O51" s="49"/>
      <c r="P51" s="49"/>
      <c r="Q51" s="49"/>
      <c r="R51" s="49"/>
      <c r="S51" s="49"/>
      <c r="T51" s="49"/>
      <c r="U51" s="49"/>
      <c r="V51" s="49"/>
      <c r="W51" s="49"/>
      <c r="X51" s="49"/>
      <c r="Y51" s="49"/>
      <c r="Z51" s="49"/>
      <c r="AA51" s="49"/>
      <c r="AB51" s="49"/>
      <c r="AC51" s="49"/>
      <c r="AD51" s="49"/>
      <c r="AE51" s="49"/>
      <c r="AF51" s="49"/>
      <c r="AG51" s="49"/>
      <c r="AH51" s="49"/>
      <c r="AI51" s="49"/>
      <c r="AJ51" s="49"/>
      <c r="AK51" s="49"/>
      <c r="AL51" s="49"/>
      <c r="AM51" s="49"/>
      <c r="AN51" s="49"/>
      <c r="AO51" s="49"/>
      <c r="AP51" s="49"/>
      <c r="AQ51" s="49"/>
      <c r="AR51" s="49"/>
      <c r="AS51" s="49"/>
      <c r="AT51" s="49"/>
      <c r="AU51" s="49"/>
      <c r="AV51" s="49"/>
      <c r="AW51" s="49"/>
      <c r="AX51" s="49"/>
    </row>
    <row r="52" spans="1:50" ht="5.25" customHeight="1" x14ac:dyDescent="0.15">
      <c r="B52" s="18"/>
    </row>
    <row r="53" spans="1:50" ht="16.5" customHeight="1" x14ac:dyDescent="0.15">
      <c r="B53" s="48" t="s">
        <v>35</v>
      </c>
    </row>
    <row r="54" spans="1:50" s="51" customFormat="1" ht="31.5" x14ac:dyDescent="0.3">
      <c r="A54" s="49"/>
      <c r="B54" s="119" t="s">
        <v>36</v>
      </c>
      <c r="C54" s="49"/>
      <c r="D54" s="49"/>
      <c r="E54" s="49"/>
      <c r="F54" s="49"/>
      <c r="G54" s="49"/>
      <c r="H54" s="49"/>
      <c r="I54" s="49"/>
      <c r="J54" s="49"/>
      <c r="K54" s="49"/>
      <c r="L54" s="49"/>
      <c r="M54" s="49"/>
      <c r="N54" s="49"/>
      <c r="O54" s="49"/>
      <c r="P54" s="49"/>
      <c r="Q54" s="49"/>
      <c r="R54" s="49"/>
      <c r="S54" s="49"/>
      <c r="T54" s="49"/>
      <c r="U54" s="49"/>
      <c r="V54" s="49"/>
      <c r="W54" s="49"/>
      <c r="X54" s="49"/>
      <c r="Y54" s="49"/>
      <c r="Z54" s="49"/>
      <c r="AA54" s="49"/>
      <c r="AB54" s="49"/>
      <c r="AC54" s="49"/>
      <c r="AD54" s="49"/>
      <c r="AE54" s="49"/>
      <c r="AF54" s="49"/>
      <c r="AG54" s="49"/>
      <c r="AH54" s="49"/>
      <c r="AI54" s="49"/>
      <c r="AJ54" s="49"/>
      <c r="AK54" s="49"/>
      <c r="AL54" s="49"/>
      <c r="AM54" s="49"/>
      <c r="AN54" s="49"/>
      <c r="AO54" s="49"/>
      <c r="AP54" s="49"/>
      <c r="AQ54" s="49"/>
      <c r="AR54" s="49"/>
      <c r="AS54" s="49"/>
      <c r="AT54" s="49"/>
      <c r="AU54" s="49"/>
      <c r="AV54" s="49"/>
      <c r="AW54" s="49"/>
      <c r="AX54" s="49"/>
    </row>
    <row r="55" spans="1:50" ht="5.25" customHeight="1" x14ac:dyDescent="0.15">
      <c r="B55" s="18"/>
    </row>
    <row r="56" spans="1:50" ht="16.5" hidden="1" customHeight="1" x14ac:dyDescent="0.15">
      <c r="B56" s="50"/>
    </row>
    <row r="57" spans="1:50" s="51" customFormat="1" ht="75" hidden="1" customHeight="1" x14ac:dyDescent="0.3">
      <c r="A57" s="49"/>
      <c r="B57" s="50"/>
      <c r="C57" s="49"/>
      <c r="D57" s="49"/>
      <c r="E57" s="49"/>
      <c r="F57" s="49"/>
      <c r="G57" s="49"/>
      <c r="H57" s="49"/>
      <c r="I57" s="49"/>
      <c r="J57" s="49"/>
      <c r="K57" s="49"/>
      <c r="L57" s="49"/>
      <c r="M57" s="49"/>
      <c r="N57" s="49"/>
      <c r="O57" s="49"/>
      <c r="P57" s="49"/>
      <c r="Q57" s="49"/>
      <c r="R57" s="49"/>
      <c r="S57" s="49"/>
      <c r="T57" s="49"/>
      <c r="U57" s="49"/>
      <c r="V57" s="49"/>
      <c r="W57" s="49"/>
      <c r="X57" s="49"/>
      <c r="Y57" s="49"/>
      <c r="Z57" s="49"/>
      <c r="AA57" s="49"/>
      <c r="AB57" s="49"/>
      <c r="AC57" s="49"/>
      <c r="AD57" s="49"/>
      <c r="AE57" s="49"/>
      <c r="AF57" s="49"/>
      <c r="AG57" s="49"/>
      <c r="AH57" s="49"/>
      <c r="AI57" s="49"/>
      <c r="AJ57" s="49"/>
      <c r="AK57" s="49"/>
      <c r="AL57" s="49"/>
      <c r="AM57" s="49"/>
      <c r="AN57" s="49"/>
      <c r="AO57" s="49"/>
      <c r="AP57" s="49"/>
      <c r="AQ57" s="49"/>
      <c r="AR57" s="49"/>
      <c r="AS57" s="49"/>
      <c r="AT57" s="49"/>
      <c r="AU57" s="49"/>
      <c r="AV57" s="49"/>
      <c r="AW57" s="49"/>
      <c r="AX57" s="49"/>
    </row>
    <row r="58" spans="1:50" ht="5.25" hidden="1" customHeight="1" x14ac:dyDescent="0.15">
      <c r="B58" s="18"/>
    </row>
    <row r="59" spans="1:50" ht="10.5" hidden="1" customHeight="1" x14ac:dyDescent="0.15"/>
    <row r="60" spans="1:50" ht="10.5" hidden="1" customHeight="1" x14ac:dyDescent="0.15"/>
    <row r="61" spans="1:50" ht="10.5" hidden="1" customHeight="1" x14ac:dyDescent="0.15"/>
    <row r="62" spans="1:50" ht="10.5" hidden="1" customHeight="1" x14ac:dyDescent="0.15"/>
    <row r="63" spans="1:50" ht="10.5" hidden="1" customHeight="1" x14ac:dyDescent="0.15"/>
    <row r="64" spans="1:50" ht="10.5" hidden="1" customHeight="1" x14ac:dyDescent="0.15"/>
    <row r="65" ht="10.5" hidden="1" customHeight="1" x14ac:dyDescent="0.15"/>
    <row r="66" ht="10.5" hidden="1" customHeight="1" x14ac:dyDescent="0.15"/>
    <row r="67" ht="10.5" hidden="1" customHeight="1" x14ac:dyDescent="0.15"/>
    <row r="68" ht="10.5" hidden="1" customHeight="1" x14ac:dyDescent="0.15"/>
    <row r="69" ht="10.5" hidden="1" customHeight="1" x14ac:dyDescent="0.15"/>
    <row r="70" ht="10.5" hidden="1" customHeight="1" x14ac:dyDescent="0.15"/>
    <row r="71" ht="10.5" hidden="1" customHeight="1" x14ac:dyDescent="0.15"/>
    <row r="72" ht="10.5" hidden="1" customHeight="1" x14ac:dyDescent="0.15"/>
    <row r="73" ht="10.5" hidden="1" customHeight="1" x14ac:dyDescent="0.15"/>
    <row r="74" ht="10.5" hidden="1" x14ac:dyDescent="0.15"/>
    <row r="75" ht="10.5" hidden="1" x14ac:dyDescent="0.15"/>
    <row r="76" ht="10.5" hidden="1" x14ac:dyDescent="0.15"/>
    <row r="77" ht="10.5" hidden="1" x14ac:dyDescent="0.15"/>
    <row r="78" ht="10.5" hidden="1" x14ac:dyDescent="0.15"/>
    <row r="79" ht="10.5" hidden="1" x14ac:dyDescent="0.15"/>
    <row r="80" ht="10.5" hidden="1" x14ac:dyDescent="0.15"/>
    <row r="81" ht="10.5" hidden="1" x14ac:dyDescent="0.15"/>
    <row r="82" ht="10.5" hidden="1" x14ac:dyDescent="0.15"/>
    <row r="83" ht="10.5" hidden="1" customHeight="1" x14ac:dyDescent="0.15"/>
    <row r="84" ht="10.5" hidden="1" customHeight="1" x14ac:dyDescent="0.15"/>
    <row r="85" ht="10.5" hidden="1" customHeight="1" x14ac:dyDescent="0.15"/>
    <row r="86" ht="10.5" hidden="1" customHeight="1" x14ac:dyDescent="0.15"/>
    <row r="87" ht="10.5" hidden="1" customHeight="1" x14ac:dyDescent="0.15"/>
    <row r="88" ht="10.5" hidden="1" customHeight="1" x14ac:dyDescent="0.15"/>
    <row r="89" ht="10.5" hidden="1" customHeight="1" x14ac:dyDescent="0.15"/>
    <row r="90" ht="10.5" hidden="1" customHeight="1" x14ac:dyDescent="0.15"/>
    <row r="91" ht="10.5" hidden="1" customHeight="1" x14ac:dyDescent="0.15"/>
    <row r="92" ht="10.5" hidden="1" customHeight="1" x14ac:dyDescent="0.15"/>
    <row r="93" ht="10.5" hidden="1" customHeight="1" x14ac:dyDescent="0.15"/>
    <row r="94" ht="10.5" hidden="1" customHeight="1" x14ac:dyDescent="0.15"/>
    <row r="95" ht="10.5" hidden="1" customHeight="1" x14ac:dyDescent="0.15"/>
    <row r="96" ht="10.5" hidden="1" customHeight="1" x14ac:dyDescent="0.15"/>
    <row r="97" ht="10.5" hidden="1" customHeight="1" x14ac:dyDescent="0.15"/>
    <row r="98" ht="10.5" hidden="1" customHeight="1" x14ac:dyDescent="0.15"/>
    <row r="99" ht="10.5" hidden="1" customHeight="1" x14ac:dyDescent="0.15"/>
    <row r="100" ht="10.5" hidden="1" customHeight="1" x14ac:dyDescent="0.15"/>
    <row r="101" ht="10.5" hidden="1" customHeight="1" x14ac:dyDescent="0.15"/>
    <row r="102" ht="10.5" hidden="1" customHeight="1" x14ac:dyDescent="0.15"/>
    <row r="103" ht="10.5" hidden="1" customHeight="1" x14ac:dyDescent="0.15"/>
    <row r="104" ht="10.5" hidden="1" customHeight="1" x14ac:dyDescent="0.15"/>
    <row r="105" ht="10.5" hidden="1" customHeight="1" x14ac:dyDescent="0.15"/>
    <row r="106" ht="10.5" hidden="1" customHeight="1" x14ac:dyDescent="0.15"/>
    <row r="107" ht="10.5" hidden="1" customHeight="1" x14ac:dyDescent="0.15"/>
    <row r="108" ht="10.5" hidden="1" customHeight="1" x14ac:dyDescent="0.15"/>
    <row r="109" ht="10.5" hidden="1" customHeight="1" x14ac:dyDescent="0.15"/>
    <row r="110" ht="10.5" hidden="1" customHeight="1" x14ac:dyDescent="0.15"/>
    <row r="111" ht="10.5" hidden="1" customHeight="1" x14ac:dyDescent="0.15"/>
    <row r="112" ht="10.5" hidden="1" customHeight="1" x14ac:dyDescent="0.15"/>
    <row r="113" ht="10.5" hidden="1" customHeight="1" x14ac:dyDescent="0.15"/>
    <row r="114" ht="10.5" hidden="1" customHeight="1" x14ac:dyDescent="0.15"/>
    <row r="115" ht="10.5" hidden="1" customHeight="1" x14ac:dyDescent="0.15"/>
    <row r="116" ht="10.5" hidden="1" customHeight="1" x14ac:dyDescent="0.15"/>
    <row r="117" ht="10.5" hidden="1" customHeight="1" x14ac:dyDescent="0.15"/>
    <row r="118" ht="10.5" hidden="1" customHeight="1" x14ac:dyDescent="0.15"/>
    <row r="119" ht="10.5" hidden="1" customHeight="1" x14ac:dyDescent="0.15"/>
    <row r="120" ht="10.5" hidden="1" customHeight="1" x14ac:dyDescent="0.15"/>
    <row r="121" ht="10.5" hidden="1" customHeight="1" x14ac:dyDescent="0.15"/>
    <row r="122" ht="10.5" hidden="1" customHeight="1" x14ac:dyDescent="0.15"/>
    <row r="123" ht="10.5" hidden="1" customHeight="1" x14ac:dyDescent="0.15"/>
    <row r="124" ht="10.5" hidden="1" customHeight="1" x14ac:dyDescent="0.15"/>
    <row r="125" ht="10.5" hidden="1" customHeight="1" x14ac:dyDescent="0.15"/>
    <row r="126" ht="10.5" hidden="1" customHeight="1" x14ac:dyDescent="0.15"/>
    <row r="127" ht="10.5" hidden="1" customHeight="1" x14ac:dyDescent="0.15"/>
    <row r="128" ht="10.5" hidden="1" customHeight="1" x14ac:dyDescent="0.15"/>
    <row r="129" ht="10.5" hidden="1" customHeight="1" x14ac:dyDescent="0.15"/>
    <row r="130" ht="10.5" hidden="1" customHeight="1" x14ac:dyDescent="0.15"/>
    <row r="131" ht="10.5" hidden="1" customHeight="1" x14ac:dyDescent="0.15"/>
    <row r="132" ht="10.5" hidden="1" customHeight="1" x14ac:dyDescent="0.15"/>
    <row r="133" ht="10.5" hidden="1" customHeight="1" x14ac:dyDescent="0.15"/>
    <row r="134" ht="10.5" hidden="1" customHeight="1" x14ac:dyDescent="0.15"/>
    <row r="135" ht="10.5" hidden="1" customHeight="1" x14ac:dyDescent="0.15"/>
    <row r="136" ht="10.5" hidden="1" customHeight="1" x14ac:dyDescent="0.15"/>
    <row r="137" ht="10.5" hidden="1" customHeight="1" x14ac:dyDescent="0.15"/>
    <row r="138" ht="10.5" hidden="1" customHeight="1" x14ac:dyDescent="0.15"/>
    <row r="139" ht="10.5" hidden="1" customHeight="1" x14ac:dyDescent="0.15"/>
    <row r="140" ht="10.5" hidden="1" customHeight="1" x14ac:dyDescent="0.15"/>
    <row r="141" ht="10.5" hidden="1" customHeight="1" x14ac:dyDescent="0.15"/>
    <row r="142" ht="10.5" hidden="1" customHeight="1" x14ac:dyDescent="0.15"/>
    <row r="143" ht="10.5" hidden="1" customHeight="1" x14ac:dyDescent="0.15"/>
    <row r="144" ht="10.5" hidden="1" customHeight="1" x14ac:dyDescent="0.15"/>
    <row r="145" ht="10.5" hidden="1" customHeight="1" x14ac:dyDescent="0.15"/>
    <row r="146" ht="10.5" hidden="1" customHeight="1" x14ac:dyDescent="0.15"/>
    <row r="147" ht="10.5" hidden="1" customHeight="1" x14ac:dyDescent="0.15"/>
    <row r="148" ht="10.5" hidden="1" customHeight="1" x14ac:dyDescent="0.15"/>
    <row r="149" ht="10.5" hidden="1" customHeight="1" x14ac:dyDescent="0.15"/>
    <row r="150" ht="10.5" hidden="1" customHeight="1" x14ac:dyDescent="0.15"/>
    <row r="151" ht="10.5" hidden="1" customHeight="1" x14ac:dyDescent="0.15"/>
    <row r="152" ht="10.5" hidden="1" customHeight="1" x14ac:dyDescent="0.15"/>
    <row r="153" ht="10.5" hidden="1" customHeight="1" x14ac:dyDescent="0.15"/>
    <row r="154" ht="10.5" hidden="1" customHeight="1" x14ac:dyDescent="0.15"/>
    <row r="155" ht="10.5" hidden="1" customHeight="1" x14ac:dyDescent="0.15"/>
    <row r="156" ht="10.5" hidden="1" customHeight="1" x14ac:dyDescent="0.15"/>
    <row r="157" ht="10.5" hidden="1" customHeight="1" x14ac:dyDescent="0.15"/>
    <row r="158" ht="10.5" hidden="1" customHeight="1" x14ac:dyDescent="0.15"/>
    <row r="159" ht="10.5" hidden="1" customHeight="1" x14ac:dyDescent="0.15"/>
    <row r="160" ht="10.5" hidden="1" customHeight="1" x14ac:dyDescent="0.15"/>
    <row r="161" ht="10.5" hidden="1" customHeight="1" x14ac:dyDescent="0.15"/>
    <row r="162" ht="10.5" hidden="1" customHeight="1" x14ac:dyDescent="0.15"/>
    <row r="163" ht="10.5" hidden="1" customHeight="1" x14ac:dyDescent="0.15"/>
    <row r="164" ht="10.5" hidden="1" customHeight="1" x14ac:dyDescent="0.15"/>
    <row r="165" ht="10.5" hidden="1" customHeight="1" x14ac:dyDescent="0.15"/>
    <row r="166" ht="10.5" hidden="1" customHeight="1" x14ac:dyDescent="0.15"/>
    <row r="167" ht="10.5" hidden="1" customHeight="1" x14ac:dyDescent="0.15"/>
    <row r="168" ht="10.5" hidden="1" customHeight="1" x14ac:dyDescent="0.15"/>
    <row r="169" ht="10.5" hidden="1" customHeight="1" x14ac:dyDescent="0.15"/>
    <row r="170" ht="10.5" hidden="1" customHeight="1" x14ac:dyDescent="0.15"/>
    <row r="171" ht="10.5" hidden="1" customHeight="1" x14ac:dyDescent="0.15"/>
    <row r="172" ht="10.5" hidden="1" customHeight="1" x14ac:dyDescent="0.15"/>
    <row r="173" ht="10.5" hidden="1" customHeight="1" x14ac:dyDescent="0.15"/>
    <row r="174" ht="10.5" hidden="1" customHeight="1" x14ac:dyDescent="0.15"/>
    <row r="175" ht="10.5" hidden="1" customHeight="1" x14ac:dyDescent="0.15"/>
    <row r="176" ht="10.5" hidden="1" customHeight="1" x14ac:dyDescent="0.15"/>
    <row r="177" ht="10.5" hidden="1" customHeight="1" x14ac:dyDescent="0.15"/>
    <row r="178" ht="10.5" hidden="1" customHeight="1" x14ac:dyDescent="0.15"/>
    <row r="179" ht="10.5" hidden="1" customHeight="1" x14ac:dyDescent="0.15"/>
    <row r="180" ht="10.5" hidden="1" customHeight="1" x14ac:dyDescent="0.15"/>
    <row r="181" ht="10.5" hidden="1" customHeight="1" x14ac:dyDescent="0.15"/>
    <row r="182" ht="10.5" hidden="1" customHeight="1" x14ac:dyDescent="0.15"/>
    <row r="183" ht="10.5" hidden="1" customHeight="1" x14ac:dyDescent="0.15"/>
    <row r="184" ht="10.5" hidden="1" customHeight="1" x14ac:dyDescent="0.15"/>
    <row r="185" ht="10.5" hidden="1" customHeight="1" x14ac:dyDescent="0.15"/>
    <row r="186" ht="10.5" hidden="1" customHeight="1" x14ac:dyDescent="0.15"/>
    <row r="187" ht="10.5" hidden="1" customHeight="1" x14ac:dyDescent="0.15"/>
    <row r="188" ht="10.5" hidden="1" customHeight="1" x14ac:dyDescent="0.15"/>
    <row r="189" ht="10.5" hidden="1" customHeight="1" x14ac:dyDescent="0.15"/>
    <row r="190" ht="10.5" hidden="1" customHeight="1" x14ac:dyDescent="0.15"/>
    <row r="191" ht="10.5" hidden="1" customHeight="1" x14ac:dyDescent="0.15"/>
    <row r="192" ht="10.5" hidden="1" customHeight="1" x14ac:dyDescent="0.15"/>
    <row r="193" ht="10.5" hidden="1" customHeight="1" x14ac:dyDescent="0.15"/>
    <row r="194" ht="10.5" hidden="1" customHeight="1" x14ac:dyDescent="0.15"/>
    <row r="195" ht="10.5" hidden="1" customHeight="1" x14ac:dyDescent="0.15"/>
    <row r="196" ht="10.5" hidden="1" customHeight="1" x14ac:dyDescent="0.15"/>
    <row r="197" ht="10.5" hidden="1" customHeight="1" x14ac:dyDescent="0.15"/>
    <row r="198" ht="10.5" hidden="1" customHeight="1" x14ac:dyDescent="0.15"/>
    <row r="199" ht="10.5" hidden="1" customHeight="1" x14ac:dyDescent="0.15"/>
    <row r="200" ht="10.5" hidden="1" customHeight="1" x14ac:dyDescent="0.15"/>
    <row r="201" ht="10.5" hidden="1" customHeight="1" x14ac:dyDescent="0.15"/>
    <row r="202" ht="10.5" hidden="1" customHeight="1" x14ac:dyDescent="0.15"/>
    <row r="203" ht="10.5" hidden="1" customHeight="1" x14ac:dyDescent="0.15"/>
    <row r="204" ht="10.5" hidden="1" customHeight="1" x14ac:dyDescent="0.15"/>
    <row r="205" ht="10.5" hidden="1" customHeight="1" x14ac:dyDescent="0.15"/>
    <row r="206" ht="10.5" hidden="1" customHeight="1" x14ac:dyDescent="0.15"/>
    <row r="207" ht="10.5" hidden="1" customHeight="1" x14ac:dyDescent="0.15"/>
    <row r="208" ht="10.5" hidden="1" customHeight="1" x14ac:dyDescent="0.15"/>
    <row r="209" ht="10.5" hidden="1" customHeight="1" x14ac:dyDescent="0.15"/>
    <row r="210" ht="10.5" hidden="1" customHeight="1" x14ac:dyDescent="0.15"/>
    <row r="211" ht="10.5" hidden="1" customHeight="1" x14ac:dyDescent="0.15"/>
    <row r="212" ht="10.5" hidden="1" customHeight="1" x14ac:dyDescent="0.15"/>
    <row r="213" ht="10.5" hidden="1" customHeight="1" x14ac:dyDescent="0.15"/>
    <row r="214" ht="10.5" hidden="1" customHeight="1" x14ac:dyDescent="0.15"/>
    <row r="215" ht="10.5" hidden="1" customHeight="1" x14ac:dyDescent="0.15"/>
    <row r="216" ht="10.5" hidden="1" customHeight="1" x14ac:dyDescent="0.15"/>
    <row r="217" ht="10.5" hidden="1" customHeight="1" x14ac:dyDescent="0.15"/>
    <row r="218" ht="10.5" hidden="1" customHeight="1" x14ac:dyDescent="0.15"/>
    <row r="219" ht="10.5" hidden="1" customHeight="1" x14ac:dyDescent="0.15"/>
    <row r="220" ht="10.5" hidden="1" customHeight="1" x14ac:dyDescent="0.15"/>
    <row r="221" ht="10.5" hidden="1" customHeight="1" x14ac:dyDescent="0.15"/>
    <row r="222" ht="10.5" hidden="1" customHeight="1" x14ac:dyDescent="0.15"/>
    <row r="223" ht="10.5" hidden="1" customHeight="1" x14ac:dyDescent="0.15"/>
    <row r="224" ht="10.5" hidden="1" customHeight="1" x14ac:dyDescent="0.15"/>
    <row r="225" ht="10.5" hidden="1" customHeight="1" x14ac:dyDescent="0.15"/>
    <row r="236" ht="10.5" hidden="1" customHeight="1" x14ac:dyDescent="0.15"/>
    <row r="237" ht="10.5" hidden="1" customHeight="1" x14ac:dyDescent="0.15"/>
    <row r="238" ht="10.5" hidden="1" customHeight="1" x14ac:dyDescent="0.15"/>
    <row r="239" ht="10.5" hidden="1" customHeight="1" x14ac:dyDescent="0.15"/>
    <row r="240" ht="10.5" hidden="1" customHeight="1" x14ac:dyDescent="0.15"/>
    <row r="241" ht="10.5" hidden="1" customHeight="1" x14ac:dyDescent="0.15"/>
    <row r="242" ht="10.5" hidden="1" customHeight="1" x14ac:dyDescent="0.15"/>
    <row r="243" ht="10.5" hidden="1" customHeight="1" x14ac:dyDescent="0.15"/>
    <row r="244" ht="10.5" hidden="1" customHeight="1" x14ac:dyDescent="0.15"/>
    <row r="245" ht="10.5" hidden="1" customHeight="1" x14ac:dyDescent="0.15"/>
    <row r="246" ht="10.5" hidden="1" customHeight="1" x14ac:dyDescent="0.15"/>
    <row r="247" ht="10.5" hidden="1" customHeight="1" x14ac:dyDescent="0.15"/>
    <row r="248" ht="10.5" hidden="1" customHeight="1" x14ac:dyDescent="0.15"/>
  </sheetData>
  <sheetProtection algorithmName="SHA-512" hashValue="e44Ff9XFDhfCShDt18/RFlxx1ta8+RmUQ1vLx27svjfwMY80uZNwQ29piya8RhLRbLMYSaKrutjdSwQBrjE3eQ==" saltValue="IdqcAAJ24Zt1sB4SrY8OtQ==" spinCount="100000" sheet="1" objects="1" scenarios="1"/>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10D40F-E98B-4F31-A0B5-AC62C65F6597}">
  <sheetPr codeName="Blad10"/>
  <dimension ref="A1:BF27"/>
  <sheetViews>
    <sheetView workbookViewId="0">
      <pane xSplit="2" ySplit="1" topLeftCell="AJ2" activePane="bottomRight" state="frozen"/>
      <selection pane="topRight" activeCell="C3" sqref="C3"/>
      <selection pane="bottomLeft" activeCell="C3" sqref="C3"/>
      <selection pane="bottomRight" activeCell="E8" sqref="E8:BF8"/>
    </sheetView>
  </sheetViews>
  <sheetFormatPr defaultColWidth="0" defaultRowHeight="0" customHeight="1" zeroHeight="1" x14ac:dyDescent="0.3"/>
  <cols>
    <col min="1" max="1" width="1.625" style="15" customWidth="1"/>
    <col min="2" max="2" width="29.875" style="2" bestFit="1" customWidth="1"/>
    <col min="3" max="5" width="9" style="2" customWidth="1"/>
    <col min="6" max="6" width="9" style="3" customWidth="1"/>
    <col min="7" max="57" width="9" style="2" customWidth="1"/>
    <col min="58" max="58" width="1.75" style="2" customWidth="1"/>
    <col min="59" max="16384" width="9" style="2" hidden="1"/>
  </cols>
  <sheetData>
    <row r="1" spans="1:58" s="1" customFormat="1" ht="17.100000000000001" customHeight="1" x14ac:dyDescent="0.3">
      <c r="A1" s="11"/>
      <c r="C1" s="43" t="s">
        <v>37</v>
      </c>
      <c r="D1" s="120" t="s">
        <v>38</v>
      </c>
      <c r="E1" s="32" t="s">
        <v>39</v>
      </c>
      <c r="F1" s="120" t="s">
        <v>40</v>
      </c>
      <c r="G1" s="32" t="s">
        <v>41</v>
      </c>
      <c r="H1" s="32" t="s">
        <v>42</v>
      </c>
      <c r="I1" s="32" t="s">
        <v>43</v>
      </c>
      <c r="J1" s="120" t="s">
        <v>44</v>
      </c>
      <c r="K1" s="32" t="s">
        <v>45</v>
      </c>
      <c r="L1" s="32" t="s">
        <v>123</v>
      </c>
      <c r="M1" s="32" t="s">
        <v>124</v>
      </c>
      <c r="N1" s="32" t="s">
        <v>48</v>
      </c>
      <c r="O1" s="120" t="s">
        <v>49</v>
      </c>
      <c r="P1" s="32" t="s">
        <v>50</v>
      </c>
      <c r="Q1" s="120" t="s">
        <v>51</v>
      </c>
      <c r="R1" s="32" t="s">
        <v>52</v>
      </c>
      <c r="S1" s="120" t="s">
        <v>53</v>
      </c>
      <c r="T1" s="32" t="s">
        <v>54</v>
      </c>
      <c r="U1" s="120" t="s">
        <v>55</v>
      </c>
      <c r="V1" s="120" t="s">
        <v>56</v>
      </c>
      <c r="W1" s="32" t="s">
        <v>57</v>
      </c>
      <c r="X1" s="32" t="s">
        <v>58</v>
      </c>
      <c r="Y1" s="120" t="s">
        <v>59</v>
      </c>
      <c r="Z1" s="120" t="s">
        <v>60</v>
      </c>
      <c r="AA1" s="120" t="s">
        <v>61</v>
      </c>
      <c r="AB1" s="120" t="s">
        <v>62</v>
      </c>
      <c r="AC1" s="120" t="s">
        <v>63</v>
      </c>
      <c r="AD1" s="120" t="s">
        <v>64</v>
      </c>
      <c r="AE1" s="32" t="s">
        <v>65</v>
      </c>
      <c r="AF1" s="120" t="s">
        <v>66</v>
      </c>
      <c r="AG1" s="120" t="s">
        <v>67</v>
      </c>
      <c r="AH1" s="120" t="s">
        <v>68</v>
      </c>
      <c r="AI1" s="32" t="s">
        <v>69</v>
      </c>
      <c r="AJ1" s="32" t="s">
        <v>70</v>
      </c>
      <c r="AK1" s="120" t="s">
        <v>71</v>
      </c>
      <c r="AL1" s="120" t="s">
        <v>72</v>
      </c>
      <c r="AM1" s="120" t="s">
        <v>73</v>
      </c>
      <c r="AN1" s="120" t="s">
        <v>74</v>
      </c>
      <c r="AO1" s="120" t="s">
        <v>75</v>
      </c>
      <c r="AP1" s="120" t="s">
        <v>76</v>
      </c>
      <c r="AQ1" s="120" t="s">
        <v>77</v>
      </c>
      <c r="AR1" s="32" t="s">
        <v>78</v>
      </c>
      <c r="AS1" s="32" t="s">
        <v>79</v>
      </c>
      <c r="AT1" s="120" t="s">
        <v>80</v>
      </c>
      <c r="AU1" s="120" t="s">
        <v>81</v>
      </c>
      <c r="AV1" s="120" t="s">
        <v>82</v>
      </c>
      <c r="AW1" s="32" t="s">
        <v>83</v>
      </c>
      <c r="AX1" s="120" t="s">
        <v>84</v>
      </c>
      <c r="AY1" s="32" t="s">
        <v>85</v>
      </c>
      <c r="AZ1" s="120" t="s">
        <v>86</v>
      </c>
      <c r="BA1" s="120" t="s">
        <v>125</v>
      </c>
      <c r="BB1" s="32" t="s">
        <v>88</v>
      </c>
      <c r="BC1" s="120" t="s">
        <v>89</v>
      </c>
      <c r="BD1" s="120" t="s">
        <v>126</v>
      </c>
      <c r="BE1" s="120" t="s">
        <v>91</v>
      </c>
    </row>
    <row r="2" spans="1:58" ht="5.25" customHeight="1" x14ac:dyDescent="0.3">
      <c r="A2" s="16"/>
    </row>
    <row r="3" spans="1:58" ht="17.100000000000001" customHeight="1" x14ac:dyDescent="0.3">
      <c r="A3" s="16"/>
      <c r="B3" s="14" t="s">
        <v>144</v>
      </c>
      <c r="C3" s="108"/>
      <c r="F3" s="2"/>
    </row>
    <row r="4" spans="1:58" ht="5.25" customHeight="1" x14ac:dyDescent="0.3">
      <c r="F4" s="2"/>
    </row>
    <row r="5" spans="1:58" ht="17.100000000000001" customHeight="1" x14ac:dyDescent="0.3">
      <c r="A5" s="214"/>
      <c r="B5" s="5" t="s">
        <v>162</v>
      </c>
      <c r="C5" s="4"/>
      <c r="E5" s="4"/>
      <c r="F5" s="2"/>
      <c r="G5" s="4"/>
      <c r="H5" s="4"/>
      <c r="I5" s="4"/>
      <c r="K5" s="4"/>
      <c r="L5" s="4"/>
      <c r="M5" s="4"/>
      <c r="N5" s="4"/>
      <c r="P5" s="4"/>
      <c r="R5" s="4"/>
      <c r="T5" s="4"/>
      <c r="W5" s="4"/>
      <c r="X5" s="4"/>
      <c r="AE5" s="4"/>
      <c r="AI5" s="4"/>
      <c r="AJ5" s="4"/>
      <c r="AR5" s="4"/>
      <c r="AS5" s="4"/>
      <c r="AW5" s="4"/>
      <c r="AY5" s="4"/>
      <c r="BB5" s="4"/>
    </row>
    <row r="6" spans="1:58" ht="17.100000000000001" customHeight="1" x14ac:dyDescent="0.3">
      <c r="A6" s="214"/>
      <c r="B6" s="150" t="s">
        <v>147</v>
      </c>
      <c r="C6" s="100">
        <f>SUM(D6:BE6)</f>
        <v>0</v>
      </c>
      <c r="E6" s="109"/>
      <c r="F6" s="2"/>
      <c r="G6" s="109"/>
      <c r="H6" s="109"/>
      <c r="I6" s="109"/>
      <c r="K6" s="109"/>
      <c r="L6" s="109"/>
      <c r="M6" s="109"/>
      <c r="N6" s="109"/>
      <c r="P6" s="109"/>
      <c r="R6" s="109"/>
      <c r="T6" s="109"/>
      <c r="W6" s="109"/>
      <c r="X6" s="109"/>
      <c r="AE6" s="109"/>
      <c r="AI6" s="109"/>
      <c r="AJ6" s="109"/>
      <c r="AR6" s="109"/>
      <c r="AS6" s="109"/>
      <c r="AW6" s="109"/>
      <c r="AY6" s="109"/>
      <c r="BB6" s="109"/>
      <c r="BF6" s="61"/>
    </row>
    <row r="7" spans="1:58" ht="17.100000000000001" customHeight="1" x14ac:dyDescent="0.3">
      <c r="A7" s="214"/>
      <c r="B7" s="150" t="s">
        <v>148</v>
      </c>
      <c r="C7" s="100">
        <f>SUM(D7:BE7)</f>
        <v>0</v>
      </c>
      <c r="E7" s="100">
        <f t="shared" ref="E7:BB7" si="0">(E6)*$C$3</f>
        <v>0</v>
      </c>
      <c r="F7" s="2"/>
      <c r="G7" s="100">
        <f t="shared" si="0"/>
        <v>0</v>
      </c>
      <c r="H7" s="100">
        <f t="shared" si="0"/>
        <v>0</v>
      </c>
      <c r="I7" s="100">
        <f t="shared" si="0"/>
        <v>0</v>
      </c>
      <c r="K7" s="100">
        <f t="shared" si="0"/>
        <v>0</v>
      </c>
      <c r="L7" s="100">
        <f t="shared" si="0"/>
        <v>0</v>
      </c>
      <c r="M7" s="100">
        <f t="shared" si="0"/>
        <v>0</v>
      </c>
      <c r="N7" s="100">
        <f t="shared" si="0"/>
        <v>0</v>
      </c>
      <c r="P7" s="100">
        <f t="shared" si="0"/>
        <v>0</v>
      </c>
      <c r="R7" s="100">
        <f t="shared" si="0"/>
        <v>0</v>
      </c>
      <c r="T7" s="100">
        <f t="shared" si="0"/>
        <v>0</v>
      </c>
      <c r="W7" s="100">
        <f t="shared" si="0"/>
        <v>0</v>
      </c>
      <c r="X7" s="100">
        <f t="shared" si="0"/>
        <v>0</v>
      </c>
      <c r="AE7" s="100">
        <f t="shared" si="0"/>
        <v>0</v>
      </c>
      <c r="AI7" s="100">
        <f t="shared" si="0"/>
        <v>0</v>
      </c>
      <c r="AJ7" s="100">
        <f t="shared" si="0"/>
        <v>0</v>
      </c>
      <c r="AR7" s="100">
        <f t="shared" si="0"/>
        <v>0</v>
      </c>
      <c r="AS7" s="100">
        <f t="shared" si="0"/>
        <v>0</v>
      </c>
      <c r="AW7" s="100">
        <f t="shared" si="0"/>
        <v>0</v>
      </c>
      <c r="AY7" s="100">
        <f t="shared" si="0"/>
        <v>0</v>
      </c>
      <c r="BB7" s="100">
        <f t="shared" si="0"/>
        <v>0</v>
      </c>
    </row>
    <row r="8" spans="1:58" s="106" customFormat="1" ht="17.100000000000001" customHeight="1" x14ac:dyDescent="0.3">
      <c r="A8" s="16"/>
      <c r="B8" s="151" t="s">
        <v>149</v>
      </c>
      <c r="C8" s="152">
        <f>SUM(D8:BE8)</f>
        <v>0</v>
      </c>
      <c r="D8" s="2"/>
      <c r="E8" s="104">
        <f t="shared" ref="E8:BB8" si="1">E6+E7</f>
        <v>0</v>
      </c>
      <c r="F8" s="2"/>
      <c r="G8" s="104">
        <f t="shared" si="1"/>
        <v>0</v>
      </c>
      <c r="H8" s="104">
        <f t="shared" si="1"/>
        <v>0</v>
      </c>
      <c r="I8" s="104">
        <f t="shared" si="1"/>
        <v>0</v>
      </c>
      <c r="J8" s="2"/>
      <c r="K8" s="104">
        <f t="shared" si="1"/>
        <v>0</v>
      </c>
      <c r="L8" s="104">
        <f t="shared" si="1"/>
        <v>0</v>
      </c>
      <c r="M8" s="104">
        <f t="shared" si="1"/>
        <v>0</v>
      </c>
      <c r="N8" s="104">
        <f t="shared" si="1"/>
        <v>0</v>
      </c>
      <c r="O8" s="2"/>
      <c r="P8" s="104">
        <f t="shared" si="1"/>
        <v>0</v>
      </c>
      <c r="Q8" s="2"/>
      <c r="R8" s="104">
        <f t="shared" si="1"/>
        <v>0</v>
      </c>
      <c r="S8" s="2"/>
      <c r="T8" s="104">
        <f t="shared" si="1"/>
        <v>0</v>
      </c>
      <c r="U8" s="2"/>
      <c r="V8" s="2"/>
      <c r="W8" s="104">
        <f t="shared" si="1"/>
        <v>0</v>
      </c>
      <c r="X8" s="104">
        <f t="shared" si="1"/>
        <v>0</v>
      </c>
      <c r="Y8" s="2"/>
      <c r="Z8" s="2"/>
      <c r="AA8" s="2"/>
      <c r="AB8" s="2"/>
      <c r="AC8" s="2"/>
      <c r="AD8" s="2"/>
      <c r="AE8" s="104">
        <f t="shared" si="1"/>
        <v>0</v>
      </c>
      <c r="AF8" s="2"/>
      <c r="AG8" s="2"/>
      <c r="AH8" s="2"/>
      <c r="AI8" s="104">
        <f t="shared" si="1"/>
        <v>0</v>
      </c>
      <c r="AJ8" s="104">
        <f t="shared" si="1"/>
        <v>0</v>
      </c>
      <c r="AK8" s="2"/>
      <c r="AL8" s="2"/>
      <c r="AM8" s="2"/>
      <c r="AN8" s="2"/>
      <c r="AO8" s="2"/>
      <c r="AP8" s="2"/>
      <c r="AQ8" s="2"/>
      <c r="AR8" s="104">
        <f t="shared" si="1"/>
        <v>0</v>
      </c>
      <c r="AS8" s="104">
        <f t="shared" si="1"/>
        <v>0</v>
      </c>
      <c r="AT8" s="2"/>
      <c r="AU8" s="2"/>
      <c r="AV8" s="2"/>
      <c r="AW8" s="104">
        <f t="shared" si="1"/>
        <v>0</v>
      </c>
      <c r="AX8" s="2"/>
      <c r="AY8" s="104">
        <f t="shared" si="1"/>
        <v>0</v>
      </c>
      <c r="AZ8" s="2"/>
      <c r="BA8" s="2"/>
      <c r="BB8" s="104">
        <f t="shared" si="1"/>
        <v>0</v>
      </c>
      <c r="BC8" s="2"/>
      <c r="BD8" s="2"/>
      <c r="BE8" s="2"/>
      <c r="BF8" s="105"/>
    </row>
    <row r="9" spans="1:58" ht="5.25" customHeight="1" x14ac:dyDescent="0.3">
      <c r="A9" s="47"/>
      <c r="F9" s="2"/>
    </row>
    <row r="10" spans="1:58" ht="17.100000000000001" hidden="1" customHeight="1" x14ac:dyDescent="0.3"/>
    <row r="11" spans="1:58" ht="0" hidden="1" customHeight="1" x14ac:dyDescent="0.3">
      <c r="A11" s="214"/>
    </row>
    <row r="12" spans="1:58" ht="0" hidden="1" customHeight="1" x14ac:dyDescent="0.3">
      <c r="A12" s="214"/>
    </row>
    <row r="13" spans="1:58" ht="0" hidden="1" customHeight="1" x14ac:dyDescent="0.3">
      <c r="A13" s="214"/>
    </row>
    <row r="14" spans="1:58" ht="0" hidden="1" customHeight="1" x14ac:dyDescent="0.3">
      <c r="A14" s="214"/>
    </row>
    <row r="15" spans="1:58" ht="0" hidden="1" customHeight="1" x14ac:dyDescent="0.3">
      <c r="A15" s="214"/>
    </row>
    <row r="17" spans="1:1" ht="0" hidden="1" customHeight="1" x14ac:dyDescent="0.3">
      <c r="A17" s="214"/>
    </row>
    <row r="18" spans="1:1" ht="0" hidden="1" customHeight="1" x14ac:dyDescent="0.3">
      <c r="A18" s="214"/>
    </row>
    <row r="19" spans="1:1" ht="0" hidden="1" customHeight="1" x14ac:dyDescent="0.3">
      <c r="A19" s="214"/>
    </row>
    <row r="20" spans="1:1" ht="0" hidden="1" customHeight="1" x14ac:dyDescent="0.3">
      <c r="A20" s="214"/>
    </row>
    <row r="21" spans="1:1" ht="0" hidden="1" customHeight="1" x14ac:dyDescent="0.3">
      <c r="A21" s="214"/>
    </row>
    <row r="23" spans="1:1" ht="0" hidden="1" customHeight="1" x14ac:dyDescent="0.3">
      <c r="A23" s="214"/>
    </row>
    <row r="24" spans="1:1" ht="0" hidden="1" customHeight="1" x14ac:dyDescent="0.3">
      <c r="A24" s="214"/>
    </row>
    <row r="25" spans="1:1" ht="0" hidden="1" customHeight="1" x14ac:dyDescent="0.3">
      <c r="A25" s="214"/>
    </row>
    <row r="26" spans="1:1" ht="0" hidden="1" customHeight="1" x14ac:dyDescent="0.3">
      <c r="A26" s="214"/>
    </row>
    <row r="27" spans="1:1" ht="0" hidden="1" customHeight="1" x14ac:dyDescent="0.3">
      <c r="A27" s="214"/>
    </row>
  </sheetData>
  <sheetProtection algorithmName="SHA-512" hashValue="NqT27WnObOXM1+j14A+G94v9Xd5TbxdnsyJCD5Gfh1vLEE1HTTXs4zTUKoe3XhnWnCiR+kH0RJTz4GrL83HKug==" saltValue="yTiqQeoxIf6Cpz5hz4/wSA==" spinCount="100000" sheet="1" objects="1" scenarios="1"/>
  <mergeCells count="4">
    <mergeCell ref="A11:A15"/>
    <mergeCell ref="A17:A21"/>
    <mergeCell ref="A23:A27"/>
    <mergeCell ref="A5:A7"/>
  </mergeCells>
  <pageMargins left="0.7" right="0.7" top="0.75" bottom="0.75" header="0.3" footer="0.3"/>
  <pageSetup paperSize="9" orientation="portrait"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BCD586-5107-43A2-9521-4191A6C79E8E}">
  <sheetPr codeName="Blad11"/>
  <dimension ref="A1:BF27"/>
  <sheetViews>
    <sheetView workbookViewId="0">
      <pane xSplit="2" ySplit="1" topLeftCell="C2" activePane="bottomRight" state="frozen"/>
      <selection pane="topRight" activeCell="AR3" sqref="AR3"/>
      <selection pane="bottomLeft" activeCell="AR3" sqref="AR3"/>
      <selection pane="bottomRight" activeCell="E6" sqref="E6"/>
    </sheetView>
  </sheetViews>
  <sheetFormatPr defaultColWidth="0" defaultRowHeight="0" customHeight="1" zeroHeight="1" x14ac:dyDescent="0.3"/>
  <cols>
    <col min="1" max="1" width="1.625" style="15" customWidth="1"/>
    <col min="2" max="2" width="30.625" style="2" bestFit="1" customWidth="1"/>
    <col min="3" max="57" width="9" style="2" customWidth="1"/>
    <col min="58" max="58" width="1.75" style="2" customWidth="1"/>
    <col min="59" max="16384" width="9" style="2" hidden="1"/>
  </cols>
  <sheetData>
    <row r="1" spans="1:57" s="1" customFormat="1" ht="17.100000000000001" customHeight="1" x14ac:dyDescent="0.3">
      <c r="A1" s="11"/>
      <c r="C1" s="43" t="s">
        <v>37</v>
      </c>
      <c r="D1" s="120" t="s">
        <v>38</v>
      </c>
      <c r="E1" s="32" t="s">
        <v>39</v>
      </c>
      <c r="F1" s="120" t="s">
        <v>40</v>
      </c>
      <c r="G1" s="32" t="s">
        <v>41</v>
      </c>
      <c r="H1" s="32" t="s">
        <v>42</v>
      </c>
      <c r="I1" s="32" t="s">
        <v>43</v>
      </c>
      <c r="J1" s="120" t="s">
        <v>44</v>
      </c>
      <c r="K1" s="32" t="s">
        <v>45</v>
      </c>
      <c r="L1" s="32" t="s">
        <v>123</v>
      </c>
      <c r="M1" s="32" t="s">
        <v>124</v>
      </c>
      <c r="N1" s="32" t="s">
        <v>48</v>
      </c>
      <c r="O1" s="120" t="s">
        <v>49</v>
      </c>
      <c r="P1" s="32" t="s">
        <v>50</v>
      </c>
      <c r="Q1" s="120" t="s">
        <v>51</v>
      </c>
      <c r="R1" s="32" t="s">
        <v>52</v>
      </c>
      <c r="S1" s="120" t="s">
        <v>53</v>
      </c>
      <c r="T1" s="32" t="s">
        <v>54</v>
      </c>
      <c r="U1" s="120" t="s">
        <v>55</v>
      </c>
      <c r="V1" s="120" t="s">
        <v>56</v>
      </c>
      <c r="W1" s="32" t="s">
        <v>57</v>
      </c>
      <c r="X1" s="32" t="s">
        <v>58</v>
      </c>
      <c r="Y1" s="120" t="s">
        <v>59</v>
      </c>
      <c r="Z1" s="120" t="s">
        <v>60</v>
      </c>
      <c r="AA1" s="120" t="s">
        <v>61</v>
      </c>
      <c r="AB1" s="120" t="s">
        <v>62</v>
      </c>
      <c r="AC1" s="120" t="s">
        <v>63</v>
      </c>
      <c r="AD1" s="120" t="s">
        <v>64</v>
      </c>
      <c r="AE1" s="32" t="s">
        <v>65</v>
      </c>
      <c r="AF1" s="120" t="s">
        <v>66</v>
      </c>
      <c r="AG1" s="120" t="s">
        <v>67</v>
      </c>
      <c r="AH1" s="120" t="s">
        <v>68</v>
      </c>
      <c r="AI1" s="32" t="s">
        <v>69</v>
      </c>
      <c r="AJ1" s="32" t="s">
        <v>70</v>
      </c>
      <c r="AK1" s="120" t="s">
        <v>71</v>
      </c>
      <c r="AL1" s="120" t="s">
        <v>72</v>
      </c>
      <c r="AM1" s="120" t="s">
        <v>73</v>
      </c>
      <c r="AN1" s="120" t="s">
        <v>74</v>
      </c>
      <c r="AO1" s="120" t="s">
        <v>75</v>
      </c>
      <c r="AP1" s="120" t="s">
        <v>76</v>
      </c>
      <c r="AQ1" s="120" t="s">
        <v>77</v>
      </c>
      <c r="AR1" s="32" t="s">
        <v>78</v>
      </c>
      <c r="AS1" s="32" t="s">
        <v>79</v>
      </c>
      <c r="AT1" s="120" t="s">
        <v>80</v>
      </c>
      <c r="AU1" s="120" t="s">
        <v>81</v>
      </c>
      <c r="AV1" s="120" t="s">
        <v>82</v>
      </c>
      <c r="AW1" s="32" t="s">
        <v>83</v>
      </c>
      <c r="AX1" s="120" t="s">
        <v>84</v>
      </c>
      <c r="AY1" s="32" t="s">
        <v>85</v>
      </c>
      <c r="AZ1" s="120" t="s">
        <v>86</v>
      </c>
      <c r="BA1" s="120" t="s">
        <v>125</v>
      </c>
      <c r="BB1" s="32" t="s">
        <v>88</v>
      </c>
      <c r="BC1" s="120" t="s">
        <v>89</v>
      </c>
      <c r="BD1" s="120" t="s">
        <v>126</v>
      </c>
      <c r="BE1" s="120" t="s">
        <v>91</v>
      </c>
    </row>
    <row r="2" spans="1:57" ht="5.25" customHeight="1" x14ac:dyDescent="0.3">
      <c r="A2" s="16"/>
      <c r="F2" s="3"/>
    </row>
    <row r="3" spans="1:57" ht="17.100000000000001" customHeight="1" x14ac:dyDescent="0.3">
      <c r="A3" s="16"/>
      <c r="B3" s="14" t="s">
        <v>144</v>
      </c>
      <c r="C3" s="108"/>
      <c r="E3" s="29"/>
    </row>
    <row r="4" spans="1:57" ht="5.25" customHeight="1" x14ac:dyDescent="0.3"/>
    <row r="5" spans="1:57" ht="17.100000000000001" customHeight="1" x14ac:dyDescent="0.3">
      <c r="A5" s="47"/>
      <c r="B5" s="5" t="s">
        <v>134</v>
      </c>
      <c r="C5" s="4"/>
      <c r="E5" s="4"/>
      <c r="G5" s="4"/>
      <c r="H5" s="4"/>
      <c r="I5" s="4"/>
      <c r="K5" s="4"/>
      <c r="L5" s="4"/>
      <c r="M5" s="4"/>
      <c r="N5" s="4"/>
      <c r="P5" s="4"/>
      <c r="R5" s="4"/>
      <c r="T5" s="4"/>
      <c r="W5" s="4"/>
      <c r="X5" s="4"/>
      <c r="AE5" s="4"/>
      <c r="AI5" s="4"/>
      <c r="AJ5" s="4"/>
      <c r="AR5" s="4"/>
      <c r="AS5" s="4"/>
      <c r="AW5" s="4"/>
      <c r="AY5" s="4"/>
      <c r="BB5" s="4"/>
    </row>
    <row r="6" spans="1:57" s="61" customFormat="1" ht="17.100000000000001" customHeight="1" x14ac:dyDescent="0.3">
      <c r="A6" s="65"/>
      <c r="B6" s="66" t="s">
        <v>163</v>
      </c>
      <c r="C6" s="166"/>
      <c r="D6" s="2"/>
      <c r="E6" s="109"/>
      <c r="F6" s="2"/>
      <c r="G6" s="109"/>
      <c r="H6" s="109"/>
      <c r="I6" s="109"/>
      <c r="J6" s="2"/>
      <c r="K6" s="109"/>
      <c r="L6" s="109"/>
      <c r="M6" s="109"/>
      <c r="N6" s="109"/>
      <c r="O6" s="2"/>
      <c r="P6" s="109"/>
      <c r="Q6" s="2"/>
      <c r="R6" s="109"/>
      <c r="S6" s="2"/>
      <c r="T6" s="109"/>
      <c r="U6" s="2"/>
      <c r="V6" s="2"/>
      <c r="W6" s="109"/>
      <c r="X6" s="109"/>
      <c r="Y6" s="2"/>
      <c r="Z6" s="2"/>
      <c r="AA6" s="2"/>
      <c r="AB6" s="2"/>
      <c r="AC6" s="2"/>
      <c r="AD6" s="2"/>
      <c r="AE6" s="109"/>
      <c r="AF6" s="2"/>
      <c r="AG6" s="2"/>
      <c r="AH6" s="2"/>
      <c r="AI6" s="109"/>
      <c r="AJ6" s="109"/>
      <c r="AK6" s="2"/>
      <c r="AL6" s="2"/>
      <c r="AM6" s="2"/>
      <c r="AN6" s="2"/>
      <c r="AO6" s="2"/>
      <c r="AP6" s="2"/>
      <c r="AQ6" s="2"/>
      <c r="AR6" s="109"/>
      <c r="AS6" s="109"/>
      <c r="AT6" s="2"/>
      <c r="AU6" s="2"/>
      <c r="AV6" s="2"/>
      <c r="AW6" s="109"/>
      <c r="AX6" s="2"/>
      <c r="AY6" s="109"/>
      <c r="AZ6" s="2"/>
      <c r="BA6" s="2"/>
      <c r="BB6" s="109"/>
      <c r="BC6" s="2"/>
      <c r="BD6" s="2"/>
      <c r="BE6" s="2"/>
    </row>
    <row r="7" spans="1:57" s="57" customFormat="1" ht="17.100000000000001" customHeight="1" x14ac:dyDescent="0.3">
      <c r="A7" s="63"/>
      <c r="B7" s="64" t="s">
        <v>158</v>
      </c>
      <c r="C7" s="167"/>
      <c r="D7" s="2"/>
      <c r="E7" s="58">
        <v>10</v>
      </c>
      <c r="F7" s="2"/>
      <c r="G7" s="58">
        <v>10</v>
      </c>
      <c r="H7" s="58">
        <v>10</v>
      </c>
      <c r="I7" s="58">
        <v>10</v>
      </c>
      <c r="J7" s="2"/>
      <c r="K7" s="58">
        <v>10</v>
      </c>
      <c r="L7" s="58">
        <v>10</v>
      </c>
      <c r="M7" s="58">
        <v>10</v>
      </c>
      <c r="N7" s="58">
        <v>10</v>
      </c>
      <c r="O7" s="2"/>
      <c r="P7" s="58">
        <v>10</v>
      </c>
      <c r="Q7" s="2"/>
      <c r="R7" s="58">
        <v>10</v>
      </c>
      <c r="S7" s="2"/>
      <c r="T7" s="58">
        <v>10</v>
      </c>
      <c r="U7" s="2"/>
      <c r="V7" s="2"/>
      <c r="W7" s="58">
        <v>10</v>
      </c>
      <c r="X7" s="58">
        <v>10</v>
      </c>
      <c r="Y7" s="2"/>
      <c r="Z7" s="2"/>
      <c r="AA7" s="2"/>
      <c r="AB7" s="2"/>
      <c r="AC7" s="2"/>
      <c r="AD7" s="2"/>
      <c r="AE7" s="58">
        <v>10</v>
      </c>
      <c r="AF7" s="2"/>
      <c r="AG7" s="2"/>
      <c r="AH7" s="2"/>
      <c r="AI7" s="58">
        <v>10</v>
      </c>
      <c r="AJ7" s="58">
        <v>10</v>
      </c>
      <c r="AK7" s="2"/>
      <c r="AL7" s="2"/>
      <c r="AM7" s="2"/>
      <c r="AN7" s="2"/>
      <c r="AO7" s="2"/>
      <c r="AP7" s="2"/>
      <c r="AQ7" s="2"/>
      <c r="AR7" s="58">
        <v>10</v>
      </c>
      <c r="AS7" s="58">
        <v>10</v>
      </c>
      <c r="AT7" s="2"/>
      <c r="AU7" s="2"/>
      <c r="AV7" s="2"/>
      <c r="AW7" s="58">
        <v>10</v>
      </c>
      <c r="AX7" s="2"/>
      <c r="AY7" s="58">
        <v>10</v>
      </c>
      <c r="AZ7" s="2"/>
      <c r="BA7" s="2"/>
      <c r="BB7" s="58">
        <v>10</v>
      </c>
      <c r="BC7" s="2"/>
      <c r="BD7" s="2"/>
      <c r="BE7" s="2"/>
    </row>
    <row r="8" spans="1:57" s="57" customFormat="1" ht="17.100000000000001" customHeight="1" x14ac:dyDescent="0.3">
      <c r="A8" s="63"/>
      <c r="B8" s="100" t="s">
        <v>147</v>
      </c>
      <c r="C8" s="100">
        <f>SUM(D8:BE8)</f>
        <v>0</v>
      </c>
      <c r="D8" s="2"/>
      <c r="E8" s="100">
        <f t="shared" ref="E8:BB8" si="0">E6*E7</f>
        <v>0</v>
      </c>
      <c r="F8" s="2"/>
      <c r="G8" s="100">
        <f t="shared" si="0"/>
        <v>0</v>
      </c>
      <c r="H8" s="100">
        <f t="shared" si="0"/>
        <v>0</v>
      </c>
      <c r="I8" s="100">
        <f t="shared" si="0"/>
        <v>0</v>
      </c>
      <c r="J8" s="2"/>
      <c r="K8" s="100">
        <f t="shared" si="0"/>
        <v>0</v>
      </c>
      <c r="L8" s="100">
        <f t="shared" si="0"/>
        <v>0</v>
      </c>
      <c r="M8" s="100">
        <f t="shared" si="0"/>
        <v>0</v>
      </c>
      <c r="N8" s="100">
        <f t="shared" si="0"/>
        <v>0</v>
      </c>
      <c r="O8" s="2"/>
      <c r="P8" s="100">
        <f t="shared" si="0"/>
        <v>0</v>
      </c>
      <c r="Q8" s="2"/>
      <c r="R8" s="100">
        <f t="shared" si="0"/>
        <v>0</v>
      </c>
      <c r="S8" s="2"/>
      <c r="T8" s="100">
        <f t="shared" si="0"/>
        <v>0</v>
      </c>
      <c r="U8" s="2"/>
      <c r="V8" s="2"/>
      <c r="W8" s="100">
        <f t="shared" si="0"/>
        <v>0</v>
      </c>
      <c r="X8" s="100">
        <f t="shared" si="0"/>
        <v>0</v>
      </c>
      <c r="Y8" s="2"/>
      <c r="Z8" s="2"/>
      <c r="AA8" s="2"/>
      <c r="AB8" s="2"/>
      <c r="AC8" s="2"/>
      <c r="AD8" s="2"/>
      <c r="AE8" s="100">
        <f t="shared" si="0"/>
        <v>0</v>
      </c>
      <c r="AF8" s="2"/>
      <c r="AG8" s="2"/>
      <c r="AH8" s="2"/>
      <c r="AI8" s="100">
        <f t="shared" si="0"/>
        <v>0</v>
      </c>
      <c r="AJ8" s="100">
        <f t="shared" si="0"/>
        <v>0</v>
      </c>
      <c r="AK8" s="2"/>
      <c r="AL8" s="2"/>
      <c r="AM8" s="2"/>
      <c r="AN8" s="2"/>
      <c r="AO8" s="2"/>
      <c r="AP8" s="2"/>
      <c r="AQ8" s="2"/>
      <c r="AR8" s="100">
        <f t="shared" si="0"/>
        <v>0</v>
      </c>
      <c r="AS8" s="100">
        <f t="shared" si="0"/>
        <v>0</v>
      </c>
      <c r="AT8" s="2"/>
      <c r="AU8" s="2"/>
      <c r="AV8" s="2"/>
      <c r="AW8" s="100">
        <f t="shared" si="0"/>
        <v>0</v>
      </c>
      <c r="AX8" s="2"/>
      <c r="AY8" s="100">
        <f t="shared" si="0"/>
        <v>0</v>
      </c>
      <c r="AZ8" s="2"/>
      <c r="BA8" s="2"/>
      <c r="BB8" s="100">
        <f t="shared" si="0"/>
        <v>0</v>
      </c>
      <c r="BC8" s="2"/>
      <c r="BD8" s="2"/>
      <c r="BE8" s="2"/>
    </row>
    <row r="9" spans="1:57" s="57" customFormat="1" ht="17.100000000000001" customHeight="1" x14ac:dyDescent="0.3">
      <c r="A9" s="63"/>
      <c r="B9" s="100" t="s">
        <v>148</v>
      </c>
      <c r="C9" s="100">
        <f>SUM(D9:BE9)</f>
        <v>0</v>
      </c>
      <c r="D9" s="2"/>
      <c r="E9" s="100">
        <f t="shared" ref="E9:BB9" si="1">(E8)*$C$3</f>
        <v>0</v>
      </c>
      <c r="F9" s="2"/>
      <c r="G9" s="100">
        <f t="shared" si="1"/>
        <v>0</v>
      </c>
      <c r="H9" s="100">
        <f t="shared" si="1"/>
        <v>0</v>
      </c>
      <c r="I9" s="100">
        <f t="shared" si="1"/>
        <v>0</v>
      </c>
      <c r="J9" s="2"/>
      <c r="K9" s="100">
        <f t="shared" si="1"/>
        <v>0</v>
      </c>
      <c r="L9" s="100">
        <f t="shared" si="1"/>
        <v>0</v>
      </c>
      <c r="M9" s="100">
        <f t="shared" si="1"/>
        <v>0</v>
      </c>
      <c r="N9" s="100">
        <f t="shared" si="1"/>
        <v>0</v>
      </c>
      <c r="O9" s="2"/>
      <c r="P9" s="100">
        <f t="shared" si="1"/>
        <v>0</v>
      </c>
      <c r="Q9" s="2"/>
      <c r="R9" s="100">
        <f t="shared" si="1"/>
        <v>0</v>
      </c>
      <c r="S9" s="2"/>
      <c r="T9" s="100">
        <f t="shared" si="1"/>
        <v>0</v>
      </c>
      <c r="U9" s="2"/>
      <c r="V9" s="2"/>
      <c r="W9" s="100">
        <f t="shared" si="1"/>
        <v>0</v>
      </c>
      <c r="X9" s="100">
        <f t="shared" si="1"/>
        <v>0</v>
      </c>
      <c r="Y9" s="2"/>
      <c r="Z9" s="2"/>
      <c r="AA9" s="2"/>
      <c r="AB9" s="2"/>
      <c r="AC9" s="2"/>
      <c r="AD9" s="2"/>
      <c r="AE9" s="100">
        <f t="shared" si="1"/>
        <v>0</v>
      </c>
      <c r="AF9" s="2"/>
      <c r="AG9" s="2"/>
      <c r="AH9" s="2"/>
      <c r="AI9" s="100">
        <f t="shared" si="1"/>
        <v>0</v>
      </c>
      <c r="AJ9" s="100">
        <f t="shared" si="1"/>
        <v>0</v>
      </c>
      <c r="AK9" s="2"/>
      <c r="AL9" s="2"/>
      <c r="AM9" s="2"/>
      <c r="AN9" s="2"/>
      <c r="AO9" s="2"/>
      <c r="AP9" s="2"/>
      <c r="AQ9" s="2"/>
      <c r="AR9" s="100">
        <f t="shared" si="1"/>
        <v>0</v>
      </c>
      <c r="AS9" s="100">
        <f t="shared" si="1"/>
        <v>0</v>
      </c>
      <c r="AT9" s="2"/>
      <c r="AU9" s="2"/>
      <c r="AV9" s="2"/>
      <c r="AW9" s="100">
        <f t="shared" si="1"/>
        <v>0</v>
      </c>
      <c r="AX9" s="2"/>
      <c r="AY9" s="100">
        <f t="shared" si="1"/>
        <v>0</v>
      </c>
      <c r="AZ9" s="2"/>
      <c r="BA9" s="2"/>
      <c r="BB9" s="100">
        <f t="shared" si="1"/>
        <v>0</v>
      </c>
      <c r="BC9" s="2"/>
      <c r="BD9" s="2"/>
      <c r="BE9" s="2"/>
    </row>
    <row r="10" spans="1:57" s="105" customFormat="1" ht="17.100000000000001" customHeight="1" x14ac:dyDescent="0.3">
      <c r="A10" s="63"/>
      <c r="B10" s="152" t="s">
        <v>164</v>
      </c>
      <c r="C10" s="152">
        <f>SUM(D10:BE10)</f>
        <v>0</v>
      </c>
      <c r="D10" s="2"/>
      <c r="E10" s="104">
        <f t="shared" ref="E10:BB10" si="2">E8+E9</f>
        <v>0</v>
      </c>
      <c r="F10" s="2"/>
      <c r="G10" s="104">
        <f t="shared" si="2"/>
        <v>0</v>
      </c>
      <c r="H10" s="104">
        <f t="shared" si="2"/>
        <v>0</v>
      </c>
      <c r="I10" s="104">
        <f t="shared" si="2"/>
        <v>0</v>
      </c>
      <c r="J10" s="2"/>
      <c r="K10" s="104">
        <f t="shared" si="2"/>
        <v>0</v>
      </c>
      <c r="L10" s="104">
        <f t="shared" si="2"/>
        <v>0</v>
      </c>
      <c r="M10" s="104">
        <f t="shared" si="2"/>
        <v>0</v>
      </c>
      <c r="N10" s="104">
        <f t="shared" si="2"/>
        <v>0</v>
      </c>
      <c r="O10" s="2"/>
      <c r="P10" s="104">
        <f t="shared" si="2"/>
        <v>0</v>
      </c>
      <c r="Q10" s="2"/>
      <c r="R10" s="104">
        <f t="shared" si="2"/>
        <v>0</v>
      </c>
      <c r="S10" s="2"/>
      <c r="T10" s="104">
        <f t="shared" si="2"/>
        <v>0</v>
      </c>
      <c r="U10" s="2"/>
      <c r="V10" s="2"/>
      <c r="W10" s="104">
        <f t="shared" si="2"/>
        <v>0</v>
      </c>
      <c r="X10" s="104">
        <f t="shared" si="2"/>
        <v>0</v>
      </c>
      <c r="Y10" s="2"/>
      <c r="Z10" s="2"/>
      <c r="AA10" s="2"/>
      <c r="AB10" s="2"/>
      <c r="AC10" s="2"/>
      <c r="AD10" s="2"/>
      <c r="AE10" s="104">
        <f t="shared" si="2"/>
        <v>0</v>
      </c>
      <c r="AF10" s="2"/>
      <c r="AG10" s="2"/>
      <c r="AH10" s="2"/>
      <c r="AI10" s="104">
        <f t="shared" si="2"/>
        <v>0</v>
      </c>
      <c r="AJ10" s="104">
        <f t="shared" si="2"/>
        <v>0</v>
      </c>
      <c r="AK10" s="2"/>
      <c r="AL10" s="2"/>
      <c r="AM10" s="2"/>
      <c r="AN10" s="2"/>
      <c r="AO10" s="2"/>
      <c r="AP10" s="2"/>
      <c r="AQ10" s="2"/>
      <c r="AR10" s="104">
        <f t="shared" si="2"/>
        <v>0</v>
      </c>
      <c r="AS10" s="104">
        <f t="shared" si="2"/>
        <v>0</v>
      </c>
      <c r="AT10" s="2"/>
      <c r="AU10" s="2"/>
      <c r="AV10" s="2"/>
      <c r="AW10" s="104">
        <f t="shared" si="2"/>
        <v>0</v>
      </c>
      <c r="AX10" s="2"/>
      <c r="AY10" s="104">
        <f t="shared" si="2"/>
        <v>0</v>
      </c>
      <c r="AZ10" s="2"/>
      <c r="BA10" s="2"/>
      <c r="BB10" s="104">
        <f t="shared" si="2"/>
        <v>0</v>
      </c>
      <c r="BC10" s="2"/>
      <c r="BD10" s="2"/>
      <c r="BE10" s="2"/>
    </row>
    <row r="11" spans="1:57" ht="5.25" customHeight="1" x14ac:dyDescent="0.3">
      <c r="A11" s="214"/>
    </row>
    <row r="12" spans="1:57" ht="17.100000000000001" hidden="1" customHeight="1" x14ac:dyDescent="0.3">
      <c r="A12" s="214"/>
    </row>
    <row r="13" spans="1:57" ht="0" hidden="1" customHeight="1" x14ac:dyDescent="0.3">
      <c r="A13" s="214"/>
    </row>
    <row r="14" spans="1:57" ht="0" hidden="1" customHeight="1" x14ac:dyDescent="0.3">
      <c r="A14" s="214"/>
    </row>
    <row r="15" spans="1:57" ht="0" hidden="1" customHeight="1" x14ac:dyDescent="0.3">
      <c r="A15" s="214"/>
    </row>
    <row r="17" spans="1:1" ht="0" hidden="1" customHeight="1" x14ac:dyDescent="0.3">
      <c r="A17" s="214"/>
    </row>
    <row r="18" spans="1:1" ht="0" hidden="1" customHeight="1" x14ac:dyDescent="0.3">
      <c r="A18" s="214"/>
    </row>
    <row r="19" spans="1:1" ht="0" hidden="1" customHeight="1" x14ac:dyDescent="0.3">
      <c r="A19" s="214"/>
    </row>
    <row r="20" spans="1:1" ht="0" hidden="1" customHeight="1" x14ac:dyDescent="0.3">
      <c r="A20" s="214"/>
    </row>
    <row r="21" spans="1:1" ht="0" hidden="1" customHeight="1" x14ac:dyDescent="0.3">
      <c r="A21" s="214"/>
    </row>
    <row r="23" spans="1:1" ht="0" hidden="1" customHeight="1" x14ac:dyDescent="0.3">
      <c r="A23" s="214"/>
    </row>
    <row r="24" spans="1:1" ht="0" hidden="1" customHeight="1" x14ac:dyDescent="0.3">
      <c r="A24" s="214"/>
    </row>
    <row r="25" spans="1:1" ht="0" hidden="1" customHeight="1" x14ac:dyDescent="0.3">
      <c r="A25" s="214"/>
    </row>
    <row r="26" spans="1:1" ht="0" hidden="1" customHeight="1" x14ac:dyDescent="0.3">
      <c r="A26" s="214"/>
    </row>
    <row r="27" spans="1:1" ht="0" hidden="1" customHeight="1" x14ac:dyDescent="0.3">
      <c r="A27" s="214"/>
    </row>
  </sheetData>
  <sheetProtection algorithmName="SHA-512" hashValue="H2Ih10O1a34eU4ykZrO3WNiW5Ty3X1KgJHG3wnsV59dJ/pGxKJWo5OwH/4BzZmW331hK8N2hEw3DbH4DfwVvpw==" saltValue="MIiZ1rYRDjWdZP2kN+fb9w==" spinCount="100000" sheet="1" objects="1" scenarios="1"/>
  <mergeCells count="3">
    <mergeCell ref="A11:A15"/>
    <mergeCell ref="A17:A21"/>
    <mergeCell ref="A23:A27"/>
  </mergeCells>
  <pageMargins left="0.7" right="0.7" top="0.75" bottom="0.75" header="0.3" footer="0.3"/>
  <pageSetup paperSize="9" orientation="portrait" horizontalDpi="4294967293"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B6589-CE0A-4484-B5EA-A6749FF9CA3C}">
  <sheetPr codeName="Blad12"/>
  <dimension ref="A1:CA374"/>
  <sheetViews>
    <sheetView zoomScaleNormal="100" workbookViewId="0">
      <pane xSplit="2" ySplit="1" topLeftCell="C2" activePane="bottomRight" state="frozen"/>
      <selection pane="topRight" activeCell="C1" sqref="C1"/>
      <selection pane="bottomLeft" activeCell="A2" sqref="A2"/>
      <selection pane="bottomRight" activeCell="P24" sqref="P24"/>
    </sheetView>
  </sheetViews>
  <sheetFormatPr defaultColWidth="0" defaultRowHeight="0" customHeight="1" zeroHeight="1" x14ac:dyDescent="0.3"/>
  <cols>
    <col min="1" max="1" width="1.625" style="7" customWidth="1"/>
    <col min="2" max="2" width="38.875" style="2" bestFit="1" customWidth="1"/>
    <col min="3" max="13" width="9" style="2" customWidth="1"/>
    <col min="14" max="14" width="9" style="3" customWidth="1"/>
    <col min="15" max="59" width="9" style="2" customWidth="1"/>
    <col min="60" max="65" width="9" style="2" hidden="1" customWidth="1"/>
    <col min="66" max="66" width="1.75" style="2" customWidth="1"/>
    <col min="67" max="79" width="0" style="2" hidden="1" customWidth="1"/>
    <col min="80" max="16384" width="9" style="2" hidden="1"/>
  </cols>
  <sheetData>
    <row r="1" spans="1:59" s="1" customFormat="1" ht="17.100000000000001" customHeight="1" x14ac:dyDescent="0.3">
      <c r="A1" s="11"/>
      <c r="E1" s="43" t="s">
        <v>37</v>
      </c>
      <c r="F1" s="120" t="s">
        <v>38</v>
      </c>
      <c r="G1" s="43" t="s">
        <v>39</v>
      </c>
      <c r="H1" s="120" t="s">
        <v>40</v>
      </c>
      <c r="I1" s="43" t="s">
        <v>41</v>
      </c>
      <c r="J1" s="43" t="s">
        <v>42</v>
      </c>
      <c r="K1" s="43" t="s">
        <v>43</v>
      </c>
      <c r="L1" s="43" t="s">
        <v>44</v>
      </c>
      <c r="M1" s="43" t="s">
        <v>45</v>
      </c>
      <c r="N1" s="43" t="s">
        <v>123</v>
      </c>
      <c r="O1" s="43" t="s">
        <v>124</v>
      </c>
      <c r="P1" s="43" t="s">
        <v>48</v>
      </c>
      <c r="Q1" s="43" t="s">
        <v>49</v>
      </c>
      <c r="R1" s="43" t="s">
        <v>50</v>
      </c>
      <c r="S1" s="43" t="s">
        <v>51</v>
      </c>
      <c r="T1" s="43" t="s">
        <v>52</v>
      </c>
      <c r="U1" s="120" t="s">
        <v>53</v>
      </c>
      <c r="V1" s="43" t="s">
        <v>54</v>
      </c>
      <c r="W1" s="43" t="s">
        <v>55</v>
      </c>
      <c r="X1" s="43" t="s">
        <v>56</v>
      </c>
      <c r="Y1" s="43" t="s">
        <v>57</v>
      </c>
      <c r="Z1" s="43" t="s">
        <v>58</v>
      </c>
      <c r="AA1" s="43" t="s">
        <v>59</v>
      </c>
      <c r="AB1" s="43" t="s">
        <v>60</v>
      </c>
      <c r="AC1" s="43" t="s">
        <v>61</v>
      </c>
      <c r="AD1" s="43" t="s">
        <v>62</v>
      </c>
      <c r="AE1" s="120" t="s">
        <v>63</v>
      </c>
      <c r="AF1" s="43" t="s">
        <v>64</v>
      </c>
      <c r="AG1" s="43" t="s">
        <v>65</v>
      </c>
      <c r="AH1" s="120" t="s">
        <v>66</v>
      </c>
      <c r="AI1" s="120" t="s">
        <v>67</v>
      </c>
      <c r="AJ1" s="120" t="s">
        <v>68</v>
      </c>
      <c r="AK1" s="43" t="s">
        <v>69</v>
      </c>
      <c r="AL1" s="43" t="s">
        <v>70</v>
      </c>
      <c r="AM1" s="43" t="s">
        <v>71</v>
      </c>
      <c r="AN1" s="43" t="s">
        <v>72</v>
      </c>
      <c r="AO1" s="120" t="s">
        <v>73</v>
      </c>
      <c r="AP1" s="120" t="s">
        <v>74</v>
      </c>
      <c r="AQ1" s="43" t="s">
        <v>75</v>
      </c>
      <c r="AR1" s="120" t="s">
        <v>76</v>
      </c>
      <c r="AS1" s="43" t="s">
        <v>77</v>
      </c>
      <c r="AT1" s="43" t="s">
        <v>78</v>
      </c>
      <c r="AU1" s="43" t="s">
        <v>79</v>
      </c>
      <c r="AV1" s="120" t="s">
        <v>80</v>
      </c>
      <c r="AW1" s="43" t="s">
        <v>81</v>
      </c>
      <c r="AX1" s="43" t="s">
        <v>82</v>
      </c>
      <c r="AY1" s="43" t="s">
        <v>83</v>
      </c>
      <c r="AZ1" s="120" t="s">
        <v>84</v>
      </c>
      <c r="BA1" s="43" t="s">
        <v>85</v>
      </c>
      <c r="BB1" s="43" t="s">
        <v>86</v>
      </c>
      <c r="BC1" s="43" t="s">
        <v>125</v>
      </c>
      <c r="BD1" s="43" t="s">
        <v>88</v>
      </c>
      <c r="BE1" s="120" t="s">
        <v>89</v>
      </c>
      <c r="BF1" s="43" t="s">
        <v>126</v>
      </c>
      <c r="BG1" s="43" t="s">
        <v>91</v>
      </c>
    </row>
    <row r="2" spans="1:59" ht="5.25" customHeight="1" x14ac:dyDescent="0.3">
      <c r="N2" s="2"/>
    </row>
    <row r="3" spans="1:59" ht="16.5" customHeight="1" x14ac:dyDescent="0.3">
      <c r="A3" s="67"/>
      <c r="B3" s="168" t="s">
        <v>165</v>
      </c>
      <c r="E3" s="4"/>
      <c r="G3" s="4"/>
      <c r="I3" s="4"/>
      <c r="J3" s="4"/>
      <c r="K3" s="4"/>
      <c r="L3" s="4"/>
      <c r="M3" s="4"/>
      <c r="N3" s="4"/>
      <c r="O3" s="4"/>
      <c r="P3" s="4"/>
      <c r="Q3" s="4"/>
      <c r="R3" s="4"/>
      <c r="S3" s="4"/>
      <c r="T3" s="4"/>
      <c r="V3" s="4"/>
      <c r="W3" s="4"/>
      <c r="X3" s="4"/>
      <c r="Y3" s="4"/>
      <c r="Z3" s="4"/>
      <c r="AA3" s="4"/>
      <c r="AB3" s="4"/>
      <c r="AC3" s="4"/>
      <c r="AD3" s="4"/>
      <c r="AF3" s="4"/>
      <c r="AG3" s="4"/>
      <c r="AK3" s="4"/>
      <c r="AL3" s="4"/>
      <c r="AM3" s="4"/>
      <c r="AN3" s="4"/>
      <c r="AQ3" s="4"/>
      <c r="AS3" s="4"/>
      <c r="AT3" s="4"/>
      <c r="AU3" s="4"/>
      <c r="AW3" s="4"/>
      <c r="AX3" s="4"/>
      <c r="AY3" s="4"/>
      <c r="BA3" s="4"/>
      <c r="BB3" s="4"/>
      <c r="BC3" s="4"/>
      <c r="BD3" s="4"/>
      <c r="BF3" s="4"/>
      <c r="BG3" s="4"/>
    </row>
    <row r="4" spans="1:59" ht="17.100000000000001" customHeight="1" x14ac:dyDescent="0.3">
      <c r="A4" s="67"/>
      <c r="B4" s="150" t="str">
        <f>D353</f>
        <v>R240-1/4</v>
      </c>
      <c r="E4" s="40">
        <f>SUM(F4:BG4)</f>
        <v>0</v>
      </c>
      <c r="G4" s="124"/>
      <c r="I4" s="124"/>
      <c r="J4" s="124"/>
      <c r="K4" s="38"/>
      <c r="L4" s="38"/>
      <c r="M4" s="170"/>
      <c r="N4" s="124"/>
      <c r="O4" s="124"/>
      <c r="P4" s="124"/>
      <c r="Q4" s="124"/>
      <c r="R4" s="124"/>
      <c r="S4" s="124"/>
      <c r="T4" s="124"/>
      <c r="V4" s="124"/>
      <c r="W4" s="124"/>
      <c r="X4" s="124"/>
      <c r="Y4" s="124"/>
      <c r="Z4" s="124"/>
      <c r="AA4" s="124"/>
      <c r="AB4" s="124"/>
      <c r="AC4" s="124"/>
      <c r="AD4" s="170"/>
      <c r="AF4" s="170"/>
      <c r="AG4" s="124"/>
      <c r="AK4" s="124"/>
      <c r="AL4" s="124"/>
      <c r="AM4" s="124"/>
      <c r="AN4" s="124"/>
      <c r="AQ4" s="124"/>
      <c r="AS4" s="124"/>
      <c r="AT4" s="124"/>
      <c r="AU4" s="124"/>
      <c r="AW4" s="124"/>
      <c r="AX4" s="170"/>
      <c r="AY4" s="38"/>
      <c r="BA4" s="124"/>
      <c r="BB4" s="124"/>
      <c r="BC4" s="124"/>
      <c r="BD4" s="124"/>
      <c r="BF4" s="124"/>
      <c r="BG4" s="124"/>
    </row>
    <row r="5" spans="1:59" ht="17.100000000000001" customHeight="1" x14ac:dyDescent="0.3">
      <c r="A5" s="67"/>
      <c r="B5" s="150" t="str">
        <f>D354</f>
        <v>R650/660-1/4</v>
      </c>
      <c r="E5" s="40">
        <f t="shared" ref="E5:E68" si="0">SUM(F5:BG5)</f>
        <v>0</v>
      </c>
      <c r="G5" s="124"/>
      <c r="I5" s="124"/>
      <c r="J5" s="124"/>
      <c r="K5" s="38"/>
      <c r="L5" s="38"/>
      <c r="M5" s="170"/>
      <c r="N5" s="124"/>
      <c r="O5" s="124"/>
      <c r="P5" s="124"/>
      <c r="Q5" s="124"/>
      <c r="R5" s="124"/>
      <c r="S5" s="124"/>
      <c r="T5" s="124"/>
      <c r="V5" s="124"/>
      <c r="W5" s="124"/>
      <c r="X5" s="124"/>
      <c r="Y5" s="124"/>
      <c r="Z5" s="124"/>
      <c r="AA5" s="124"/>
      <c r="AB5" s="124"/>
      <c r="AC5" s="124"/>
      <c r="AD5" s="170"/>
      <c r="AF5" s="170"/>
      <c r="AG5" s="124"/>
      <c r="AK5" s="124"/>
      <c r="AL5" s="124"/>
      <c r="AM5" s="124"/>
      <c r="AN5" s="124"/>
      <c r="AQ5" s="124"/>
      <c r="AS5" s="124"/>
      <c r="AT5" s="124"/>
      <c r="AU5" s="124"/>
      <c r="AW5" s="124"/>
      <c r="AX5" s="170"/>
      <c r="AY5" s="38"/>
      <c r="BA5" s="124"/>
      <c r="BB5" s="124"/>
      <c r="BC5" s="124"/>
      <c r="BD5" s="124"/>
      <c r="BF5" s="124"/>
      <c r="BG5" s="124"/>
    </row>
    <row r="6" spans="1:59" ht="17.100000000000001" customHeight="1" x14ac:dyDescent="0.3">
      <c r="A6" s="67"/>
      <c r="B6" s="150" t="str">
        <f>D355</f>
        <v>R750/770-1/4</v>
      </c>
      <c r="E6" s="40">
        <f t="shared" si="0"/>
        <v>0</v>
      </c>
      <c r="G6" s="124"/>
      <c r="I6" s="124"/>
      <c r="J6" s="124"/>
      <c r="K6" s="38"/>
      <c r="L6" s="38"/>
      <c r="M6" s="170"/>
      <c r="N6" s="124"/>
      <c r="O6" s="124"/>
      <c r="P6" s="124"/>
      <c r="Q6" s="124"/>
      <c r="R6" s="124"/>
      <c r="S6" s="124"/>
      <c r="T6" s="124"/>
      <c r="V6" s="124"/>
      <c r="W6" s="124"/>
      <c r="X6" s="124"/>
      <c r="Y6" s="124"/>
      <c r="Z6" s="124"/>
      <c r="AA6" s="124"/>
      <c r="AB6" s="124"/>
      <c r="AC6" s="124"/>
      <c r="AD6" s="170"/>
      <c r="AF6" s="170"/>
      <c r="AG6" s="124"/>
      <c r="AK6" s="124"/>
      <c r="AL6" s="124"/>
      <c r="AM6" s="124"/>
      <c r="AN6" s="124"/>
      <c r="AQ6" s="124"/>
      <c r="AS6" s="124"/>
      <c r="AT6" s="124"/>
      <c r="AU6" s="124"/>
      <c r="AW6" s="124"/>
      <c r="AX6" s="170"/>
      <c r="AY6" s="38"/>
      <c r="BA6" s="124"/>
      <c r="BB6" s="124"/>
      <c r="BC6" s="124"/>
      <c r="BD6" s="124"/>
      <c r="BF6" s="124"/>
      <c r="BG6" s="124"/>
    </row>
    <row r="7" spans="1:59" ht="17.100000000000001" customHeight="1" x14ac:dyDescent="0.3">
      <c r="A7" s="67"/>
      <c r="B7" s="150" t="str">
        <f>D356</f>
        <v>R1000/1100-1/4</v>
      </c>
      <c r="E7" s="40">
        <f t="shared" si="0"/>
        <v>0</v>
      </c>
      <c r="G7" s="124"/>
      <c r="I7" s="124"/>
      <c r="J7" s="124"/>
      <c r="K7" s="38"/>
      <c r="L7" s="38"/>
      <c r="M7" s="170"/>
      <c r="N7" s="124"/>
      <c r="O7" s="124"/>
      <c r="P7" s="124"/>
      <c r="Q7" s="124"/>
      <c r="R7" s="124"/>
      <c r="S7" s="124"/>
      <c r="T7" s="124"/>
      <c r="V7" s="124"/>
      <c r="W7" s="124"/>
      <c r="X7" s="124"/>
      <c r="Y7" s="124"/>
      <c r="Z7" s="124"/>
      <c r="AA7" s="124"/>
      <c r="AB7" s="124"/>
      <c r="AC7" s="124"/>
      <c r="AD7" s="170"/>
      <c r="AF7" s="170"/>
      <c r="AG7" s="124"/>
      <c r="AK7" s="124"/>
      <c r="AL7" s="124"/>
      <c r="AM7" s="124"/>
      <c r="AN7" s="124"/>
      <c r="AQ7" s="124"/>
      <c r="AS7" s="124"/>
      <c r="AT7" s="124"/>
      <c r="AU7" s="124"/>
      <c r="AW7" s="124"/>
      <c r="AX7" s="170"/>
      <c r="AY7" s="38"/>
      <c r="BA7" s="124"/>
      <c r="BB7" s="124"/>
      <c r="BC7" s="124"/>
      <c r="BD7" s="124"/>
      <c r="BF7" s="124"/>
      <c r="BG7" s="124"/>
    </row>
    <row r="8" spans="1:59" ht="17.100000000000001" customHeight="1" x14ac:dyDescent="0.3">
      <c r="A8" s="67"/>
      <c r="B8" s="150" t="str">
        <f>F353</f>
        <v>R240-2/4</v>
      </c>
      <c r="E8" s="40">
        <f t="shared" si="0"/>
        <v>0</v>
      </c>
      <c r="G8" s="124"/>
      <c r="I8" s="124"/>
      <c r="J8" s="124"/>
      <c r="K8" s="38"/>
      <c r="L8" s="38"/>
      <c r="M8" s="170"/>
      <c r="N8" s="124"/>
      <c r="O8" s="124"/>
      <c r="P8" s="124"/>
      <c r="Q8" s="124"/>
      <c r="R8" s="124"/>
      <c r="S8" s="124"/>
      <c r="T8" s="124"/>
      <c r="V8" s="124"/>
      <c r="W8" s="124"/>
      <c r="X8" s="124"/>
      <c r="Y8" s="124"/>
      <c r="Z8" s="124"/>
      <c r="AA8" s="124"/>
      <c r="AB8" s="124"/>
      <c r="AC8" s="124"/>
      <c r="AD8" s="170"/>
      <c r="AF8" s="170"/>
      <c r="AG8" s="124"/>
      <c r="AK8" s="124"/>
      <c r="AL8" s="124"/>
      <c r="AM8" s="124"/>
      <c r="AN8" s="124"/>
      <c r="AQ8" s="124"/>
      <c r="AS8" s="124"/>
      <c r="AT8" s="124"/>
      <c r="AU8" s="124"/>
      <c r="AW8" s="124"/>
      <c r="AX8" s="170"/>
      <c r="AY8" s="38"/>
      <c r="BA8" s="124"/>
      <c r="BB8" s="124"/>
      <c r="BC8" s="124"/>
      <c r="BD8" s="124"/>
      <c r="BF8" s="124"/>
      <c r="BG8" s="124"/>
    </row>
    <row r="9" spans="1:59" ht="17.100000000000001" customHeight="1" x14ac:dyDescent="0.3">
      <c r="A9" s="67"/>
      <c r="B9" s="150" t="str">
        <f>F354</f>
        <v>R650/660-2/4</v>
      </c>
      <c r="E9" s="40">
        <f t="shared" si="0"/>
        <v>0</v>
      </c>
      <c r="G9" s="124"/>
      <c r="I9" s="124"/>
      <c r="J9" s="124"/>
      <c r="K9" s="38"/>
      <c r="L9" s="38"/>
      <c r="M9" s="170"/>
      <c r="N9" s="124"/>
      <c r="O9" s="124"/>
      <c r="P9" s="124"/>
      <c r="Q9" s="124"/>
      <c r="R9" s="124"/>
      <c r="S9" s="124"/>
      <c r="T9" s="124"/>
      <c r="V9" s="124"/>
      <c r="W9" s="124"/>
      <c r="X9" s="124"/>
      <c r="Y9" s="124"/>
      <c r="Z9" s="124"/>
      <c r="AA9" s="124"/>
      <c r="AB9" s="124"/>
      <c r="AC9" s="124"/>
      <c r="AD9" s="170"/>
      <c r="AF9" s="170"/>
      <c r="AG9" s="124"/>
      <c r="AK9" s="124"/>
      <c r="AL9" s="124"/>
      <c r="AM9" s="124"/>
      <c r="AN9" s="124"/>
      <c r="AQ9" s="124"/>
      <c r="AS9" s="124"/>
      <c r="AT9" s="124"/>
      <c r="AU9" s="124"/>
      <c r="AW9" s="124"/>
      <c r="AX9" s="170"/>
      <c r="AY9" s="38"/>
      <c r="BA9" s="124"/>
      <c r="BB9" s="124"/>
      <c r="BC9" s="124"/>
      <c r="BD9" s="124"/>
      <c r="BF9" s="124"/>
      <c r="BG9" s="124"/>
    </row>
    <row r="10" spans="1:59" ht="17.100000000000001" customHeight="1" x14ac:dyDescent="0.3">
      <c r="A10" s="67"/>
      <c r="B10" s="150" t="str">
        <f>F355</f>
        <v>R750/770-2/4</v>
      </c>
      <c r="E10" s="40">
        <f t="shared" si="0"/>
        <v>0</v>
      </c>
      <c r="G10" s="124"/>
      <c r="I10" s="124"/>
      <c r="J10" s="124"/>
      <c r="K10" s="38"/>
      <c r="L10" s="38"/>
      <c r="M10" s="170"/>
      <c r="N10" s="124"/>
      <c r="O10" s="124"/>
      <c r="P10" s="124"/>
      <c r="Q10" s="124"/>
      <c r="R10" s="124"/>
      <c r="S10" s="124"/>
      <c r="T10" s="124"/>
      <c r="V10" s="124"/>
      <c r="W10" s="124"/>
      <c r="X10" s="124"/>
      <c r="Y10" s="124"/>
      <c r="Z10" s="124"/>
      <c r="AA10" s="124"/>
      <c r="AB10" s="124"/>
      <c r="AC10" s="124"/>
      <c r="AD10" s="170"/>
      <c r="AF10" s="170"/>
      <c r="AG10" s="124"/>
      <c r="AK10" s="124"/>
      <c r="AL10" s="124"/>
      <c r="AM10" s="124"/>
      <c r="AN10" s="124"/>
      <c r="AQ10" s="124"/>
      <c r="AS10" s="124"/>
      <c r="AT10" s="124"/>
      <c r="AU10" s="124"/>
      <c r="AW10" s="124"/>
      <c r="AX10" s="170"/>
      <c r="AY10" s="38"/>
      <c r="BA10" s="124"/>
      <c r="BB10" s="124"/>
      <c r="BC10" s="124"/>
      <c r="BD10" s="124"/>
      <c r="BF10" s="124"/>
      <c r="BG10" s="124"/>
    </row>
    <row r="11" spans="1:59" ht="17.100000000000001" customHeight="1" x14ac:dyDescent="0.3">
      <c r="A11" s="67"/>
      <c r="B11" s="150" t="str">
        <f>F356</f>
        <v>R1000/1100-2/4</v>
      </c>
      <c r="E11" s="40">
        <f t="shared" si="0"/>
        <v>0</v>
      </c>
      <c r="G11" s="124"/>
      <c r="I11" s="124"/>
      <c r="J11" s="124"/>
      <c r="K11" s="38"/>
      <c r="L11" s="38"/>
      <c r="M11" s="170"/>
      <c r="N11" s="124"/>
      <c r="O11" s="124"/>
      <c r="P11" s="124"/>
      <c r="Q11" s="124"/>
      <c r="R11" s="124"/>
      <c r="S11" s="124"/>
      <c r="T11" s="124"/>
      <c r="V11" s="124"/>
      <c r="W11" s="124"/>
      <c r="X11" s="124"/>
      <c r="Y11" s="124"/>
      <c r="Z11" s="124"/>
      <c r="AA11" s="124"/>
      <c r="AB11" s="124"/>
      <c r="AC11" s="124"/>
      <c r="AD11" s="170"/>
      <c r="AF11" s="170"/>
      <c r="AG11" s="124"/>
      <c r="AK11" s="124"/>
      <c r="AL11" s="124"/>
      <c r="AM11" s="124"/>
      <c r="AN11" s="124"/>
      <c r="AQ11" s="124"/>
      <c r="AS11" s="124"/>
      <c r="AT11" s="124"/>
      <c r="AU11" s="124"/>
      <c r="AW11" s="124"/>
      <c r="AX11" s="170"/>
      <c r="AY11" s="38"/>
      <c r="BA11" s="124"/>
      <c r="BB11" s="124"/>
      <c r="BC11" s="124"/>
      <c r="BD11" s="124"/>
      <c r="BF11" s="124"/>
      <c r="BG11" s="124"/>
    </row>
    <row r="12" spans="1:59" ht="17.100000000000001" customHeight="1" x14ac:dyDescent="0.3">
      <c r="A12" s="67"/>
      <c r="B12" s="150" t="str">
        <f>H353</f>
        <v>R240-4/4</v>
      </c>
      <c r="E12" s="40">
        <f t="shared" si="0"/>
        <v>0</v>
      </c>
      <c r="G12" s="124"/>
      <c r="I12" s="124"/>
      <c r="J12" s="124"/>
      <c r="K12" s="38"/>
      <c r="L12" s="38"/>
      <c r="M12" s="170"/>
      <c r="N12" s="124"/>
      <c r="O12" s="124"/>
      <c r="P12" s="124"/>
      <c r="Q12" s="124"/>
      <c r="R12" s="124"/>
      <c r="S12" s="124"/>
      <c r="T12" s="124"/>
      <c r="V12" s="124"/>
      <c r="W12" s="124"/>
      <c r="X12" s="124"/>
      <c r="Y12" s="124"/>
      <c r="Z12" s="124"/>
      <c r="AA12" s="124"/>
      <c r="AB12" s="124"/>
      <c r="AC12" s="124"/>
      <c r="AD12" s="170"/>
      <c r="AF12" s="170"/>
      <c r="AG12" s="124"/>
      <c r="AK12" s="124"/>
      <c r="AL12" s="124"/>
      <c r="AM12" s="124"/>
      <c r="AN12" s="124"/>
      <c r="AQ12" s="124"/>
      <c r="AS12" s="124"/>
      <c r="AT12" s="124"/>
      <c r="AU12" s="124"/>
      <c r="AW12" s="124"/>
      <c r="AX12" s="170"/>
      <c r="AY12" s="38"/>
      <c r="BA12" s="124"/>
      <c r="BB12" s="124"/>
      <c r="BC12" s="124"/>
      <c r="BD12" s="124"/>
      <c r="BF12" s="124"/>
      <c r="BG12" s="124"/>
    </row>
    <row r="13" spans="1:59" ht="17.100000000000001" customHeight="1" x14ac:dyDescent="0.3">
      <c r="A13" s="67"/>
      <c r="B13" s="150" t="str">
        <f>H354</f>
        <v>R650/660-4/4</v>
      </c>
      <c r="E13" s="40">
        <f t="shared" si="0"/>
        <v>0</v>
      </c>
      <c r="G13" s="124"/>
      <c r="I13" s="124"/>
      <c r="J13" s="124"/>
      <c r="K13" s="38"/>
      <c r="L13" s="38"/>
      <c r="M13" s="170"/>
      <c r="N13" s="124"/>
      <c r="O13" s="124"/>
      <c r="P13" s="124"/>
      <c r="Q13" s="124"/>
      <c r="R13" s="124"/>
      <c r="S13" s="124"/>
      <c r="T13" s="124"/>
      <c r="V13" s="124"/>
      <c r="W13" s="124"/>
      <c r="X13" s="124"/>
      <c r="Y13" s="124"/>
      <c r="Z13" s="124"/>
      <c r="AA13" s="124"/>
      <c r="AB13" s="124"/>
      <c r="AC13" s="124"/>
      <c r="AD13" s="170"/>
      <c r="AF13" s="170"/>
      <c r="AG13" s="124"/>
      <c r="AK13" s="124"/>
      <c r="AL13" s="124"/>
      <c r="AM13" s="124"/>
      <c r="AN13" s="124"/>
      <c r="AQ13" s="124"/>
      <c r="AS13" s="124"/>
      <c r="AT13" s="124"/>
      <c r="AU13" s="124"/>
      <c r="AW13" s="124"/>
      <c r="AX13" s="170"/>
      <c r="AY13" s="38"/>
      <c r="BA13" s="124"/>
      <c r="BB13" s="124"/>
      <c r="BC13" s="124"/>
      <c r="BD13" s="124"/>
      <c r="BF13" s="124"/>
      <c r="BG13" s="124"/>
    </row>
    <row r="14" spans="1:59" ht="17.100000000000001" customHeight="1" x14ac:dyDescent="0.3">
      <c r="A14" s="67"/>
      <c r="B14" s="150" t="str">
        <f>H355</f>
        <v>R750/770-4/4</v>
      </c>
      <c r="E14" s="40">
        <f t="shared" si="0"/>
        <v>0</v>
      </c>
      <c r="G14" s="124"/>
      <c r="I14" s="124"/>
      <c r="J14" s="124"/>
      <c r="K14" s="38"/>
      <c r="L14" s="38"/>
      <c r="M14" s="170"/>
      <c r="N14" s="124"/>
      <c r="O14" s="124"/>
      <c r="P14" s="124"/>
      <c r="Q14" s="124"/>
      <c r="R14" s="124"/>
      <c r="S14" s="124"/>
      <c r="T14" s="124"/>
      <c r="V14" s="124"/>
      <c r="W14" s="124"/>
      <c r="X14" s="124"/>
      <c r="Y14" s="124"/>
      <c r="Z14" s="124"/>
      <c r="AA14" s="124"/>
      <c r="AB14" s="124"/>
      <c r="AC14" s="124"/>
      <c r="AD14" s="170"/>
      <c r="AF14" s="170"/>
      <c r="AG14" s="124"/>
      <c r="AK14" s="124"/>
      <c r="AL14" s="124"/>
      <c r="AM14" s="124"/>
      <c r="AN14" s="124"/>
      <c r="AQ14" s="124"/>
      <c r="AS14" s="124"/>
      <c r="AT14" s="124"/>
      <c r="AU14" s="124"/>
      <c r="AW14" s="124"/>
      <c r="AX14" s="170"/>
      <c r="AY14" s="38"/>
      <c r="BA14" s="124"/>
      <c r="BB14" s="124"/>
      <c r="BC14" s="124"/>
      <c r="BD14" s="124"/>
      <c r="BF14" s="124"/>
      <c r="BG14" s="124"/>
    </row>
    <row r="15" spans="1:59" ht="17.100000000000001" customHeight="1" x14ac:dyDescent="0.3">
      <c r="A15" s="67"/>
      <c r="B15" s="150" t="str">
        <f>H356</f>
        <v>R1000/1100-4/4</v>
      </c>
      <c r="E15" s="40">
        <f t="shared" si="0"/>
        <v>0</v>
      </c>
      <c r="G15" s="124"/>
      <c r="I15" s="124"/>
      <c r="J15" s="124"/>
      <c r="K15" s="38"/>
      <c r="L15" s="38"/>
      <c r="M15" s="170"/>
      <c r="N15" s="124"/>
      <c r="O15" s="124"/>
      <c r="P15" s="124"/>
      <c r="Q15" s="124"/>
      <c r="R15" s="124"/>
      <c r="S15" s="124"/>
      <c r="T15" s="124"/>
      <c r="V15" s="124"/>
      <c r="W15" s="124"/>
      <c r="X15" s="124"/>
      <c r="Y15" s="124"/>
      <c r="Z15" s="124"/>
      <c r="AA15" s="124"/>
      <c r="AB15" s="124"/>
      <c r="AC15" s="124"/>
      <c r="AD15" s="170"/>
      <c r="AF15" s="170"/>
      <c r="AG15" s="124"/>
      <c r="AK15" s="124"/>
      <c r="AL15" s="124"/>
      <c r="AM15" s="124"/>
      <c r="AN15" s="124"/>
      <c r="AQ15" s="124"/>
      <c r="AS15" s="124"/>
      <c r="AT15" s="124"/>
      <c r="AU15" s="124"/>
      <c r="AW15" s="124"/>
      <c r="AX15" s="170"/>
      <c r="AY15" s="38"/>
      <c r="BA15" s="124"/>
      <c r="BB15" s="124"/>
      <c r="BC15" s="124"/>
      <c r="BD15" s="124"/>
      <c r="BF15" s="124"/>
      <c r="BG15" s="124"/>
    </row>
    <row r="16" spans="1:59" ht="17.100000000000001" customHeight="1" x14ac:dyDescent="0.3">
      <c r="A16" s="67"/>
      <c r="B16" s="150" t="str">
        <f>J353</f>
        <v>R240-8/4</v>
      </c>
      <c r="E16" s="40">
        <f t="shared" si="0"/>
        <v>0</v>
      </c>
      <c r="G16" s="124"/>
      <c r="I16" s="124"/>
      <c r="J16" s="124"/>
      <c r="K16" s="38"/>
      <c r="L16" s="38"/>
      <c r="M16" s="170"/>
      <c r="N16" s="124"/>
      <c r="O16" s="124"/>
      <c r="P16" s="124"/>
      <c r="Q16" s="124"/>
      <c r="R16" s="124"/>
      <c r="S16" s="124"/>
      <c r="T16" s="124"/>
      <c r="V16" s="124"/>
      <c r="W16" s="124"/>
      <c r="X16" s="124"/>
      <c r="Y16" s="124"/>
      <c r="Z16" s="124"/>
      <c r="AA16" s="124"/>
      <c r="AB16" s="124"/>
      <c r="AC16" s="124"/>
      <c r="AD16" s="170"/>
      <c r="AF16" s="170"/>
      <c r="AG16" s="124"/>
      <c r="AK16" s="124"/>
      <c r="AL16" s="124"/>
      <c r="AM16" s="124"/>
      <c r="AN16" s="124"/>
      <c r="AQ16" s="124"/>
      <c r="AS16" s="124"/>
      <c r="AT16" s="124"/>
      <c r="AU16" s="124"/>
      <c r="AW16" s="124"/>
      <c r="AX16" s="170"/>
      <c r="AY16" s="38"/>
      <c r="BA16" s="124"/>
      <c r="BB16" s="124"/>
      <c r="BC16" s="124"/>
      <c r="BD16" s="124"/>
      <c r="BF16" s="124"/>
      <c r="BG16" s="124"/>
    </row>
    <row r="17" spans="1:59" ht="17.100000000000001" customHeight="1" x14ac:dyDescent="0.3">
      <c r="A17" s="67"/>
      <c r="B17" s="150" t="str">
        <f>J354</f>
        <v>R650/660-8/4</v>
      </c>
      <c r="E17" s="40">
        <f t="shared" si="0"/>
        <v>0</v>
      </c>
      <c r="G17" s="124"/>
      <c r="I17" s="124"/>
      <c r="J17" s="124"/>
      <c r="K17" s="38"/>
      <c r="L17" s="38"/>
      <c r="M17" s="170"/>
      <c r="N17" s="124"/>
      <c r="O17" s="124"/>
      <c r="P17" s="124"/>
      <c r="Q17" s="124"/>
      <c r="R17" s="124"/>
      <c r="S17" s="124"/>
      <c r="T17" s="124"/>
      <c r="V17" s="124"/>
      <c r="W17" s="124"/>
      <c r="X17" s="124"/>
      <c r="Y17" s="124"/>
      <c r="Z17" s="124"/>
      <c r="AA17" s="124"/>
      <c r="AB17" s="124"/>
      <c r="AC17" s="124"/>
      <c r="AD17" s="170"/>
      <c r="AF17" s="170"/>
      <c r="AG17" s="124"/>
      <c r="AK17" s="124"/>
      <c r="AL17" s="124"/>
      <c r="AM17" s="124"/>
      <c r="AN17" s="124"/>
      <c r="AQ17" s="124"/>
      <c r="AS17" s="124"/>
      <c r="AT17" s="124"/>
      <c r="AU17" s="124"/>
      <c r="AW17" s="124"/>
      <c r="AX17" s="170"/>
      <c r="AY17" s="38"/>
      <c r="BA17" s="124"/>
      <c r="BB17" s="124"/>
      <c r="BC17" s="124"/>
      <c r="BD17" s="124"/>
      <c r="BF17" s="124"/>
      <c r="BG17" s="124"/>
    </row>
    <row r="18" spans="1:59" ht="17.100000000000001" customHeight="1" x14ac:dyDescent="0.3">
      <c r="A18" s="67"/>
      <c r="B18" s="150" t="str">
        <f>J355</f>
        <v>R750/770-8/4</v>
      </c>
      <c r="E18" s="40">
        <f t="shared" si="0"/>
        <v>0</v>
      </c>
      <c r="G18" s="124"/>
      <c r="I18" s="124"/>
      <c r="J18" s="124"/>
      <c r="K18" s="38"/>
      <c r="L18" s="38"/>
      <c r="M18" s="170"/>
      <c r="N18" s="124"/>
      <c r="O18" s="124"/>
      <c r="P18" s="124"/>
      <c r="Q18" s="124"/>
      <c r="R18" s="124"/>
      <c r="S18" s="124"/>
      <c r="T18" s="124"/>
      <c r="V18" s="124"/>
      <c r="W18" s="124"/>
      <c r="X18" s="124"/>
      <c r="Y18" s="124"/>
      <c r="Z18" s="124"/>
      <c r="AA18" s="124"/>
      <c r="AB18" s="124"/>
      <c r="AC18" s="124"/>
      <c r="AD18" s="170"/>
      <c r="AF18" s="170"/>
      <c r="AG18" s="124"/>
      <c r="AK18" s="124"/>
      <c r="AL18" s="124"/>
      <c r="AM18" s="124"/>
      <c r="AN18" s="124"/>
      <c r="AQ18" s="124"/>
      <c r="AS18" s="124"/>
      <c r="AT18" s="124"/>
      <c r="AU18" s="124"/>
      <c r="AW18" s="124"/>
      <c r="AX18" s="170"/>
      <c r="AY18" s="38"/>
      <c r="BA18" s="124"/>
      <c r="BB18" s="124"/>
      <c r="BC18" s="124"/>
      <c r="BD18" s="124"/>
      <c r="BF18" s="124"/>
      <c r="BG18" s="124"/>
    </row>
    <row r="19" spans="1:59" ht="17.100000000000001" customHeight="1" x14ac:dyDescent="0.3">
      <c r="A19" s="67"/>
      <c r="B19" s="150" t="str">
        <f>J356</f>
        <v>R1000/1100-8/4</v>
      </c>
      <c r="E19" s="40">
        <f t="shared" si="0"/>
        <v>0</v>
      </c>
      <c r="G19" s="124"/>
      <c r="I19" s="124"/>
      <c r="J19" s="124"/>
      <c r="K19" s="38"/>
      <c r="L19" s="38"/>
      <c r="M19" s="170"/>
      <c r="N19" s="124"/>
      <c r="O19" s="124"/>
      <c r="P19" s="124"/>
      <c r="Q19" s="124"/>
      <c r="R19" s="124"/>
      <c r="S19" s="124"/>
      <c r="T19" s="124"/>
      <c r="V19" s="124"/>
      <c r="W19" s="124"/>
      <c r="X19" s="124"/>
      <c r="Y19" s="124"/>
      <c r="Z19" s="124"/>
      <c r="AA19" s="124"/>
      <c r="AB19" s="124"/>
      <c r="AC19" s="124"/>
      <c r="AD19" s="170"/>
      <c r="AF19" s="170"/>
      <c r="AG19" s="124"/>
      <c r="AK19" s="124"/>
      <c r="AL19" s="124"/>
      <c r="AM19" s="124"/>
      <c r="AN19" s="124"/>
      <c r="AQ19" s="124"/>
      <c r="AS19" s="124"/>
      <c r="AT19" s="124"/>
      <c r="AU19" s="124"/>
      <c r="AW19" s="124"/>
      <c r="AX19" s="170"/>
      <c r="AY19" s="38"/>
      <c r="BA19" s="124"/>
      <c r="BB19" s="124"/>
      <c r="BC19" s="124"/>
      <c r="BD19" s="124"/>
      <c r="BF19" s="124"/>
      <c r="BG19" s="124"/>
    </row>
    <row r="20" spans="1:59" ht="17.100000000000001" customHeight="1" x14ac:dyDescent="0.3">
      <c r="A20" s="67"/>
      <c r="B20" s="150" t="str">
        <f>L353</f>
        <v>R240-12/4</v>
      </c>
      <c r="E20" s="40">
        <f t="shared" si="0"/>
        <v>0</v>
      </c>
      <c r="G20" s="124"/>
      <c r="I20" s="124"/>
      <c r="J20" s="124"/>
      <c r="K20" s="38"/>
      <c r="L20" s="38"/>
      <c r="M20" s="170"/>
      <c r="N20" s="124"/>
      <c r="O20" s="124"/>
      <c r="P20" s="124"/>
      <c r="Q20" s="124"/>
      <c r="R20" s="124"/>
      <c r="S20" s="124"/>
      <c r="T20" s="124"/>
      <c r="V20" s="124"/>
      <c r="W20" s="124"/>
      <c r="X20" s="124"/>
      <c r="Y20" s="124"/>
      <c r="Z20" s="124"/>
      <c r="AA20" s="124"/>
      <c r="AB20" s="124"/>
      <c r="AC20" s="124"/>
      <c r="AD20" s="170"/>
      <c r="AF20" s="170"/>
      <c r="AG20" s="124"/>
      <c r="AK20" s="124"/>
      <c r="AL20" s="124"/>
      <c r="AM20" s="124"/>
      <c r="AN20" s="124"/>
      <c r="AQ20" s="124"/>
      <c r="AS20" s="124"/>
      <c r="AT20" s="124"/>
      <c r="AU20" s="124"/>
      <c r="AW20" s="124"/>
      <c r="AX20" s="170"/>
      <c r="AY20" s="38"/>
      <c r="BA20" s="124"/>
      <c r="BB20" s="124"/>
      <c r="BC20" s="124"/>
      <c r="BD20" s="124"/>
      <c r="BF20" s="124"/>
      <c r="BG20" s="124"/>
    </row>
    <row r="21" spans="1:59" ht="17.100000000000001" customHeight="1" x14ac:dyDescent="0.3">
      <c r="A21" s="67"/>
      <c r="B21" s="150" t="str">
        <f>L354</f>
        <v>R650/660-12/4</v>
      </c>
      <c r="E21" s="40">
        <f t="shared" si="0"/>
        <v>0</v>
      </c>
      <c r="G21" s="124"/>
      <c r="I21" s="124"/>
      <c r="J21" s="124"/>
      <c r="K21" s="38"/>
      <c r="L21" s="38"/>
      <c r="M21" s="170"/>
      <c r="N21" s="124"/>
      <c r="O21" s="124"/>
      <c r="P21" s="124"/>
      <c r="Q21" s="124"/>
      <c r="R21" s="124"/>
      <c r="S21" s="124"/>
      <c r="T21" s="124"/>
      <c r="V21" s="124"/>
      <c r="W21" s="124"/>
      <c r="X21" s="124"/>
      <c r="Y21" s="124"/>
      <c r="Z21" s="124"/>
      <c r="AA21" s="124"/>
      <c r="AB21" s="124"/>
      <c r="AC21" s="124"/>
      <c r="AD21" s="170"/>
      <c r="AF21" s="170"/>
      <c r="AG21" s="124"/>
      <c r="AK21" s="124"/>
      <c r="AL21" s="124"/>
      <c r="AM21" s="124"/>
      <c r="AN21" s="124"/>
      <c r="AQ21" s="124"/>
      <c r="AS21" s="124"/>
      <c r="AT21" s="124"/>
      <c r="AU21" s="124"/>
      <c r="AW21" s="124"/>
      <c r="AX21" s="170"/>
      <c r="AY21" s="38"/>
      <c r="BA21" s="124"/>
      <c r="BB21" s="124"/>
      <c r="BC21" s="124"/>
      <c r="BD21" s="124"/>
      <c r="BF21" s="124"/>
      <c r="BG21" s="124"/>
    </row>
    <row r="22" spans="1:59" ht="17.100000000000001" customHeight="1" x14ac:dyDescent="0.3">
      <c r="A22" s="67"/>
      <c r="B22" s="150" t="str">
        <f>L355</f>
        <v>R750/770-12/4</v>
      </c>
      <c r="E22" s="40">
        <f t="shared" si="0"/>
        <v>0</v>
      </c>
      <c r="G22" s="124"/>
      <c r="I22" s="124"/>
      <c r="J22" s="124"/>
      <c r="K22" s="38"/>
      <c r="L22" s="38"/>
      <c r="M22" s="170"/>
      <c r="N22" s="124"/>
      <c r="O22" s="124"/>
      <c r="P22" s="124"/>
      <c r="Q22" s="124"/>
      <c r="R22" s="124"/>
      <c r="S22" s="124"/>
      <c r="T22" s="124"/>
      <c r="V22" s="124"/>
      <c r="W22" s="124"/>
      <c r="X22" s="124"/>
      <c r="Y22" s="124"/>
      <c r="Z22" s="124"/>
      <c r="AA22" s="124"/>
      <c r="AB22" s="124"/>
      <c r="AC22" s="124"/>
      <c r="AD22" s="170"/>
      <c r="AF22" s="170"/>
      <c r="AG22" s="124"/>
      <c r="AK22" s="124"/>
      <c r="AL22" s="124"/>
      <c r="AM22" s="124"/>
      <c r="AN22" s="124"/>
      <c r="AQ22" s="124"/>
      <c r="AS22" s="124"/>
      <c r="AT22" s="124"/>
      <c r="AU22" s="124"/>
      <c r="AW22" s="124"/>
      <c r="AX22" s="170"/>
      <c r="AY22" s="38"/>
      <c r="BA22" s="124"/>
      <c r="BB22" s="124"/>
      <c r="BC22" s="124"/>
      <c r="BD22" s="124"/>
      <c r="BF22" s="124"/>
      <c r="BG22" s="124"/>
    </row>
    <row r="23" spans="1:59" ht="17.100000000000001" customHeight="1" x14ac:dyDescent="0.3">
      <c r="A23" s="67"/>
      <c r="B23" s="150" t="str">
        <f>L356</f>
        <v>R1000/1100-12/4</v>
      </c>
      <c r="E23" s="40">
        <f t="shared" si="0"/>
        <v>0</v>
      </c>
      <c r="G23" s="124"/>
      <c r="I23" s="124"/>
      <c r="J23" s="124"/>
      <c r="K23" s="38"/>
      <c r="L23" s="38"/>
      <c r="M23" s="170"/>
      <c r="N23" s="124"/>
      <c r="O23" s="124"/>
      <c r="P23" s="124"/>
      <c r="Q23" s="124"/>
      <c r="R23" s="124"/>
      <c r="S23" s="124"/>
      <c r="T23" s="124"/>
      <c r="V23" s="124"/>
      <c r="W23" s="124"/>
      <c r="X23" s="124"/>
      <c r="Y23" s="124"/>
      <c r="Z23" s="124"/>
      <c r="AA23" s="124"/>
      <c r="AB23" s="124"/>
      <c r="AC23" s="124"/>
      <c r="AD23" s="170"/>
      <c r="AF23" s="170"/>
      <c r="AG23" s="124"/>
      <c r="AK23" s="124"/>
      <c r="AL23" s="124"/>
      <c r="AM23" s="124"/>
      <c r="AN23" s="124"/>
      <c r="AQ23" s="124"/>
      <c r="AS23" s="124"/>
      <c r="AT23" s="124"/>
      <c r="AU23" s="124"/>
      <c r="AW23" s="124"/>
      <c r="AX23" s="170"/>
      <c r="AY23" s="38"/>
      <c r="BA23" s="124"/>
      <c r="BB23" s="124"/>
      <c r="BC23" s="124"/>
      <c r="BD23" s="124"/>
      <c r="BF23" s="124"/>
      <c r="BG23" s="124"/>
    </row>
    <row r="24" spans="1:59" ht="17.100000000000001" customHeight="1" x14ac:dyDescent="0.3">
      <c r="A24" s="67"/>
      <c r="B24" s="150" t="str">
        <f>N353</f>
        <v>R240-16/4</v>
      </c>
      <c r="E24" s="40">
        <f t="shared" si="0"/>
        <v>0</v>
      </c>
      <c r="G24" s="124"/>
      <c r="I24" s="124"/>
      <c r="J24" s="124"/>
      <c r="K24" s="38"/>
      <c r="L24" s="38"/>
      <c r="M24" s="170"/>
      <c r="N24" s="124"/>
      <c r="O24" s="124"/>
      <c r="P24" s="124"/>
      <c r="Q24" s="124"/>
      <c r="R24" s="124"/>
      <c r="S24" s="124"/>
      <c r="T24" s="124"/>
      <c r="V24" s="124"/>
      <c r="W24" s="124"/>
      <c r="X24" s="124"/>
      <c r="Y24" s="124"/>
      <c r="Z24" s="124"/>
      <c r="AA24" s="124"/>
      <c r="AB24" s="124"/>
      <c r="AC24" s="124"/>
      <c r="AD24" s="170"/>
      <c r="AF24" s="170"/>
      <c r="AG24" s="124"/>
      <c r="AK24" s="124"/>
      <c r="AL24" s="124"/>
      <c r="AM24" s="124"/>
      <c r="AN24" s="124"/>
      <c r="AQ24" s="124"/>
      <c r="AS24" s="124"/>
      <c r="AT24" s="124"/>
      <c r="AU24" s="124"/>
      <c r="AW24" s="124"/>
      <c r="AX24" s="170"/>
      <c r="AY24" s="38"/>
      <c r="BA24" s="124"/>
      <c r="BB24" s="124"/>
      <c r="BC24" s="124"/>
      <c r="BD24" s="124"/>
      <c r="BF24" s="124"/>
      <c r="BG24" s="124"/>
    </row>
    <row r="25" spans="1:59" ht="17.100000000000001" customHeight="1" x14ac:dyDescent="0.3">
      <c r="A25" s="67"/>
      <c r="B25" s="150" t="str">
        <f>N354</f>
        <v>R650/660-16/4</v>
      </c>
      <c r="E25" s="40">
        <f t="shared" si="0"/>
        <v>0</v>
      </c>
      <c r="G25" s="124"/>
      <c r="I25" s="124"/>
      <c r="J25" s="124"/>
      <c r="K25" s="38"/>
      <c r="L25" s="38"/>
      <c r="M25" s="170"/>
      <c r="N25" s="124"/>
      <c r="O25" s="124"/>
      <c r="P25" s="124"/>
      <c r="Q25" s="124"/>
      <c r="R25" s="124"/>
      <c r="S25" s="124"/>
      <c r="T25" s="124"/>
      <c r="V25" s="124"/>
      <c r="W25" s="124"/>
      <c r="X25" s="124"/>
      <c r="Y25" s="124"/>
      <c r="Z25" s="124"/>
      <c r="AA25" s="124"/>
      <c r="AB25" s="124"/>
      <c r="AC25" s="124"/>
      <c r="AD25" s="170"/>
      <c r="AF25" s="170"/>
      <c r="AG25" s="124"/>
      <c r="AK25" s="124"/>
      <c r="AL25" s="124"/>
      <c r="AM25" s="124"/>
      <c r="AN25" s="124"/>
      <c r="AQ25" s="124"/>
      <c r="AS25" s="124"/>
      <c r="AT25" s="124"/>
      <c r="AU25" s="124"/>
      <c r="AW25" s="124"/>
      <c r="AX25" s="170"/>
      <c r="AY25" s="38"/>
      <c r="BA25" s="124"/>
      <c r="BB25" s="124"/>
      <c r="BC25" s="124"/>
      <c r="BD25" s="124"/>
      <c r="BF25" s="124"/>
      <c r="BG25" s="124"/>
    </row>
    <row r="26" spans="1:59" ht="17.100000000000001" customHeight="1" x14ac:dyDescent="0.3">
      <c r="A26" s="67"/>
      <c r="B26" s="150" t="str">
        <f>N355</f>
        <v>R750/770-16/4</v>
      </c>
      <c r="E26" s="40">
        <f t="shared" si="0"/>
        <v>0</v>
      </c>
      <c r="G26" s="124"/>
      <c r="I26" s="124"/>
      <c r="J26" s="124"/>
      <c r="K26" s="38"/>
      <c r="L26" s="38"/>
      <c r="M26" s="170"/>
      <c r="N26" s="124"/>
      <c r="O26" s="124"/>
      <c r="P26" s="124"/>
      <c r="Q26" s="124"/>
      <c r="R26" s="124"/>
      <c r="S26" s="124"/>
      <c r="T26" s="124"/>
      <c r="V26" s="124"/>
      <c r="W26" s="124"/>
      <c r="X26" s="124"/>
      <c r="Y26" s="124"/>
      <c r="Z26" s="124"/>
      <c r="AA26" s="124"/>
      <c r="AB26" s="124"/>
      <c r="AC26" s="124"/>
      <c r="AD26" s="170"/>
      <c r="AF26" s="170"/>
      <c r="AG26" s="124"/>
      <c r="AK26" s="124"/>
      <c r="AL26" s="124"/>
      <c r="AM26" s="124"/>
      <c r="AN26" s="124"/>
      <c r="AQ26" s="124"/>
      <c r="AS26" s="124"/>
      <c r="AT26" s="124"/>
      <c r="AU26" s="124"/>
      <c r="AW26" s="124"/>
      <c r="AX26" s="170"/>
      <c r="AY26" s="38"/>
      <c r="BA26" s="124"/>
      <c r="BB26" s="124"/>
      <c r="BC26" s="124"/>
      <c r="BD26" s="124"/>
      <c r="BF26" s="124"/>
      <c r="BG26" s="124"/>
    </row>
    <row r="27" spans="1:59" ht="17.100000000000001" customHeight="1" x14ac:dyDescent="0.3">
      <c r="A27" s="67"/>
      <c r="B27" s="150" t="str">
        <f>N356</f>
        <v>R1000/1100-16/4</v>
      </c>
      <c r="E27" s="40">
        <f t="shared" si="0"/>
        <v>0</v>
      </c>
      <c r="G27" s="124"/>
      <c r="I27" s="124"/>
      <c r="J27" s="124"/>
      <c r="K27" s="38"/>
      <c r="L27" s="38"/>
      <c r="M27" s="170"/>
      <c r="N27" s="124"/>
      <c r="O27" s="124"/>
      <c r="P27" s="124"/>
      <c r="Q27" s="124"/>
      <c r="R27" s="124"/>
      <c r="S27" s="124"/>
      <c r="T27" s="124"/>
      <c r="V27" s="124"/>
      <c r="W27" s="124"/>
      <c r="X27" s="124"/>
      <c r="Y27" s="124"/>
      <c r="Z27" s="124"/>
      <c r="AA27" s="124"/>
      <c r="AB27" s="124"/>
      <c r="AC27" s="124"/>
      <c r="AD27" s="170"/>
      <c r="AF27" s="170"/>
      <c r="AG27" s="124"/>
      <c r="AK27" s="124"/>
      <c r="AL27" s="124"/>
      <c r="AM27" s="124"/>
      <c r="AN27" s="124"/>
      <c r="AQ27" s="124"/>
      <c r="AS27" s="124"/>
      <c r="AT27" s="124"/>
      <c r="AU27" s="124"/>
      <c r="AW27" s="124"/>
      <c r="AX27" s="170"/>
      <c r="AY27" s="38"/>
      <c r="BA27" s="124"/>
      <c r="BB27" s="124"/>
      <c r="BC27" s="124"/>
      <c r="BD27" s="124"/>
      <c r="BF27" s="124"/>
      <c r="BG27" s="124"/>
    </row>
    <row r="28" spans="1:59" ht="17.100000000000001" customHeight="1" x14ac:dyDescent="0.3">
      <c r="A28" s="67"/>
      <c r="B28" s="150" t="str">
        <f>P353</f>
        <v>R240-20/4</v>
      </c>
      <c r="E28" s="40">
        <f t="shared" si="0"/>
        <v>0</v>
      </c>
      <c r="G28" s="124"/>
      <c r="I28" s="124"/>
      <c r="J28" s="124"/>
      <c r="K28" s="38"/>
      <c r="L28" s="38"/>
      <c r="M28" s="170"/>
      <c r="N28" s="124"/>
      <c r="O28" s="124"/>
      <c r="P28" s="124"/>
      <c r="Q28" s="124"/>
      <c r="R28" s="124"/>
      <c r="S28" s="124"/>
      <c r="T28" s="124"/>
      <c r="V28" s="124"/>
      <c r="W28" s="124"/>
      <c r="X28" s="124"/>
      <c r="Y28" s="124"/>
      <c r="Z28" s="124"/>
      <c r="AA28" s="124"/>
      <c r="AB28" s="124"/>
      <c r="AC28" s="124"/>
      <c r="AD28" s="170"/>
      <c r="AF28" s="170"/>
      <c r="AG28" s="124"/>
      <c r="AK28" s="124"/>
      <c r="AL28" s="124"/>
      <c r="AM28" s="124"/>
      <c r="AN28" s="124"/>
      <c r="AQ28" s="124"/>
      <c r="AS28" s="124"/>
      <c r="AT28" s="124"/>
      <c r="AU28" s="124"/>
      <c r="AW28" s="124"/>
      <c r="AX28" s="170"/>
      <c r="AY28" s="38"/>
      <c r="BA28" s="124"/>
      <c r="BB28" s="124"/>
      <c r="BC28" s="124"/>
      <c r="BD28" s="124"/>
      <c r="BF28" s="124"/>
      <c r="BG28" s="124"/>
    </row>
    <row r="29" spans="1:59" ht="17.100000000000001" customHeight="1" x14ac:dyDescent="0.3">
      <c r="A29" s="67"/>
      <c r="B29" s="150" t="str">
        <f>P354</f>
        <v>R650/660-20/4</v>
      </c>
      <c r="E29" s="40">
        <f t="shared" si="0"/>
        <v>0</v>
      </c>
      <c r="G29" s="124"/>
      <c r="I29" s="124"/>
      <c r="J29" s="124"/>
      <c r="K29" s="38"/>
      <c r="L29" s="38"/>
      <c r="M29" s="170"/>
      <c r="N29" s="124"/>
      <c r="O29" s="124"/>
      <c r="P29" s="124"/>
      <c r="Q29" s="124"/>
      <c r="R29" s="124"/>
      <c r="S29" s="124"/>
      <c r="T29" s="124"/>
      <c r="V29" s="124"/>
      <c r="W29" s="124"/>
      <c r="X29" s="124"/>
      <c r="Y29" s="124"/>
      <c r="Z29" s="124"/>
      <c r="AA29" s="124"/>
      <c r="AB29" s="124"/>
      <c r="AC29" s="124"/>
      <c r="AD29" s="170"/>
      <c r="AF29" s="170"/>
      <c r="AG29" s="124"/>
      <c r="AK29" s="124"/>
      <c r="AL29" s="124"/>
      <c r="AM29" s="124"/>
      <c r="AN29" s="124"/>
      <c r="AQ29" s="124"/>
      <c r="AS29" s="124"/>
      <c r="AT29" s="124"/>
      <c r="AU29" s="124"/>
      <c r="AW29" s="124"/>
      <c r="AX29" s="170"/>
      <c r="AY29" s="38"/>
      <c r="BA29" s="124"/>
      <c r="BB29" s="124"/>
      <c r="BC29" s="124"/>
      <c r="BD29" s="124"/>
      <c r="BF29" s="124"/>
      <c r="BG29" s="124"/>
    </row>
    <row r="30" spans="1:59" ht="17.100000000000001" customHeight="1" x14ac:dyDescent="0.3">
      <c r="A30" s="67"/>
      <c r="B30" s="150" t="str">
        <f>P355</f>
        <v>R750/770-20/4</v>
      </c>
      <c r="E30" s="40">
        <f t="shared" si="0"/>
        <v>0</v>
      </c>
      <c r="G30" s="124"/>
      <c r="I30" s="124"/>
      <c r="J30" s="124"/>
      <c r="K30" s="38"/>
      <c r="L30" s="38"/>
      <c r="M30" s="170"/>
      <c r="N30" s="124"/>
      <c r="O30" s="124"/>
      <c r="P30" s="124"/>
      <c r="Q30" s="124"/>
      <c r="R30" s="124"/>
      <c r="S30" s="124"/>
      <c r="T30" s="124"/>
      <c r="V30" s="124"/>
      <c r="W30" s="124"/>
      <c r="X30" s="124"/>
      <c r="Y30" s="124"/>
      <c r="Z30" s="124"/>
      <c r="AA30" s="124"/>
      <c r="AB30" s="124"/>
      <c r="AC30" s="124"/>
      <c r="AD30" s="170"/>
      <c r="AF30" s="170"/>
      <c r="AG30" s="124"/>
      <c r="AK30" s="124"/>
      <c r="AL30" s="124"/>
      <c r="AM30" s="124"/>
      <c r="AN30" s="124"/>
      <c r="AQ30" s="124"/>
      <c r="AS30" s="124"/>
      <c r="AT30" s="124"/>
      <c r="AU30" s="124"/>
      <c r="AW30" s="124"/>
      <c r="AX30" s="170"/>
      <c r="AY30" s="38"/>
      <c r="BA30" s="124"/>
      <c r="BB30" s="124"/>
      <c r="BC30" s="124"/>
      <c r="BD30" s="124"/>
      <c r="BF30" s="124"/>
      <c r="BG30" s="124"/>
    </row>
    <row r="31" spans="1:59" ht="17.100000000000001" customHeight="1" x14ac:dyDescent="0.3">
      <c r="A31" s="67"/>
      <c r="B31" s="150" t="str">
        <f>P356</f>
        <v>R1000/1100-20/4</v>
      </c>
      <c r="E31" s="40">
        <f t="shared" si="0"/>
        <v>0</v>
      </c>
      <c r="G31" s="124"/>
      <c r="I31" s="124"/>
      <c r="J31" s="124"/>
      <c r="K31" s="38"/>
      <c r="L31" s="38"/>
      <c r="M31" s="170"/>
      <c r="N31" s="124"/>
      <c r="O31" s="124"/>
      <c r="P31" s="124"/>
      <c r="Q31" s="124"/>
      <c r="R31" s="124"/>
      <c r="S31" s="124"/>
      <c r="T31" s="124"/>
      <c r="V31" s="124"/>
      <c r="W31" s="124"/>
      <c r="X31" s="124"/>
      <c r="Y31" s="124"/>
      <c r="Z31" s="124"/>
      <c r="AA31" s="124"/>
      <c r="AB31" s="124"/>
      <c r="AC31" s="124"/>
      <c r="AD31" s="170"/>
      <c r="AF31" s="170"/>
      <c r="AG31" s="124"/>
      <c r="AK31" s="124"/>
      <c r="AL31" s="124"/>
      <c r="AM31" s="124"/>
      <c r="AN31" s="124"/>
      <c r="AQ31" s="124"/>
      <c r="AS31" s="124"/>
      <c r="AT31" s="124"/>
      <c r="AU31" s="124"/>
      <c r="AW31" s="124"/>
      <c r="AX31" s="170"/>
      <c r="AY31" s="38"/>
      <c r="BA31" s="124"/>
      <c r="BB31" s="124"/>
      <c r="BC31" s="124"/>
      <c r="BD31" s="124"/>
      <c r="BF31" s="124"/>
      <c r="BG31" s="124"/>
    </row>
    <row r="32" spans="1:59" ht="17.100000000000001" customHeight="1" x14ac:dyDescent="0.3">
      <c r="A32" s="67"/>
      <c r="B32" s="150" t="str">
        <f>D357</f>
        <v>P240-1/4</v>
      </c>
      <c r="E32" s="40">
        <f t="shared" si="0"/>
        <v>0</v>
      </c>
      <c r="G32" s="124"/>
      <c r="I32" s="124"/>
      <c r="J32" s="124"/>
      <c r="K32" s="124"/>
      <c r="L32" s="124"/>
      <c r="M32" s="170"/>
      <c r="N32" s="124"/>
      <c r="O32" s="124"/>
      <c r="P32" s="124"/>
      <c r="Q32" s="124"/>
      <c r="R32" s="124"/>
      <c r="S32" s="124"/>
      <c r="T32" s="124"/>
      <c r="V32" s="124"/>
      <c r="W32" s="124"/>
      <c r="X32" s="124"/>
      <c r="Y32" s="124"/>
      <c r="Z32" s="124"/>
      <c r="AA32" s="124"/>
      <c r="AB32" s="124"/>
      <c r="AC32" s="124"/>
      <c r="AD32" s="170"/>
      <c r="AF32" s="170"/>
      <c r="AG32" s="124"/>
      <c r="AK32" s="124"/>
      <c r="AL32" s="124"/>
      <c r="AM32" s="124"/>
      <c r="AN32" s="124"/>
      <c r="AQ32" s="124"/>
      <c r="AS32" s="124"/>
      <c r="AT32" s="124"/>
      <c r="AU32" s="124"/>
      <c r="AW32" s="124"/>
      <c r="AX32" s="170"/>
      <c r="AY32" s="124"/>
      <c r="BA32" s="124"/>
      <c r="BB32" s="124"/>
      <c r="BC32" s="124"/>
      <c r="BD32" s="124"/>
      <c r="BF32" s="124"/>
      <c r="BG32" s="124"/>
    </row>
    <row r="33" spans="1:59" ht="17.100000000000001" customHeight="1" x14ac:dyDescent="0.3">
      <c r="A33" s="67"/>
      <c r="B33" s="150" t="str">
        <f>D358</f>
        <v>P650/660-1/4</v>
      </c>
      <c r="E33" s="40">
        <f t="shared" si="0"/>
        <v>0</v>
      </c>
      <c r="G33" s="124"/>
      <c r="I33" s="124"/>
      <c r="J33" s="124"/>
      <c r="K33" s="124"/>
      <c r="L33" s="124"/>
      <c r="M33" s="170"/>
      <c r="N33" s="124"/>
      <c r="O33" s="124"/>
      <c r="P33" s="124"/>
      <c r="Q33" s="124"/>
      <c r="R33" s="124"/>
      <c r="S33" s="124"/>
      <c r="T33" s="124"/>
      <c r="V33" s="124"/>
      <c r="W33" s="124"/>
      <c r="X33" s="124"/>
      <c r="Y33" s="124"/>
      <c r="Z33" s="124"/>
      <c r="AA33" s="124"/>
      <c r="AB33" s="124"/>
      <c r="AC33" s="124"/>
      <c r="AD33" s="170"/>
      <c r="AF33" s="170"/>
      <c r="AG33" s="124"/>
      <c r="AK33" s="124"/>
      <c r="AL33" s="124"/>
      <c r="AM33" s="124"/>
      <c r="AN33" s="124"/>
      <c r="AQ33" s="124"/>
      <c r="AS33" s="124"/>
      <c r="AT33" s="124"/>
      <c r="AU33" s="124"/>
      <c r="AW33" s="124"/>
      <c r="AX33" s="170"/>
      <c r="AY33" s="124"/>
      <c r="BA33" s="124"/>
      <c r="BB33" s="124"/>
      <c r="BC33" s="124"/>
      <c r="BD33" s="124"/>
      <c r="BF33" s="124"/>
      <c r="BG33" s="124"/>
    </row>
    <row r="34" spans="1:59" ht="17.100000000000001" customHeight="1" x14ac:dyDescent="0.3">
      <c r="A34" s="67"/>
      <c r="B34" s="150" t="str">
        <f>D359</f>
        <v>P750/770-1/4</v>
      </c>
      <c r="E34" s="40">
        <f t="shared" si="0"/>
        <v>0</v>
      </c>
      <c r="G34" s="124"/>
      <c r="I34" s="124"/>
      <c r="J34" s="124"/>
      <c r="K34" s="124"/>
      <c r="L34" s="124"/>
      <c r="M34" s="170"/>
      <c r="N34" s="124"/>
      <c r="O34" s="124"/>
      <c r="P34" s="124"/>
      <c r="Q34" s="124"/>
      <c r="R34" s="124"/>
      <c r="S34" s="124"/>
      <c r="T34" s="124"/>
      <c r="V34" s="124"/>
      <c r="W34" s="124"/>
      <c r="X34" s="124"/>
      <c r="Y34" s="124"/>
      <c r="Z34" s="124"/>
      <c r="AA34" s="124"/>
      <c r="AB34" s="124"/>
      <c r="AC34" s="124"/>
      <c r="AD34" s="170"/>
      <c r="AF34" s="170"/>
      <c r="AG34" s="124"/>
      <c r="AK34" s="124"/>
      <c r="AL34" s="124"/>
      <c r="AM34" s="124"/>
      <c r="AN34" s="124"/>
      <c r="AQ34" s="124"/>
      <c r="AS34" s="124"/>
      <c r="AT34" s="124"/>
      <c r="AU34" s="124"/>
      <c r="AW34" s="124"/>
      <c r="AX34" s="170"/>
      <c r="AY34" s="124"/>
      <c r="BA34" s="124"/>
      <c r="BB34" s="124"/>
      <c r="BC34" s="124"/>
      <c r="BD34" s="124"/>
      <c r="BF34" s="124"/>
      <c r="BG34" s="124"/>
    </row>
    <row r="35" spans="1:59" ht="17.100000000000001" customHeight="1" x14ac:dyDescent="0.3">
      <c r="A35" s="67"/>
      <c r="B35" s="150" t="str">
        <f>D360</f>
        <v>P1000/1100-1/4</v>
      </c>
      <c r="E35" s="40">
        <f t="shared" si="0"/>
        <v>0</v>
      </c>
      <c r="G35" s="124"/>
      <c r="I35" s="124"/>
      <c r="J35" s="124"/>
      <c r="K35" s="124"/>
      <c r="L35" s="124"/>
      <c r="M35" s="170"/>
      <c r="N35" s="124"/>
      <c r="O35" s="124"/>
      <c r="P35" s="124"/>
      <c r="Q35" s="124"/>
      <c r="R35" s="124"/>
      <c r="S35" s="124"/>
      <c r="T35" s="124"/>
      <c r="V35" s="124"/>
      <c r="W35" s="124"/>
      <c r="X35" s="124"/>
      <c r="Y35" s="124"/>
      <c r="Z35" s="124"/>
      <c r="AA35" s="124"/>
      <c r="AB35" s="124"/>
      <c r="AC35" s="124"/>
      <c r="AD35" s="170"/>
      <c r="AF35" s="170"/>
      <c r="AG35" s="124"/>
      <c r="AK35" s="124"/>
      <c r="AL35" s="124"/>
      <c r="AM35" s="124"/>
      <c r="AN35" s="124"/>
      <c r="AQ35" s="124"/>
      <c r="AS35" s="124"/>
      <c r="AT35" s="124"/>
      <c r="AU35" s="124"/>
      <c r="AW35" s="124"/>
      <c r="AX35" s="170"/>
      <c r="AY35" s="124"/>
      <c r="BA35" s="124"/>
      <c r="BB35" s="124"/>
      <c r="BC35" s="124"/>
      <c r="BD35" s="124"/>
      <c r="BF35" s="124"/>
      <c r="BG35" s="124"/>
    </row>
    <row r="36" spans="1:59" ht="17.100000000000001" customHeight="1" x14ac:dyDescent="0.3">
      <c r="A36" s="67"/>
      <c r="B36" s="150" t="str">
        <f>F357</f>
        <v>P240-2/4</v>
      </c>
      <c r="E36" s="40">
        <f t="shared" si="0"/>
        <v>0</v>
      </c>
      <c r="G36" s="124"/>
      <c r="I36" s="124"/>
      <c r="J36" s="124"/>
      <c r="K36" s="124"/>
      <c r="L36" s="124"/>
      <c r="M36" s="170"/>
      <c r="N36" s="124"/>
      <c r="O36" s="124"/>
      <c r="P36" s="124"/>
      <c r="Q36" s="124"/>
      <c r="R36" s="124"/>
      <c r="S36" s="124"/>
      <c r="T36" s="124"/>
      <c r="V36" s="124"/>
      <c r="W36" s="124"/>
      <c r="X36" s="124"/>
      <c r="Y36" s="124"/>
      <c r="Z36" s="124"/>
      <c r="AA36" s="124"/>
      <c r="AB36" s="124"/>
      <c r="AC36" s="124"/>
      <c r="AD36" s="170"/>
      <c r="AF36" s="170"/>
      <c r="AG36" s="124"/>
      <c r="AK36" s="124"/>
      <c r="AL36" s="124"/>
      <c r="AM36" s="124"/>
      <c r="AN36" s="124"/>
      <c r="AQ36" s="124"/>
      <c r="AS36" s="124"/>
      <c r="AT36" s="124"/>
      <c r="AU36" s="124"/>
      <c r="AW36" s="124"/>
      <c r="AX36" s="170"/>
      <c r="AY36" s="124"/>
      <c r="BA36" s="124"/>
      <c r="BB36" s="124"/>
      <c r="BC36" s="124"/>
      <c r="BD36" s="124"/>
      <c r="BF36" s="124"/>
      <c r="BG36" s="124"/>
    </row>
    <row r="37" spans="1:59" ht="17.100000000000001" customHeight="1" x14ac:dyDescent="0.3">
      <c r="A37" s="67"/>
      <c r="B37" s="150" t="str">
        <f>F358</f>
        <v>P650/660-2/4</v>
      </c>
      <c r="E37" s="40">
        <f t="shared" si="0"/>
        <v>0</v>
      </c>
      <c r="G37" s="124"/>
      <c r="I37" s="124"/>
      <c r="J37" s="124"/>
      <c r="K37" s="124"/>
      <c r="L37" s="124"/>
      <c r="M37" s="170"/>
      <c r="N37" s="124"/>
      <c r="O37" s="124"/>
      <c r="P37" s="124"/>
      <c r="Q37" s="124"/>
      <c r="R37" s="124"/>
      <c r="S37" s="124"/>
      <c r="T37" s="124"/>
      <c r="V37" s="124"/>
      <c r="W37" s="124"/>
      <c r="X37" s="124"/>
      <c r="Y37" s="124"/>
      <c r="Z37" s="124"/>
      <c r="AA37" s="124"/>
      <c r="AB37" s="124"/>
      <c r="AC37" s="124"/>
      <c r="AD37" s="170"/>
      <c r="AF37" s="170"/>
      <c r="AG37" s="124"/>
      <c r="AK37" s="124"/>
      <c r="AL37" s="124"/>
      <c r="AM37" s="124"/>
      <c r="AN37" s="124"/>
      <c r="AQ37" s="124"/>
      <c r="AS37" s="124"/>
      <c r="AT37" s="124"/>
      <c r="AU37" s="124"/>
      <c r="AW37" s="124"/>
      <c r="AX37" s="170"/>
      <c r="AY37" s="124"/>
      <c r="BA37" s="124"/>
      <c r="BB37" s="124"/>
      <c r="BC37" s="124"/>
      <c r="BD37" s="124"/>
      <c r="BF37" s="124"/>
      <c r="BG37" s="124"/>
    </row>
    <row r="38" spans="1:59" ht="17.100000000000001" customHeight="1" x14ac:dyDescent="0.3">
      <c r="A38" s="67"/>
      <c r="B38" s="150" t="str">
        <f>F359</f>
        <v>P750/770-2/4</v>
      </c>
      <c r="E38" s="40">
        <f t="shared" si="0"/>
        <v>0</v>
      </c>
      <c r="G38" s="124"/>
      <c r="I38" s="124"/>
      <c r="J38" s="124"/>
      <c r="K38" s="124"/>
      <c r="L38" s="124"/>
      <c r="M38" s="170"/>
      <c r="N38" s="124"/>
      <c r="O38" s="124"/>
      <c r="P38" s="124"/>
      <c r="Q38" s="124"/>
      <c r="R38" s="124"/>
      <c r="S38" s="124"/>
      <c r="T38" s="124"/>
      <c r="V38" s="124"/>
      <c r="W38" s="124"/>
      <c r="X38" s="124"/>
      <c r="Y38" s="124"/>
      <c r="Z38" s="124"/>
      <c r="AA38" s="124"/>
      <c r="AB38" s="124"/>
      <c r="AC38" s="124"/>
      <c r="AD38" s="170"/>
      <c r="AF38" s="170"/>
      <c r="AG38" s="124"/>
      <c r="AK38" s="124"/>
      <c r="AL38" s="124"/>
      <c r="AM38" s="124"/>
      <c r="AN38" s="124"/>
      <c r="AQ38" s="124"/>
      <c r="AS38" s="124"/>
      <c r="AT38" s="124"/>
      <c r="AU38" s="124"/>
      <c r="AW38" s="124"/>
      <c r="AX38" s="170"/>
      <c r="AY38" s="124"/>
      <c r="BA38" s="124"/>
      <c r="BB38" s="124"/>
      <c r="BC38" s="124"/>
      <c r="BD38" s="124"/>
      <c r="BF38" s="124"/>
      <c r="BG38" s="124"/>
    </row>
    <row r="39" spans="1:59" ht="17.100000000000001" customHeight="1" x14ac:dyDescent="0.3">
      <c r="A39" s="67"/>
      <c r="B39" s="150" t="str">
        <f>F360</f>
        <v>P1000/1100-2/4</v>
      </c>
      <c r="E39" s="40">
        <f t="shared" si="0"/>
        <v>0</v>
      </c>
      <c r="G39" s="124"/>
      <c r="I39" s="124"/>
      <c r="J39" s="124"/>
      <c r="K39" s="124"/>
      <c r="L39" s="124"/>
      <c r="M39" s="170"/>
      <c r="N39" s="124"/>
      <c r="O39" s="124"/>
      <c r="P39" s="124"/>
      <c r="Q39" s="124"/>
      <c r="R39" s="124"/>
      <c r="S39" s="124"/>
      <c r="T39" s="124"/>
      <c r="V39" s="124"/>
      <c r="W39" s="124"/>
      <c r="X39" s="124"/>
      <c r="Y39" s="124"/>
      <c r="Z39" s="124"/>
      <c r="AA39" s="124"/>
      <c r="AB39" s="124"/>
      <c r="AC39" s="124"/>
      <c r="AD39" s="170"/>
      <c r="AF39" s="170"/>
      <c r="AG39" s="124"/>
      <c r="AK39" s="124"/>
      <c r="AL39" s="124"/>
      <c r="AM39" s="124"/>
      <c r="AN39" s="124"/>
      <c r="AQ39" s="124"/>
      <c r="AS39" s="124"/>
      <c r="AT39" s="124"/>
      <c r="AU39" s="124"/>
      <c r="AW39" s="124"/>
      <c r="AX39" s="170"/>
      <c r="AY39" s="124"/>
      <c r="BA39" s="124"/>
      <c r="BB39" s="124"/>
      <c r="BC39" s="124"/>
      <c r="BD39" s="124"/>
      <c r="BF39" s="124"/>
      <c r="BG39" s="124"/>
    </row>
    <row r="40" spans="1:59" ht="17.100000000000001" customHeight="1" x14ac:dyDescent="0.3">
      <c r="A40" s="67"/>
      <c r="B40" s="150" t="str">
        <f>H357</f>
        <v>P240-4/4</v>
      </c>
      <c r="E40" s="40">
        <f t="shared" si="0"/>
        <v>0</v>
      </c>
      <c r="G40" s="124"/>
      <c r="I40" s="124"/>
      <c r="J40" s="124"/>
      <c r="K40" s="124"/>
      <c r="L40" s="124"/>
      <c r="M40" s="170"/>
      <c r="N40" s="124"/>
      <c r="O40" s="124"/>
      <c r="P40" s="124"/>
      <c r="Q40" s="124"/>
      <c r="R40" s="124"/>
      <c r="S40" s="124"/>
      <c r="T40" s="124"/>
      <c r="V40" s="124"/>
      <c r="W40" s="124"/>
      <c r="X40" s="124"/>
      <c r="Y40" s="124"/>
      <c r="Z40" s="124"/>
      <c r="AA40" s="124"/>
      <c r="AB40" s="124"/>
      <c r="AC40" s="124"/>
      <c r="AD40" s="170"/>
      <c r="AF40" s="170"/>
      <c r="AG40" s="124"/>
      <c r="AK40" s="124"/>
      <c r="AL40" s="124"/>
      <c r="AM40" s="124"/>
      <c r="AN40" s="124"/>
      <c r="AQ40" s="124"/>
      <c r="AS40" s="124"/>
      <c r="AT40" s="124"/>
      <c r="AU40" s="124"/>
      <c r="AW40" s="124"/>
      <c r="AX40" s="170"/>
      <c r="AY40" s="124"/>
      <c r="BA40" s="124"/>
      <c r="BB40" s="124"/>
      <c r="BC40" s="124"/>
      <c r="BD40" s="124"/>
      <c r="BF40" s="124"/>
      <c r="BG40" s="124"/>
    </row>
    <row r="41" spans="1:59" ht="17.100000000000001" customHeight="1" x14ac:dyDescent="0.3">
      <c r="A41" s="67"/>
      <c r="B41" s="150" t="str">
        <f>H358</f>
        <v>P650/660-4/4</v>
      </c>
      <c r="E41" s="40">
        <f t="shared" si="0"/>
        <v>0</v>
      </c>
      <c r="G41" s="124"/>
      <c r="I41" s="124"/>
      <c r="J41" s="124"/>
      <c r="K41" s="124"/>
      <c r="L41" s="124"/>
      <c r="M41" s="170"/>
      <c r="N41" s="124"/>
      <c r="O41" s="124"/>
      <c r="P41" s="124"/>
      <c r="Q41" s="124"/>
      <c r="R41" s="124"/>
      <c r="S41" s="124"/>
      <c r="T41" s="124"/>
      <c r="V41" s="124"/>
      <c r="W41" s="124"/>
      <c r="X41" s="124"/>
      <c r="Y41" s="124"/>
      <c r="Z41" s="124"/>
      <c r="AA41" s="124"/>
      <c r="AB41" s="124"/>
      <c r="AC41" s="124"/>
      <c r="AD41" s="170"/>
      <c r="AF41" s="170"/>
      <c r="AG41" s="124"/>
      <c r="AK41" s="124"/>
      <c r="AL41" s="124"/>
      <c r="AM41" s="124"/>
      <c r="AN41" s="124"/>
      <c r="AQ41" s="124"/>
      <c r="AS41" s="124"/>
      <c r="AT41" s="124"/>
      <c r="AU41" s="124"/>
      <c r="AW41" s="124"/>
      <c r="AX41" s="170"/>
      <c r="AY41" s="124"/>
      <c r="BA41" s="124"/>
      <c r="BB41" s="124"/>
      <c r="BC41" s="124"/>
      <c r="BD41" s="124"/>
      <c r="BF41" s="124"/>
      <c r="BG41" s="124"/>
    </row>
    <row r="42" spans="1:59" ht="17.100000000000001" customHeight="1" x14ac:dyDescent="0.3">
      <c r="A42" s="67"/>
      <c r="B42" s="150" t="str">
        <f>H359</f>
        <v>P750/770-4/4</v>
      </c>
      <c r="E42" s="40">
        <f t="shared" si="0"/>
        <v>0</v>
      </c>
      <c r="G42" s="124"/>
      <c r="I42" s="124"/>
      <c r="J42" s="124"/>
      <c r="K42" s="124"/>
      <c r="L42" s="124"/>
      <c r="M42" s="170"/>
      <c r="N42" s="124"/>
      <c r="O42" s="124"/>
      <c r="P42" s="124"/>
      <c r="Q42" s="124"/>
      <c r="R42" s="124"/>
      <c r="S42" s="124"/>
      <c r="T42" s="124"/>
      <c r="V42" s="124"/>
      <c r="W42" s="124"/>
      <c r="X42" s="124"/>
      <c r="Y42" s="124"/>
      <c r="Z42" s="124"/>
      <c r="AA42" s="124"/>
      <c r="AB42" s="124"/>
      <c r="AC42" s="124"/>
      <c r="AD42" s="170"/>
      <c r="AF42" s="170"/>
      <c r="AG42" s="124"/>
      <c r="AK42" s="124"/>
      <c r="AL42" s="124"/>
      <c r="AM42" s="124"/>
      <c r="AN42" s="124"/>
      <c r="AQ42" s="124"/>
      <c r="AS42" s="124"/>
      <c r="AT42" s="124"/>
      <c r="AU42" s="124"/>
      <c r="AW42" s="124"/>
      <c r="AX42" s="170"/>
      <c r="AY42" s="124"/>
      <c r="BA42" s="124"/>
      <c r="BB42" s="124"/>
      <c r="BC42" s="124"/>
      <c r="BD42" s="124"/>
      <c r="BF42" s="124"/>
      <c r="BG42" s="124"/>
    </row>
    <row r="43" spans="1:59" ht="17.100000000000001" customHeight="1" x14ac:dyDescent="0.3">
      <c r="A43" s="67"/>
      <c r="B43" s="150" t="str">
        <f>H360</f>
        <v>P1000/1100-4/4</v>
      </c>
      <c r="E43" s="40">
        <f t="shared" si="0"/>
        <v>0</v>
      </c>
      <c r="G43" s="124"/>
      <c r="I43" s="124"/>
      <c r="J43" s="124"/>
      <c r="K43" s="124"/>
      <c r="L43" s="124"/>
      <c r="M43" s="170"/>
      <c r="N43" s="124"/>
      <c r="O43" s="124"/>
      <c r="P43" s="124"/>
      <c r="Q43" s="124"/>
      <c r="R43" s="124"/>
      <c r="S43" s="124"/>
      <c r="T43" s="124"/>
      <c r="V43" s="124"/>
      <c r="W43" s="124"/>
      <c r="X43" s="124"/>
      <c r="Y43" s="124"/>
      <c r="Z43" s="124"/>
      <c r="AA43" s="124"/>
      <c r="AB43" s="124"/>
      <c r="AC43" s="124"/>
      <c r="AD43" s="170"/>
      <c r="AF43" s="170"/>
      <c r="AG43" s="124"/>
      <c r="AK43" s="124"/>
      <c r="AL43" s="124"/>
      <c r="AM43" s="124"/>
      <c r="AN43" s="124"/>
      <c r="AQ43" s="124"/>
      <c r="AS43" s="124"/>
      <c r="AT43" s="124"/>
      <c r="AU43" s="124"/>
      <c r="AW43" s="124"/>
      <c r="AX43" s="170"/>
      <c r="AY43" s="124"/>
      <c r="BA43" s="124"/>
      <c r="BB43" s="124"/>
      <c r="BC43" s="124"/>
      <c r="BD43" s="124"/>
      <c r="BF43" s="124"/>
      <c r="BG43" s="124"/>
    </row>
    <row r="44" spans="1:59" ht="17.100000000000001" customHeight="1" x14ac:dyDescent="0.3">
      <c r="A44" s="67"/>
      <c r="B44" s="150" t="str">
        <f>J357</f>
        <v>P240-8/4</v>
      </c>
      <c r="E44" s="40">
        <f t="shared" si="0"/>
        <v>0</v>
      </c>
      <c r="G44" s="124"/>
      <c r="I44" s="124"/>
      <c r="J44" s="124"/>
      <c r="K44" s="124"/>
      <c r="L44" s="124"/>
      <c r="M44" s="170"/>
      <c r="N44" s="124"/>
      <c r="O44" s="124"/>
      <c r="P44" s="124"/>
      <c r="Q44" s="124"/>
      <c r="R44" s="124"/>
      <c r="S44" s="124"/>
      <c r="T44" s="124"/>
      <c r="V44" s="124"/>
      <c r="W44" s="124"/>
      <c r="X44" s="124"/>
      <c r="Y44" s="124"/>
      <c r="Z44" s="124"/>
      <c r="AA44" s="124"/>
      <c r="AB44" s="124"/>
      <c r="AC44" s="124"/>
      <c r="AD44" s="170"/>
      <c r="AF44" s="170"/>
      <c r="AG44" s="124"/>
      <c r="AK44" s="124"/>
      <c r="AL44" s="124"/>
      <c r="AM44" s="124"/>
      <c r="AN44" s="124"/>
      <c r="AQ44" s="124"/>
      <c r="AS44" s="124"/>
      <c r="AT44" s="124"/>
      <c r="AU44" s="124"/>
      <c r="AW44" s="124"/>
      <c r="AX44" s="170"/>
      <c r="AY44" s="124"/>
      <c r="BA44" s="124"/>
      <c r="BB44" s="124"/>
      <c r="BC44" s="124"/>
      <c r="BD44" s="124"/>
      <c r="BF44" s="124"/>
      <c r="BG44" s="124"/>
    </row>
    <row r="45" spans="1:59" ht="17.100000000000001" customHeight="1" x14ac:dyDescent="0.3">
      <c r="A45" s="67"/>
      <c r="B45" s="150" t="str">
        <f>J358</f>
        <v>P650/660-8/4</v>
      </c>
      <c r="E45" s="40">
        <f t="shared" si="0"/>
        <v>0</v>
      </c>
      <c r="G45" s="124"/>
      <c r="I45" s="124"/>
      <c r="J45" s="124"/>
      <c r="K45" s="124"/>
      <c r="L45" s="124"/>
      <c r="M45" s="170"/>
      <c r="N45" s="124"/>
      <c r="O45" s="124"/>
      <c r="P45" s="124"/>
      <c r="Q45" s="124"/>
      <c r="R45" s="124"/>
      <c r="S45" s="124"/>
      <c r="T45" s="124"/>
      <c r="V45" s="124"/>
      <c r="W45" s="124"/>
      <c r="X45" s="124"/>
      <c r="Y45" s="124"/>
      <c r="Z45" s="124"/>
      <c r="AA45" s="124"/>
      <c r="AB45" s="124"/>
      <c r="AC45" s="124"/>
      <c r="AD45" s="170"/>
      <c r="AF45" s="170"/>
      <c r="AG45" s="124"/>
      <c r="AK45" s="124"/>
      <c r="AL45" s="124"/>
      <c r="AM45" s="124"/>
      <c r="AN45" s="124"/>
      <c r="AQ45" s="124"/>
      <c r="AS45" s="124"/>
      <c r="AT45" s="124"/>
      <c r="AU45" s="124"/>
      <c r="AW45" s="124"/>
      <c r="AX45" s="170"/>
      <c r="AY45" s="124"/>
      <c r="BA45" s="124"/>
      <c r="BB45" s="124"/>
      <c r="BC45" s="124"/>
      <c r="BD45" s="124"/>
      <c r="BF45" s="124"/>
      <c r="BG45" s="124"/>
    </row>
    <row r="46" spans="1:59" ht="17.100000000000001" customHeight="1" x14ac:dyDescent="0.3">
      <c r="A46" s="67"/>
      <c r="B46" s="150" t="str">
        <f>J359</f>
        <v>P750/770-8/4</v>
      </c>
      <c r="E46" s="40">
        <f t="shared" si="0"/>
        <v>0</v>
      </c>
      <c r="G46" s="124"/>
      <c r="I46" s="124"/>
      <c r="J46" s="124"/>
      <c r="K46" s="124"/>
      <c r="L46" s="124"/>
      <c r="M46" s="170"/>
      <c r="N46" s="124"/>
      <c r="O46" s="124"/>
      <c r="P46" s="124"/>
      <c r="Q46" s="124"/>
      <c r="R46" s="124"/>
      <c r="S46" s="124"/>
      <c r="T46" s="124"/>
      <c r="V46" s="124"/>
      <c r="W46" s="124"/>
      <c r="X46" s="124"/>
      <c r="Y46" s="124"/>
      <c r="Z46" s="124"/>
      <c r="AA46" s="124"/>
      <c r="AB46" s="124"/>
      <c r="AC46" s="124"/>
      <c r="AD46" s="170"/>
      <c r="AF46" s="170"/>
      <c r="AG46" s="124"/>
      <c r="AK46" s="124"/>
      <c r="AL46" s="124"/>
      <c r="AM46" s="124"/>
      <c r="AN46" s="124"/>
      <c r="AQ46" s="124"/>
      <c r="AS46" s="124"/>
      <c r="AT46" s="124"/>
      <c r="AU46" s="124"/>
      <c r="AW46" s="124"/>
      <c r="AX46" s="170"/>
      <c r="AY46" s="124"/>
      <c r="BA46" s="124"/>
      <c r="BB46" s="124"/>
      <c r="BC46" s="124"/>
      <c r="BD46" s="124"/>
      <c r="BF46" s="124"/>
      <c r="BG46" s="124"/>
    </row>
    <row r="47" spans="1:59" ht="17.100000000000001" customHeight="1" x14ac:dyDescent="0.3">
      <c r="A47" s="67"/>
      <c r="B47" s="150" t="str">
        <f>J360</f>
        <v>P1000/1100-8/4</v>
      </c>
      <c r="E47" s="40">
        <f t="shared" si="0"/>
        <v>0</v>
      </c>
      <c r="G47" s="124"/>
      <c r="I47" s="124"/>
      <c r="J47" s="124"/>
      <c r="K47" s="124"/>
      <c r="L47" s="124"/>
      <c r="M47" s="170"/>
      <c r="N47" s="124"/>
      <c r="O47" s="124"/>
      <c r="P47" s="124"/>
      <c r="Q47" s="124"/>
      <c r="R47" s="124"/>
      <c r="S47" s="124"/>
      <c r="T47" s="124"/>
      <c r="V47" s="124"/>
      <c r="W47" s="124"/>
      <c r="X47" s="124"/>
      <c r="Y47" s="124"/>
      <c r="Z47" s="124"/>
      <c r="AA47" s="124"/>
      <c r="AB47" s="124"/>
      <c r="AC47" s="124"/>
      <c r="AD47" s="170"/>
      <c r="AF47" s="170"/>
      <c r="AG47" s="124"/>
      <c r="AK47" s="124"/>
      <c r="AL47" s="124"/>
      <c r="AM47" s="124"/>
      <c r="AN47" s="124"/>
      <c r="AQ47" s="124"/>
      <c r="AS47" s="124"/>
      <c r="AT47" s="124"/>
      <c r="AU47" s="124"/>
      <c r="AW47" s="124"/>
      <c r="AX47" s="170"/>
      <c r="AY47" s="124"/>
      <c r="BA47" s="124"/>
      <c r="BB47" s="124"/>
      <c r="BC47" s="124"/>
      <c r="BD47" s="124"/>
      <c r="BF47" s="124"/>
      <c r="BG47" s="124"/>
    </row>
    <row r="48" spans="1:59" ht="17.100000000000001" customHeight="1" x14ac:dyDescent="0.3">
      <c r="A48" s="67"/>
      <c r="B48" s="150" t="str">
        <f>L357</f>
        <v>P240-12/4</v>
      </c>
      <c r="E48" s="40">
        <f t="shared" si="0"/>
        <v>0</v>
      </c>
      <c r="G48" s="124"/>
      <c r="I48" s="124"/>
      <c r="J48" s="124"/>
      <c r="K48" s="124"/>
      <c r="L48" s="124"/>
      <c r="M48" s="170"/>
      <c r="N48" s="124"/>
      <c r="O48" s="124"/>
      <c r="P48" s="124"/>
      <c r="Q48" s="124"/>
      <c r="R48" s="124"/>
      <c r="S48" s="124"/>
      <c r="T48" s="124"/>
      <c r="V48" s="124"/>
      <c r="W48" s="124"/>
      <c r="X48" s="124"/>
      <c r="Y48" s="124"/>
      <c r="Z48" s="124"/>
      <c r="AA48" s="124"/>
      <c r="AB48" s="124"/>
      <c r="AC48" s="124"/>
      <c r="AD48" s="170"/>
      <c r="AF48" s="170"/>
      <c r="AG48" s="124"/>
      <c r="AK48" s="124"/>
      <c r="AL48" s="124"/>
      <c r="AM48" s="124"/>
      <c r="AN48" s="124"/>
      <c r="AQ48" s="124"/>
      <c r="AS48" s="124"/>
      <c r="AT48" s="124"/>
      <c r="AU48" s="124"/>
      <c r="AW48" s="124"/>
      <c r="AX48" s="170"/>
      <c r="AY48" s="124"/>
      <c r="BA48" s="124"/>
      <c r="BB48" s="124"/>
      <c r="BC48" s="124"/>
      <c r="BD48" s="124"/>
      <c r="BF48" s="124"/>
      <c r="BG48" s="124"/>
    </row>
    <row r="49" spans="1:59" ht="17.100000000000001" customHeight="1" x14ac:dyDescent="0.3">
      <c r="A49" s="67"/>
      <c r="B49" s="150" t="str">
        <f>L358</f>
        <v>P650/660-12/4</v>
      </c>
      <c r="E49" s="40">
        <f t="shared" si="0"/>
        <v>0</v>
      </c>
      <c r="G49" s="124"/>
      <c r="I49" s="124"/>
      <c r="J49" s="124"/>
      <c r="K49" s="124"/>
      <c r="L49" s="124"/>
      <c r="M49" s="170"/>
      <c r="N49" s="124"/>
      <c r="O49" s="124"/>
      <c r="P49" s="124"/>
      <c r="Q49" s="124"/>
      <c r="R49" s="124"/>
      <c r="S49" s="124"/>
      <c r="T49" s="124"/>
      <c r="V49" s="124"/>
      <c r="W49" s="124"/>
      <c r="X49" s="124"/>
      <c r="Y49" s="124"/>
      <c r="Z49" s="124"/>
      <c r="AA49" s="124"/>
      <c r="AB49" s="124"/>
      <c r="AC49" s="124"/>
      <c r="AD49" s="170"/>
      <c r="AF49" s="170"/>
      <c r="AG49" s="124"/>
      <c r="AK49" s="124"/>
      <c r="AL49" s="124"/>
      <c r="AM49" s="124"/>
      <c r="AN49" s="124"/>
      <c r="AQ49" s="124"/>
      <c r="AS49" s="124"/>
      <c r="AT49" s="124"/>
      <c r="AU49" s="124"/>
      <c r="AW49" s="124"/>
      <c r="AX49" s="170"/>
      <c r="AY49" s="124"/>
      <c r="BA49" s="124"/>
      <c r="BB49" s="124"/>
      <c r="BC49" s="124"/>
      <c r="BD49" s="124"/>
      <c r="BF49" s="124"/>
      <c r="BG49" s="124"/>
    </row>
    <row r="50" spans="1:59" ht="17.100000000000001" customHeight="1" x14ac:dyDescent="0.3">
      <c r="A50" s="67"/>
      <c r="B50" s="150" t="str">
        <f>L359</f>
        <v>P750/770-12/4</v>
      </c>
      <c r="E50" s="40">
        <f t="shared" si="0"/>
        <v>0</v>
      </c>
      <c r="G50" s="124"/>
      <c r="I50" s="124"/>
      <c r="J50" s="124"/>
      <c r="K50" s="124"/>
      <c r="L50" s="124"/>
      <c r="M50" s="170"/>
      <c r="N50" s="124"/>
      <c r="O50" s="124"/>
      <c r="P50" s="124"/>
      <c r="Q50" s="124"/>
      <c r="R50" s="124"/>
      <c r="S50" s="124"/>
      <c r="T50" s="124"/>
      <c r="V50" s="124"/>
      <c r="W50" s="124"/>
      <c r="X50" s="124"/>
      <c r="Y50" s="124"/>
      <c r="Z50" s="124"/>
      <c r="AA50" s="124"/>
      <c r="AB50" s="124"/>
      <c r="AC50" s="124"/>
      <c r="AD50" s="170"/>
      <c r="AF50" s="170"/>
      <c r="AG50" s="124"/>
      <c r="AK50" s="124"/>
      <c r="AL50" s="124"/>
      <c r="AM50" s="124"/>
      <c r="AN50" s="124"/>
      <c r="AQ50" s="124"/>
      <c r="AS50" s="124"/>
      <c r="AT50" s="124"/>
      <c r="AU50" s="124"/>
      <c r="AW50" s="124"/>
      <c r="AX50" s="170"/>
      <c r="AY50" s="124"/>
      <c r="BA50" s="124"/>
      <c r="BB50" s="124"/>
      <c r="BC50" s="124"/>
      <c r="BD50" s="124"/>
      <c r="BF50" s="124"/>
      <c r="BG50" s="124"/>
    </row>
    <row r="51" spans="1:59" ht="17.100000000000001" customHeight="1" x14ac:dyDescent="0.3">
      <c r="A51" s="67"/>
      <c r="B51" s="150" t="str">
        <f>L360</f>
        <v>P1000/1100-12/4</v>
      </c>
      <c r="E51" s="40">
        <f t="shared" si="0"/>
        <v>0</v>
      </c>
      <c r="G51" s="124"/>
      <c r="I51" s="124"/>
      <c r="J51" s="124"/>
      <c r="K51" s="124"/>
      <c r="L51" s="124"/>
      <c r="M51" s="170"/>
      <c r="N51" s="124"/>
      <c r="O51" s="124"/>
      <c r="P51" s="124"/>
      <c r="Q51" s="124"/>
      <c r="R51" s="124"/>
      <c r="S51" s="124"/>
      <c r="T51" s="124"/>
      <c r="V51" s="124"/>
      <c r="W51" s="124"/>
      <c r="X51" s="124"/>
      <c r="Y51" s="124"/>
      <c r="Z51" s="124"/>
      <c r="AA51" s="124"/>
      <c r="AB51" s="124"/>
      <c r="AC51" s="124"/>
      <c r="AD51" s="170"/>
      <c r="AF51" s="170"/>
      <c r="AG51" s="124"/>
      <c r="AK51" s="124"/>
      <c r="AL51" s="124"/>
      <c r="AM51" s="124"/>
      <c r="AN51" s="124"/>
      <c r="AQ51" s="124"/>
      <c r="AS51" s="124"/>
      <c r="AT51" s="124"/>
      <c r="AU51" s="124"/>
      <c r="AW51" s="124"/>
      <c r="AX51" s="170"/>
      <c r="AY51" s="124"/>
      <c r="BA51" s="124"/>
      <c r="BB51" s="124"/>
      <c r="BC51" s="124"/>
      <c r="BD51" s="124"/>
      <c r="BF51" s="124"/>
      <c r="BG51" s="124"/>
    </row>
    <row r="52" spans="1:59" ht="17.100000000000001" customHeight="1" x14ac:dyDescent="0.3">
      <c r="A52" s="67"/>
      <c r="B52" s="150" t="str">
        <f>N357</f>
        <v>P240-16/4</v>
      </c>
      <c r="E52" s="40">
        <f t="shared" si="0"/>
        <v>0</v>
      </c>
      <c r="G52" s="124"/>
      <c r="I52" s="124"/>
      <c r="J52" s="124"/>
      <c r="K52" s="124"/>
      <c r="L52" s="124"/>
      <c r="M52" s="170"/>
      <c r="N52" s="124"/>
      <c r="O52" s="124"/>
      <c r="P52" s="124"/>
      <c r="Q52" s="124"/>
      <c r="R52" s="124"/>
      <c r="S52" s="124"/>
      <c r="T52" s="124"/>
      <c r="V52" s="124"/>
      <c r="W52" s="124"/>
      <c r="X52" s="124"/>
      <c r="Y52" s="124"/>
      <c r="Z52" s="124"/>
      <c r="AA52" s="124"/>
      <c r="AB52" s="124"/>
      <c r="AC52" s="124"/>
      <c r="AD52" s="170"/>
      <c r="AF52" s="170"/>
      <c r="AG52" s="124"/>
      <c r="AK52" s="124"/>
      <c r="AL52" s="124"/>
      <c r="AM52" s="124"/>
      <c r="AN52" s="124"/>
      <c r="AQ52" s="124"/>
      <c r="AS52" s="124"/>
      <c r="AT52" s="124"/>
      <c r="AU52" s="124"/>
      <c r="AW52" s="124"/>
      <c r="AX52" s="170"/>
      <c r="AY52" s="124"/>
      <c r="BA52" s="124"/>
      <c r="BB52" s="124"/>
      <c r="BC52" s="124"/>
      <c r="BD52" s="124"/>
      <c r="BF52" s="124"/>
      <c r="BG52" s="124"/>
    </row>
    <row r="53" spans="1:59" ht="17.100000000000001" customHeight="1" x14ac:dyDescent="0.3">
      <c r="A53" s="67"/>
      <c r="B53" s="150" t="str">
        <f>N358</f>
        <v>P650/660-16/4</v>
      </c>
      <c r="E53" s="40">
        <f t="shared" si="0"/>
        <v>0</v>
      </c>
      <c r="G53" s="124"/>
      <c r="I53" s="124"/>
      <c r="J53" s="124"/>
      <c r="K53" s="124"/>
      <c r="L53" s="124"/>
      <c r="M53" s="170"/>
      <c r="N53" s="124"/>
      <c r="O53" s="124"/>
      <c r="P53" s="124"/>
      <c r="Q53" s="124"/>
      <c r="R53" s="124"/>
      <c r="S53" s="124"/>
      <c r="T53" s="124"/>
      <c r="V53" s="124"/>
      <c r="W53" s="124"/>
      <c r="X53" s="124"/>
      <c r="Y53" s="124"/>
      <c r="Z53" s="124"/>
      <c r="AA53" s="124"/>
      <c r="AB53" s="124"/>
      <c r="AC53" s="124"/>
      <c r="AD53" s="170"/>
      <c r="AF53" s="170"/>
      <c r="AG53" s="124"/>
      <c r="AK53" s="124"/>
      <c r="AL53" s="124"/>
      <c r="AM53" s="124"/>
      <c r="AN53" s="124"/>
      <c r="AQ53" s="124"/>
      <c r="AS53" s="124"/>
      <c r="AT53" s="124"/>
      <c r="AU53" s="124"/>
      <c r="AW53" s="124"/>
      <c r="AX53" s="170"/>
      <c r="AY53" s="124"/>
      <c r="BA53" s="124"/>
      <c r="BB53" s="124"/>
      <c r="BC53" s="124"/>
      <c r="BD53" s="124"/>
      <c r="BF53" s="124"/>
      <c r="BG53" s="124"/>
    </row>
    <row r="54" spans="1:59" ht="17.100000000000001" customHeight="1" x14ac:dyDescent="0.3">
      <c r="A54" s="67"/>
      <c r="B54" s="150" t="str">
        <f>N359</f>
        <v>P750/770-16/4</v>
      </c>
      <c r="E54" s="40">
        <f t="shared" si="0"/>
        <v>0</v>
      </c>
      <c r="G54" s="124"/>
      <c r="I54" s="124"/>
      <c r="J54" s="124"/>
      <c r="K54" s="124"/>
      <c r="L54" s="124"/>
      <c r="M54" s="170"/>
      <c r="N54" s="124"/>
      <c r="O54" s="124"/>
      <c r="P54" s="124"/>
      <c r="Q54" s="124"/>
      <c r="R54" s="124"/>
      <c r="S54" s="124"/>
      <c r="T54" s="124"/>
      <c r="V54" s="124"/>
      <c r="W54" s="124"/>
      <c r="X54" s="124"/>
      <c r="Y54" s="124"/>
      <c r="Z54" s="124"/>
      <c r="AA54" s="124"/>
      <c r="AB54" s="124"/>
      <c r="AC54" s="124"/>
      <c r="AD54" s="170"/>
      <c r="AF54" s="170"/>
      <c r="AG54" s="124"/>
      <c r="AK54" s="124"/>
      <c r="AL54" s="124"/>
      <c r="AM54" s="124"/>
      <c r="AN54" s="124"/>
      <c r="AQ54" s="124"/>
      <c r="AS54" s="124"/>
      <c r="AT54" s="124"/>
      <c r="AU54" s="124"/>
      <c r="AW54" s="124"/>
      <c r="AX54" s="170"/>
      <c r="AY54" s="124"/>
      <c r="BA54" s="124"/>
      <c r="BB54" s="124"/>
      <c r="BC54" s="124"/>
      <c r="BD54" s="124"/>
      <c r="BF54" s="124"/>
      <c r="BG54" s="124"/>
    </row>
    <row r="55" spans="1:59" ht="17.100000000000001" customHeight="1" x14ac:dyDescent="0.3">
      <c r="A55" s="67"/>
      <c r="B55" s="150" t="str">
        <f>N360</f>
        <v>P1000/1100-16/4</v>
      </c>
      <c r="E55" s="40">
        <f t="shared" si="0"/>
        <v>0</v>
      </c>
      <c r="G55" s="124"/>
      <c r="I55" s="124"/>
      <c r="J55" s="124"/>
      <c r="K55" s="124"/>
      <c r="L55" s="124"/>
      <c r="M55" s="170"/>
      <c r="N55" s="124"/>
      <c r="O55" s="124"/>
      <c r="P55" s="124"/>
      <c r="Q55" s="124"/>
      <c r="R55" s="124"/>
      <c r="S55" s="124"/>
      <c r="T55" s="124"/>
      <c r="V55" s="124"/>
      <c r="W55" s="124"/>
      <c r="X55" s="124"/>
      <c r="Y55" s="124"/>
      <c r="Z55" s="124"/>
      <c r="AA55" s="124"/>
      <c r="AB55" s="124"/>
      <c r="AC55" s="124"/>
      <c r="AD55" s="170"/>
      <c r="AF55" s="170"/>
      <c r="AG55" s="124"/>
      <c r="AK55" s="124"/>
      <c r="AL55" s="124"/>
      <c r="AM55" s="124"/>
      <c r="AN55" s="124"/>
      <c r="AQ55" s="124"/>
      <c r="AS55" s="124"/>
      <c r="AT55" s="124"/>
      <c r="AU55" s="124"/>
      <c r="AW55" s="124"/>
      <c r="AX55" s="170"/>
      <c r="AY55" s="124"/>
      <c r="BA55" s="124"/>
      <c r="BB55" s="124"/>
      <c r="BC55" s="124"/>
      <c r="BD55" s="124"/>
      <c r="BF55" s="124"/>
      <c r="BG55" s="124"/>
    </row>
    <row r="56" spans="1:59" ht="17.100000000000001" customHeight="1" x14ac:dyDescent="0.3">
      <c r="A56" s="67"/>
      <c r="B56" s="150" t="str">
        <f>P357</f>
        <v>P240-20/4</v>
      </c>
      <c r="E56" s="40">
        <f t="shared" si="0"/>
        <v>0</v>
      </c>
      <c r="G56" s="124"/>
      <c r="I56" s="124"/>
      <c r="J56" s="124"/>
      <c r="K56" s="124"/>
      <c r="L56" s="124"/>
      <c r="M56" s="170"/>
      <c r="N56" s="124"/>
      <c r="O56" s="124"/>
      <c r="P56" s="124"/>
      <c r="Q56" s="124"/>
      <c r="R56" s="124"/>
      <c r="S56" s="124"/>
      <c r="T56" s="124"/>
      <c r="V56" s="124"/>
      <c r="W56" s="124"/>
      <c r="X56" s="124"/>
      <c r="Y56" s="124"/>
      <c r="Z56" s="124"/>
      <c r="AA56" s="124"/>
      <c r="AB56" s="124"/>
      <c r="AC56" s="124"/>
      <c r="AD56" s="170"/>
      <c r="AF56" s="170"/>
      <c r="AG56" s="124"/>
      <c r="AK56" s="124"/>
      <c r="AL56" s="124"/>
      <c r="AM56" s="124"/>
      <c r="AN56" s="124"/>
      <c r="AQ56" s="124"/>
      <c r="AS56" s="124"/>
      <c r="AT56" s="124"/>
      <c r="AU56" s="124"/>
      <c r="AW56" s="124"/>
      <c r="AX56" s="170"/>
      <c r="AY56" s="124"/>
      <c r="BA56" s="124"/>
      <c r="BB56" s="124"/>
      <c r="BC56" s="124"/>
      <c r="BD56" s="124"/>
      <c r="BF56" s="124"/>
      <c r="BG56" s="124"/>
    </row>
    <row r="57" spans="1:59" ht="17.100000000000001" customHeight="1" x14ac:dyDescent="0.3">
      <c r="A57" s="67"/>
      <c r="B57" s="150" t="str">
        <f>P358</f>
        <v>P650/660-20/4</v>
      </c>
      <c r="E57" s="40">
        <f t="shared" si="0"/>
        <v>0</v>
      </c>
      <c r="G57" s="124"/>
      <c r="I57" s="124"/>
      <c r="J57" s="124"/>
      <c r="K57" s="124"/>
      <c r="L57" s="124"/>
      <c r="M57" s="170"/>
      <c r="N57" s="124"/>
      <c r="O57" s="124"/>
      <c r="P57" s="124"/>
      <c r="Q57" s="124"/>
      <c r="R57" s="124"/>
      <c r="S57" s="124"/>
      <c r="T57" s="124"/>
      <c r="V57" s="124"/>
      <c r="W57" s="124"/>
      <c r="X57" s="124"/>
      <c r="Y57" s="124"/>
      <c r="Z57" s="124"/>
      <c r="AA57" s="124"/>
      <c r="AB57" s="124"/>
      <c r="AC57" s="124"/>
      <c r="AD57" s="170"/>
      <c r="AF57" s="170"/>
      <c r="AG57" s="124"/>
      <c r="AK57" s="124"/>
      <c r="AL57" s="124"/>
      <c r="AM57" s="124"/>
      <c r="AN57" s="124"/>
      <c r="AQ57" s="124"/>
      <c r="AS57" s="124"/>
      <c r="AT57" s="124"/>
      <c r="AU57" s="124"/>
      <c r="AW57" s="124"/>
      <c r="AX57" s="170"/>
      <c r="AY57" s="124"/>
      <c r="BA57" s="124"/>
      <c r="BB57" s="124"/>
      <c r="BC57" s="124"/>
      <c r="BD57" s="124"/>
      <c r="BF57" s="124"/>
      <c r="BG57" s="124"/>
    </row>
    <row r="58" spans="1:59" ht="17.100000000000001" customHeight="1" x14ac:dyDescent="0.3">
      <c r="A58" s="67"/>
      <c r="B58" s="150" t="str">
        <f>P359</f>
        <v>P750/770-20/4</v>
      </c>
      <c r="E58" s="40">
        <f t="shared" si="0"/>
        <v>0</v>
      </c>
      <c r="G58" s="124"/>
      <c r="I58" s="124"/>
      <c r="J58" s="124"/>
      <c r="K58" s="124"/>
      <c r="L58" s="124"/>
      <c r="M58" s="170"/>
      <c r="N58" s="124"/>
      <c r="O58" s="124"/>
      <c r="P58" s="124"/>
      <c r="Q58" s="124"/>
      <c r="R58" s="124"/>
      <c r="S58" s="124"/>
      <c r="T58" s="124"/>
      <c r="V58" s="124"/>
      <c r="W58" s="124"/>
      <c r="X58" s="124"/>
      <c r="Y58" s="124"/>
      <c r="Z58" s="124"/>
      <c r="AA58" s="124"/>
      <c r="AB58" s="124"/>
      <c r="AC58" s="124"/>
      <c r="AD58" s="170"/>
      <c r="AF58" s="170"/>
      <c r="AG58" s="124"/>
      <c r="AK58" s="124"/>
      <c r="AL58" s="124"/>
      <c r="AM58" s="124"/>
      <c r="AN58" s="124"/>
      <c r="AQ58" s="124"/>
      <c r="AS58" s="124"/>
      <c r="AT58" s="124"/>
      <c r="AU58" s="124"/>
      <c r="AW58" s="124"/>
      <c r="AX58" s="170"/>
      <c r="AY58" s="124"/>
      <c r="BA58" s="124"/>
      <c r="BB58" s="124"/>
      <c r="BC58" s="124"/>
      <c r="BD58" s="124"/>
      <c r="BF58" s="124"/>
      <c r="BG58" s="124"/>
    </row>
    <row r="59" spans="1:59" ht="17.100000000000001" customHeight="1" x14ac:dyDescent="0.3">
      <c r="A59" s="67"/>
      <c r="B59" s="150" t="str">
        <f>P360</f>
        <v>P1000/1100-20/4</v>
      </c>
      <c r="E59" s="40">
        <f t="shared" si="0"/>
        <v>0</v>
      </c>
      <c r="G59" s="124"/>
      <c r="I59" s="124"/>
      <c r="J59" s="124"/>
      <c r="K59" s="124"/>
      <c r="L59" s="124"/>
      <c r="M59" s="170"/>
      <c r="N59" s="124"/>
      <c r="O59" s="124"/>
      <c r="P59" s="124"/>
      <c r="Q59" s="124"/>
      <c r="R59" s="124"/>
      <c r="S59" s="124"/>
      <c r="T59" s="124"/>
      <c r="V59" s="124"/>
      <c r="W59" s="124"/>
      <c r="X59" s="124"/>
      <c r="Y59" s="124"/>
      <c r="Z59" s="124"/>
      <c r="AA59" s="124"/>
      <c r="AB59" s="124"/>
      <c r="AC59" s="124"/>
      <c r="AD59" s="170"/>
      <c r="AF59" s="170"/>
      <c r="AG59" s="124"/>
      <c r="AK59" s="124"/>
      <c r="AL59" s="124"/>
      <c r="AM59" s="124"/>
      <c r="AN59" s="124"/>
      <c r="AQ59" s="124"/>
      <c r="AS59" s="124"/>
      <c r="AT59" s="124"/>
      <c r="AU59" s="124"/>
      <c r="AW59" s="124"/>
      <c r="AX59" s="170"/>
      <c r="AY59" s="124"/>
      <c r="BA59" s="124"/>
      <c r="BB59" s="124"/>
      <c r="BC59" s="124"/>
      <c r="BD59" s="124"/>
      <c r="BF59" s="124"/>
      <c r="BG59" s="124"/>
    </row>
    <row r="60" spans="1:59" ht="17.100000000000001" customHeight="1" x14ac:dyDescent="0.3">
      <c r="A60" s="67"/>
      <c r="B60" s="150" t="str">
        <f>D361</f>
        <v>VP240-1/4</v>
      </c>
      <c r="E60" s="40">
        <f t="shared" si="0"/>
        <v>0</v>
      </c>
      <c r="G60" s="124"/>
      <c r="I60" s="124"/>
      <c r="J60" s="124"/>
      <c r="K60" s="124"/>
      <c r="L60" s="38"/>
      <c r="M60" s="170"/>
      <c r="N60" s="124"/>
      <c r="O60" s="124"/>
      <c r="P60" s="124"/>
      <c r="Q60" s="124"/>
      <c r="R60" s="124"/>
      <c r="S60" s="124"/>
      <c r="T60" s="124"/>
      <c r="V60" s="124"/>
      <c r="W60" s="124"/>
      <c r="X60" s="124"/>
      <c r="Y60" s="124"/>
      <c r="Z60" s="124"/>
      <c r="AA60" s="124"/>
      <c r="AB60" s="124"/>
      <c r="AC60" s="124"/>
      <c r="AD60" s="170"/>
      <c r="AF60" s="170"/>
      <c r="AG60" s="124"/>
      <c r="AK60" s="124"/>
      <c r="AL60" s="124"/>
      <c r="AM60" s="124"/>
      <c r="AN60" s="124"/>
      <c r="AQ60" s="124"/>
      <c r="AS60" s="124"/>
      <c r="AT60" s="124"/>
      <c r="AU60" s="124"/>
      <c r="AW60" s="124"/>
      <c r="AX60" s="170"/>
      <c r="AY60" s="124"/>
      <c r="BA60" s="124"/>
      <c r="BB60" s="124"/>
      <c r="BC60" s="124"/>
      <c r="BD60" s="124"/>
      <c r="BF60" s="124"/>
      <c r="BG60" s="124"/>
    </row>
    <row r="61" spans="1:59" ht="17.100000000000001" customHeight="1" x14ac:dyDescent="0.3">
      <c r="A61" s="67"/>
      <c r="B61" s="150" t="str">
        <f>D362</f>
        <v>VP650/660-1/4</v>
      </c>
      <c r="E61" s="40">
        <f t="shared" si="0"/>
        <v>0</v>
      </c>
      <c r="G61" s="124"/>
      <c r="I61" s="124"/>
      <c r="J61" s="124"/>
      <c r="K61" s="124"/>
      <c r="L61" s="38"/>
      <c r="M61" s="170"/>
      <c r="N61" s="124"/>
      <c r="O61" s="124"/>
      <c r="P61" s="124"/>
      <c r="Q61" s="124"/>
      <c r="R61" s="124"/>
      <c r="S61" s="124"/>
      <c r="T61" s="124"/>
      <c r="V61" s="124"/>
      <c r="W61" s="124"/>
      <c r="X61" s="124"/>
      <c r="Y61" s="124"/>
      <c r="Z61" s="124"/>
      <c r="AA61" s="124"/>
      <c r="AB61" s="124"/>
      <c r="AC61" s="124"/>
      <c r="AD61" s="170"/>
      <c r="AF61" s="170"/>
      <c r="AG61" s="124"/>
      <c r="AK61" s="124"/>
      <c r="AL61" s="124"/>
      <c r="AM61" s="124"/>
      <c r="AN61" s="124"/>
      <c r="AQ61" s="124"/>
      <c r="AS61" s="124"/>
      <c r="AT61" s="124"/>
      <c r="AU61" s="124"/>
      <c r="AW61" s="124"/>
      <c r="AX61" s="170"/>
      <c r="AY61" s="124"/>
      <c r="BA61" s="124"/>
      <c r="BB61" s="124"/>
      <c r="BC61" s="124"/>
      <c r="BD61" s="124"/>
      <c r="BF61" s="124"/>
      <c r="BG61" s="124"/>
    </row>
    <row r="62" spans="1:59" ht="17.100000000000001" customHeight="1" x14ac:dyDescent="0.3">
      <c r="A62" s="67"/>
      <c r="B62" s="150" t="str">
        <f>D363</f>
        <v>VP750/770-1/4</v>
      </c>
      <c r="E62" s="40">
        <f t="shared" si="0"/>
        <v>0</v>
      </c>
      <c r="G62" s="124"/>
      <c r="I62" s="124"/>
      <c r="J62" s="124"/>
      <c r="K62" s="124"/>
      <c r="L62" s="38"/>
      <c r="M62" s="170"/>
      <c r="N62" s="124"/>
      <c r="O62" s="124"/>
      <c r="P62" s="124"/>
      <c r="Q62" s="124"/>
      <c r="R62" s="124"/>
      <c r="S62" s="124"/>
      <c r="T62" s="124"/>
      <c r="V62" s="124"/>
      <c r="W62" s="124"/>
      <c r="X62" s="124"/>
      <c r="Y62" s="124"/>
      <c r="Z62" s="124"/>
      <c r="AA62" s="124"/>
      <c r="AB62" s="124"/>
      <c r="AC62" s="124"/>
      <c r="AD62" s="170"/>
      <c r="AF62" s="170"/>
      <c r="AG62" s="124"/>
      <c r="AK62" s="124"/>
      <c r="AL62" s="124"/>
      <c r="AM62" s="124"/>
      <c r="AN62" s="124"/>
      <c r="AQ62" s="124"/>
      <c r="AS62" s="124"/>
      <c r="AT62" s="124"/>
      <c r="AU62" s="124"/>
      <c r="AW62" s="124"/>
      <c r="AX62" s="170"/>
      <c r="AY62" s="124"/>
      <c r="BA62" s="124"/>
      <c r="BB62" s="124"/>
      <c r="BC62" s="124"/>
      <c r="BD62" s="124"/>
      <c r="BF62" s="124"/>
      <c r="BG62" s="124"/>
    </row>
    <row r="63" spans="1:59" ht="17.100000000000001" customHeight="1" x14ac:dyDescent="0.3">
      <c r="A63" s="67"/>
      <c r="B63" s="150" t="str">
        <f>D364</f>
        <v>VP1000/1100-1/4</v>
      </c>
      <c r="E63" s="40">
        <f t="shared" si="0"/>
        <v>0</v>
      </c>
      <c r="G63" s="124"/>
      <c r="I63" s="124"/>
      <c r="J63" s="124"/>
      <c r="K63" s="124"/>
      <c r="L63" s="38"/>
      <c r="M63" s="170"/>
      <c r="N63" s="124"/>
      <c r="O63" s="124"/>
      <c r="P63" s="124"/>
      <c r="Q63" s="124"/>
      <c r="R63" s="124"/>
      <c r="S63" s="124"/>
      <c r="T63" s="124"/>
      <c r="V63" s="124"/>
      <c r="W63" s="124"/>
      <c r="X63" s="124"/>
      <c r="Y63" s="124"/>
      <c r="Z63" s="124"/>
      <c r="AA63" s="124"/>
      <c r="AB63" s="124"/>
      <c r="AC63" s="124"/>
      <c r="AD63" s="170"/>
      <c r="AF63" s="170"/>
      <c r="AG63" s="124"/>
      <c r="AK63" s="124"/>
      <c r="AL63" s="124"/>
      <c r="AM63" s="124"/>
      <c r="AN63" s="124"/>
      <c r="AQ63" s="124"/>
      <c r="AS63" s="124"/>
      <c r="AT63" s="124"/>
      <c r="AU63" s="124"/>
      <c r="AW63" s="124"/>
      <c r="AX63" s="170"/>
      <c r="AY63" s="124"/>
      <c r="BA63" s="124"/>
      <c r="BB63" s="124"/>
      <c r="BC63" s="124"/>
      <c r="BD63" s="124"/>
      <c r="BF63" s="124"/>
      <c r="BG63" s="124"/>
    </row>
    <row r="64" spans="1:59" ht="17.100000000000001" customHeight="1" x14ac:dyDescent="0.3">
      <c r="A64" s="67"/>
      <c r="B64" s="150" t="str">
        <f>F361</f>
        <v>VP240-2/4</v>
      </c>
      <c r="E64" s="40">
        <f t="shared" si="0"/>
        <v>0</v>
      </c>
      <c r="G64" s="124"/>
      <c r="I64" s="124"/>
      <c r="J64" s="124"/>
      <c r="K64" s="124"/>
      <c r="L64" s="38"/>
      <c r="M64" s="170"/>
      <c r="N64" s="124"/>
      <c r="O64" s="124"/>
      <c r="P64" s="124"/>
      <c r="Q64" s="124"/>
      <c r="R64" s="124"/>
      <c r="S64" s="124"/>
      <c r="T64" s="124"/>
      <c r="V64" s="124"/>
      <c r="W64" s="124"/>
      <c r="X64" s="124"/>
      <c r="Y64" s="124"/>
      <c r="Z64" s="124"/>
      <c r="AA64" s="124"/>
      <c r="AB64" s="124"/>
      <c r="AC64" s="124"/>
      <c r="AD64" s="170"/>
      <c r="AF64" s="170"/>
      <c r="AG64" s="124"/>
      <c r="AK64" s="124"/>
      <c r="AL64" s="124"/>
      <c r="AM64" s="124"/>
      <c r="AN64" s="124"/>
      <c r="AQ64" s="124"/>
      <c r="AS64" s="124"/>
      <c r="AT64" s="124"/>
      <c r="AU64" s="124"/>
      <c r="AW64" s="124"/>
      <c r="AX64" s="170"/>
      <c r="AY64" s="124"/>
      <c r="BA64" s="124"/>
      <c r="BB64" s="124"/>
      <c r="BC64" s="124"/>
      <c r="BD64" s="124"/>
      <c r="BF64" s="124"/>
      <c r="BG64" s="124"/>
    </row>
    <row r="65" spans="1:59" ht="17.100000000000001" customHeight="1" x14ac:dyDescent="0.3">
      <c r="A65" s="67"/>
      <c r="B65" s="150" t="str">
        <f>F362</f>
        <v>VP650/660-2/4</v>
      </c>
      <c r="E65" s="40">
        <f t="shared" si="0"/>
        <v>0</v>
      </c>
      <c r="G65" s="124"/>
      <c r="I65" s="124"/>
      <c r="J65" s="124"/>
      <c r="K65" s="124"/>
      <c r="L65" s="38"/>
      <c r="M65" s="170"/>
      <c r="N65" s="124"/>
      <c r="O65" s="124"/>
      <c r="P65" s="124"/>
      <c r="Q65" s="124"/>
      <c r="R65" s="124"/>
      <c r="S65" s="124"/>
      <c r="T65" s="124"/>
      <c r="V65" s="124"/>
      <c r="W65" s="124"/>
      <c r="X65" s="124"/>
      <c r="Y65" s="124"/>
      <c r="Z65" s="124"/>
      <c r="AA65" s="124"/>
      <c r="AB65" s="124"/>
      <c r="AC65" s="124"/>
      <c r="AD65" s="170"/>
      <c r="AF65" s="170"/>
      <c r="AG65" s="124"/>
      <c r="AK65" s="124"/>
      <c r="AL65" s="124"/>
      <c r="AM65" s="124"/>
      <c r="AN65" s="124"/>
      <c r="AQ65" s="124"/>
      <c r="AS65" s="124"/>
      <c r="AT65" s="124"/>
      <c r="AU65" s="124"/>
      <c r="AW65" s="124"/>
      <c r="AX65" s="170"/>
      <c r="AY65" s="124"/>
      <c r="BA65" s="124"/>
      <c r="BB65" s="124"/>
      <c r="BC65" s="124"/>
      <c r="BD65" s="124"/>
      <c r="BF65" s="124"/>
      <c r="BG65" s="124"/>
    </row>
    <row r="66" spans="1:59" ht="17.100000000000001" customHeight="1" x14ac:dyDescent="0.3">
      <c r="A66" s="67"/>
      <c r="B66" s="150" t="str">
        <f>F363</f>
        <v>VP750/770-2/4</v>
      </c>
      <c r="E66" s="40">
        <f t="shared" si="0"/>
        <v>0</v>
      </c>
      <c r="G66" s="124"/>
      <c r="I66" s="124"/>
      <c r="J66" s="124"/>
      <c r="K66" s="124"/>
      <c r="L66" s="38"/>
      <c r="M66" s="170"/>
      <c r="N66" s="124"/>
      <c r="O66" s="124"/>
      <c r="P66" s="124"/>
      <c r="Q66" s="124"/>
      <c r="R66" s="124"/>
      <c r="S66" s="124"/>
      <c r="T66" s="124"/>
      <c r="V66" s="124"/>
      <c r="W66" s="124"/>
      <c r="X66" s="124"/>
      <c r="Y66" s="124"/>
      <c r="Z66" s="124"/>
      <c r="AA66" s="124"/>
      <c r="AB66" s="124"/>
      <c r="AC66" s="124"/>
      <c r="AD66" s="170"/>
      <c r="AF66" s="170"/>
      <c r="AG66" s="124"/>
      <c r="AK66" s="124"/>
      <c r="AL66" s="124"/>
      <c r="AM66" s="124"/>
      <c r="AN66" s="124"/>
      <c r="AQ66" s="124"/>
      <c r="AS66" s="124"/>
      <c r="AT66" s="124"/>
      <c r="AU66" s="124"/>
      <c r="AW66" s="124"/>
      <c r="AX66" s="170"/>
      <c r="AY66" s="124"/>
      <c r="BA66" s="124"/>
      <c r="BB66" s="124"/>
      <c r="BC66" s="124"/>
      <c r="BD66" s="124"/>
      <c r="BF66" s="124"/>
      <c r="BG66" s="124"/>
    </row>
    <row r="67" spans="1:59" ht="17.100000000000001" customHeight="1" x14ac:dyDescent="0.3">
      <c r="A67" s="67"/>
      <c r="B67" s="150" t="str">
        <f>F364</f>
        <v>VP1000/1100-2/4</v>
      </c>
      <c r="E67" s="40">
        <f t="shared" si="0"/>
        <v>0</v>
      </c>
      <c r="G67" s="124"/>
      <c r="I67" s="124"/>
      <c r="J67" s="124"/>
      <c r="K67" s="124"/>
      <c r="L67" s="38"/>
      <c r="M67" s="170"/>
      <c r="N67" s="124"/>
      <c r="O67" s="124"/>
      <c r="P67" s="124"/>
      <c r="Q67" s="124"/>
      <c r="R67" s="124"/>
      <c r="S67" s="124"/>
      <c r="T67" s="124"/>
      <c r="V67" s="124"/>
      <c r="W67" s="124"/>
      <c r="X67" s="124"/>
      <c r="Y67" s="124"/>
      <c r="Z67" s="124"/>
      <c r="AA67" s="124"/>
      <c r="AB67" s="124"/>
      <c r="AC67" s="124"/>
      <c r="AD67" s="170"/>
      <c r="AF67" s="170"/>
      <c r="AG67" s="124"/>
      <c r="AK67" s="124"/>
      <c r="AL67" s="124"/>
      <c r="AM67" s="124"/>
      <c r="AN67" s="124"/>
      <c r="AQ67" s="124"/>
      <c r="AS67" s="124"/>
      <c r="AT67" s="124"/>
      <c r="AU67" s="124"/>
      <c r="AW67" s="124"/>
      <c r="AX67" s="170"/>
      <c r="AY67" s="124"/>
      <c r="BA67" s="124"/>
      <c r="BB67" s="124"/>
      <c r="BC67" s="124"/>
      <c r="BD67" s="124"/>
      <c r="BF67" s="124"/>
      <c r="BG67" s="124"/>
    </row>
    <row r="68" spans="1:59" ht="17.100000000000001" customHeight="1" x14ac:dyDescent="0.3">
      <c r="A68" s="67"/>
      <c r="B68" s="150" t="str">
        <f>H361</f>
        <v>VP240-4/4</v>
      </c>
      <c r="E68" s="40">
        <f t="shared" si="0"/>
        <v>0</v>
      </c>
      <c r="G68" s="124"/>
      <c r="I68" s="124"/>
      <c r="J68" s="124"/>
      <c r="K68" s="124"/>
      <c r="L68" s="38"/>
      <c r="M68" s="170"/>
      <c r="N68" s="124"/>
      <c r="O68" s="124"/>
      <c r="P68" s="124"/>
      <c r="Q68" s="124"/>
      <c r="R68" s="124"/>
      <c r="S68" s="124"/>
      <c r="T68" s="124"/>
      <c r="V68" s="124"/>
      <c r="W68" s="124"/>
      <c r="X68" s="124"/>
      <c r="Y68" s="124"/>
      <c r="Z68" s="124"/>
      <c r="AA68" s="124"/>
      <c r="AB68" s="124"/>
      <c r="AC68" s="124"/>
      <c r="AD68" s="170"/>
      <c r="AF68" s="170"/>
      <c r="AG68" s="124"/>
      <c r="AK68" s="124"/>
      <c r="AL68" s="124"/>
      <c r="AM68" s="124"/>
      <c r="AN68" s="124"/>
      <c r="AQ68" s="124"/>
      <c r="AS68" s="124"/>
      <c r="AT68" s="124"/>
      <c r="AU68" s="124"/>
      <c r="AW68" s="124"/>
      <c r="AX68" s="170"/>
      <c r="AY68" s="124"/>
      <c r="BA68" s="124"/>
      <c r="BB68" s="124"/>
      <c r="BC68" s="124"/>
      <c r="BD68" s="124"/>
      <c r="BF68" s="124"/>
      <c r="BG68" s="124"/>
    </row>
    <row r="69" spans="1:59" ht="17.100000000000001" customHeight="1" x14ac:dyDescent="0.3">
      <c r="A69" s="67"/>
      <c r="B69" s="150" t="str">
        <f>H362</f>
        <v>VP650/660-4/4</v>
      </c>
      <c r="E69" s="40">
        <f t="shared" ref="E69:E132" si="1">SUM(F69:BG69)</f>
        <v>0</v>
      </c>
      <c r="G69" s="124"/>
      <c r="I69" s="124"/>
      <c r="J69" s="124"/>
      <c r="K69" s="124"/>
      <c r="L69" s="38"/>
      <c r="M69" s="170"/>
      <c r="N69" s="124"/>
      <c r="O69" s="124"/>
      <c r="P69" s="124"/>
      <c r="Q69" s="124"/>
      <c r="R69" s="124"/>
      <c r="S69" s="124"/>
      <c r="T69" s="124"/>
      <c r="V69" s="124"/>
      <c r="W69" s="124"/>
      <c r="X69" s="124"/>
      <c r="Y69" s="124"/>
      <c r="Z69" s="124"/>
      <c r="AA69" s="124"/>
      <c r="AB69" s="124"/>
      <c r="AC69" s="124"/>
      <c r="AD69" s="170"/>
      <c r="AF69" s="170"/>
      <c r="AG69" s="124"/>
      <c r="AK69" s="124"/>
      <c r="AL69" s="124"/>
      <c r="AM69" s="124"/>
      <c r="AN69" s="124"/>
      <c r="AQ69" s="124"/>
      <c r="AS69" s="124"/>
      <c r="AT69" s="124"/>
      <c r="AU69" s="124"/>
      <c r="AW69" s="124"/>
      <c r="AX69" s="170"/>
      <c r="AY69" s="124"/>
      <c r="BA69" s="124"/>
      <c r="BB69" s="124"/>
      <c r="BC69" s="124"/>
      <c r="BD69" s="124"/>
      <c r="BF69" s="124"/>
      <c r="BG69" s="124"/>
    </row>
    <row r="70" spans="1:59" ht="17.100000000000001" customHeight="1" x14ac:dyDescent="0.3">
      <c r="A70" s="67"/>
      <c r="B70" s="150" t="str">
        <f>H363</f>
        <v>VP750/770-4/4</v>
      </c>
      <c r="E70" s="40">
        <f t="shared" si="1"/>
        <v>0</v>
      </c>
      <c r="G70" s="124"/>
      <c r="I70" s="124"/>
      <c r="J70" s="124"/>
      <c r="K70" s="124"/>
      <c r="L70" s="38"/>
      <c r="M70" s="170"/>
      <c r="N70" s="124"/>
      <c r="O70" s="124"/>
      <c r="P70" s="124"/>
      <c r="Q70" s="124"/>
      <c r="R70" s="124"/>
      <c r="S70" s="124"/>
      <c r="T70" s="124"/>
      <c r="V70" s="124"/>
      <c r="W70" s="124"/>
      <c r="X70" s="124"/>
      <c r="Y70" s="124"/>
      <c r="Z70" s="124"/>
      <c r="AA70" s="124"/>
      <c r="AB70" s="124"/>
      <c r="AC70" s="124"/>
      <c r="AD70" s="170"/>
      <c r="AF70" s="170"/>
      <c r="AG70" s="124"/>
      <c r="AK70" s="124"/>
      <c r="AL70" s="124"/>
      <c r="AM70" s="124"/>
      <c r="AN70" s="124"/>
      <c r="AQ70" s="124"/>
      <c r="AS70" s="124"/>
      <c r="AT70" s="124"/>
      <c r="AU70" s="124"/>
      <c r="AW70" s="124"/>
      <c r="AX70" s="170"/>
      <c r="AY70" s="124"/>
      <c r="BA70" s="124"/>
      <c r="BB70" s="124"/>
      <c r="BC70" s="124"/>
      <c r="BD70" s="124"/>
      <c r="BF70" s="124"/>
      <c r="BG70" s="124"/>
    </row>
    <row r="71" spans="1:59" ht="17.100000000000001" customHeight="1" x14ac:dyDescent="0.3">
      <c r="A71" s="67"/>
      <c r="B71" s="150" t="str">
        <f>H364</f>
        <v>VP1000/1100-4/4</v>
      </c>
      <c r="E71" s="40">
        <f t="shared" si="1"/>
        <v>0</v>
      </c>
      <c r="G71" s="124"/>
      <c r="I71" s="124"/>
      <c r="J71" s="124"/>
      <c r="K71" s="124"/>
      <c r="L71" s="38"/>
      <c r="M71" s="170"/>
      <c r="N71" s="124"/>
      <c r="O71" s="124"/>
      <c r="P71" s="124"/>
      <c r="Q71" s="124"/>
      <c r="R71" s="124"/>
      <c r="S71" s="124"/>
      <c r="T71" s="124"/>
      <c r="V71" s="124"/>
      <c r="W71" s="124"/>
      <c r="X71" s="124"/>
      <c r="Y71" s="124"/>
      <c r="Z71" s="124"/>
      <c r="AA71" s="124"/>
      <c r="AB71" s="124"/>
      <c r="AC71" s="124"/>
      <c r="AD71" s="170"/>
      <c r="AF71" s="170"/>
      <c r="AG71" s="124"/>
      <c r="AK71" s="124"/>
      <c r="AL71" s="124"/>
      <c r="AM71" s="124"/>
      <c r="AN71" s="124"/>
      <c r="AQ71" s="124"/>
      <c r="AS71" s="124"/>
      <c r="AT71" s="124"/>
      <c r="AU71" s="124"/>
      <c r="AW71" s="124"/>
      <c r="AX71" s="170"/>
      <c r="AY71" s="124"/>
      <c r="BA71" s="124"/>
      <c r="BB71" s="124"/>
      <c r="BC71" s="124"/>
      <c r="BD71" s="124"/>
      <c r="BF71" s="124"/>
      <c r="BG71" s="124"/>
    </row>
    <row r="72" spans="1:59" ht="17.100000000000001" customHeight="1" x14ac:dyDescent="0.3">
      <c r="A72" s="67"/>
      <c r="B72" s="150" t="str">
        <f>J361</f>
        <v>VP240-8/4</v>
      </c>
      <c r="E72" s="40">
        <f t="shared" si="1"/>
        <v>0</v>
      </c>
      <c r="G72" s="124"/>
      <c r="I72" s="124"/>
      <c r="J72" s="124"/>
      <c r="K72" s="124"/>
      <c r="L72" s="38"/>
      <c r="M72" s="170"/>
      <c r="N72" s="124"/>
      <c r="O72" s="124"/>
      <c r="P72" s="124"/>
      <c r="Q72" s="124"/>
      <c r="R72" s="124"/>
      <c r="S72" s="124"/>
      <c r="T72" s="124"/>
      <c r="V72" s="124"/>
      <c r="W72" s="124"/>
      <c r="X72" s="124"/>
      <c r="Y72" s="124"/>
      <c r="Z72" s="124"/>
      <c r="AA72" s="124"/>
      <c r="AB72" s="124"/>
      <c r="AC72" s="124"/>
      <c r="AD72" s="170"/>
      <c r="AF72" s="170"/>
      <c r="AG72" s="124"/>
      <c r="AK72" s="124"/>
      <c r="AL72" s="124"/>
      <c r="AM72" s="124"/>
      <c r="AN72" s="124"/>
      <c r="AQ72" s="124"/>
      <c r="AS72" s="124"/>
      <c r="AT72" s="124"/>
      <c r="AU72" s="124"/>
      <c r="AW72" s="124"/>
      <c r="AX72" s="170"/>
      <c r="AY72" s="124"/>
      <c r="BA72" s="124"/>
      <c r="BB72" s="124"/>
      <c r="BC72" s="124"/>
      <c r="BD72" s="124"/>
      <c r="BF72" s="124"/>
      <c r="BG72" s="124"/>
    </row>
    <row r="73" spans="1:59" ht="17.100000000000001" customHeight="1" x14ac:dyDescent="0.3">
      <c r="A73" s="67"/>
      <c r="B73" s="150" t="str">
        <f>J362</f>
        <v>VP650/660-8/4</v>
      </c>
      <c r="E73" s="40">
        <f t="shared" si="1"/>
        <v>0</v>
      </c>
      <c r="G73" s="124"/>
      <c r="I73" s="124"/>
      <c r="J73" s="124"/>
      <c r="K73" s="124"/>
      <c r="L73" s="38"/>
      <c r="M73" s="170"/>
      <c r="N73" s="124"/>
      <c r="O73" s="124"/>
      <c r="P73" s="124"/>
      <c r="Q73" s="124"/>
      <c r="R73" s="124"/>
      <c r="S73" s="124"/>
      <c r="T73" s="124"/>
      <c r="V73" s="124"/>
      <c r="W73" s="124"/>
      <c r="X73" s="124"/>
      <c r="Y73" s="124"/>
      <c r="Z73" s="124"/>
      <c r="AA73" s="124"/>
      <c r="AB73" s="124"/>
      <c r="AC73" s="124"/>
      <c r="AD73" s="170"/>
      <c r="AF73" s="170"/>
      <c r="AG73" s="124"/>
      <c r="AK73" s="124"/>
      <c r="AL73" s="124"/>
      <c r="AM73" s="124"/>
      <c r="AN73" s="124"/>
      <c r="AQ73" s="124"/>
      <c r="AS73" s="124"/>
      <c r="AT73" s="124"/>
      <c r="AU73" s="124"/>
      <c r="AW73" s="124"/>
      <c r="AX73" s="170"/>
      <c r="AY73" s="124"/>
      <c r="BA73" s="124"/>
      <c r="BB73" s="124"/>
      <c r="BC73" s="124"/>
      <c r="BD73" s="124"/>
      <c r="BF73" s="124"/>
      <c r="BG73" s="124"/>
    </row>
    <row r="74" spans="1:59" ht="17.100000000000001" customHeight="1" x14ac:dyDescent="0.3">
      <c r="A74" s="67"/>
      <c r="B74" s="150" t="str">
        <f>J363</f>
        <v>VP750/770-8/4</v>
      </c>
      <c r="E74" s="40">
        <f t="shared" si="1"/>
        <v>0</v>
      </c>
      <c r="G74" s="124"/>
      <c r="I74" s="124"/>
      <c r="J74" s="124"/>
      <c r="K74" s="124"/>
      <c r="L74" s="38"/>
      <c r="M74" s="170"/>
      <c r="N74" s="124"/>
      <c r="O74" s="124"/>
      <c r="P74" s="124"/>
      <c r="Q74" s="124"/>
      <c r="R74" s="124"/>
      <c r="S74" s="124"/>
      <c r="T74" s="124"/>
      <c r="V74" s="124"/>
      <c r="W74" s="124"/>
      <c r="X74" s="124"/>
      <c r="Y74" s="124"/>
      <c r="Z74" s="124"/>
      <c r="AA74" s="124"/>
      <c r="AB74" s="124"/>
      <c r="AC74" s="124"/>
      <c r="AD74" s="170"/>
      <c r="AF74" s="170"/>
      <c r="AG74" s="124"/>
      <c r="AK74" s="124"/>
      <c r="AL74" s="124"/>
      <c r="AM74" s="124"/>
      <c r="AN74" s="124"/>
      <c r="AQ74" s="124"/>
      <c r="AS74" s="124"/>
      <c r="AT74" s="124"/>
      <c r="AU74" s="124"/>
      <c r="AW74" s="124"/>
      <c r="AX74" s="170"/>
      <c r="AY74" s="124"/>
      <c r="BA74" s="124"/>
      <c r="BB74" s="124"/>
      <c r="BC74" s="124"/>
      <c r="BD74" s="124"/>
      <c r="BF74" s="124"/>
      <c r="BG74" s="124"/>
    </row>
    <row r="75" spans="1:59" ht="17.100000000000001" customHeight="1" x14ac:dyDescent="0.3">
      <c r="A75" s="67"/>
      <c r="B75" s="150" t="str">
        <f>J364</f>
        <v>VP1000/1100-8/4</v>
      </c>
      <c r="E75" s="40">
        <f t="shared" si="1"/>
        <v>0</v>
      </c>
      <c r="G75" s="124"/>
      <c r="I75" s="124"/>
      <c r="J75" s="124"/>
      <c r="K75" s="124"/>
      <c r="L75" s="38"/>
      <c r="M75" s="170"/>
      <c r="N75" s="124"/>
      <c r="O75" s="124"/>
      <c r="P75" s="124"/>
      <c r="Q75" s="124"/>
      <c r="R75" s="124"/>
      <c r="S75" s="124"/>
      <c r="T75" s="124"/>
      <c r="V75" s="124"/>
      <c r="W75" s="124"/>
      <c r="X75" s="124"/>
      <c r="Y75" s="124"/>
      <c r="Z75" s="124"/>
      <c r="AA75" s="124"/>
      <c r="AB75" s="124"/>
      <c r="AC75" s="124"/>
      <c r="AD75" s="170"/>
      <c r="AF75" s="170"/>
      <c r="AG75" s="124"/>
      <c r="AK75" s="124"/>
      <c r="AL75" s="124"/>
      <c r="AM75" s="124"/>
      <c r="AN75" s="124"/>
      <c r="AQ75" s="124"/>
      <c r="AS75" s="124"/>
      <c r="AT75" s="124"/>
      <c r="AU75" s="124"/>
      <c r="AW75" s="124"/>
      <c r="AX75" s="170"/>
      <c r="AY75" s="124"/>
      <c r="BA75" s="124"/>
      <c r="BB75" s="124"/>
      <c r="BC75" s="124"/>
      <c r="BD75" s="124"/>
      <c r="BF75" s="124"/>
      <c r="BG75" s="124"/>
    </row>
    <row r="76" spans="1:59" ht="17.100000000000001" customHeight="1" x14ac:dyDescent="0.3">
      <c r="A76" s="67"/>
      <c r="B76" s="150" t="str">
        <f>L361</f>
        <v>VP240-12/4</v>
      </c>
      <c r="E76" s="40">
        <f t="shared" si="1"/>
        <v>0</v>
      </c>
      <c r="G76" s="124"/>
      <c r="I76" s="124"/>
      <c r="J76" s="124"/>
      <c r="K76" s="124"/>
      <c r="L76" s="38"/>
      <c r="M76" s="170"/>
      <c r="N76" s="124"/>
      <c r="O76" s="124"/>
      <c r="P76" s="124"/>
      <c r="Q76" s="124"/>
      <c r="R76" s="124"/>
      <c r="S76" s="124"/>
      <c r="T76" s="124"/>
      <c r="V76" s="124"/>
      <c r="W76" s="124"/>
      <c r="X76" s="124"/>
      <c r="Y76" s="124"/>
      <c r="Z76" s="124"/>
      <c r="AA76" s="124"/>
      <c r="AB76" s="124"/>
      <c r="AC76" s="124"/>
      <c r="AD76" s="170"/>
      <c r="AF76" s="170"/>
      <c r="AG76" s="124"/>
      <c r="AK76" s="124"/>
      <c r="AL76" s="124"/>
      <c r="AM76" s="124"/>
      <c r="AN76" s="124"/>
      <c r="AQ76" s="124"/>
      <c r="AS76" s="124"/>
      <c r="AT76" s="124"/>
      <c r="AU76" s="124"/>
      <c r="AW76" s="124"/>
      <c r="AX76" s="170"/>
      <c r="AY76" s="124"/>
      <c r="BA76" s="124"/>
      <c r="BB76" s="124"/>
      <c r="BC76" s="124"/>
      <c r="BD76" s="124"/>
      <c r="BF76" s="124"/>
      <c r="BG76" s="124"/>
    </row>
    <row r="77" spans="1:59" ht="17.100000000000001" customHeight="1" x14ac:dyDescent="0.3">
      <c r="A77" s="67"/>
      <c r="B77" s="150" t="str">
        <f>L362</f>
        <v>VP650/660-12/4</v>
      </c>
      <c r="E77" s="40">
        <f t="shared" si="1"/>
        <v>0</v>
      </c>
      <c r="G77" s="124"/>
      <c r="I77" s="124"/>
      <c r="J77" s="124"/>
      <c r="K77" s="124"/>
      <c r="L77" s="38"/>
      <c r="M77" s="170"/>
      <c r="N77" s="124"/>
      <c r="O77" s="124"/>
      <c r="P77" s="124"/>
      <c r="Q77" s="124"/>
      <c r="R77" s="124"/>
      <c r="S77" s="124"/>
      <c r="T77" s="124"/>
      <c r="V77" s="124"/>
      <c r="W77" s="124"/>
      <c r="X77" s="124"/>
      <c r="Y77" s="124"/>
      <c r="Z77" s="124"/>
      <c r="AA77" s="124"/>
      <c r="AB77" s="124"/>
      <c r="AC77" s="124"/>
      <c r="AD77" s="170"/>
      <c r="AF77" s="170"/>
      <c r="AG77" s="124"/>
      <c r="AK77" s="124"/>
      <c r="AL77" s="124"/>
      <c r="AM77" s="124"/>
      <c r="AN77" s="124"/>
      <c r="AQ77" s="124"/>
      <c r="AS77" s="124"/>
      <c r="AT77" s="124"/>
      <c r="AU77" s="124"/>
      <c r="AW77" s="124"/>
      <c r="AX77" s="170"/>
      <c r="AY77" s="124"/>
      <c r="BA77" s="124"/>
      <c r="BB77" s="124"/>
      <c r="BC77" s="124"/>
      <c r="BD77" s="124"/>
      <c r="BF77" s="124"/>
      <c r="BG77" s="124"/>
    </row>
    <row r="78" spans="1:59" ht="17.100000000000001" customHeight="1" x14ac:dyDescent="0.3">
      <c r="A78" s="67"/>
      <c r="B78" s="150" t="str">
        <f>L363</f>
        <v>VP750/770-12/4</v>
      </c>
      <c r="E78" s="40">
        <f t="shared" si="1"/>
        <v>0</v>
      </c>
      <c r="G78" s="124"/>
      <c r="I78" s="124"/>
      <c r="J78" s="124"/>
      <c r="K78" s="124"/>
      <c r="L78" s="38"/>
      <c r="M78" s="170"/>
      <c r="N78" s="124"/>
      <c r="O78" s="124"/>
      <c r="P78" s="124"/>
      <c r="Q78" s="124"/>
      <c r="R78" s="124"/>
      <c r="S78" s="124"/>
      <c r="T78" s="124"/>
      <c r="V78" s="124"/>
      <c r="W78" s="124"/>
      <c r="X78" s="124"/>
      <c r="Y78" s="124"/>
      <c r="Z78" s="124"/>
      <c r="AA78" s="124"/>
      <c r="AB78" s="124"/>
      <c r="AC78" s="124"/>
      <c r="AD78" s="170"/>
      <c r="AF78" s="170"/>
      <c r="AG78" s="124"/>
      <c r="AK78" s="124"/>
      <c r="AL78" s="124"/>
      <c r="AM78" s="124"/>
      <c r="AN78" s="124"/>
      <c r="AQ78" s="124"/>
      <c r="AS78" s="124"/>
      <c r="AT78" s="124"/>
      <c r="AU78" s="124"/>
      <c r="AW78" s="124"/>
      <c r="AX78" s="170"/>
      <c r="AY78" s="124"/>
      <c r="BA78" s="124"/>
      <c r="BB78" s="124"/>
      <c r="BC78" s="124"/>
      <c r="BD78" s="124"/>
      <c r="BF78" s="124"/>
      <c r="BG78" s="124"/>
    </row>
    <row r="79" spans="1:59" ht="17.100000000000001" customHeight="1" x14ac:dyDescent="0.3">
      <c r="A79" s="67"/>
      <c r="B79" s="150" t="str">
        <f>L364</f>
        <v>VP1000/1100-12/4</v>
      </c>
      <c r="E79" s="40">
        <f t="shared" si="1"/>
        <v>0</v>
      </c>
      <c r="G79" s="124"/>
      <c r="I79" s="124"/>
      <c r="J79" s="124"/>
      <c r="K79" s="124"/>
      <c r="L79" s="38"/>
      <c r="M79" s="170"/>
      <c r="N79" s="124"/>
      <c r="O79" s="124"/>
      <c r="P79" s="124"/>
      <c r="Q79" s="124"/>
      <c r="R79" s="124"/>
      <c r="S79" s="124"/>
      <c r="T79" s="124"/>
      <c r="V79" s="124"/>
      <c r="W79" s="124"/>
      <c r="X79" s="124"/>
      <c r="Y79" s="124"/>
      <c r="Z79" s="124"/>
      <c r="AA79" s="124"/>
      <c r="AB79" s="124"/>
      <c r="AC79" s="124"/>
      <c r="AD79" s="170"/>
      <c r="AF79" s="170"/>
      <c r="AG79" s="124"/>
      <c r="AK79" s="124"/>
      <c r="AL79" s="124"/>
      <c r="AM79" s="124"/>
      <c r="AN79" s="124"/>
      <c r="AQ79" s="124"/>
      <c r="AS79" s="124"/>
      <c r="AT79" s="124"/>
      <c r="AU79" s="124"/>
      <c r="AW79" s="124"/>
      <c r="AX79" s="170"/>
      <c r="AY79" s="124"/>
      <c r="BA79" s="124"/>
      <c r="BB79" s="124"/>
      <c r="BC79" s="124"/>
      <c r="BD79" s="124"/>
      <c r="BF79" s="124"/>
      <c r="BG79" s="124"/>
    </row>
    <row r="80" spans="1:59" ht="17.100000000000001" customHeight="1" x14ac:dyDescent="0.3">
      <c r="A80" s="67"/>
      <c r="B80" s="150" t="str">
        <f>N361</f>
        <v>VP240-16/4</v>
      </c>
      <c r="E80" s="40">
        <f t="shared" si="1"/>
        <v>0</v>
      </c>
      <c r="G80" s="124"/>
      <c r="I80" s="124"/>
      <c r="J80" s="124"/>
      <c r="K80" s="124"/>
      <c r="L80" s="38"/>
      <c r="M80" s="170"/>
      <c r="N80" s="124"/>
      <c r="O80" s="124"/>
      <c r="P80" s="124"/>
      <c r="Q80" s="124"/>
      <c r="R80" s="124"/>
      <c r="S80" s="124"/>
      <c r="T80" s="124"/>
      <c r="V80" s="124"/>
      <c r="W80" s="124"/>
      <c r="X80" s="124"/>
      <c r="Y80" s="124"/>
      <c r="Z80" s="124"/>
      <c r="AA80" s="124"/>
      <c r="AB80" s="124"/>
      <c r="AC80" s="124"/>
      <c r="AD80" s="170"/>
      <c r="AF80" s="170"/>
      <c r="AG80" s="124"/>
      <c r="AK80" s="124"/>
      <c r="AL80" s="124"/>
      <c r="AM80" s="124"/>
      <c r="AN80" s="124"/>
      <c r="AQ80" s="124"/>
      <c r="AS80" s="124"/>
      <c r="AT80" s="124"/>
      <c r="AU80" s="124"/>
      <c r="AW80" s="124"/>
      <c r="AX80" s="170"/>
      <c r="AY80" s="124"/>
      <c r="BA80" s="124"/>
      <c r="BB80" s="124"/>
      <c r="BC80" s="124"/>
      <c r="BD80" s="124"/>
      <c r="BF80" s="124"/>
      <c r="BG80" s="124"/>
    </row>
    <row r="81" spans="1:59" ht="17.100000000000001" customHeight="1" x14ac:dyDescent="0.3">
      <c r="A81" s="67"/>
      <c r="B81" s="150" t="str">
        <f>N362</f>
        <v>VP650/660-16/4</v>
      </c>
      <c r="E81" s="40">
        <f t="shared" si="1"/>
        <v>0</v>
      </c>
      <c r="G81" s="124"/>
      <c r="I81" s="124"/>
      <c r="J81" s="124"/>
      <c r="K81" s="124"/>
      <c r="L81" s="38"/>
      <c r="M81" s="170"/>
      <c r="N81" s="124"/>
      <c r="O81" s="124"/>
      <c r="P81" s="124"/>
      <c r="Q81" s="124"/>
      <c r="R81" s="124"/>
      <c r="S81" s="124"/>
      <c r="T81" s="124"/>
      <c r="V81" s="124"/>
      <c r="W81" s="124"/>
      <c r="X81" s="124"/>
      <c r="Y81" s="124"/>
      <c r="Z81" s="124"/>
      <c r="AA81" s="124"/>
      <c r="AB81" s="124"/>
      <c r="AC81" s="124"/>
      <c r="AD81" s="170"/>
      <c r="AF81" s="170"/>
      <c r="AG81" s="124"/>
      <c r="AK81" s="124"/>
      <c r="AL81" s="124"/>
      <c r="AM81" s="124"/>
      <c r="AN81" s="124"/>
      <c r="AQ81" s="124"/>
      <c r="AS81" s="124"/>
      <c r="AT81" s="124"/>
      <c r="AU81" s="124"/>
      <c r="AW81" s="124"/>
      <c r="AX81" s="170"/>
      <c r="AY81" s="124"/>
      <c r="BA81" s="124"/>
      <c r="BB81" s="124"/>
      <c r="BC81" s="124"/>
      <c r="BD81" s="124"/>
      <c r="BF81" s="124"/>
      <c r="BG81" s="124"/>
    </row>
    <row r="82" spans="1:59" ht="17.100000000000001" customHeight="1" x14ac:dyDescent="0.3">
      <c r="A82" s="67"/>
      <c r="B82" s="150" t="str">
        <f>N363</f>
        <v>VP750/770-16/4</v>
      </c>
      <c r="E82" s="40">
        <f t="shared" si="1"/>
        <v>0</v>
      </c>
      <c r="G82" s="124"/>
      <c r="I82" s="124"/>
      <c r="J82" s="124"/>
      <c r="K82" s="124"/>
      <c r="L82" s="38"/>
      <c r="M82" s="170"/>
      <c r="N82" s="124"/>
      <c r="O82" s="124"/>
      <c r="P82" s="124"/>
      <c r="Q82" s="124"/>
      <c r="R82" s="124"/>
      <c r="S82" s="124"/>
      <c r="T82" s="124"/>
      <c r="V82" s="124"/>
      <c r="W82" s="124"/>
      <c r="X82" s="124"/>
      <c r="Y82" s="124"/>
      <c r="Z82" s="124"/>
      <c r="AA82" s="124"/>
      <c r="AB82" s="124"/>
      <c r="AC82" s="124"/>
      <c r="AD82" s="170"/>
      <c r="AF82" s="170"/>
      <c r="AG82" s="124"/>
      <c r="AK82" s="124"/>
      <c r="AL82" s="124"/>
      <c r="AM82" s="124"/>
      <c r="AN82" s="124"/>
      <c r="AQ82" s="124"/>
      <c r="AS82" s="124"/>
      <c r="AT82" s="124"/>
      <c r="AU82" s="124"/>
      <c r="AW82" s="124"/>
      <c r="AX82" s="170"/>
      <c r="AY82" s="124"/>
      <c r="BA82" s="124"/>
      <c r="BB82" s="124"/>
      <c r="BC82" s="124"/>
      <c r="BD82" s="124"/>
      <c r="BF82" s="124"/>
      <c r="BG82" s="124"/>
    </row>
    <row r="83" spans="1:59" ht="17.100000000000001" customHeight="1" x14ac:dyDescent="0.3">
      <c r="A83" s="67"/>
      <c r="B83" s="150" t="str">
        <f>N364</f>
        <v>VP1000/1100-16/4</v>
      </c>
      <c r="E83" s="40">
        <f t="shared" si="1"/>
        <v>0</v>
      </c>
      <c r="G83" s="124"/>
      <c r="I83" s="124"/>
      <c r="J83" s="124"/>
      <c r="K83" s="124"/>
      <c r="L83" s="38"/>
      <c r="M83" s="170"/>
      <c r="N83" s="124"/>
      <c r="O83" s="124"/>
      <c r="P83" s="124"/>
      <c r="Q83" s="124"/>
      <c r="R83" s="124"/>
      <c r="S83" s="124"/>
      <c r="T83" s="124"/>
      <c r="V83" s="124"/>
      <c r="W83" s="124"/>
      <c r="X83" s="124"/>
      <c r="Y83" s="124"/>
      <c r="Z83" s="124"/>
      <c r="AA83" s="124"/>
      <c r="AB83" s="124"/>
      <c r="AC83" s="124"/>
      <c r="AD83" s="170"/>
      <c r="AF83" s="170"/>
      <c r="AG83" s="124"/>
      <c r="AK83" s="124"/>
      <c r="AL83" s="124"/>
      <c r="AM83" s="124"/>
      <c r="AN83" s="124"/>
      <c r="AQ83" s="124"/>
      <c r="AS83" s="124"/>
      <c r="AT83" s="124"/>
      <c r="AU83" s="124"/>
      <c r="AW83" s="124"/>
      <c r="AX83" s="170"/>
      <c r="AY83" s="124"/>
      <c r="BA83" s="124"/>
      <c r="BB83" s="124"/>
      <c r="BC83" s="124"/>
      <c r="BD83" s="124"/>
      <c r="BF83" s="124"/>
      <c r="BG83" s="124"/>
    </row>
    <row r="84" spans="1:59" ht="17.100000000000001" customHeight="1" x14ac:dyDescent="0.3">
      <c r="A84" s="67"/>
      <c r="B84" s="150" t="str">
        <f>P361</f>
        <v>VP240-20/4</v>
      </c>
      <c r="E84" s="40">
        <f t="shared" si="1"/>
        <v>0</v>
      </c>
      <c r="G84" s="124"/>
      <c r="I84" s="124"/>
      <c r="J84" s="124"/>
      <c r="K84" s="124"/>
      <c r="L84" s="38"/>
      <c r="M84" s="170"/>
      <c r="N84" s="124"/>
      <c r="O84" s="124"/>
      <c r="P84" s="124"/>
      <c r="Q84" s="124"/>
      <c r="R84" s="124"/>
      <c r="S84" s="124"/>
      <c r="T84" s="124"/>
      <c r="V84" s="124"/>
      <c r="W84" s="124"/>
      <c r="X84" s="124"/>
      <c r="Y84" s="124"/>
      <c r="Z84" s="124"/>
      <c r="AA84" s="124"/>
      <c r="AB84" s="124"/>
      <c r="AC84" s="124"/>
      <c r="AD84" s="170"/>
      <c r="AF84" s="170"/>
      <c r="AG84" s="124"/>
      <c r="AK84" s="124"/>
      <c r="AL84" s="124"/>
      <c r="AM84" s="124"/>
      <c r="AN84" s="124"/>
      <c r="AQ84" s="124"/>
      <c r="AS84" s="124"/>
      <c r="AT84" s="124"/>
      <c r="AU84" s="124"/>
      <c r="AW84" s="124"/>
      <c r="AX84" s="170"/>
      <c r="AY84" s="124"/>
      <c r="BA84" s="124"/>
      <c r="BB84" s="124"/>
      <c r="BC84" s="124"/>
      <c r="BD84" s="124"/>
      <c r="BF84" s="124"/>
      <c r="BG84" s="124"/>
    </row>
    <row r="85" spans="1:59" ht="17.100000000000001" customHeight="1" x14ac:dyDescent="0.3">
      <c r="A85" s="67"/>
      <c r="B85" s="150" t="str">
        <f>P362</f>
        <v>VP650/660-20/4</v>
      </c>
      <c r="E85" s="40">
        <f t="shared" si="1"/>
        <v>0</v>
      </c>
      <c r="G85" s="124"/>
      <c r="I85" s="124"/>
      <c r="J85" s="124"/>
      <c r="K85" s="124"/>
      <c r="L85" s="38"/>
      <c r="M85" s="170"/>
      <c r="N85" s="124"/>
      <c r="O85" s="124"/>
      <c r="P85" s="124"/>
      <c r="Q85" s="124"/>
      <c r="R85" s="124"/>
      <c r="S85" s="124"/>
      <c r="T85" s="124"/>
      <c r="V85" s="124"/>
      <c r="W85" s="124"/>
      <c r="X85" s="124"/>
      <c r="Y85" s="124"/>
      <c r="Z85" s="124"/>
      <c r="AA85" s="124"/>
      <c r="AB85" s="124"/>
      <c r="AC85" s="124"/>
      <c r="AD85" s="170"/>
      <c r="AF85" s="170"/>
      <c r="AG85" s="124"/>
      <c r="AK85" s="124"/>
      <c r="AL85" s="124"/>
      <c r="AM85" s="124"/>
      <c r="AN85" s="124"/>
      <c r="AQ85" s="124"/>
      <c r="AS85" s="124"/>
      <c r="AT85" s="124"/>
      <c r="AU85" s="124"/>
      <c r="AW85" s="124"/>
      <c r="AX85" s="170"/>
      <c r="AY85" s="124"/>
      <c r="BA85" s="124"/>
      <c r="BB85" s="124"/>
      <c r="BC85" s="124"/>
      <c r="BD85" s="124"/>
      <c r="BF85" s="124"/>
      <c r="BG85" s="124"/>
    </row>
    <row r="86" spans="1:59" ht="17.100000000000001" customHeight="1" x14ac:dyDescent="0.3">
      <c r="A86" s="67"/>
      <c r="B86" s="150" t="str">
        <f>P363</f>
        <v>VP750/770-20/4</v>
      </c>
      <c r="E86" s="40">
        <f t="shared" si="1"/>
        <v>0</v>
      </c>
      <c r="G86" s="124"/>
      <c r="I86" s="124"/>
      <c r="J86" s="124"/>
      <c r="K86" s="124"/>
      <c r="L86" s="38"/>
      <c r="M86" s="170"/>
      <c r="N86" s="124"/>
      <c r="O86" s="124"/>
      <c r="P86" s="124"/>
      <c r="Q86" s="124"/>
      <c r="R86" s="124"/>
      <c r="S86" s="124"/>
      <c r="T86" s="124"/>
      <c r="V86" s="124"/>
      <c r="W86" s="124"/>
      <c r="X86" s="124"/>
      <c r="Y86" s="124"/>
      <c r="Z86" s="124"/>
      <c r="AA86" s="124"/>
      <c r="AB86" s="124"/>
      <c r="AC86" s="124"/>
      <c r="AD86" s="170"/>
      <c r="AF86" s="170"/>
      <c r="AG86" s="124"/>
      <c r="AK86" s="124"/>
      <c r="AL86" s="124"/>
      <c r="AM86" s="124"/>
      <c r="AN86" s="124"/>
      <c r="AQ86" s="124"/>
      <c r="AS86" s="124"/>
      <c r="AT86" s="124"/>
      <c r="AU86" s="124"/>
      <c r="AW86" s="124"/>
      <c r="AX86" s="170"/>
      <c r="AY86" s="124"/>
      <c r="BA86" s="124"/>
      <c r="BB86" s="124"/>
      <c r="BC86" s="124"/>
      <c r="BD86" s="124"/>
      <c r="BF86" s="124"/>
      <c r="BG86" s="124"/>
    </row>
    <row r="87" spans="1:59" ht="17.100000000000001" customHeight="1" x14ac:dyDescent="0.3">
      <c r="A87" s="67"/>
      <c r="B87" s="150" t="str">
        <f>P364</f>
        <v>VP1000/1100-20/4</v>
      </c>
      <c r="E87" s="40">
        <f t="shared" si="1"/>
        <v>0</v>
      </c>
      <c r="G87" s="124"/>
      <c r="I87" s="124"/>
      <c r="J87" s="124"/>
      <c r="K87" s="124"/>
      <c r="L87" s="38"/>
      <c r="M87" s="170"/>
      <c r="N87" s="124"/>
      <c r="O87" s="124"/>
      <c r="P87" s="124"/>
      <c r="Q87" s="124"/>
      <c r="R87" s="124"/>
      <c r="S87" s="124"/>
      <c r="T87" s="124"/>
      <c r="V87" s="124"/>
      <c r="W87" s="124"/>
      <c r="X87" s="124"/>
      <c r="Y87" s="124"/>
      <c r="Z87" s="124"/>
      <c r="AA87" s="124"/>
      <c r="AB87" s="124"/>
      <c r="AC87" s="124"/>
      <c r="AD87" s="170"/>
      <c r="AF87" s="170"/>
      <c r="AG87" s="124"/>
      <c r="AK87" s="124"/>
      <c r="AL87" s="124"/>
      <c r="AM87" s="124"/>
      <c r="AN87" s="124"/>
      <c r="AQ87" s="124"/>
      <c r="AS87" s="124"/>
      <c r="AT87" s="124"/>
      <c r="AU87" s="124"/>
      <c r="AW87" s="124"/>
      <c r="AX87" s="170"/>
      <c r="AY87" s="124"/>
      <c r="BA87" s="124"/>
      <c r="BB87" s="124"/>
      <c r="BC87" s="124"/>
      <c r="BD87" s="124"/>
      <c r="BF87" s="124"/>
      <c r="BG87" s="124"/>
    </row>
    <row r="88" spans="1:59" ht="17.100000000000001" customHeight="1" x14ac:dyDescent="0.3">
      <c r="A88" s="67"/>
      <c r="B88" s="150" t="str">
        <f>D365</f>
        <v>GFT240-1/4</v>
      </c>
      <c r="E88" s="40">
        <f t="shared" si="1"/>
        <v>0</v>
      </c>
      <c r="G88" s="124"/>
      <c r="I88" s="124"/>
      <c r="J88" s="124"/>
      <c r="K88" s="124"/>
      <c r="L88" s="124"/>
      <c r="M88" s="170"/>
      <c r="N88" s="124"/>
      <c r="O88" s="124"/>
      <c r="P88" s="124"/>
      <c r="Q88" s="124"/>
      <c r="R88" s="124"/>
      <c r="S88" s="124"/>
      <c r="T88" s="124"/>
      <c r="V88" s="124"/>
      <c r="W88" s="124"/>
      <c r="X88" s="124"/>
      <c r="Y88" s="124"/>
      <c r="Z88" s="124"/>
      <c r="AA88" s="124"/>
      <c r="AB88" s="124"/>
      <c r="AC88" s="124"/>
      <c r="AD88" s="170"/>
      <c r="AF88" s="170"/>
      <c r="AG88" s="124"/>
      <c r="AK88" s="124"/>
      <c r="AL88" s="124"/>
      <c r="AM88" s="124"/>
      <c r="AN88" s="124"/>
      <c r="AQ88" s="124"/>
      <c r="AS88" s="124"/>
      <c r="AT88" s="124"/>
      <c r="AU88" s="124"/>
      <c r="AW88" s="124"/>
      <c r="AX88" s="170"/>
      <c r="AY88" s="124"/>
      <c r="BA88" s="124"/>
      <c r="BB88" s="124"/>
      <c r="BC88" s="124"/>
      <c r="BD88" s="124"/>
      <c r="BF88" s="124"/>
      <c r="BG88" s="124"/>
    </row>
    <row r="89" spans="1:59" ht="17.100000000000001" customHeight="1" x14ac:dyDescent="0.3">
      <c r="A89" s="67"/>
      <c r="B89" s="150" t="str">
        <f>D366</f>
        <v>GFT650/660-1/4</v>
      </c>
      <c r="E89" s="40">
        <f t="shared" si="1"/>
        <v>0</v>
      </c>
      <c r="G89" s="124"/>
      <c r="I89" s="124"/>
      <c r="J89" s="124"/>
      <c r="K89" s="124"/>
      <c r="L89" s="124"/>
      <c r="M89" s="170"/>
      <c r="N89" s="124"/>
      <c r="O89" s="124"/>
      <c r="P89" s="124"/>
      <c r="Q89" s="124"/>
      <c r="R89" s="124"/>
      <c r="S89" s="124"/>
      <c r="T89" s="124"/>
      <c r="V89" s="124"/>
      <c r="W89" s="124"/>
      <c r="X89" s="124"/>
      <c r="Y89" s="124"/>
      <c r="Z89" s="124"/>
      <c r="AA89" s="124"/>
      <c r="AB89" s="124"/>
      <c r="AC89" s="124"/>
      <c r="AD89" s="170"/>
      <c r="AF89" s="170"/>
      <c r="AG89" s="124"/>
      <c r="AK89" s="124"/>
      <c r="AL89" s="124"/>
      <c r="AM89" s="124"/>
      <c r="AN89" s="124"/>
      <c r="AQ89" s="124"/>
      <c r="AS89" s="124"/>
      <c r="AT89" s="124"/>
      <c r="AU89" s="124"/>
      <c r="AW89" s="124"/>
      <c r="AX89" s="170"/>
      <c r="AY89" s="124"/>
      <c r="BA89" s="124"/>
      <c r="BB89" s="124"/>
      <c r="BC89" s="124"/>
      <c r="BD89" s="124"/>
      <c r="BF89" s="124"/>
      <c r="BG89" s="124"/>
    </row>
    <row r="90" spans="1:59" ht="17.100000000000001" customHeight="1" x14ac:dyDescent="0.3">
      <c r="A90" s="67"/>
      <c r="B90" s="150" t="str">
        <f>D367</f>
        <v>GFT750/770-1/4</v>
      </c>
      <c r="E90" s="40">
        <f t="shared" si="1"/>
        <v>0</v>
      </c>
      <c r="G90" s="124"/>
      <c r="I90" s="124"/>
      <c r="J90" s="124"/>
      <c r="K90" s="124"/>
      <c r="L90" s="124"/>
      <c r="M90" s="170"/>
      <c r="N90" s="124"/>
      <c r="O90" s="124"/>
      <c r="P90" s="124"/>
      <c r="Q90" s="124"/>
      <c r="R90" s="124"/>
      <c r="S90" s="124"/>
      <c r="T90" s="124"/>
      <c r="V90" s="124"/>
      <c r="W90" s="124"/>
      <c r="X90" s="124"/>
      <c r="Y90" s="124"/>
      <c r="Z90" s="124"/>
      <c r="AA90" s="124"/>
      <c r="AB90" s="124"/>
      <c r="AC90" s="124"/>
      <c r="AD90" s="170"/>
      <c r="AF90" s="170"/>
      <c r="AG90" s="124"/>
      <c r="AK90" s="124"/>
      <c r="AL90" s="124"/>
      <c r="AM90" s="124"/>
      <c r="AN90" s="124"/>
      <c r="AQ90" s="124"/>
      <c r="AS90" s="124"/>
      <c r="AT90" s="124"/>
      <c r="AU90" s="124"/>
      <c r="AW90" s="124"/>
      <c r="AX90" s="170"/>
      <c r="AY90" s="124"/>
      <c r="BA90" s="124"/>
      <c r="BB90" s="124"/>
      <c r="BC90" s="124"/>
      <c r="BD90" s="124"/>
      <c r="BF90" s="124"/>
      <c r="BG90" s="124"/>
    </row>
    <row r="91" spans="1:59" ht="17.100000000000001" customHeight="1" x14ac:dyDescent="0.3">
      <c r="A91" s="67"/>
      <c r="B91" s="150" t="str">
        <f>D368</f>
        <v>GFT1000/1100-1/4</v>
      </c>
      <c r="E91" s="40">
        <f t="shared" si="1"/>
        <v>0</v>
      </c>
      <c r="G91" s="124"/>
      <c r="I91" s="124"/>
      <c r="J91" s="124"/>
      <c r="K91" s="124"/>
      <c r="L91" s="124"/>
      <c r="M91" s="170"/>
      <c r="N91" s="124"/>
      <c r="O91" s="124"/>
      <c r="P91" s="124"/>
      <c r="Q91" s="124"/>
      <c r="R91" s="124"/>
      <c r="S91" s="124"/>
      <c r="T91" s="124"/>
      <c r="V91" s="124"/>
      <c r="W91" s="124"/>
      <c r="X91" s="124"/>
      <c r="Y91" s="124"/>
      <c r="Z91" s="124"/>
      <c r="AA91" s="124"/>
      <c r="AB91" s="124"/>
      <c r="AC91" s="124"/>
      <c r="AD91" s="170"/>
      <c r="AF91" s="170"/>
      <c r="AG91" s="124"/>
      <c r="AK91" s="124"/>
      <c r="AL91" s="124"/>
      <c r="AM91" s="124"/>
      <c r="AN91" s="124"/>
      <c r="AQ91" s="124"/>
      <c r="AS91" s="124"/>
      <c r="AT91" s="124"/>
      <c r="AU91" s="124"/>
      <c r="AW91" s="124"/>
      <c r="AX91" s="170"/>
      <c r="AY91" s="124"/>
      <c r="BA91" s="124"/>
      <c r="BB91" s="124"/>
      <c r="BC91" s="124"/>
      <c r="BD91" s="124"/>
      <c r="BF91" s="124"/>
      <c r="BG91" s="124"/>
    </row>
    <row r="92" spans="1:59" ht="17.100000000000001" customHeight="1" x14ac:dyDescent="0.3">
      <c r="A92" s="67"/>
      <c r="B92" s="150" t="str">
        <f>F365</f>
        <v>GFT240-2/4</v>
      </c>
      <c r="E92" s="40">
        <f t="shared" si="1"/>
        <v>0</v>
      </c>
      <c r="G92" s="124"/>
      <c r="I92" s="124"/>
      <c r="J92" s="124"/>
      <c r="K92" s="124"/>
      <c r="L92" s="124"/>
      <c r="M92" s="170"/>
      <c r="N92" s="124"/>
      <c r="O92" s="124"/>
      <c r="P92" s="124"/>
      <c r="Q92" s="124"/>
      <c r="R92" s="124"/>
      <c r="S92" s="124"/>
      <c r="T92" s="124"/>
      <c r="V92" s="124"/>
      <c r="W92" s="124"/>
      <c r="X92" s="124"/>
      <c r="Y92" s="124"/>
      <c r="Z92" s="124"/>
      <c r="AA92" s="124"/>
      <c r="AB92" s="124"/>
      <c r="AC92" s="124"/>
      <c r="AD92" s="170"/>
      <c r="AF92" s="170"/>
      <c r="AG92" s="124"/>
      <c r="AK92" s="124"/>
      <c r="AL92" s="124"/>
      <c r="AM92" s="124"/>
      <c r="AN92" s="124"/>
      <c r="AQ92" s="124"/>
      <c r="AS92" s="124"/>
      <c r="AT92" s="124"/>
      <c r="AU92" s="124"/>
      <c r="AW92" s="124"/>
      <c r="AX92" s="170"/>
      <c r="AY92" s="124"/>
      <c r="BA92" s="124"/>
      <c r="BB92" s="124"/>
      <c r="BC92" s="124"/>
      <c r="BD92" s="124"/>
      <c r="BF92" s="124"/>
      <c r="BG92" s="124"/>
    </row>
    <row r="93" spans="1:59" ht="17.100000000000001" customHeight="1" x14ac:dyDescent="0.3">
      <c r="A93" s="67"/>
      <c r="B93" s="150" t="str">
        <f>F366</f>
        <v>GFT650/660-2/4</v>
      </c>
      <c r="E93" s="40">
        <f t="shared" si="1"/>
        <v>0</v>
      </c>
      <c r="G93" s="124"/>
      <c r="I93" s="124"/>
      <c r="J93" s="124"/>
      <c r="K93" s="124"/>
      <c r="L93" s="124"/>
      <c r="M93" s="170"/>
      <c r="N93" s="124"/>
      <c r="O93" s="124"/>
      <c r="P93" s="124"/>
      <c r="Q93" s="124"/>
      <c r="R93" s="124"/>
      <c r="S93" s="124"/>
      <c r="T93" s="124"/>
      <c r="V93" s="124"/>
      <c r="W93" s="124"/>
      <c r="X93" s="124"/>
      <c r="Y93" s="124"/>
      <c r="Z93" s="124"/>
      <c r="AA93" s="124"/>
      <c r="AB93" s="124"/>
      <c r="AC93" s="124"/>
      <c r="AD93" s="170"/>
      <c r="AF93" s="170"/>
      <c r="AG93" s="124"/>
      <c r="AK93" s="124"/>
      <c r="AL93" s="124"/>
      <c r="AM93" s="124"/>
      <c r="AN93" s="124"/>
      <c r="AQ93" s="124"/>
      <c r="AS93" s="124"/>
      <c r="AT93" s="124"/>
      <c r="AU93" s="124"/>
      <c r="AW93" s="124"/>
      <c r="AX93" s="170"/>
      <c r="AY93" s="124"/>
      <c r="BA93" s="124"/>
      <c r="BB93" s="124"/>
      <c r="BC93" s="124"/>
      <c r="BD93" s="124"/>
      <c r="BF93" s="124"/>
      <c r="BG93" s="124"/>
    </row>
    <row r="94" spans="1:59" ht="17.100000000000001" customHeight="1" x14ac:dyDescent="0.3">
      <c r="A94" s="67"/>
      <c r="B94" s="150" t="str">
        <f>F367</f>
        <v>GFT750/770-2/4</v>
      </c>
      <c r="E94" s="40">
        <f t="shared" si="1"/>
        <v>0</v>
      </c>
      <c r="G94" s="124"/>
      <c r="I94" s="124"/>
      <c r="J94" s="124"/>
      <c r="K94" s="124"/>
      <c r="L94" s="124"/>
      <c r="M94" s="170"/>
      <c r="N94" s="124"/>
      <c r="O94" s="124"/>
      <c r="P94" s="124"/>
      <c r="Q94" s="124"/>
      <c r="R94" s="124"/>
      <c r="S94" s="124"/>
      <c r="T94" s="124"/>
      <c r="V94" s="124"/>
      <c r="W94" s="124"/>
      <c r="X94" s="124"/>
      <c r="Y94" s="124"/>
      <c r="Z94" s="124"/>
      <c r="AA94" s="124"/>
      <c r="AB94" s="124"/>
      <c r="AC94" s="124"/>
      <c r="AD94" s="170"/>
      <c r="AF94" s="170"/>
      <c r="AG94" s="124"/>
      <c r="AK94" s="124"/>
      <c r="AL94" s="124"/>
      <c r="AM94" s="124"/>
      <c r="AN94" s="124"/>
      <c r="AQ94" s="124"/>
      <c r="AS94" s="124"/>
      <c r="AT94" s="124"/>
      <c r="AU94" s="124"/>
      <c r="AW94" s="124"/>
      <c r="AX94" s="170"/>
      <c r="AY94" s="124"/>
      <c r="BA94" s="124"/>
      <c r="BB94" s="124"/>
      <c r="BC94" s="124"/>
      <c r="BD94" s="124"/>
      <c r="BF94" s="124"/>
      <c r="BG94" s="124"/>
    </row>
    <row r="95" spans="1:59" ht="17.100000000000001" customHeight="1" x14ac:dyDescent="0.3">
      <c r="A95" s="67"/>
      <c r="B95" s="150" t="str">
        <f>F368</f>
        <v>GFT1000/1100-2/4</v>
      </c>
      <c r="E95" s="40">
        <f t="shared" si="1"/>
        <v>0</v>
      </c>
      <c r="G95" s="124"/>
      <c r="I95" s="124"/>
      <c r="J95" s="124"/>
      <c r="K95" s="124"/>
      <c r="L95" s="124"/>
      <c r="M95" s="170"/>
      <c r="N95" s="124"/>
      <c r="O95" s="124"/>
      <c r="P95" s="124"/>
      <c r="Q95" s="124"/>
      <c r="R95" s="124"/>
      <c r="S95" s="124"/>
      <c r="T95" s="124"/>
      <c r="V95" s="124"/>
      <c r="W95" s="124"/>
      <c r="X95" s="124"/>
      <c r="Y95" s="124"/>
      <c r="Z95" s="124"/>
      <c r="AA95" s="124"/>
      <c r="AB95" s="124"/>
      <c r="AC95" s="124"/>
      <c r="AD95" s="170"/>
      <c r="AF95" s="170"/>
      <c r="AG95" s="124"/>
      <c r="AK95" s="124"/>
      <c r="AL95" s="124"/>
      <c r="AM95" s="124"/>
      <c r="AN95" s="124"/>
      <c r="AQ95" s="124"/>
      <c r="AS95" s="124"/>
      <c r="AT95" s="124"/>
      <c r="AU95" s="124"/>
      <c r="AW95" s="124"/>
      <c r="AX95" s="170"/>
      <c r="AY95" s="124"/>
      <c r="BA95" s="124"/>
      <c r="BB95" s="124"/>
      <c r="BC95" s="124"/>
      <c r="BD95" s="124"/>
      <c r="BF95" s="124"/>
      <c r="BG95" s="124"/>
    </row>
    <row r="96" spans="1:59" ht="17.100000000000001" customHeight="1" x14ac:dyDescent="0.3">
      <c r="A96" s="67"/>
      <c r="B96" s="150" t="str">
        <f>H365</f>
        <v>GFT240-4/4</v>
      </c>
      <c r="E96" s="40">
        <f t="shared" si="1"/>
        <v>0</v>
      </c>
      <c r="G96" s="124"/>
      <c r="I96" s="124"/>
      <c r="J96" s="124"/>
      <c r="K96" s="124"/>
      <c r="L96" s="124"/>
      <c r="M96" s="170"/>
      <c r="N96" s="124"/>
      <c r="O96" s="124"/>
      <c r="P96" s="124"/>
      <c r="Q96" s="124"/>
      <c r="R96" s="124"/>
      <c r="S96" s="124"/>
      <c r="T96" s="124"/>
      <c r="V96" s="124"/>
      <c r="W96" s="124"/>
      <c r="X96" s="124"/>
      <c r="Y96" s="124"/>
      <c r="Z96" s="124"/>
      <c r="AA96" s="124"/>
      <c r="AB96" s="124"/>
      <c r="AC96" s="124"/>
      <c r="AD96" s="170"/>
      <c r="AF96" s="170"/>
      <c r="AG96" s="124"/>
      <c r="AK96" s="124"/>
      <c r="AL96" s="124"/>
      <c r="AM96" s="124"/>
      <c r="AN96" s="124"/>
      <c r="AQ96" s="124"/>
      <c r="AS96" s="124"/>
      <c r="AT96" s="124"/>
      <c r="AU96" s="124"/>
      <c r="AW96" s="124"/>
      <c r="AX96" s="170"/>
      <c r="AY96" s="124"/>
      <c r="BA96" s="124"/>
      <c r="BB96" s="124"/>
      <c r="BC96" s="124"/>
      <c r="BD96" s="124"/>
      <c r="BF96" s="124"/>
      <c r="BG96" s="124"/>
    </row>
    <row r="97" spans="1:59" ht="17.100000000000001" customHeight="1" x14ac:dyDescent="0.3">
      <c r="A97" s="67"/>
      <c r="B97" s="150" t="str">
        <f>H366</f>
        <v>GFT650/660-4/4</v>
      </c>
      <c r="E97" s="40">
        <f t="shared" si="1"/>
        <v>0</v>
      </c>
      <c r="G97" s="124"/>
      <c r="I97" s="124"/>
      <c r="J97" s="124"/>
      <c r="K97" s="124"/>
      <c r="L97" s="124"/>
      <c r="M97" s="170"/>
      <c r="N97" s="124"/>
      <c r="O97" s="124"/>
      <c r="P97" s="124"/>
      <c r="Q97" s="124"/>
      <c r="R97" s="124"/>
      <c r="S97" s="124"/>
      <c r="T97" s="124"/>
      <c r="V97" s="124"/>
      <c r="W97" s="124"/>
      <c r="X97" s="124"/>
      <c r="Y97" s="124"/>
      <c r="Z97" s="124"/>
      <c r="AA97" s="124"/>
      <c r="AB97" s="124"/>
      <c r="AC97" s="124"/>
      <c r="AD97" s="170"/>
      <c r="AF97" s="170"/>
      <c r="AG97" s="124"/>
      <c r="AK97" s="124"/>
      <c r="AL97" s="124"/>
      <c r="AM97" s="124"/>
      <c r="AN97" s="124"/>
      <c r="AQ97" s="124"/>
      <c r="AS97" s="124"/>
      <c r="AT97" s="124"/>
      <c r="AU97" s="124"/>
      <c r="AW97" s="124"/>
      <c r="AX97" s="170"/>
      <c r="AY97" s="124"/>
      <c r="BA97" s="124"/>
      <c r="BB97" s="124"/>
      <c r="BC97" s="124"/>
      <c r="BD97" s="124"/>
      <c r="BF97" s="124"/>
      <c r="BG97" s="124"/>
    </row>
    <row r="98" spans="1:59" ht="17.100000000000001" customHeight="1" x14ac:dyDescent="0.3">
      <c r="A98" s="67"/>
      <c r="B98" s="150" t="str">
        <f>H367</f>
        <v>GFT750/770-4/4</v>
      </c>
      <c r="E98" s="40">
        <f t="shared" si="1"/>
        <v>0</v>
      </c>
      <c r="G98" s="124"/>
      <c r="I98" s="124"/>
      <c r="J98" s="124"/>
      <c r="K98" s="124"/>
      <c r="L98" s="124"/>
      <c r="M98" s="170"/>
      <c r="N98" s="124"/>
      <c r="O98" s="124"/>
      <c r="P98" s="124"/>
      <c r="Q98" s="124"/>
      <c r="R98" s="124"/>
      <c r="S98" s="124"/>
      <c r="T98" s="124"/>
      <c r="V98" s="124"/>
      <c r="W98" s="124"/>
      <c r="X98" s="124"/>
      <c r="Y98" s="124"/>
      <c r="Z98" s="124"/>
      <c r="AA98" s="124"/>
      <c r="AB98" s="124"/>
      <c r="AC98" s="124"/>
      <c r="AD98" s="170"/>
      <c r="AF98" s="170"/>
      <c r="AG98" s="124"/>
      <c r="AK98" s="124"/>
      <c r="AL98" s="124"/>
      <c r="AM98" s="124"/>
      <c r="AN98" s="124"/>
      <c r="AQ98" s="124"/>
      <c r="AS98" s="124"/>
      <c r="AT98" s="124"/>
      <c r="AU98" s="124"/>
      <c r="AW98" s="124"/>
      <c r="AX98" s="170"/>
      <c r="AY98" s="124"/>
      <c r="BA98" s="124"/>
      <c r="BB98" s="124"/>
      <c r="BC98" s="124"/>
      <c r="BD98" s="124"/>
      <c r="BF98" s="124"/>
      <c r="BG98" s="124"/>
    </row>
    <row r="99" spans="1:59" ht="17.100000000000001" customHeight="1" x14ac:dyDescent="0.3">
      <c r="A99" s="67"/>
      <c r="B99" s="150" t="str">
        <f>H368</f>
        <v>GFT1000/1100-4/4</v>
      </c>
      <c r="E99" s="40">
        <f t="shared" si="1"/>
        <v>0</v>
      </c>
      <c r="G99" s="124"/>
      <c r="I99" s="124"/>
      <c r="J99" s="124"/>
      <c r="K99" s="124"/>
      <c r="L99" s="124"/>
      <c r="M99" s="170"/>
      <c r="N99" s="124"/>
      <c r="O99" s="124"/>
      <c r="P99" s="124"/>
      <c r="Q99" s="124"/>
      <c r="R99" s="124"/>
      <c r="S99" s="124"/>
      <c r="T99" s="124"/>
      <c r="V99" s="124"/>
      <c r="W99" s="124"/>
      <c r="X99" s="124"/>
      <c r="Y99" s="124"/>
      <c r="Z99" s="124"/>
      <c r="AA99" s="124"/>
      <c r="AB99" s="124"/>
      <c r="AC99" s="124"/>
      <c r="AD99" s="170"/>
      <c r="AF99" s="170"/>
      <c r="AG99" s="124"/>
      <c r="AK99" s="124"/>
      <c r="AL99" s="124"/>
      <c r="AM99" s="124"/>
      <c r="AN99" s="124"/>
      <c r="AQ99" s="124"/>
      <c r="AS99" s="124"/>
      <c r="AT99" s="124"/>
      <c r="AU99" s="124"/>
      <c r="AW99" s="124"/>
      <c r="AX99" s="170"/>
      <c r="AY99" s="124"/>
      <c r="BA99" s="124"/>
      <c r="BB99" s="124"/>
      <c r="BC99" s="124"/>
      <c r="BD99" s="124"/>
      <c r="BF99" s="124"/>
      <c r="BG99" s="124"/>
    </row>
    <row r="100" spans="1:59" ht="17.100000000000001" customHeight="1" x14ac:dyDescent="0.3">
      <c r="A100" s="67"/>
      <c r="B100" s="150" t="str">
        <f>J365</f>
        <v>GFT240-8/4</v>
      </c>
      <c r="E100" s="40">
        <f t="shared" si="1"/>
        <v>0</v>
      </c>
      <c r="G100" s="124"/>
      <c r="I100" s="124"/>
      <c r="J100" s="124"/>
      <c r="K100" s="124"/>
      <c r="L100" s="124"/>
      <c r="M100" s="170"/>
      <c r="N100" s="124"/>
      <c r="O100" s="124"/>
      <c r="P100" s="124"/>
      <c r="Q100" s="124"/>
      <c r="R100" s="124"/>
      <c r="S100" s="124"/>
      <c r="T100" s="124"/>
      <c r="V100" s="124"/>
      <c r="W100" s="124"/>
      <c r="X100" s="124"/>
      <c r="Y100" s="124"/>
      <c r="Z100" s="124"/>
      <c r="AA100" s="124"/>
      <c r="AB100" s="124"/>
      <c r="AC100" s="124"/>
      <c r="AD100" s="170"/>
      <c r="AF100" s="170"/>
      <c r="AG100" s="124"/>
      <c r="AK100" s="124"/>
      <c r="AL100" s="124"/>
      <c r="AM100" s="124"/>
      <c r="AN100" s="124"/>
      <c r="AQ100" s="124"/>
      <c r="AS100" s="124"/>
      <c r="AT100" s="124"/>
      <c r="AU100" s="124"/>
      <c r="AW100" s="124"/>
      <c r="AX100" s="170"/>
      <c r="AY100" s="124"/>
      <c r="BA100" s="124"/>
      <c r="BB100" s="124"/>
      <c r="BC100" s="124"/>
      <c r="BD100" s="124"/>
      <c r="BF100" s="124"/>
      <c r="BG100" s="124"/>
    </row>
    <row r="101" spans="1:59" ht="17.100000000000001" customHeight="1" x14ac:dyDescent="0.3">
      <c r="A101" s="67"/>
      <c r="B101" s="150" t="str">
        <f>J366</f>
        <v>GFT650/660-8/4</v>
      </c>
      <c r="E101" s="40">
        <f t="shared" si="1"/>
        <v>0</v>
      </c>
      <c r="G101" s="124"/>
      <c r="I101" s="124"/>
      <c r="J101" s="124"/>
      <c r="K101" s="124"/>
      <c r="L101" s="124"/>
      <c r="M101" s="170"/>
      <c r="N101" s="124"/>
      <c r="O101" s="124"/>
      <c r="P101" s="124"/>
      <c r="Q101" s="124"/>
      <c r="R101" s="124"/>
      <c r="S101" s="124"/>
      <c r="T101" s="124"/>
      <c r="V101" s="124"/>
      <c r="W101" s="124"/>
      <c r="X101" s="124"/>
      <c r="Y101" s="124"/>
      <c r="Z101" s="124"/>
      <c r="AA101" s="124"/>
      <c r="AB101" s="124"/>
      <c r="AC101" s="124"/>
      <c r="AD101" s="170"/>
      <c r="AF101" s="170"/>
      <c r="AG101" s="124"/>
      <c r="AK101" s="124"/>
      <c r="AL101" s="124"/>
      <c r="AM101" s="124"/>
      <c r="AN101" s="124"/>
      <c r="AQ101" s="124"/>
      <c r="AS101" s="124"/>
      <c r="AT101" s="124"/>
      <c r="AU101" s="124"/>
      <c r="AW101" s="124"/>
      <c r="AX101" s="170"/>
      <c r="AY101" s="124"/>
      <c r="BA101" s="124"/>
      <c r="BB101" s="124"/>
      <c r="BC101" s="124"/>
      <c r="BD101" s="124"/>
      <c r="BF101" s="124"/>
      <c r="BG101" s="124"/>
    </row>
    <row r="102" spans="1:59" ht="17.100000000000001" customHeight="1" x14ac:dyDescent="0.3">
      <c r="A102" s="67"/>
      <c r="B102" s="150" t="str">
        <f>J367</f>
        <v>GFT750/770-8/4</v>
      </c>
      <c r="E102" s="40">
        <f t="shared" si="1"/>
        <v>0</v>
      </c>
      <c r="G102" s="124"/>
      <c r="I102" s="124"/>
      <c r="J102" s="124"/>
      <c r="K102" s="124"/>
      <c r="L102" s="124"/>
      <c r="M102" s="170"/>
      <c r="N102" s="124"/>
      <c r="O102" s="124"/>
      <c r="P102" s="124"/>
      <c r="Q102" s="124"/>
      <c r="R102" s="124"/>
      <c r="S102" s="124"/>
      <c r="T102" s="124"/>
      <c r="V102" s="124"/>
      <c r="W102" s="124"/>
      <c r="X102" s="124"/>
      <c r="Y102" s="124"/>
      <c r="Z102" s="124"/>
      <c r="AA102" s="124"/>
      <c r="AB102" s="124"/>
      <c r="AC102" s="124"/>
      <c r="AD102" s="170"/>
      <c r="AF102" s="170"/>
      <c r="AG102" s="124"/>
      <c r="AK102" s="124"/>
      <c r="AL102" s="124"/>
      <c r="AM102" s="124"/>
      <c r="AN102" s="124"/>
      <c r="AQ102" s="124"/>
      <c r="AS102" s="124"/>
      <c r="AT102" s="124"/>
      <c r="AU102" s="124"/>
      <c r="AW102" s="124"/>
      <c r="AX102" s="170"/>
      <c r="AY102" s="124"/>
      <c r="BA102" s="124"/>
      <c r="BB102" s="124"/>
      <c r="BC102" s="124"/>
      <c r="BD102" s="124"/>
      <c r="BF102" s="124"/>
      <c r="BG102" s="124"/>
    </row>
    <row r="103" spans="1:59" ht="17.100000000000001" customHeight="1" x14ac:dyDescent="0.3">
      <c r="A103" s="67"/>
      <c r="B103" s="150" t="str">
        <f>J368</f>
        <v>GFT1000/1100-8/4</v>
      </c>
      <c r="E103" s="40">
        <f t="shared" si="1"/>
        <v>0</v>
      </c>
      <c r="G103" s="124"/>
      <c r="I103" s="124"/>
      <c r="J103" s="124"/>
      <c r="K103" s="124"/>
      <c r="L103" s="124"/>
      <c r="M103" s="170"/>
      <c r="N103" s="124"/>
      <c r="O103" s="124"/>
      <c r="P103" s="124"/>
      <c r="Q103" s="124"/>
      <c r="R103" s="124"/>
      <c r="S103" s="124"/>
      <c r="T103" s="124"/>
      <c r="V103" s="124"/>
      <c r="W103" s="124"/>
      <c r="X103" s="124"/>
      <c r="Y103" s="124"/>
      <c r="Z103" s="124"/>
      <c r="AA103" s="124"/>
      <c r="AB103" s="124"/>
      <c r="AC103" s="124"/>
      <c r="AD103" s="170"/>
      <c r="AF103" s="170"/>
      <c r="AG103" s="124"/>
      <c r="AK103" s="124"/>
      <c r="AL103" s="124"/>
      <c r="AM103" s="124"/>
      <c r="AN103" s="124"/>
      <c r="AQ103" s="124"/>
      <c r="AS103" s="124"/>
      <c r="AT103" s="124"/>
      <c r="AU103" s="124"/>
      <c r="AW103" s="124"/>
      <c r="AX103" s="170"/>
      <c r="AY103" s="124"/>
      <c r="BA103" s="124"/>
      <c r="BB103" s="124"/>
      <c r="BC103" s="124"/>
      <c r="BD103" s="124"/>
      <c r="BF103" s="124"/>
      <c r="BG103" s="124"/>
    </row>
    <row r="104" spans="1:59" ht="17.100000000000001" customHeight="1" x14ac:dyDescent="0.3">
      <c r="A104" s="67"/>
      <c r="B104" s="150" t="str">
        <f>L365</f>
        <v>GFT240-12/4</v>
      </c>
      <c r="E104" s="40">
        <f t="shared" si="1"/>
        <v>0</v>
      </c>
      <c r="G104" s="124"/>
      <c r="I104" s="124"/>
      <c r="J104" s="124"/>
      <c r="K104" s="124"/>
      <c r="L104" s="124"/>
      <c r="M104" s="170"/>
      <c r="N104" s="124"/>
      <c r="O104" s="124"/>
      <c r="P104" s="124"/>
      <c r="Q104" s="124"/>
      <c r="R104" s="124"/>
      <c r="S104" s="124"/>
      <c r="T104" s="124"/>
      <c r="V104" s="124"/>
      <c r="W104" s="124"/>
      <c r="X104" s="124"/>
      <c r="Y104" s="124"/>
      <c r="Z104" s="124"/>
      <c r="AA104" s="124"/>
      <c r="AB104" s="124"/>
      <c r="AC104" s="124"/>
      <c r="AD104" s="170"/>
      <c r="AF104" s="170"/>
      <c r="AG104" s="124"/>
      <c r="AK104" s="124"/>
      <c r="AL104" s="124"/>
      <c r="AM104" s="124"/>
      <c r="AN104" s="124"/>
      <c r="AQ104" s="124"/>
      <c r="AS104" s="124"/>
      <c r="AT104" s="124"/>
      <c r="AU104" s="124"/>
      <c r="AW104" s="124"/>
      <c r="AX104" s="170"/>
      <c r="AY104" s="124"/>
      <c r="BA104" s="124"/>
      <c r="BB104" s="124"/>
      <c r="BC104" s="124"/>
      <c r="BD104" s="124"/>
      <c r="BF104" s="124"/>
      <c r="BG104" s="124"/>
    </row>
    <row r="105" spans="1:59" ht="17.100000000000001" customHeight="1" x14ac:dyDescent="0.3">
      <c r="A105" s="67"/>
      <c r="B105" s="150" t="str">
        <f>L366</f>
        <v>GFT650/660-12/4</v>
      </c>
      <c r="E105" s="40">
        <f t="shared" si="1"/>
        <v>0</v>
      </c>
      <c r="G105" s="124"/>
      <c r="I105" s="124"/>
      <c r="J105" s="124"/>
      <c r="K105" s="124"/>
      <c r="L105" s="124"/>
      <c r="M105" s="170"/>
      <c r="N105" s="124"/>
      <c r="O105" s="124"/>
      <c r="P105" s="124"/>
      <c r="Q105" s="124"/>
      <c r="R105" s="124"/>
      <c r="S105" s="124"/>
      <c r="T105" s="124"/>
      <c r="V105" s="124"/>
      <c r="W105" s="124"/>
      <c r="X105" s="124"/>
      <c r="Y105" s="124"/>
      <c r="Z105" s="124"/>
      <c r="AA105" s="124"/>
      <c r="AB105" s="124"/>
      <c r="AC105" s="124"/>
      <c r="AD105" s="170"/>
      <c r="AF105" s="170"/>
      <c r="AG105" s="124"/>
      <c r="AK105" s="124"/>
      <c r="AL105" s="124"/>
      <c r="AM105" s="124"/>
      <c r="AN105" s="124"/>
      <c r="AQ105" s="124"/>
      <c r="AS105" s="124"/>
      <c r="AT105" s="124"/>
      <c r="AU105" s="124"/>
      <c r="AW105" s="124"/>
      <c r="AX105" s="170"/>
      <c r="AY105" s="124"/>
      <c r="BA105" s="124"/>
      <c r="BB105" s="124"/>
      <c r="BC105" s="124"/>
      <c r="BD105" s="124"/>
      <c r="BF105" s="124"/>
      <c r="BG105" s="124"/>
    </row>
    <row r="106" spans="1:59" ht="17.100000000000001" customHeight="1" x14ac:dyDescent="0.3">
      <c r="A106" s="67"/>
      <c r="B106" s="150" t="str">
        <f>L367</f>
        <v>GFT750/770-12/4</v>
      </c>
      <c r="E106" s="40">
        <f t="shared" si="1"/>
        <v>0</v>
      </c>
      <c r="G106" s="124"/>
      <c r="I106" s="124"/>
      <c r="J106" s="124"/>
      <c r="K106" s="124"/>
      <c r="L106" s="124"/>
      <c r="M106" s="170"/>
      <c r="N106" s="124"/>
      <c r="O106" s="124"/>
      <c r="P106" s="124"/>
      <c r="Q106" s="124"/>
      <c r="R106" s="124"/>
      <c r="S106" s="124"/>
      <c r="T106" s="124"/>
      <c r="V106" s="124"/>
      <c r="W106" s="124"/>
      <c r="X106" s="124"/>
      <c r="Y106" s="124"/>
      <c r="Z106" s="124"/>
      <c r="AA106" s="124"/>
      <c r="AB106" s="124"/>
      <c r="AC106" s="124"/>
      <c r="AD106" s="170"/>
      <c r="AF106" s="170"/>
      <c r="AG106" s="124"/>
      <c r="AK106" s="124"/>
      <c r="AL106" s="124"/>
      <c r="AM106" s="124"/>
      <c r="AN106" s="124"/>
      <c r="AQ106" s="124"/>
      <c r="AS106" s="124"/>
      <c r="AT106" s="124"/>
      <c r="AU106" s="124"/>
      <c r="AW106" s="124"/>
      <c r="AX106" s="170"/>
      <c r="AY106" s="124"/>
      <c r="BA106" s="124"/>
      <c r="BB106" s="124"/>
      <c r="BC106" s="124"/>
      <c r="BD106" s="124"/>
      <c r="BF106" s="124"/>
      <c r="BG106" s="124"/>
    </row>
    <row r="107" spans="1:59" ht="17.100000000000001" customHeight="1" x14ac:dyDescent="0.3">
      <c r="A107" s="67"/>
      <c r="B107" s="150" t="str">
        <f>L368</f>
        <v>GFT1000/1100-12/4</v>
      </c>
      <c r="E107" s="40">
        <f t="shared" si="1"/>
        <v>0</v>
      </c>
      <c r="G107" s="124"/>
      <c r="I107" s="124"/>
      <c r="J107" s="124"/>
      <c r="K107" s="124"/>
      <c r="L107" s="124"/>
      <c r="M107" s="170"/>
      <c r="N107" s="124"/>
      <c r="O107" s="124"/>
      <c r="P107" s="124"/>
      <c r="Q107" s="124"/>
      <c r="R107" s="124"/>
      <c r="S107" s="124"/>
      <c r="T107" s="124"/>
      <c r="V107" s="124"/>
      <c r="W107" s="124"/>
      <c r="X107" s="124"/>
      <c r="Y107" s="124"/>
      <c r="Z107" s="124"/>
      <c r="AA107" s="124"/>
      <c r="AB107" s="124"/>
      <c r="AC107" s="124"/>
      <c r="AD107" s="170"/>
      <c r="AF107" s="170"/>
      <c r="AG107" s="124"/>
      <c r="AK107" s="124"/>
      <c r="AL107" s="124"/>
      <c r="AM107" s="124"/>
      <c r="AN107" s="124"/>
      <c r="AQ107" s="124"/>
      <c r="AS107" s="124"/>
      <c r="AT107" s="124"/>
      <c r="AU107" s="124"/>
      <c r="AW107" s="124"/>
      <c r="AX107" s="170"/>
      <c r="AY107" s="124"/>
      <c r="BA107" s="124"/>
      <c r="BB107" s="124"/>
      <c r="BC107" s="124"/>
      <c r="BD107" s="124"/>
      <c r="BF107" s="124"/>
      <c r="BG107" s="124"/>
    </row>
    <row r="108" spans="1:59" ht="17.100000000000001" customHeight="1" x14ac:dyDescent="0.3">
      <c r="A108" s="67"/>
      <c r="B108" s="150" t="str">
        <f>N365</f>
        <v>GFT240-16/4</v>
      </c>
      <c r="E108" s="40">
        <f t="shared" si="1"/>
        <v>0</v>
      </c>
      <c r="G108" s="124"/>
      <c r="I108" s="124"/>
      <c r="J108" s="124"/>
      <c r="K108" s="124"/>
      <c r="L108" s="124"/>
      <c r="M108" s="170"/>
      <c r="N108" s="124"/>
      <c r="O108" s="124"/>
      <c r="P108" s="124"/>
      <c r="Q108" s="124"/>
      <c r="R108" s="124"/>
      <c r="S108" s="124"/>
      <c r="T108" s="124"/>
      <c r="V108" s="124"/>
      <c r="W108" s="124"/>
      <c r="X108" s="124"/>
      <c r="Y108" s="124"/>
      <c r="Z108" s="124"/>
      <c r="AA108" s="124"/>
      <c r="AB108" s="124"/>
      <c r="AC108" s="124"/>
      <c r="AD108" s="170"/>
      <c r="AF108" s="170"/>
      <c r="AG108" s="124"/>
      <c r="AK108" s="124"/>
      <c r="AL108" s="124"/>
      <c r="AM108" s="124"/>
      <c r="AN108" s="124"/>
      <c r="AQ108" s="124"/>
      <c r="AS108" s="124"/>
      <c r="AT108" s="124"/>
      <c r="AU108" s="124"/>
      <c r="AW108" s="124"/>
      <c r="AX108" s="170"/>
      <c r="AY108" s="124"/>
      <c r="BA108" s="124"/>
      <c r="BB108" s="124"/>
      <c r="BC108" s="124"/>
      <c r="BD108" s="124"/>
      <c r="BF108" s="124"/>
      <c r="BG108" s="124"/>
    </row>
    <row r="109" spans="1:59" ht="17.100000000000001" customHeight="1" x14ac:dyDescent="0.3">
      <c r="A109" s="67"/>
      <c r="B109" s="150" t="str">
        <f>N366</f>
        <v>GFT650/660-16/4</v>
      </c>
      <c r="E109" s="40">
        <f t="shared" si="1"/>
        <v>0</v>
      </c>
      <c r="G109" s="124"/>
      <c r="I109" s="124"/>
      <c r="J109" s="124"/>
      <c r="K109" s="124"/>
      <c r="L109" s="124"/>
      <c r="M109" s="170"/>
      <c r="N109" s="124"/>
      <c r="O109" s="124"/>
      <c r="P109" s="124"/>
      <c r="Q109" s="124"/>
      <c r="R109" s="124"/>
      <c r="S109" s="124"/>
      <c r="T109" s="124"/>
      <c r="V109" s="124"/>
      <c r="W109" s="124"/>
      <c r="X109" s="124"/>
      <c r="Y109" s="124"/>
      <c r="Z109" s="124"/>
      <c r="AA109" s="124"/>
      <c r="AB109" s="124"/>
      <c r="AC109" s="124"/>
      <c r="AD109" s="170"/>
      <c r="AF109" s="170"/>
      <c r="AG109" s="124"/>
      <c r="AK109" s="124"/>
      <c r="AL109" s="124"/>
      <c r="AM109" s="124"/>
      <c r="AN109" s="124"/>
      <c r="AQ109" s="124"/>
      <c r="AS109" s="124"/>
      <c r="AT109" s="124"/>
      <c r="AU109" s="124"/>
      <c r="AW109" s="124"/>
      <c r="AX109" s="170"/>
      <c r="AY109" s="124"/>
      <c r="BA109" s="124"/>
      <c r="BB109" s="124"/>
      <c r="BC109" s="124"/>
      <c r="BD109" s="124"/>
      <c r="BF109" s="124"/>
      <c r="BG109" s="124"/>
    </row>
    <row r="110" spans="1:59" ht="17.100000000000001" customHeight="1" x14ac:dyDescent="0.3">
      <c r="A110" s="67"/>
      <c r="B110" s="150" t="str">
        <f>N367</f>
        <v>GFT750/770-16/4</v>
      </c>
      <c r="E110" s="40">
        <f t="shared" si="1"/>
        <v>0</v>
      </c>
      <c r="G110" s="124"/>
      <c r="I110" s="124"/>
      <c r="J110" s="124"/>
      <c r="K110" s="124"/>
      <c r="L110" s="124"/>
      <c r="M110" s="170"/>
      <c r="N110" s="124"/>
      <c r="O110" s="124"/>
      <c r="P110" s="124"/>
      <c r="Q110" s="124"/>
      <c r="R110" s="124"/>
      <c r="S110" s="124"/>
      <c r="T110" s="124"/>
      <c r="V110" s="124"/>
      <c r="W110" s="124"/>
      <c r="X110" s="124"/>
      <c r="Y110" s="124"/>
      <c r="Z110" s="124"/>
      <c r="AA110" s="124"/>
      <c r="AB110" s="124"/>
      <c r="AC110" s="124"/>
      <c r="AD110" s="170"/>
      <c r="AF110" s="170"/>
      <c r="AG110" s="124"/>
      <c r="AK110" s="124"/>
      <c r="AL110" s="124"/>
      <c r="AM110" s="124"/>
      <c r="AN110" s="124"/>
      <c r="AQ110" s="124"/>
      <c r="AS110" s="124"/>
      <c r="AT110" s="124"/>
      <c r="AU110" s="124"/>
      <c r="AW110" s="124"/>
      <c r="AX110" s="170"/>
      <c r="AY110" s="124"/>
      <c r="BA110" s="124"/>
      <c r="BB110" s="124"/>
      <c r="BC110" s="124"/>
      <c r="BD110" s="124"/>
      <c r="BF110" s="124"/>
      <c r="BG110" s="124"/>
    </row>
    <row r="111" spans="1:59" ht="17.100000000000001" customHeight="1" x14ac:dyDescent="0.3">
      <c r="A111" s="67"/>
      <c r="B111" s="150" t="str">
        <f>N368</f>
        <v>GFT1000/1100-16/4</v>
      </c>
      <c r="E111" s="40">
        <f t="shared" si="1"/>
        <v>0</v>
      </c>
      <c r="G111" s="124"/>
      <c r="I111" s="124"/>
      <c r="J111" s="124"/>
      <c r="K111" s="124"/>
      <c r="L111" s="124"/>
      <c r="M111" s="170"/>
      <c r="N111" s="124"/>
      <c r="O111" s="124"/>
      <c r="P111" s="124"/>
      <c r="Q111" s="124"/>
      <c r="R111" s="124"/>
      <c r="S111" s="124"/>
      <c r="T111" s="124"/>
      <c r="V111" s="124"/>
      <c r="W111" s="124"/>
      <c r="X111" s="124"/>
      <c r="Y111" s="124"/>
      <c r="Z111" s="124"/>
      <c r="AA111" s="124"/>
      <c r="AB111" s="124"/>
      <c r="AC111" s="124"/>
      <c r="AD111" s="170"/>
      <c r="AF111" s="170"/>
      <c r="AG111" s="124"/>
      <c r="AK111" s="124"/>
      <c r="AL111" s="124"/>
      <c r="AM111" s="124"/>
      <c r="AN111" s="124"/>
      <c r="AQ111" s="124"/>
      <c r="AS111" s="124"/>
      <c r="AT111" s="124"/>
      <c r="AU111" s="124"/>
      <c r="AW111" s="124"/>
      <c r="AX111" s="170"/>
      <c r="AY111" s="124"/>
      <c r="BA111" s="124"/>
      <c r="BB111" s="124"/>
      <c r="BC111" s="124"/>
      <c r="BD111" s="124"/>
      <c r="BF111" s="124"/>
      <c r="BG111" s="124"/>
    </row>
    <row r="112" spans="1:59" ht="17.100000000000001" customHeight="1" x14ac:dyDescent="0.3">
      <c r="A112" s="67"/>
      <c r="B112" s="150" t="str">
        <f>P365</f>
        <v>GFT240-20/4</v>
      </c>
      <c r="E112" s="40">
        <f t="shared" si="1"/>
        <v>0</v>
      </c>
      <c r="G112" s="124"/>
      <c r="I112" s="124"/>
      <c r="J112" s="124"/>
      <c r="K112" s="124"/>
      <c r="L112" s="124"/>
      <c r="M112" s="170"/>
      <c r="N112" s="124"/>
      <c r="O112" s="124"/>
      <c r="P112" s="124"/>
      <c r="Q112" s="124"/>
      <c r="R112" s="124"/>
      <c r="S112" s="124"/>
      <c r="T112" s="124"/>
      <c r="V112" s="124"/>
      <c r="W112" s="124"/>
      <c r="X112" s="124"/>
      <c r="Y112" s="124"/>
      <c r="Z112" s="124"/>
      <c r="AA112" s="124"/>
      <c r="AB112" s="124"/>
      <c r="AC112" s="124"/>
      <c r="AD112" s="170"/>
      <c r="AF112" s="170"/>
      <c r="AG112" s="124"/>
      <c r="AK112" s="124"/>
      <c r="AL112" s="124"/>
      <c r="AM112" s="124"/>
      <c r="AN112" s="124"/>
      <c r="AQ112" s="124"/>
      <c r="AS112" s="124"/>
      <c r="AT112" s="124"/>
      <c r="AU112" s="124"/>
      <c r="AW112" s="124"/>
      <c r="AX112" s="170"/>
      <c r="AY112" s="124"/>
      <c r="BA112" s="124"/>
      <c r="BB112" s="124"/>
      <c r="BC112" s="124"/>
      <c r="BD112" s="124"/>
      <c r="BF112" s="124"/>
      <c r="BG112" s="124"/>
    </row>
    <row r="113" spans="1:59" ht="17.100000000000001" customHeight="1" x14ac:dyDescent="0.3">
      <c r="A113" s="67"/>
      <c r="B113" s="150" t="str">
        <f>P366</f>
        <v>GFT650/660-20/4</v>
      </c>
      <c r="E113" s="40">
        <f t="shared" si="1"/>
        <v>0</v>
      </c>
      <c r="G113" s="124"/>
      <c r="I113" s="124"/>
      <c r="J113" s="124"/>
      <c r="K113" s="124"/>
      <c r="L113" s="124"/>
      <c r="M113" s="170"/>
      <c r="N113" s="124"/>
      <c r="O113" s="124"/>
      <c r="P113" s="124"/>
      <c r="Q113" s="124"/>
      <c r="R113" s="124"/>
      <c r="S113" s="124"/>
      <c r="T113" s="124"/>
      <c r="V113" s="124"/>
      <c r="W113" s="124"/>
      <c r="X113" s="124"/>
      <c r="Y113" s="124"/>
      <c r="Z113" s="124"/>
      <c r="AA113" s="124"/>
      <c r="AB113" s="124"/>
      <c r="AC113" s="124"/>
      <c r="AD113" s="170"/>
      <c r="AF113" s="170"/>
      <c r="AG113" s="124"/>
      <c r="AK113" s="124"/>
      <c r="AL113" s="124"/>
      <c r="AM113" s="124"/>
      <c r="AN113" s="124"/>
      <c r="AQ113" s="124"/>
      <c r="AS113" s="124"/>
      <c r="AT113" s="124"/>
      <c r="AU113" s="124"/>
      <c r="AW113" s="124"/>
      <c r="AX113" s="170"/>
      <c r="AY113" s="124"/>
      <c r="BA113" s="124"/>
      <c r="BB113" s="124"/>
      <c r="BC113" s="124"/>
      <c r="BD113" s="124"/>
      <c r="BF113" s="124"/>
      <c r="BG113" s="124"/>
    </row>
    <row r="114" spans="1:59" ht="17.100000000000001" customHeight="1" x14ac:dyDescent="0.3">
      <c r="A114" s="67"/>
      <c r="B114" s="150" t="str">
        <f>P367</f>
        <v>GFT750/770-20/4</v>
      </c>
      <c r="E114" s="40">
        <f t="shared" si="1"/>
        <v>0</v>
      </c>
      <c r="G114" s="124"/>
      <c r="I114" s="124"/>
      <c r="J114" s="124"/>
      <c r="K114" s="124"/>
      <c r="L114" s="124"/>
      <c r="M114" s="170"/>
      <c r="N114" s="124"/>
      <c r="O114" s="124"/>
      <c r="P114" s="124"/>
      <c r="Q114" s="124"/>
      <c r="R114" s="124"/>
      <c r="S114" s="124"/>
      <c r="T114" s="124"/>
      <c r="V114" s="124"/>
      <c r="W114" s="124"/>
      <c r="X114" s="124"/>
      <c r="Y114" s="124"/>
      <c r="Z114" s="124"/>
      <c r="AA114" s="124"/>
      <c r="AB114" s="124"/>
      <c r="AC114" s="124"/>
      <c r="AD114" s="170"/>
      <c r="AF114" s="170"/>
      <c r="AG114" s="124"/>
      <c r="AK114" s="124"/>
      <c r="AL114" s="124"/>
      <c r="AM114" s="124"/>
      <c r="AN114" s="124"/>
      <c r="AQ114" s="124"/>
      <c r="AS114" s="124"/>
      <c r="AT114" s="124"/>
      <c r="AU114" s="124"/>
      <c r="AW114" s="124"/>
      <c r="AX114" s="170"/>
      <c r="AY114" s="124"/>
      <c r="BA114" s="124"/>
      <c r="BB114" s="124"/>
      <c r="BC114" s="124"/>
      <c r="BD114" s="124"/>
      <c r="BF114" s="124"/>
      <c r="BG114" s="124"/>
    </row>
    <row r="115" spans="1:59" ht="17.100000000000001" customHeight="1" x14ac:dyDescent="0.3">
      <c r="A115" s="67"/>
      <c r="B115" s="150" t="str">
        <f>P368</f>
        <v>GFT1000/1100-20/4</v>
      </c>
      <c r="E115" s="40">
        <f t="shared" si="1"/>
        <v>0</v>
      </c>
      <c r="G115" s="124"/>
      <c r="I115" s="124"/>
      <c r="J115" s="124"/>
      <c r="K115" s="124"/>
      <c r="L115" s="124"/>
      <c r="M115" s="170"/>
      <c r="N115" s="124"/>
      <c r="O115" s="124"/>
      <c r="P115" s="124"/>
      <c r="Q115" s="124"/>
      <c r="R115" s="124"/>
      <c r="S115" s="124"/>
      <c r="T115" s="124"/>
      <c r="V115" s="124"/>
      <c r="W115" s="124"/>
      <c r="X115" s="124"/>
      <c r="Y115" s="124"/>
      <c r="Z115" s="124"/>
      <c r="AA115" s="124"/>
      <c r="AB115" s="124"/>
      <c r="AC115" s="124"/>
      <c r="AD115" s="170"/>
      <c r="AF115" s="170"/>
      <c r="AG115" s="124"/>
      <c r="AK115" s="124"/>
      <c r="AL115" s="124"/>
      <c r="AM115" s="124"/>
      <c r="AN115" s="124"/>
      <c r="AQ115" s="124"/>
      <c r="AS115" s="124"/>
      <c r="AT115" s="124"/>
      <c r="AU115" s="124"/>
      <c r="AW115" s="124"/>
      <c r="AX115" s="170"/>
      <c r="AY115" s="124"/>
      <c r="BA115" s="124"/>
      <c r="BB115" s="124"/>
      <c r="BC115" s="124"/>
      <c r="BD115" s="124"/>
      <c r="BF115" s="124"/>
      <c r="BG115" s="124"/>
    </row>
    <row r="116" spans="1:59" ht="17.100000000000001" customHeight="1" x14ac:dyDescent="0.3">
      <c r="A116" s="67"/>
      <c r="B116" s="150" t="str">
        <f>D369</f>
        <v>PMD240-1/4</v>
      </c>
      <c r="E116" s="40">
        <f t="shared" si="1"/>
        <v>0</v>
      </c>
      <c r="G116" s="124"/>
      <c r="I116" s="124"/>
      <c r="J116" s="124"/>
      <c r="K116" s="124"/>
      <c r="L116" s="124"/>
      <c r="M116" s="170"/>
      <c r="N116" s="124"/>
      <c r="O116" s="124"/>
      <c r="P116" s="124"/>
      <c r="Q116" s="124"/>
      <c r="R116" s="124"/>
      <c r="S116" s="124"/>
      <c r="T116" s="124"/>
      <c r="V116" s="124"/>
      <c r="W116" s="124"/>
      <c r="X116" s="124"/>
      <c r="Y116" s="124"/>
      <c r="Z116" s="124"/>
      <c r="AA116" s="124"/>
      <c r="AB116" s="124"/>
      <c r="AC116" s="124"/>
      <c r="AD116" s="170"/>
      <c r="AF116" s="170"/>
      <c r="AG116" s="124"/>
      <c r="AK116" s="124"/>
      <c r="AL116" s="124"/>
      <c r="AM116" s="124"/>
      <c r="AN116" s="124"/>
      <c r="AQ116" s="124"/>
      <c r="AS116" s="124"/>
      <c r="AT116" s="124"/>
      <c r="AU116" s="124"/>
      <c r="AW116" s="124"/>
      <c r="AX116" s="170"/>
      <c r="AY116" s="124"/>
      <c r="BA116" s="124"/>
      <c r="BB116" s="124"/>
      <c r="BC116" s="124"/>
      <c r="BD116" s="124"/>
      <c r="BF116" s="124"/>
      <c r="BG116" s="124"/>
    </row>
    <row r="117" spans="1:59" ht="17.100000000000001" customHeight="1" x14ac:dyDescent="0.3">
      <c r="A117" s="67"/>
      <c r="B117" s="150" t="str">
        <f>D370</f>
        <v>PMD650/660-1/4</v>
      </c>
      <c r="E117" s="40">
        <f t="shared" si="1"/>
        <v>0</v>
      </c>
      <c r="G117" s="124"/>
      <c r="I117" s="124"/>
      <c r="J117" s="124"/>
      <c r="K117" s="124"/>
      <c r="L117" s="124"/>
      <c r="M117" s="170"/>
      <c r="N117" s="124"/>
      <c r="O117" s="124"/>
      <c r="P117" s="124"/>
      <c r="Q117" s="124"/>
      <c r="R117" s="124"/>
      <c r="S117" s="124"/>
      <c r="T117" s="124"/>
      <c r="V117" s="124"/>
      <c r="W117" s="124"/>
      <c r="X117" s="124"/>
      <c r="Y117" s="124"/>
      <c r="Z117" s="124"/>
      <c r="AA117" s="124"/>
      <c r="AB117" s="124"/>
      <c r="AC117" s="124"/>
      <c r="AD117" s="170"/>
      <c r="AF117" s="170"/>
      <c r="AG117" s="124"/>
      <c r="AK117" s="124"/>
      <c r="AL117" s="124"/>
      <c r="AM117" s="124"/>
      <c r="AN117" s="124"/>
      <c r="AQ117" s="124"/>
      <c r="AS117" s="124"/>
      <c r="AT117" s="124"/>
      <c r="AU117" s="124"/>
      <c r="AW117" s="124"/>
      <c r="AX117" s="170"/>
      <c r="AY117" s="124"/>
      <c r="BA117" s="124"/>
      <c r="BB117" s="124"/>
      <c r="BC117" s="124"/>
      <c r="BD117" s="124"/>
      <c r="BF117" s="124"/>
      <c r="BG117" s="124"/>
    </row>
    <row r="118" spans="1:59" ht="17.100000000000001" customHeight="1" x14ac:dyDescent="0.3">
      <c r="A118" s="67"/>
      <c r="B118" s="150" t="str">
        <f>D371</f>
        <v>PMD750/770-1/4</v>
      </c>
      <c r="E118" s="40">
        <f t="shared" si="1"/>
        <v>0</v>
      </c>
      <c r="G118" s="124"/>
      <c r="I118" s="124"/>
      <c r="J118" s="124"/>
      <c r="K118" s="124"/>
      <c r="L118" s="124"/>
      <c r="M118" s="170"/>
      <c r="N118" s="124"/>
      <c r="O118" s="124"/>
      <c r="P118" s="124"/>
      <c r="Q118" s="124"/>
      <c r="R118" s="124"/>
      <c r="S118" s="124"/>
      <c r="T118" s="124"/>
      <c r="V118" s="124"/>
      <c r="W118" s="124"/>
      <c r="X118" s="124"/>
      <c r="Y118" s="124"/>
      <c r="Z118" s="124"/>
      <c r="AA118" s="124"/>
      <c r="AB118" s="124"/>
      <c r="AC118" s="124"/>
      <c r="AD118" s="170"/>
      <c r="AF118" s="170"/>
      <c r="AG118" s="124"/>
      <c r="AK118" s="124"/>
      <c r="AL118" s="124"/>
      <c r="AM118" s="124"/>
      <c r="AN118" s="124"/>
      <c r="AQ118" s="124"/>
      <c r="AS118" s="124"/>
      <c r="AT118" s="124"/>
      <c r="AU118" s="124"/>
      <c r="AW118" s="124"/>
      <c r="AX118" s="170"/>
      <c r="AY118" s="124"/>
      <c r="BA118" s="124"/>
      <c r="BB118" s="124"/>
      <c r="BC118" s="124"/>
      <c r="BD118" s="124"/>
      <c r="BF118" s="124"/>
      <c r="BG118" s="124"/>
    </row>
    <row r="119" spans="1:59" ht="17.100000000000001" customHeight="1" x14ac:dyDescent="0.3">
      <c r="A119" s="67"/>
      <c r="B119" s="150" t="str">
        <f>D372</f>
        <v>PMD1000/1100-1/4</v>
      </c>
      <c r="E119" s="40">
        <f t="shared" si="1"/>
        <v>0</v>
      </c>
      <c r="G119" s="124"/>
      <c r="I119" s="124"/>
      <c r="J119" s="124"/>
      <c r="K119" s="124"/>
      <c r="L119" s="124"/>
      <c r="M119" s="170"/>
      <c r="N119" s="124"/>
      <c r="O119" s="124"/>
      <c r="P119" s="124"/>
      <c r="Q119" s="124"/>
      <c r="R119" s="124"/>
      <c r="S119" s="124"/>
      <c r="T119" s="124"/>
      <c r="V119" s="124"/>
      <c r="W119" s="124"/>
      <c r="X119" s="124"/>
      <c r="Y119" s="124"/>
      <c r="Z119" s="124"/>
      <c r="AA119" s="124"/>
      <c r="AB119" s="124"/>
      <c r="AC119" s="124"/>
      <c r="AD119" s="170"/>
      <c r="AF119" s="170"/>
      <c r="AG119" s="124"/>
      <c r="AK119" s="124"/>
      <c r="AL119" s="124"/>
      <c r="AM119" s="124"/>
      <c r="AN119" s="124"/>
      <c r="AQ119" s="124"/>
      <c r="AS119" s="124"/>
      <c r="AT119" s="124"/>
      <c r="AU119" s="124"/>
      <c r="AW119" s="124"/>
      <c r="AX119" s="170"/>
      <c r="AY119" s="124"/>
      <c r="BA119" s="124"/>
      <c r="BB119" s="124"/>
      <c r="BC119" s="124"/>
      <c r="BD119" s="124"/>
      <c r="BF119" s="124"/>
      <c r="BG119" s="124"/>
    </row>
    <row r="120" spans="1:59" ht="17.100000000000001" customHeight="1" x14ac:dyDescent="0.3">
      <c r="A120" s="67"/>
      <c r="B120" s="150" t="str">
        <f>F369</f>
        <v>PMD240-2/4</v>
      </c>
      <c r="E120" s="40">
        <f t="shared" si="1"/>
        <v>0</v>
      </c>
      <c r="G120" s="124"/>
      <c r="I120" s="124"/>
      <c r="J120" s="124"/>
      <c r="K120" s="124"/>
      <c r="L120" s="124"/>
      <c r="M120" s="170"/>
      <c r="N120" s="124"/>
      <c r="O120" s="124"/>
      <c r="P120" s="124"/>
      <c r="Q120" s="124"/>
      <c r="R120" s="124"/>
      <c r="S120" s="124"/>
      <c r="T120" s="124"/>
      <c r="V120" s="124"/>
      <c r="W120" s="124"/>
      <c r="X120" s="124"/>
      <c r="Y120" s="124"/>
      <c r="Z120" s="124"/>
      <c r="AA120" s="124"/>
      <c r="AB120" s="124"/>
      <c r="AC120" s="124"/>
      <c r="AD120" s="170"/>
      <c r="AF120" s="170"/>
      <c r="AG120" s="124"/>
      <c r="AK120" s="124"/>
      <c r="AL120" s="124"/>
      <c r="AM120" s="124"/>
      <c r="AN120" s="124"/>
      <c r="AQ120" s="124"/>
      <c r="AS120" s="124"/>
      <c r="AT120" s="124"/>
      <c r="AU120" s="124"/>
      <c r="AW120" s="124"/>
      <c r="AX120" s="170"/>
      <c r="AY120" s="124"/>
      <c r="BA120" s="124"/>
      <c r="BB120" s="124"/>
      <c r="BC120" s="124"/>
      <c r="BD120" s="124"/>
      <c r="BF120" s="124"/>
      <c r="BG120" s="124"/>
    </row>
    <row r="121" spans="1:59" ht="17.100000000000001" customHeight="1" x14ac:dyDescent="0.3">
      <c r="A121" s="67"/>
      <c r="B121" s="150" t="str">
        <f>F370</f>
        <v>PMD650/660-2/4</v>
      </c>
      <c r="E121" s="40">
        <f t="shared" si="1"/>
        <v>0</v>
      </c>
      <c r="G121" s="124"/>
      <c r="I121" s="124"/>
      <c r="J121" s="124"/>
      <c r="K121" s="124"/>
      <c r="L121" s="124"/>
      <c r="M121" s="170"/>
      <c r="N121" s="124"/>
      <c r="O121" s="124"/>
      <c r="P121" s="124"/>
      <c r="Q121" s="124"/>
      <c r="R121" s="124"/>
      <c r="S121" s="124"/>
      <c r="T121" s="124"/>
      <c r="V121" s="124"/>
      <c r="W121" s="124"/>
      <c r="X121" s="124"/>
      <c r="Y121" s="124"/>
      <c r="Z121" s="124"/>
      <c r="AA121" s="124"/>
      <c r="AB121" s="124"/>
      <c r="AC121" s="124"/>
      <c r="AD121" s="170"/>
      <c r="AF121" s="170"/>
      <c r="AG121" s="124"/>
      <c r="AK121" s="124"/>
      <c r="AL121" s="124"/>
      <c r="AM121" s="124"/>
      <c r="AN121" s="124"/>
      <c r="AQ121" s="124"/>
      <c r="AS121" s="124"/>
      <c r="AT121" s="124"/>
      <c r="AU121" s="124"/>
      <c r="AW121" s="124"/>
      <c r="AX121" s="170"/>
      <c r="AY121" s="124"/>
      <c r="BA121" s="124"/>
      <c r="BB121" s="124"/>
      <c r="BC121" s="124"/>
      <c r="BD121" s="124"/>
      <c r="BF121" s="124"/>
      <c r="BG121" s="124"/>
    </row>
    <row r="122" spans="1:59" ht="17.100000000000001" customHeight="1" x14ac:dyDescent="0.3">
      <c r="A122" s="67"/>
      <c r="B122" s="150" t="str">
        <f>F371</f>
        <v>PMD750/770-2/4</v>
      </c>
      <c r="E122" s="40">
        <f t="shared" si="1"/>
        <v>0</v>
      </c>
      <c r="G122" s="124"/>
      <c r="I122" s="124"/>
      <c r="J122" s="124"/>
      <c r="K122" s="124"/>
      <c r="L122" s="124"/>
      <c r="M122" s="170"/>
      <c r="N122" s="124"/>
      <c r="O122" s="124"/>
      <c r="P122" s="124"/>
      <c r="Q122" s="124"/>
      <c r="R122" s="124"/>
      <c r="S122" s="124"/>
      <c r="T122" s="124"/>
      <c r="V122" s="124"/>
      <c r="W122" s="124"/>
      <c r="X122" s="124"/>
      <c r="Y122" s="124"/>
      <c r="Z122" s="124"/>
      <c r="AA122" s="124"/>
      <c r="AB122" s="124"/>
      <c r="AC122" s="124"/>
      <c r="AD122" s="170"/>
      <c r="AF122" s="170"/>
      <c r="AG122" s="124"/>
      <c r="AK122" s="124"/>
      <c r="AL122" s="124"/>
      <c r="AM122" s="124"/>
      <c r="AN122" s="124"/>
      <c r="AQ122" s="124"/>
      <c r="AS122" s="124"/>
      <c r="AT122" s="124"/>
      <c r="AU122" s="124"/>
      <c r="AW122" s="124"/>
      <c r="AX122" s="170"/>
      <c r="AY122" s="124"/>
      <c r="BA122" s="124"/>
      <c r="BB122" s="124"/>
      <c r="BC122" s="124"/>
      <c r="BD122" s="124"/>
      <c r="BF122" s="124"/>
      <c r="BG122" s="124"/>
    </row>
    <row r="123" spans="1:59" ht="17.100000000000001" customHeight="1" x14ac:dyDescent="0.3">
      <c r="A123" s="67"/>
      <c r="B123" s="150" t="str">
        <f>F372</f>
        <v>PMD1000/1100-2/4</v>
      </c>
      <c r="E123" s="40">
        <f t="shared" si="1"/>
        <v>0</v>
      </c>
      <c r="G123" s="124"/>
      <c r="I123" s="124"/>
      <c r="J123" s="124"/>
      <c r="K123" s="124"/>
      <c r="L123" s="124"/>
      <c r="M123" s="170"/>
      <c r="N123" s="124"/>
      <c r="O123" s="124"/>
      <c r="P123" s="124"/>
      <c r="Q123" s="124"/>
      <c r="R123" s="124"/>
      <c r="S123" s="124"/>
      <c r="T123" s="124"/>
      <c r="V123" s="124"/>
      <c r="W123" s="124"/>
      <c r="X123" s="124"/>
      <c r="Y123" s="124"/>
      <c r="Z123" s="124"/>
      <c r="AA123" s="124"/>
      <c r="AB123" s="124"/>
      <c r="AC123" s="124"/>
      <c r="AD123" s="170"/>
      <c r="AF123" s="170"/>
      <c r="AG123" s="124"/>
      <c r="AK123" s="124"/>
      <c r="AL123" s="124"/>
      <c r="AM123" s="124"/>
      <c r="AN123" s="124"/>
      <c r="AQ123" s="124"/>
      <c r="AS123" s="124"/>
      <c r="AT123" s="124"/>
      <c r="AU123" s="124"/>
      <c r="AW123" s="124"/>
      <c r="AX123" s="170"/>
      <c r="AY123" s="124"/>
      <c r="BA123" s="124"/>
      <c r="BB123" s="124"/>
      <c r="BC123" s="124"/>
      <c r="BD123" s="124"/>
      <c r="BF123" s="124"/>
      <c r="BG123" s="124"/>
    </row>
    <row r="124" spans="1:59" ht="17.100000000000001" customHeight="1" x14ac:dyDescent="0.3">
      <c r="A124" s="67"/>
      <c r="B124" s="150" t="str">
        <f>H369</f>
        <v>PMD240-4/4</v>
      </c>
      <c r="E124" s="40">
        <f t="shared" si="1"/>
        <v>0</v>
      </c>
      <c r="G124" s="124"/>
      <c r="I124" s="124"/>
      <c r="J124" s="124"/>
      <c r="K124" s="124"/>
      <c r="L124" s="124"/>
      <c r="M124" s="170"/>
      <c r="N124" s="124"/>
      <c r="O124" s="124"/>
      <c r="P124" s="124"/>
      <c r="Q124" s="124"/>
      <c r="R124" s="124"/>
      <c r="S124" s="124"/>
      <c r="T124" s="124"/>
      <c r="V124" s="124"/>
      <c r="W124" s="124"/>
      <c r="X124" s="124"/>
      <c r="Y124" s="124"/>
      <c r="Z124" s="124"/>
      <c r="AA124" s="124"/>
      <c r="AB124" s="124"/>
      <c r="AC124" s="124"/>
      <c r="AD124" s="170"/>
      <c r="AF124" s="170"/>
      <c r="AG124" s="124"/>
      <c r="AK124" s="124"/>
      <c r="AL124" s="124"/>
      <c r="AM124" s="124"/>
      <c r="AN124" s="124"/>
      <c r="AQ124" s="124"/>
      <c r="AS124" s="124"/>
      <c r="AT124" s="124"/>
      <c r="AU124" s="124"/>
      <c r="AW124" s="124"/>
      <c r="AX124" s="170"/>
      <c r="AY124" s="124"/>
      <c r="BA124" s="124"/>
      <c r="BB124" s="124"/>
      <c r="BC124" s="124"/>
      <c r="BD124" s="124"/>
      <c r="BF124" s="124"/>
      <c r="BG124" s="124"/>
    </row>
    <row r="125" spans="1:59" ht="17.100000000000001" customHeight="1" x14ac:dyDescent="0.3">
      <c r="A125" s="67"/>
      <c r="B125" s="150" t="str">
        <f>H370</f>
        <v>PMD650/660-4/4</v>
      </c>
      <c r="E125" s="40">
        <f t="shared" si="1"/>
        <v>0</v>
      </c>
      <c r="G125" s="124"/>
      <c r="I125" s="124"/>
      <c r="J125" s="124"/>
      <c r="K125" s="124"/>
      <c r="L125" s="124"/>
      <c r="M125" s="170"/>
      <c r="N125" s="124"/>
      <c r="O125" s="124"/>
      <c r="P125" s="124"/>
      <c r="Q125" s="124"/>
      <c r="R125" s="124"/>
      <c r="S125" s="124"/>
      <c r="T125" s="124"/>
      <c r="V125" s="124"/>
      <c r="W125" s="124"/>
      <c r="X125" s="124"/>
      <c r="Y125" s="124"/>
      <c r="Z125" s="124"/>
      <c r="AA125" s="124"/>
      <c r="AB125" s="124"/>
      <c r="AC125" s="124"/>
      <c r="AD125" s="170"/>
      <c r="AF125" s="170"/>
      <c r="AG125" s="124"/>
      <c r="AK125" s="124"/>
      <c r="AL125" s="124"/>
      <c r="AM125" s="124"/>
      <c r="AN125" s="124"/>
      <c r="AQ125" s="124"/>
      <c r="AS125" s="124"/>
      <c r="AT125" s="124"/>
      <c r="AU125" s="124"/>
      <c r="AW125" s="124"/>
      <c r="AX125" s="170"/>
      <c r="AY125" s="124"/>
      <c r="BA125" s="124"/>
      <c r="BB125" s="124"/>
      <c r="BC125" s="124"/>
      <c r="BD125" s="124"/>
      <c r="BF125" s="124"/>
      <c r="BG125" s="124"/>
    </row>
    <row r="126" spans="1:59" ht="17.100000000000001" customHeight="1" x14ac:dyDescent="0.3">
      <c r="A126" s="67"/>
      <c r="B126" s="150" t="str">
        <f>H371</f>
        <v>PMD750/770-4/4</v>
      </c>
      <c r="E126" s="40">
        <f t="shared" si="1"/>
        <v>0</v>
      </c>
      <c r="G126" s="124"/>
      <c r="I126" s="124"/>
      <c r="J126" s="124"/>
      <c r="K126" s="124"/>
      <c r="L126" s="124"/>
      <c r="M126" s="170"/>
      <c r="N126" s="124"/>
      <c r="O126" s="124"/>
      <c r="P126" s="124"/>
      <c r="Q126" s="124"/>
      <c r="R126" s="124"/>
      <c r="S126" s="124"/>
      <c r="T126" s="124"/>
      <c r="V126" s="124"/>
      <c r="W126" s="124"/>
      <c r="X126" s="124"/>
      <c r="Y126" s="124"/>
      <c r="Z126" s="124"/>
      <c r="AA126" s="124"/>
      <c r="AB126" s="124"/>
      <c r="AC126" s="124"/>
      <c r="AD126" s="170"/>
      <c r="AF126" s="170"/>
      <c r="AG126" s="124"/>
      <c r="AK126" s="124"/>
      <c r="AL126" s="124"/>
      <c r="AM126" s="124"/>
      <c r="AN126" s="124"/>
      <c r="AQ126" s="124"/>
      <c r="AS126" s="124"/>
      <c r="AT126" s="124"/>
      <c r="AU126" s="124"/>
      <c r="AW126" s="124"/>
      <c r="AX126" s="170"/>
      <c r="AY126" s="124"/>
      <c r="BA126" s="124"/>
      <c r="BB126" s="124"/>
      <c r="BC126" s="124"/>
      <c r="BD126" s="124"/>
      <c r="BF126" s="124"/>
      <c r="BG126" s="124"/>
    </row>
    <row r="127" spans="1:59" ht="17.100000000000001" customHeight="1" x14ac:dyDescent="0.3">
      <c r="A127" s="67"/>
      <c r="B127" s="150" t="str">
        <f>H372</f>
        <v>PMD1000/1100-4/4</v>
      </c>
      <c r="E127" s="40">
        <f t="shared" si="1"/>
        <v>0</v>
      </c>
      <c r="G127" s="124"/>
      <c r="I127" s="124"/>
      <c r="J127" s="124"/>
      <c r="K127" s="124"/>
      <c r="L127" s="124"/>
      <c r="M127" s="170"/>
      <c r="N127" s="124"/>
      <c r="O127" s="124"/>
      <c r="P127" s="124"/>
      <c r="Q127" s="124"/>
      <c r="R127" s="124"/>
      <c r="S127" s="124"/>
      <c r="T127" s="124"/>
      <c r="V127" s="124"/>
      <c r="W127" s="124"/>
      <c r="X127" s="124"/>
      <c r="Y127" s="124"/>
      <c r="Z127" s="124"/>
      <c r="AA127" s="124"/>
      <c r="AB127" s="124"/>
      <c r="AC127" s="124"/>
      <c r="AD127" s="170"/>
      <c r="AF127" s="170"/>
      <c r="AG127" s="124"/>
      <c r="AK127" s="124"/>
      <c r="AL127" s="124"/>
      <c r="AM127" s="124"/>
      <c r="AN127" s="124"/>
      <c r="AQ127" s="124"/>
      <c r="AS127" s="124"/>
      <c r="AT127" s="124"/>
      <c r="AU127" s="124"/>
      <c r="AW127" s="124"/>
      <c r="AX127" s="170"/>
      <c r="AY127" s="124"/>
      <c r="BA127" s="124"/>
      <c r="BB127" s="124"/>
      <c r="BC127" s="124"/>
      <c r="BD127" s="124"/>
      <c r="BF127" s="124"/>
      <c r="BG127" s="124"/>
    </row>
    <row r="128" spans="1:59" ht="17.100000000000001" customHeight="1" x14ac:dyDescent="0.3">
      <c r="A128" s="67"/>
      <c r="B128" s="150" t="str">
        <f>J369</f>
        <v>PMD240-8/4</v>
      </c>
      <c r="E128" s="40">
        <f t="shared" si="1"/>
        <v>0</v>
      </c>
      <c r="G128" s="124"/>
      <c r="I128" s="124"/>
      <c r="J128" s="124"/>
      <c r="K128" s="124"/>
      <c r="L128" s="124"/>
      <c r="M128" s="170"/>
      <c r="N128" s="124"/>
      <c r="O128" s="124"/>
      <c r="P128" s="124"/>
      <c r="Q128" s="124"/>
      <c r="R128" s="124"/>
      <c r="S128" s="124"/>
      <c r="T128" s="124"/>
      <c r="V128" s="124"/>
      <c r="W128" s="124"/>
      <c r="X128" s="124"/>
      <c r="Y128" s="124"/>
      <c r="Z128" s="124"/>
      <c r="AA128" s="124"/>
      <c r="AB128" s="124"/>
      <c r="AC128" s="124"/>
      <c r="AD128" s="170"/>
      <c r="AF128" s="170"/>
      <c r="AG128" s="124"/>
      <c r="AK128" s="124"/>
      <c r="AL128" s="124"/>
      <c r="AM128" s="124"/>
      <c r="AN128" s="124"/>
      <c r="AQ128" s="124"/>
      <c r="AS128" s="124"/>
      <c r="AT128" s="124"/>
      <c r="AU128" s="124"/>
      <c r="AW128" s="124"/>
      <c r="AX128" s="170"/>
      <c r="AY128" s="124"/>
      <c r="BA128" s="124"/>
      <c r="BB128" s="124"/>
      <c r="BC128" s="124"/>
      <c r="BD128" s="124"/>
      <c r="BF128" s="124"/>
      <c r="BG128" s="124"/>
    </row>
    <row r="129" spans="1:59" ht="17.100000000000001" customHeight="1" x14ac:dyDescent="0.3">
      <c r="A129" s="67"/>
      <c r="B129" s="150" t="str">
        <f>J370</f>
        <v>PMD650/660-8/4</v>
      </c>
      <c r="E129" s="40">
        <f t="shared" si="1"/>
        <v>0</v>
      </c>
      <c r="G129" s="124"/>
      <c r="I129" s="124"/>
      <c r="J129" s="124"/>
      <c r="K129" s="124"/>
      <c r="L129" s="124"/>
      <c r="M129" s="170"/>
      <c r="N129" s="124"/>
      <c r="O129" s="124"/>
      <c r="P129" s="124"/>
      <c r="Q129" s="124"/>
      <c r="R129" s="124"/>
      <c r="S129" s="124"/>
      <c r="T129" s="124"/>
      <c r="V129" s="124"/>
      <c r="W129" s="124"/>
      <c r="X129" s="124"/>
      <c r="Y129" s="124"/>
      <c r="Z129" s="124"/>
      <c r="AA129" s="124"/>
      <c r="AB129" s="124"/>
      <c r="AC129" s="124"/>
      <c r="AD129" s="170"/>
      <c r="AF129" s="170"/>
      <c r="AG129" s="124"/>
      <c r="AK129" s="124"/>
      <c r="AL129" s="124"/>
      <c r="AM129" s="124"/>
      <c r="AN129" s="124"/>
      <c r="AQ129" s="124"/>
      <c r="AS129" s="124"/>
      <c r="AT129" s="124"/>
      <c r="AU129" s="124"/>
      <c r="AW129" s="124"/>
      <c r="AX129" s="170"/>
      <c r="AY129" s="124"/>
      <c r="BA129" s="124"/>
      <c r="BB129" s="124"/>
      <c r="BC129" s="124"/>
      <c r="BD129" s="124"/>
      <c r="BF129" s="124"/>
      <c r="BG129" s="124"/>
    </row>
    <row r="130" spans="1:59" ht="17.100000000000001" customHeight="1" x14ac:dyDescent="0.3">
      <c r="A130" s="67"/>
      <c r="B130" s="150" t="str">
        <f>J371</f>
        <v>PMD750/770-8/4</v>
      </c>
      <c r="E130" s="40">
        <f t="shared" si="1"/>
        <v>0</v>
      </c>
      <c r="G130" s="124"/>
      <c r="I130" s="124"/>
      <c r="J130" s="124"/>
      <c r="K130" s="124"/>
      <c r="L130" s="124"/>
      <c r="M130" s="170"/>
      <c r="N130" s="124"/>
      <c r="O130" s="124"/>
      <c r="P130" s="124"/>
      <c r="Q130" s="124"/>
      <c r="R130" s="124"/>
      <c r="S130" s="124"/>
      <c r="T130" s="124"/>
      <c r="V130" s="124"/>
      <c r="W130" s="124"/>
      <c r="X130" s="124"/>
      <c r="Y130" s="124"/>
      <c r="Z130" s="124"/>
      <c r="AA130" s="124"/>
      <c r="AB130" s="124"/>
      <c r="AC130" s="124"/>
      <c r="AD130" s="170"/>
      <c r="AF130" s="170"/>
      <c r="AG130" s="124"/>
      <c r="AK130" s="124"/>
      <c r="AL130" s="124"/>
      <c r="AM130" s="124"/>
      <c r="AN130" s="124"/>
      <c r="AQ130" s="124"/>
      <c r="AS130" s="124"/>
      <c r="AT130" s="124"/>
      <c r="AU130" s="124"/>
      <c r="AW130" s="124"/>
      <c r="AX130" s="170"/>
      <c r="AY130" s="124"/>
      <c r="BA130" s="124"/>
      <c r="BB130" s="124"/>
      <c r="BC130" s="124"/>
      <c r="BD130" s="124"/>
      <c r="BF130" s="124"/>
      <c r="BG130" s="124"/>
    </row>
    <row r="131" spans="1:59" ht="17.100000000000001" customHeight="1" x14ac:dyDescent="0.3">
      <c r="A131" s="67"/>
      <c r="B131" s="150" t="str">
        <f>J372</f>
        <v>PMD1000/1100-8/4</v>
      </c>
      <c r="E131" s="40">
        <f t="shared" si="1"/>
        <v>0</v>
      </c>
      <c r="G131" s="124"/>
      <c r="I131" s="124"/>
      <c r="J131" s="124"/>
      <c r="K131" s="124"/>
      <c r="L131" s="124"/>
      <c r="M131" s="170"/>
      <c r="N131" s="124"/>
      <c r="O131" s="124"/>
      <c r="P131" s="124"/>
      <c r="Q131" s="124"/>
      <c r="R131" s="124"/>
      <c r="S131" s="124"/>
      <c r="T131" s="124"/>
      <c r="V131" s="124"/>
      <c r="W131" s="124"/>
      <c r="X131" s="124"/>
      <c r="Y131" s="124"/>
      <c r="Z131" s="124"/>
      <c r="AA131" s="124"/>
      <c r="AB131" s="124"/>
      <c r="AC131" s="124"/>
      <c r="AD131" s="170"/>
      <c r="AF131" s="170"/>
      <c r="AG131" s="124"/>
      <c r="AK131" s="124"/>
      <c r="AL131" s="124"/>
      <c r="AM131" s="124"/>
      <c r="AN131" s="124"/>
      <c r="AQ131" s="124"/>
      <c r="AS131" s="124"/>
      <c r="AT131" s="124"/>
      <c r="AU131" s="124"/>
      <c r="AW131" s="124"/>
      <c r="AX131" s="170"/>
      <c r="AY131" s="124"/>
      <c r="BA131" s="124"/>
      <c r="BB131" s="124"/>
      <c r="BC131" s="124"/>
      <c r="BD131" s="124"/>
      <c r="BF131" s="124"/>
      <c r="BG131" s="124"/>
    </row>
    <row r="132" spans="1:59" ht="17.100000000000001" customHeight="1" x14ac:dyDescent="0.3">
      <c r="A132" s="67"/>
      <c r="B132" s="150" t="str">
        <f>L369</f>
        <v>PMD240-12/4</v>
      </c>
      <c r="E132" s="40">
        <f t="shared" si="1"/>
        <v>0</v>
      </c>
      <c r="G132" s="124"/>
      <c r="I132" s="124"/>
      <c r="J132" s="124"/>
      <c r="K132" s="124"/>
      <c r="L132" s="124"/>
      <c r="M132" s="170"/>
      <c r="N132" s="124"/>
      <c r="O132" s="124"/>
      <c r="P132" s="124"/>
      <c r="Q132" s="124"/>
      <c r="R132" s="124"/>
      <c r="S132" s="124"/>
      <c r="T132" s="124"/>
      <c r="V132" s="124"/>
      <c r="W132" s="124"/>
      <c r="X132" s="124"/>
      <c r="Y132" s="124"/>
      <c r="Z132" s="124"/>
      <c r="AA132" s="124"/>
      <c r="AB132" s="124"/>
      <c r="AC132" s="124"/>
      <c r="AD132" s="170"/>
      <c r="AF132" s="170"/>
      <c r="AG132" s="124"/>
      <c r="AK132" s="124"/>
      <c r="AL132" s="124"/>
      <c r="AM132" s="124"/>
      <c r="AN132" s="124"/>
      <c r="AQ132" s="124"/>
      <c r="AS132" s="124"/>
      <c r="AT132" s="124"/>
      <c r="AU132" s="124"/>
      <c r="AW132" s="124"/>
      <c r="AX132" s="170"/>
      <c r="AY132" s="124"/>
      <c r="BA132" s="124"/>
      <c r="BB132" s="124"/>
      <c r="BC132" s="124"/>
      <c r="BD132" s="124"/>
      <c r="BF132" s="124"/>
      <c r="BG132" s="124"/>
    </row>
    <row r="133" spans="1:59" ht="17.100000000000001" customHeight="1" x14ac:dyDescent="0.3">
      <c r="A133" s="67"/>
      <c r="B133" s="150" t="str">
        <f>L370</f>
        <v>PMD650/660-12/4</v>
      </c>
      <c r="E133" s="40">
        <f t="shared" ref="E133:E168" si="2">SUM(F133:BG133)</f>
        <v>0</v>
      </c>
      <c r="G133" s="124"/>
      <c r="I133" s="124"/>
      <c r="J133" s="124"/>
      <c r="K133" s="124"/>
      <c r="L133" s="124"/>
      <c r="M133" s="170"/>
      <c r="N133" s="124"/>
      <c r="O133" s="124"/>
      <c r="P133" s="124"/>
      <c r="Q133" s="124"/>
      <c r="R133" s="124"/>
      <c r="S133" s="124"/>
      <c r="T133" s="124"/>
      <c r="V133" s="124"/>
      <c r="W133" s="124"/>
      <c r="X133" s="124"/>
      <c r="Y133" s="124"/>
      <c r="Z133" s="124"/>
      <c r="AA133" s="124"/>
      <c r="AB133" s="124"/>
      <c r="AC133" s="124"/>
      <c r="AD133" s="170"/>
      <c r="AF133" s="170"/>
      <c r="AG133" s="124"/>
      <c r="AK133" s="124"/>
      <c r="AL133" s="124"/>
      <c r="AM133" s="124"/>
      <c r="AN133" s="124"/>
      <c r="AQ133" s="124"/>
      <c r="AS133" s="124"/>
      <c r="AT133" s="124"/>
      <c r="AU133" s="124"/>
      <c r="AW133" s="124"/>
      <c r="AX133" s="170"/>
      <c r="AY133" s="124"/>
      <c r="BA133" s="124"/>
      <c r="BB133" s="124"/>
      <c r="BC133" s="124"/>
      <c r="BD133" s="124"/>
      <c r="BF133" s="124"/>
      <c r="BG133" s="124"/>
    </row>
    <row r="134" spans="1:59" ht="17.100000000000001" customHeight="1" x14ac:dyDescent="0.3">
      <c r="A134" s="67"/>
      <c r="B134" s="150" t="str">
        <f>L371</f>
        <v>PMD750/770-12/4</v>
      </c>
      <c r="E134" s="40">
        <f t="shared" si="2"/>
        <v>0</v>
      </c>
      <c r="G134" s="124"/>
      <c r="I134" s="124"/>
      <c r="J134" s="124"/>
      <c r="K134" s="124"/>
      <c r="L134" s="124"/>
      <c r="M134" s="170"/>
      <c r="N134" s="124"/>
      <c r="O134" s="124"/>
      <c r="P134" s="124"/>
      <c r="Q134" s="124"/>
      <c r="R134" s="124"/>
      <c r="S134" s="124"/>
      <c r="T134" s="124"/>
      <c r="V134" s="124"/>
      <c r="W134" s="124"/>
      <c r="X134" s="124"/>
      <c r="Y134" s="124"/>
      <c r="Z134" s="124"/>
      <c r="AA134" s="124"/>
      <c r="AB134" s="124"/>
      <c r="AC134" s="124"/>
      <c r="AD134" s="170"/>
      <c r="AF134" s="170"/>
      <c r="AG134" s="124"/>
      <c r="AK134" s="124"/>
      <c r="AL134" s="124"/>
      <c r="AM134" s="124"/>
      <c r="AN134" s="124"/>
      <c r="AQ134" s="124"/>
      <c r="AS134" s="124"/>
      <c r="AT134" s="124"/>
      <c r="AU134" s="124"/>
      <c r="AW134" s="124"/>
      <c r="AX134" s="170"/>
      <c r="AY134" s="124"/>
      <c r="BA134" s="124"/>
      <c r="BB134" s="124"/>
      <c r="BC134" s="124"/>
      <c r="BD134" s="124"/>
      <c r="BF134" s="124"/>
      <c r="BG134" s="124"/>
    </row>
    <row r="135" spans="1:59" ht="17.100000000000001" customHeight="1" x14ac:dyDescent="0.3">
      <c r="A135" s="67"/>
      <c r="B135" s="150" t="str">
        <f>L372</f>
        <v>PMD1000/1100-12/4</v>
      </c>
      <c r="E135" s="40">
        <f t="shared" si="2"/>
        <v>0</v>
      </c>
      <c r="G135" s="124"/>
      <c r="I135" s="124"/>
      <c r="J135" s="124"/>
      <c r="K135" s="124"/>
      <c r="L135" s="124"/>
      <c r="M135" s="170"/>
      <c r="N135" s="124"/>
      <c r="O135" s="124"/>
      <c r="P135" s="124"/>
      <c r="Q135" s="124"/>
      <c r="R135" s="124"/>
      <c r="S135" s="124"/>
      <c r="T135" s="124"/>
      <c r="V135" s="124"/>
      <c r="W135" s="124"/>
      <c r="X135" s="124"/>
      <c r="Y135" s="124"/>
      <c r="Z135" s="124"/>
      <c r="AA135" s="124"/>
      <c r="AB135" s="124"/>
      <c r="AC135" s="124"/>
      <c r="AD135" s="170"/>
      <c r="AF135" s="170"/>
      <c r="AG135" s="124"/>
      <c r="AK135" s="124"/>
      <c r="AL135" s="124"/>
      <c r="AM135" s="124"/>
      <c r="AN135" s="124"/>
      <c r="AQ135" s="124"/>
      <c r="AS135" s="124"/>
      <c r="AT135" s="124"/>
      <c r="AU135" s="124"/>
      <c r="AW135" s="124"/>
      <c r="AX135" s="170"/>
      <c r="AY135" s="124"/>
      <c r="BA135" s="124"/>
      <c r="BB135" s="124"/>
      <c r="BC135" s="124"/>
      <c r="BD135" s="124"/>
      <c r="BF135" s="124"/>
      <c r="BG135" s="124"/>
    </row>
    <row r="136" spans="1:59" ht="17.100000000000001" customHeight="1" x14ac:dyDescent="0.3">
      <c r="A136" s="67"/>
      <c r="B136" s="150" t="str">
        <f>N369</f>
        <v>PMD240-16/4</v>
      </c>
      <c r="E136" s="40">
        <f t="shared" si="2"/>
        <v>0</v>
      </c>
      <c r="G136" s="124"/>
      <c r="I136" s="124"/>
      <c r="J136" s="124"/>
      <c r="K136" s="124"/>
      <c r="L136" s="124"/>
      <c r="M136" s="170"/>
      <c r="N136" s="124"/>
      <c r="O136" s="124"/>
      <c r="P136" s="124"/>
      <c r="Q136" s="124"/>
      <c r="R136" s="124"/>
      <c r="S136" s="124"/>
      <c r="T136" s="124"/>
      <c r="V136" s="124"/>
      <c r="W136" s="124"/>
      <c r="X136" s="124"/>
      <c r="Y136" s="124"/>
      <c r="Z136" s="124"/>
      <c r="AA136" s="124"/>
      <c r="AB136" s="124"/>
      <c r="AC136" s="124"/>
      <c r="AD136" s="170"/>
      <c r="AF136" s="170"/>
      <c r="AG136" s="124"/>
      <c r="AK136" s="124"/>
      <c r="AL136" s="124"/>
      <c r="AM136" s="124"/>
      <c r="AN136" s="124"/>
      <c r="AQ136" s="124"/>
      <c r="AS136" s="124"/>
      <c r="AT136" s="124"/>
      <c r="AU136" s="124"/>
      <c r="AW136" s="124"/>
      <c r="AX136" s="170"/>
      <c r="AY136" s="124"/>
      <c r="BA136" s="124"/>
      <c r="BB136" s="124"/>
      <c r="BC136" s="124"/>
      <c r="BD136" s="124"/>
      <c r="BF136" s="124"/>
      <c r="BG136" s="124"/>
    </row>
    <row r="137" spans="1:59" ht="17.100000000000001" customHeight="1" x14ac:dyDescent="0.3">
      <c r="A137" s="67"/>
      <c r="B137" s="150" t="str">
        <f>N370</f>
        <v>PMD650/660-16/4</v>
      </c>
      <c r="E137" s="40">
        <f t="shared" si="2"/>
        <v>0</v>
      </c>
      <c r="G137" s="124"/>
      <c r="I137" s="124"/>
      <c r="J137" s="124"/>
      <c r="K137" s="124"/>
      <c r="L137" s="124"/>
      <c r="M137" s="170"/>
      <c r="N137" s="124"/>
      <c r="O137" s="124"/>
      <c r="P137" s="124"/>
      <c r="Q137" s="124"/>
      <c r="R137" s="124"/>
      <c r="S137" s="124"/>
      <c r="T137" s="124"/>
      <c r="V137" s="124"/>
      <c r="W137" s="124"/>
      <c r="X137" s="124"/>
      <c r="Y137" s="124"/>
      <c r="Z137" s="124"/>
      <c r="AA137" s="124"/>
      <c r="AB137" s="124"/>
      <c r="AC137" s="124"/>
      <c r="AD137" s="170"/>
      <c r="AF137" s="170"/>
      <c r="AG137" s="124"/>
      <c r="AK137" s="124"/>
      <c r="AL137" s="124"/>
      <c r="AM137" s="124"/>
      <c r="AN137" s="124"/>
      <c r="AQ137" s="124"/>
      <c r="AS137" s="124"/>
      <c r="AT137" s="124"/>
      <c r="AU137" s="124"/>
      <c r="AW137" s="124"/>
      <c r="AX137" s="170"/>
      <c r="AY137" s="124"/>
      <c r="BA137" s="124"/>
      <c r="BB137" s="124"/>
      <c r="BC137" s="124"/>
      <c r="BD137" s="124"/>
      <c r="BF137" s="124"/>
      <c r="BG137" s="124"/>
    </row>
    <row r="138" spans="1:59" ht="17.100000000000001" customHeight="1" x14ac:dyDescent="0.3">
      <c r="A138" s="67"/>
      <c r="B138" s="150" t="str">
        <f>N371</f>
        <v>PMD750/770-16/4</v>
      </c>
      <c r="E138" s="40">
        <f t="shared" si="2"/>
        <v>0</v>
      </c>
      <c r="G138" s="124"/>
      <c r="I138" s="124"/>
      <c r="J138" s="124"/>
      <c r="K138" s="124"/>
      <c r="L138" s="124"/>
      <c r="M138" s="170"/>
      <c r="N138" s="124"/>
      <c r="O138" s="124"/>
      <c r="P138" s="124"/>
      <c r="Q138" s="124"/>
      <c r="R138" s="124"/>
      <c r="S138" s="124"/>
      <c r="T138" s="124"/>
      <c r="V138" s="124"/>
      <c r="W138" s="124"/>
      <c r="X138" s="124"/>
      <c r="Y138" s="124"/>
      <c r="Z138" s="124"/>
      <c r="AA138" s="124"/>
      <c r="AB138" s="124"/>
      <c r="AC138" s="124"/>
      <c r="AD138" s="170"/>
      <c r="AF138" s="170"/>
      <c r="AG138" s="124"/>
      <c r="AK138" s="124"/>
      <c r="AL138" s="124"/>
      <c r="AM138" s="124"/>
      <c r="AN138" s="124"/>
      <c r="AQ138" s="124"/>
      <c r="AS138" s="124"/>
      <c r="AT138" s="124"/>
      <c r="AU138" s="124"/>
      <c r="AW138" s="124"/>
      <c r="AX138" s="170"/>
      <c r="AY138" s="124"/>
      <c r="BA138" s="124"/>
      <c r="BB138" s="124"/>
      <c r="BC138" s="124"/>
      <c r="BD138" s="124"/>
      <c r="BF138" s="124"/>
      <c r="BG138" s="124"/>
    </row>
    <row r="139" spans="1:59" ht="17.100000000000001" customHeight="1" x14ac:dyDescent="0.3">
      <c r="A139" s="67"/>
      <c r="B139" s="150" t="str">
        <f>N372</f>
        <v>PMD1000/1100-16/4</v>
      </c>
      <c r="E139" s="40">
        <f t="shared" si="2"/>
        <v>0</v>
      </c>
      <c r="G139" s="124"/>
      <c r="I139" s="124"/>
      <c r="J139" s="124"/>
      <c r="K139" s="124"/>
      <c r="L139" s="124"/>
      <c r="M139" s="170"/>
      <c r="N139" s="124"/>
      <c r="O139" s="124"/>
      <c r="P139" s="124"/>
      <c r="Q139" s="124"/>
      <c r="R139" s="124"/>
      <c r="S139" s="124"/>
      <c r="T139" s="124"/>
      <c r="V139" s="124"/>
      <c r="W139" s="124"/>
      <c r="X139" s="124"/>
      <c r="Y139" s="124"/>
      <c r="Z139" s="124"/>
      <c r="AA139" s="124"/>
      <c r="AB139" s="124"/>
      <c r="AC139" s="124"/>
      <c r="AD139" s="170"/>
      <c r="AF139" s="170"/>
      <c r="AG139" s="124"/>
      <c r="AK139" s="124"/>
      <c r="AL139" s="124"/>
      <c r="AM139" s="124"/>
      <c r="AN139" s="124"/>
      <c r="AQ139" s="124"/>
      <c r="AS139" s="124"/>
      <c r="AT139" s="124"/>
      <c r="AU139" s="124"/>
      <c r="AW139" s="124"/>
      <c r="AX139" s="170"/>
      <c r="AY139" s="124"/>
      <c r="BA139" s="124"/>
      <c r="BB139" s="124"/>
      <c r="BC139" s="124"/>
      <c r="BD139" s="124"/>
      <c r="BF139" s="124"/>
      <c r="BG139" s="124"/>
    </row>
    <row r="140" spans="1:59" ht="17.100000000000001" customHeight="1" x14ac:dyDescent="0.3">
      <c r="A140" s="67"/>
      <c r="B140" s="150" t="str">
        <f>P369</f>
        <v>PMD240-20/4</v>
      </c>
      <c r="E140" s="40">
        <f t="shared" si="2"/>
        <v>0</v>
      </c>
      <c r="G140" s="124"/>
      <c r="I140" s="124"/>
      <c r="J140" s="124"/>
      <c r="K140" s="124"/>
      <c r="L140" s="124"/>
      <c r="M140" s="170"/>
      <c r="N140" s="124"/>
      <c r="O140" s="124"/>
      <c r="P140" s="124"/>
      <c r="Q140" s="124"/>
      <c r="R140" s="124"/>
      <c r="S140" s="124"/>
      <c r="T140" s="124"/>
      <c r="V140" s="124"/>
      <c r="W140" s="124"/>
      <c r="X140" s="124"/>
      <c r="Y140" s="124"/>
      <c r="Z140" s="124"/>
      <c r="AA140" s="124"/>
      <c r="AB140" s="124"/>
      <c r="AC140" s="124"/>
      <c r="AD140" s="170"/>
      <c r="AF140" s="170"/>
      <c r="AG140" s="124"/>
      <c r="AK140" s="124"/>
      <c r="AL140" s="124"/>
      <c r="AM140" s="124"/>
      <c r="AN140" s="124"/>
      <c r="AQ140" s="124"/>
      <c r="AS140" s="124"/>
      <c r="AT140" s="124"/>
      <c r="AU140" s="124"/>
      <c r="AW140" s="124"/>
      <c r="AX140" s="170"/>
      <c r="AY140" s="124"/>
      <c r="BA140" s="124"/>
      <c r="BB140" s="124"/>
      <c r="BC140" s="124"/>
      <c r="BD140" s="124"/>
      <c r="BF140" s="124"/>
      <c r="BG140" s="124"/>
    </row>
    <row r="141" spans="1:59" ht="17.100000000000001" customHeight="1" x14ac:dyDescent="0.3">
      <c r="A141" s="67"/>
      <c r="B141" s="150" t="str">
        <f>P370</f>
        <v>PMD650/660-20/4</v>
      </c>
      <c r="E141" s="40">
        <f t="shared" si="2"/>
        <v>0</v>
      </c>
      <c r="G141" s="124"/>
      <c r="I141" s="124"/>
      <c r="J141" s="124"/>
      <c r="K141" s="124"/>
      <c r="L141" s="124"/>
      <c r="M141" s="170"/>
      <c r="N141" s="124"/>
      <c r="O141" s="124"/>
      <c r="P141" s="124"/>
      <c r="Q141" s="124"/>
      <c r="R141" s="124"/>
      <c r="S141" s="124"/>
      <c r="T141" s="124"/>
      <c r="V141" s="124"/>
      <c r="W141" s="124"/>
      <c r="X141" s="124"/>
      <c r="Y141" s="124"/>
      <c r="Z141" s="124"/>
      <c r="AA141" s="124"/>
      <c r="AB141" s="124"/>
      <c r="AC141" s="124"/>
      <c r="AD141" s="170"/>
      <c r="AF141" s="170"/>
      <c r="AG141" s="124"/>
      <c r="AK141" s="124"/>
      <c r="AL141" s="124"/>
      <c r="AM141" s="124"/>
      <c r="AN141" s="124"/>
      <c r="AQ141" s="124"/>
      <c r="AS141" s="124"/>
      <c r="AT141" s="124"/>
      <c r="AU141" s="124"/>
      <c r="AW141" s="124"/>
      <c r="AX141" s="170"/>
      <c r="AY141" s="124"/>
      <c r="BA141" s="124"/>
      <c r="BB141" s="124"/>
      <c r="BC141" s="124"/>
      <c r="BD141" s="124"/>
      <c r="BF141" s="124"/>
      <c r="BG141" s="124"/>
    </row>
    <row r="142" spans="1:59" ht="17.100000000000001" customHeight="1" x14ac:dyDescent="0.3">
      <c r="A142" s="67"/>
      <c r="B142" s="150" t="str">
        <f>P371</f>
        <v>PMD750/770-20/4</v>
      </c>
      <c r="E142" s="40">
        <f t="shared" si="2"/>
        <v>0</v>
      </c>
      <c r="G142" s="124"/>
      <c r="I142" s="124"/>
      <c r="J142" s="124"/>
      <c r="K142" s="124"/>
      <c r="L142" s="124"/>
      <c r="M142" s="170"/>
      <c r="N142" s="124"/>
      <c r="O142" s="124"/>
      <c r="P142" s="124"/>
      <c r="Q142" s="124"/>
      <c r="R142" s="124"/>
      <c r="S142" s="124"/>
      <c r="T142" s="124"/>
      <c r="V142" s="124"/>
      <c r="W142" s="124"/>
      <c r="X142" s="124"/>
      <c r="Y142" s="124"/>
      <c r="Z142" s="124"/>
      <c r="AA142" s="124"/>
      <c r="AB142" s="124"/>
      <c r="AC142" s="124"/>
      <c r="AD142" s="170"/>
      <c r="AF142" s="170"/>
      <c r="AG142" s="124"/>
      <c r="AK142" s="124"/>
      <c r="AL142" s="124"/>
      <c r="AM142" s="124"/>
      <c r="AN142" s="124"/>
      <c r="AQ142" s="124"/>
      <c r="AS142" s="124"/>
      <c r="AT142" s="124"/>
      <c r="AU142" s="124"/>
      <c r="AW142" s="124"/>
      <c r="AX142" s="170"/>
      <c r="AY142" s="124"/>
      <c r="BA142" s="124"/>
      <c r="BB142" s="124"/>
      <c r="BC142" s="124"/>
      <c r="BD142" s="124"/>
      <c r="BF142" s="124"/>
      <c r="BG142" s="124"/>
    </row>
    <row r="143" spans="1:59" ht="17.100000000000001" customHeight="1" x14ac:dyDescent="0.3">
      <c r="A143" s="67"/>
      <c r="B143" s="150" t="str">
        <f>P372</f>
        <v>PMD1000/1100-20/4</v>
      </c>
      <c r="E143" s="40">
        <f t="shared" si="2"/>
        <v>0</v>
      </c>
      <c r="G143" s="124"/>
      <c r="I143" s="124"/>
      <c r="J143" s="124"/>
      <c r="K143" s="124"/>
      <c r="L143" s="124"/>
      <c r="M143" s="170"/>
      <c r="N143" s="124"/>
      <c r="O143" s="124"/>
      <c r="P143" s="124"/>
      <c r="Q143" s="124"/>
      <c r="R143" s="124"/>
      <c r="S143" s="124"/>
      <c r="T143" s="124"/>
      <c r="V143" s="124"/>
      <c r="W143" s="124"/>
      <c r="X143" s="124"/>
      <c r="Y143" s="124"/>
      <c r="Z143" s="124"/>
      <c r="AA143" s="124"/>
      <c r="AB143" s="124"/>
      <c r="AC143" s="124"/>
      <c r="AD143" s="170"/>
      <c r="AF143" s="170"/>
      <c r="AG143" s="124"/>
      <c r="AK143" s="124"/>
      <c r="AL143" s="124"/>
      <c r="AM143" s="124"/>
      <c r="AN143" s="124"/>
      <c r="AQ143" s="124"/>
      <c r="AS143" s="124"/>
      <c r="AT143" s="124"/>
      <c r="AU143" s="124"/>
      <c r="AW143" s="124"/>
      <c r="AX143" s="170"/>
      <c r="AY143" s="124"/>
      <c r="BA143" s="124"/>
      <c r="BB143" s="124"/>
      <c r="BC143" s="124"/>
      <c r="BD143" s="124"/>
      <c r="BF143" s="124"/>
      <c r="BG143" s="124"/>
    </row>
    <row r="144" spans="1:59" ht="17.100000000000001" customHeight="1" x14ac:dyDescent="0.3">
      <c r="A144" s="67"/>
      <c r="B144" s="150" t="s">
        <v>166</v>
      </c>
      <c r="E144" s="40">
        <f t="shared" si="2"/>
        <v>0</v>
      </c>
      <c r="G144" s="124"/>
      <c r="I144" s="124"/>
      <c r="J144" s="124"/>
      <c r="K144" s="124"/>
      <c r="L144" s="124"/>
      <c r="M144" s="124"/>
      <c r="N144" s="124"/>
      <c r="O144" s="124"/>
      <c r="P144" s="124"/>
      <c r="Q144" s="124"/>
      <c r="R144" s="124"/>
      <c r="S144" s="124"/>
      <c r="T144" s="124"/>
      <c r="V144" s="124"/>
      <c r="W144" s="124"/>
      <c r="X144" s="124"/>
      <c r="Y144" s="124"/>
      <c r="Z144" s="124"/>
      <c r="AA144" s="124"/>
      <c r="AB144" s="124"/>
      <c r="AC144" s="124"/>
      <c r="AD144" s="124"/>
      <c r="AF144" s="124"/>
      <c r="AG144" s="124"/>
      <c r="AK144" s="124"/>
      <c r="AL144" s="124"/>
      <c r="AM144" s="124"/>
      <c r="AN144" s="124"/>
      <c r="AQ144" s="124"/>
      <c r="AS144" s="124"/>
      <c r="AT144" s="124"/>
      <c r="AU144" s="124"/>
      <c r="AW144" s="124"/>
      <c r="AX144" s="124"/>
      <c r="AY144" s="124"/>
      <c r="BA144" s="124"/>
      <c r="BB144" s="124"/>
      <c r="BC144" s="124"/>
      <c r="BD144" s="124"/>
      <c r="BF144" s="124"/>
      <c r="BG144" s="124"/>
    </row>
    <row r="145" spans="1:59" ht="17.100000000000001" customHeight="1" x14ac:dyDescent="0.3">
      <c r="A145" s="67"/>
      <c r="B145" s="150" t="s">
        <v>167</v>
      </c>
      <c r="E145" s="40">
        <f t="shared" ref="E145:E167" si="3">SUM(F145:BG145)</f>
        <v>0</v>
      </c>
      <c r="G145" s="124"/>
      <c r="I145" s="124"/>
      <c r="J145" s="124"/>
      <c r="K145" s="124"/>
      <c r="L145" s="124"/>
      <c r="M145" s="124"/>
      <c r="N145" s="124"/>
      <c r="O145" s="124"/>
      <c r="P145" s="124"/>
      <c r="Q145" s="124"/>
      <c r="R145" s="124"/>
      <c r="S145" s="124"/>
      <c r="T145" s="124"/>
      <c r="V145" s="124"/>
      <c r="W145" s="124"/>
      <c r="X145" s="124"/>
      <c r="Y145" s="124"/>
      <c r="Z145" s="124"/>
      <c r="AA145" s="124"/>
      <c r="AB145" s="124"/>
      <c r="AC145" s="124"/>
      <c r="AD145" s="124"/>
      <c r="AF145" s="124"/>
      <c r="AG145" s="124"/>
      <c r="AK145" s="124"/>
      <c r="AL145" s="124"/>
      <c r="AM145" s="124"/>
      <c r="AN145" s="124"/>
      <c r="AQ145" s="124"/>
      <c r="AS145" s="124"/>
      <c r="AT145" s="124"/>
      <c r="AU145" s="124"/>
      <c r="AW145" s="124"/>
      <c r="AX145" s="124"/>
      <c r="AY145" s="124"/>
      <c r="BA145" s="124"/>
      <c r="BB145" s="124"/>
      <c r="BC145" s="124"/>
      <c r="BD145" s="124"/>
      <c r="BF145" s="124"/>
      <c r="BG145" s="124"/>
    </row>
    <row r="146" spans="1:59" ht="17.100000000000001" customHeight="1" x14ac:dyDescent="0.3">
      <c r="A146" s="67"/>
      <c r="B146" s="150" t="s">
        <v>168</v>
      </c>
      <c r="E146" s="40">
        <f t="shared" si="3"/>
        <v>3</v>
      </c>
      <c r="G146" s="38"/>
      <c r="I146" s="38"/>
      <c r="J146" s="38"/>
      <c r="K146" s="199">
        <v>1</v>
      </c>
      <c r="L146" s="199">
        <v>1</v>
      </c>
      <c r="M146" s="38"/>
      <c r="N146" s="38"/>
      <c r="O146" s="38"/>
      <c r="P146" s="38"/>
      <c r="Q146" s="38"/>
      <c r="R146" s="38"/>
      <c r="S146" s="38"/>
      <c r="T146" s="38"/>
      <c r="V146" s="38"/>
      <c r="W146" s="38"/>
      <c r="X146" s="38"/>
      <c r="Y146" s="38"/>
      <c r="Z146" s="38"/>
      <c r="AA146" s="38"/>
      <c r="AB146" s="38"/>
      <c r="AC146" s="38"/>
      <c r="AD146" s="38"/>
      <c r="AF146" s="38"/>
      <c r="AG146" s="38"/>
      <c r="AK146" s="38"/>
      <c r="AL146" s="38"/>
      <c r="AM146" s="38"/>
      <c r="AN146" s="38"/>
      <c r="AQ146" s="38"/>
      <c r="AS146" s="38"/>
      <c r="AT146" s="38"/>
      <c r="AU146" s="38"/>
      <c r="AW146" s="38"/>
      <c r="AX146" s="38"/>
      <c r="AY146" s="40">
        <v>1</v>
      </c>
      <c r="BA146" s="38"/>
      <c r="BB146" s="38"/>
      <c r="BC146" s="38"/>
      <c r="BD146" s="38"/>
      <c r="BF146" s="38"/>
      <c r="BG146" s="38"/>
    </row>
    <row r="147" spans="1:59" ht="17.100000000000001" customHeight="1" x14ac:dyDescent="0.3">
      <c r="A147" s="67"/>
      <c r="B147" s="150" t="s">
        <v>169</v>
      </c>
      <c r="E147" s="40">
        <f t="shared" si="3"/>
        <v>1</v>
      </c>
      <c r="G147" s="38"/>
      <c r="I147" s="38"/>
      <c r="J147" s="38"/>
      <c r="K147" s="170"/>
      <c r="L147" s="199">
        <v>1</v>
      </c>
      <c r="M147" s="38"/>
      <c r="N147" s="38"/>
      <c r="O147" s="38"/>
      <c r="P147" s="38"/>
      <c r="Q147" s="38"/>
      <c r="R147" s="38"/>
      <c r="S147" s="38"/>
      <c r="T147" s="38"/>
      <c r="V147" s="38"/>
      <c r="W147" s="38"/>
      <c r="X147" s="38"/>
      <c r="Y147" s="38"/>
      <c r="Z147" s="38"/>
      <c r="AA147" s="38"/>
      <c r="AB147" s="38"/>
      <c r="AC147" s="38"/>
      <c r="AD147" s="38"/>
      <c r="AF147" s="38"/>
      <c r="AG147" s="38"/>
      <c r="AK147" s="38"/>
      <c r="AL147" s="38"/>
      <c r="AM147" s="38"/>
      <c r="AN147" s="38"/>
      <c r="AQ147" s="38"/>
      <c r="AS147" s="38"/>
      <c r="AT147" s="38"/>
      <c r="AU147" s="38"/>
      <c r="AW147" s="38"/>
      <c r="AX147" s="38"/>
      <c r="AY147" s="38"/>
      <c r="BA147" s="38"/>
      <c r="BB147" s="38"/>
      <c r="BC147" s="38"/>
      <c r="BD147" s="38"/>
      <c r="BF147" s="38"/>
      <c r="BG147" s="38"/>
    </row>
    <row r="148" spans="1:59" ht="17.100000000000001" customHeight="1" x14ac:dyDescent="0.3">
      <c r="A148" s="67"/>
      <c r="B148" s="200" t="s">
        <v>170</v>
      </c>
      <c r="E148" s="40">
        <f t="shared" si="3"/>
        <v>0</v>
      </c>
      <c r="G148" s="124"/>
      <c r="I148" s="124"/>
      <c r="J148" s="124"/>
      <c r="K148" s="124"/>
      <c r="L148" s="124"/>
      <c r="M148" s="124"/>
      <c r="N148" s="124"/>
      <c r="O148" s="124"/>
      <c r="P148" s="124"/>
      <c r="Q148" s="124"/>
      <c r="R148" s="124"/>
      <c r="S148" s="124"/>
      <c r="T148" s="124"/>
      <c r="V148" s="124"/>
      <c r="W148" s="124"/>
      <c r="X148" s="124"/>
      <c r="Y148" s="124"/>
      <c r="Z148" s="124"/>
      <c r="AA148" s="124"/>
      <c r="AB148" s="124"/>
      <c r="AC148" s="124"/>
      <c r="AD148" s="124"/>
      <c r="AF148" s="124"/>
      <c r="AG148" s="124"/>
      <c r="AK148" s="124"/>
      <c r="AL148" s="124"/>
      <c r="AM148" s="124"/>
      <c r="AN148" s="124"/>
      <c r="AQ148" s="124"/>
      <c r="AS148" s="124"/>
      <c r="AT148" s="124"/>
      <c r="AU148" s="124"/>
      <c r="AW148" s="124"/>
      <c r="AX148" s="124"/>
      <c r="AY148" s="124"/>
      <c r="BA148" s="124"/>
      <c r="BB148" s="124"/>
      <c r="BC148" s="124"/>
      <c r="BD148" s="124"/>
      <c r="BF148" s="124"/>
      <c r="BG148" s="124"/>
    </row>
    <row r="149" spans="1:59" ht="17.100000000000001" customHeight="1" x14ac:dyDescent="0.3">
      <c r="A149" s="67"/>
      <c r="B149" s="200" t="s">
        <v>170</v>
      </c>
      <c r="E149" s="40">
        <f t="shared" si="3"/>
        <v>0</v>
      </c>
      <c r="G149" s="124"/>
      <c r="I149" s="124"/>
      <c r="J149" s="124"/>
      <c r="K149" s="124"/>
      <c r="L149" s="124"/>
      <c r="M149" s="124"/>
      <c r="N149" s="124"/>
      <c r="O149" s="124"/>
      <c r="P149" s="124"/>
      <c r="Q149" s="124"/>
      <c r="R149" s="124"/>
      <c r="S149" s="124"/>
      <c r="T149" s="124"/>
      <c r="V149" s="124"/>
      <c r="W149" s="124"/>
      <c r="X149" s="124"/>
      <c r="Y149" s="124"/>
      <c r="Z149" s="124"/>
      <c r="AA149" s="124"/>
      <c r="AB149" s="124"/>
      <c r="AC149" s="124"/>
      <c r="AD149" s="124"/>
      <c r="AF149" s="124"/>
      <c r="AG149" s="124"/>
      <c r="AK149" s="124"/>
      <c r="AL149" s="124"/>
      <c r="AM149" s="124"/>
      <c r="AN149" s="124"/>
      <c r="AQ149" s="124"/>
      <c r="AS149" s="124"/>
      <c r="AT149" s="124"/>
      <c r="AU149" s="124"/>
      <c r="AW149" s="124"/>
      <c r="AX149" s="124"/>
      <c r="AY149" s="124"/>
      <c r="BA149" s="124"/>
      <c r="BB149" s="124"/>
      <c r="BC149" s="124"/>
      <c r="BD149" s="124"/>
      <c r="BF149" s="124"/>
      <c r="BG149" s="124"/>
    </row>
    <row r="150" spans="1:59" ht="17.100000000000001" customHeight="1" x14ac:dyDescent="0.3">
      <c r="A150" s="67"/>
      <c r="B150" s="200" t="s">
        <v>170</v>
      </c>
      <c r="E150" s="40">
        <f t="shared" si="3"/>
        <v>0</v>
      </c>
      <c r="G150" s="124"/>
      <c r="I150" s="124"/>
      <c r="J150" s="124"/>
      <c r="K150" s="124"/>
      <c r="L150" s="124"/>
      <c r="M150" s="124"/>
      <c r="N150" s="124"/>
      <c r="O150" s="124"/>
      <c r="P150" s="124"/>
      <c r="Q150" s="124"/>
      <c r="R150" s="124"/>
      <c r="S150" s="124"/>
      <c r="T150" s="124"/>
      <c r="V150" s="124"/>
      <c r="W150" s="124"/>
      <c r="X150" s="124"/>
      <c r="Y150" s="124"/>
      <c r="Z150" s="124"/>
      <c r="AA150" s="124"/>
      <c r="AB150" s="124"/>
      <c r="AC150" s="124"/>
      <c r="AD150" s="124"/>
      <c r="AF150" s="124"/>
      <c r="AG150" s="124"/>
      <c r="AK150" s="124"/>
      <c r="AL150" s="124"/>
      <c r="AM150" s="124"/>
      <c r="AN150" s="124"/>
      <c r="AQ150" s="124"/>
      <c r="AS150" s="124"/>
      <c r="AT150" s="124"/>
      <c r="AU150" s="124"/>
      <c r="AW150" s="124"/>
      <c r="AX150" s="124"/>
      <c r="AY150" s="124"/>
      <c r="BA150" s="124"/>
      <c r="BB150" s="124"/>
      <c r="BC150" s="124"/>
      <c r="BD150" s="124"/>
      <c r="BF150" s="124"/>
      <c r="BG150" s="124"/>
    </row>
    <row r="151" spans="1:59" ht="17.100000000000001" customHeight="1" x14ac:dyDescent="0.3">
      <c r="A151" s="67"/>
      <c r="B151" s="200" t="s">
        <v>170</v>
      </c>
      <c r="E151" s="40">
        <f t="shared" si="3"/>
        <v>0</v>
      </c>
      <c r="G151" s="124"/>
      <c r="I151" s="124"/>
      <c r="J151" s="124"/>
      <c r="K151" s="124"/>
      <c r="L151" s="124"/>
      <c r="M151" s="124"/>
      <c r="N151" s="124"/>
      <c r="O151" s="124"/>
      <c r="P151" s="124"/>
      <c r="Q151" s="124"/>
      <c r="R151" s="124"/>
      <c r="S151" s="124"/>
      <c r="T151" s="124"/>
      <c r="V151" s="124"/>
      <c r="W151" s="124"/>
      <c r="X151" s="124"/>
      <c r="Y151" s="124"/>
      <c r="Z151" s="124"/>
      <c r="AA151" s="124"/>
      <c r="AB151" s="124"/>
      <c r="AC151" s="124"/>
      <c r="AD151" s="124"/>
      <c r="AF151" s="124"/>
      <c r="AG151" s="124"/>
      <c r="AK151" s="124"/>
      <c r="AL151" s="124"/>
      <c r="AM151" s="124"/>
      <c r="AN151" s="124"/>
      <c r="AQ151" s="124"/>
      <c r="AS151" s="124"/>
      <c r="AT151" s="124"/>
      <c r="AU151" s="124"/>
      <c r="AW151" s="124"/>
      <c r="AX151" s="124"/>
      <c r="AY151" s="124"/>
      <c r="BA151" s="124"/>
      <c r="BB151" s="124"/>
      <c r="BC151" s="124"/>
      <c r="BD151" s="124"/>
      <c r="BF151" s="124"/>
      <c r="BG151" s="124"/>
    </row>
    <row r="152" spans="1:59" ht="17.100000000000001" customHeight="1" x14ac:dyDescent="0.3">
      <c r="A152" s="67"/>
      <c r="B152" s="200" t="s">
        <v>170</v>
      </c>
      <c r="E152" s="40">
        <f t="shared" si="3"/>
        <v>0</v>
      </c>
      <c r="G152" s="124"/>
      <c r="I152" s="124"/>
      <c r="J152" s="124"/>
      <c r="K152" s="124"/>
      <c r="L152" s="124"/>
      <c r="M152" s="124"/>
      <c r="N152" s="124"/>
      <c r="O152" s="124"/>
      <c r="P152" s="124"/>
      <c r="Q152" s="124"/>
      <c r="R152" s="124"/>
      <c r="S152" s="124"/>
      <c r="T152" s="124"/>
      <c r="V152" s="124"/>
      <c r="W152" s="124"/>
      <c r="X152" s="124"/>
      <c r="Y152" s="124"/>
      <c r="Z152" s="124"/>
      <c r="AA152" s="124"/>
      <c r="AB152" s="124"/>
      <c r="AC152" s="124"/>
      <c r="AD152" s="124"/>
      <c r="AF152" s="124"/>
      <c r="AG152" s="124"/>
      <c r="AK152" s="124"/>
      <c r="AL152" s="124"/>
      <c r="AM152" s="124"/>
      <c r="AN152" s="124"/>
      <c r="AQ152" s="124"/>
      <c r="AS152" s="124"/>
      <c r="AT152" s="124"/>
      <c r="AU152" s="124"/>
      <c r="AW152" s="124"/>
      <c r="AX152" s="124"/>
      <c r="AY152" s="124"/>
      <c r="BA152" s="124"/>
      <c r="BB152" s="124"/>
      <c r="BC152" s="124"/>
      <c r="BD152" s="124"/>
      <c r="BF152" s="124"/>
      <c r="BG152" s="124"/>
    </row>
    <row r="153" spans="1:59" ht="17.100000000000001" customHeight="1" x14ac:dyDescent="0.3">
      <c r="A153" s="67"/>
      <c r="B153" s="200" t="s">
        <v>170</v>
      </c>
      <c r="E153" s="40">
        <f t="shared" si="3"/>
        <v>0</v>
      </c>
      <c r="G153" s="124"/>
      <c r="I153" s="124"/>
      <c r="J153" s="124"/>
      <c r="K153" s="124"/>
      <c r="L153" s="124"/>
      <c r="M153" s="124"/>
      <c r="N153" s="124"/>
      <c r="O153" s="124"/>
      <c r="P153" s="124"/>
      <c r="Q153" s="124"/>
      <c r="R153" s="124"/>
      <c r="S153" s="124"/>
      <c r="T153" s="124"/>
      <c r="V153" s="124"/>
      <c r="W153" s="124"/>
      <c r="X153" s="124"/>
      <c r="Y153" s="124"/>
      <c r="Z153" s="124"/>
      <c r="AA153" s="124"/>
      <c r="AB153" s="124"/>
      <c r="AC153" s="124"/>
      <c r="AD153" s="124"/>
      <c r="AF153" s="124"/>
      <c r="AG153" s="124"/>
      <c r="AK153" s="124"/>
      <c r="AL153" s="124"/>
      <c r="AM153" s="124"/>
      <c r="AN153" s="124"/>
      <c r="AQ153" s="124"/>
      <c r="AS153" s="124"/>
      <c r="AT153" s="124"/>
      <c r="AU153" s="124"/>
      <c r="AW153" s="124"/>
      <c r="AX153" s="124"/>
      <c r="AY153" s="124"/>
      <c r="BA153" s="124"/>
      <c r="BB153" s="124"/>
      <c r="BC153" s="124"/>
      <c r="BD153" s="124"/>
      <c r="BF153" s="124"/>
      <c r="BG153" s="124"/>
    </row>
    <row r="154" spans="1:59" ht="17.100000000000001" customHeight="1" x14ac:dyDescent="0.3">
      <c r="A154" s="67"/>
      <c r="B154" s="200" t="s">
        <v>170</v>
      </c>
      <c r="E154" s="40">
        <f t="shared" si="3"/>
        <v>0</v>
      </c>
      <c r="G154" s="124"/>
      <c r="I154" s="124"/>
      <c r="J154" s="124"/>
      <c r="K154" s="124"/>
      <c r="L154" s="124"/>
      <c r="M154" s="124"/>
      <c r="N154" s="124"/>
      <c r="O154" s="124"/>
      <c r="P154" s="124"/>
      <c r="Q154" s="124"/>
      <c r="R154" s="124"/>
      <c r="S154" s="124"/>
      <c r="T154" s="124"/>
      <c r="V154" s="124"/>
      <c r="W154" s="124"/>
      <c r="X154" s="124"/>
      <c r="Y154" s="124"/>
      <c r="Z154" s="124"/>
      <c r="AA154" s="124"/>
      <c r="AB154" s="124"/>
      <c r="AC154" s="124"/>
      <c r="AD154" s="124"/>
      <c r="AF154" s="124"/>
      <c r="AG154" s="124"/>
      <c r="AK154" s="124"/>
      <c r="AL154" s="124"/>
      <c r="AM154" s="124"/>
      <c r="AN154" s="124"/>
      <c r="AQ154" s="124"/>
      <c r="AS154" s="124"/>
      <c r="AT154" s="124"/>
      <c r="AU154" s="124"/>
      <c r="AW154" s="124"/>
      <c r="AX154" s="124"/>
      <c r="AY154" s="124"/>
      <c r="BA154" s="124"/>
      <c r="BB154" s="124"/>
      <c r="BC154" s="124"/>
      <c r="BD154" s="124"/>
      <c r="BF154" s="124"/>
      <c r="BG154" s="124"/>
    </row>
    <row r="155" spans="1:59" ht="17.100000000000001" customHeight="1" x14ac:dyDescent="0.3">
      <c r="A155" s="67"/>
      <c r="B155" s="200" t="s">
        <v>170</v>
      </c>
      <c r="E155" s="40">
        <f t="shared" si="3"/>
        <v>0</v>
      </c>
      <c r="G155" s="124"/>
      <c r="I155" s="124"/>
      <c r="J155" s="124"/>
      <c r="K155" s="124"/>
      <c r="L155" s="124"/>
      <c r="M155" s="124"/>
      <c r="N155" s="124"/>
      <c r="O155" s="124"/>
      <c r="P155" s="124"/>
      <c r="Q155" s="124"/>
      <c r="R155" s="124"/>
      <c r="S155" s="124"/>
      <c r="T155" s="124"/>
      <c r="V155" s="124"/>
      <c r="W155" s="124"/>
      <c r="X155" s="124"/>
      <c r="Y155" s="124"/>
      <c r="Z155" s="124"/>
      <c r="AA155" s="124"/>
      <c r="AB155" s="124"/>
      <c r="AC155" s="124"/>
      <c r="AD155" s="124"/>
      <c r="AF155" s="124"/>
      <c r="AG155" s="124"/>
      <c r="AK155" s="124"/>
      <c r="AL155" s="124"/>
      <c r="AM155" s="124"/>
      <c r="AN155" s="124"/>
      <c r="AQ155" s="124"/>
      <c r="AS155" s="124"/>
      <c r="AT155" s="124"/>
      <c r="AU155" s="124"/>
      <c r="AW155" s="124"/>
      <c r="AX155" s="124"/>
      <c r="AY155" s="124"/>
      <c r="BA155" s="124"/>
      <c r="BB155" s="124"/>
      <c r="BC155" s="124"/>
      <c r="BD155" s="124"/>
      <c r="BF155" s="124"/>
      <c r="BG155" s="124"/>
    </row>
    <row r="156" spans="1:59" ht="17.100000000000001" customHeight="1" x14ac:dyDescent="0.3">
      <c r="A156" s="67"/>
      <c r="B156" s="200" t="s">
        <v>170</v>
      </c>
      <c r="E156" s="40">
        <f t="shared" si="3"/>
        <v>0</v>
      </c>
      <c r="G156" s="124"/>
      <c r="I156" s="124"/>
      <c r="J156" s="124"/>
      <c r="K156" s="124"/>
      <c r="L156" s="124"/>
      <c r="M156" s="124"/>
      <c r="N156" s="124"/>
      <c r="O156" s="124"/>
      <c r="P156" s="124"/>
      <c r="Q156" s="124"/>
      <c r="R156" s="124"/>
      <c r="S156" s="124"/>
      <c r="T156" s="124"/>
      <c r="V156" s="124"/>
      <c r="W156" s="124"/>
      <c r="X156" s="124"/>
      <c r="Y156" s="124"/>
      <c r="Z156" s="124"/>
      <c r="AA156" s="124"/>
      <c r="AB156" s="124"/>
      <c r="AC156" s="124"/>
      <c r="AD156" s="124"/>
      <c r="AF156" s="124"/>
      <c r="AG156" s="124"/>
      <c r="AK156" s="124"/>
      <c r="AL156" s="124"/>
      <c r="AM156" s="124"/>
      <c r="AN156" s="124"/>
      <c r="AQ156" s="124"/>
      <c r="AS156" s="124"/>
      <c r="AT156" s="124"/>
      <c r="AU156" s="124"/>
      <c r="AW156" s="124"/>
      <c r="AX156" s="124"/>
      <c r="AY156" s="124"/>
      <c r="BA156" s="124"/>
      <c r="BB156" s="124"/>
      <c r="BC156" s="124"/>
      <c r="BD156" s="124"/>
      <c r="BF156" s="124"/>
      <c r="BG156" s="124"/>
    </row>
    <row r="157" spans="1:59" ht="17.100000000000001" customHeight="1" x14ac:dyDescent="0.3">
      <c r="A157" s="67"/>
      <c r="B157" s="200" t="s">
        <v>170</v>
      </c>
      <c r="E157" s="40">
        <f t="shared" si="3"/>
        <v>0</v>
      </c>
      <c r="G157" s="124"/>
      <c r="I157" s="124"/>
      <c r="J157" s="124"/>
      <c r="K157" s="124"/>
      <c r="L157" s="124"/>
      <c r="M157" s="124"/>
      <c r="N157" s="124"/>
      <c r="O157" s="124"/>
      <c r="P157" s="124"/>
      <c r="Q157" s="124"/>
      <c r="R157" s="124"/>
      <c r="S157" s="124"/>
      <c r="T157" s="124"/>
      <c r="V157" s="124"/>
      <c r="W157" s="124"/>
      <c r="X157" s="124"/>
      <c r="Y157" s="124"/>
      <c r="Z157" s="124"/>
      <c r="AA157" s="124"/>
      <c r="AB157" s="124"/>
      <c r="AC157" s="124"/>
      <c r="AD157" s="124"/>
      <c r="AF157" s="124"/>
      <c r="AG157" s="124"/>
      <c r="AK157" s="124"/>
      <c r="AL157" s="124"/>
      <c r="AM157" s="124"/>
      <c r="AN157" s="124"/>
      <c r="AQ157" s="124"/>
      <c r="AS157" s="124"/>
      <c r="AT157" s="124"/>
      <c r="AU157" s="124"/>
      <c r="AW157" s="124"/>
      <c r="AX157" s="124"/>
      <c r="AY157" s="124"/>
      <c r="BA157" s="124"/>
      <c r="BB157" s="124"/>
      <c r="BC157" s="124"/>
      <c r="BD157" s="124"/>
      <c r="BF157" s="124"/>
      <c r="BG157" s="124"/>
    </row>
    <row r="158" spans="1:59" ht="17.100000000000001" customHeight="1" x14ac:dyDescent="0.3">
      <c r="A158" s="67"/>
      <c r="B158" s="200" t="s">
        <v>170</v>
      </c>
      <c r="E158" s="40">
        <f t="shared" si="3"/>
        <v>0</v>
      </c>
      <c r="G158" s="124"/>
      <c r="I158" s="124"/>
      <c r="J158" s="124"/>
      <c r="K158" s="124"/>
      <c r="L158" s="124"/>
      <c r="M158" s="124"/>
      <c r="N158" s="124"/>
      <c r="O158" s="124"/>
      <c r="P158" s="124"/>
      <c r="Q158" s="124"/>
      <c r="R158" s="124"/>
      <c r="S158" s="124"/>
      <c r="T158" s="124"/>
      <c r="V158" s="124"/>
      <c r="W158" s="124"/>
      <c r="X158" s="124"/>
      <c r="Y158" s="124"/>
      <c r="Z158" s="124"/>
      <c r="AA158" s="124"/>
      <c r="AB158" s="124"/>
      <c r="AC158" s="124"/>
      <c r="AD158" s="124"/>
      <c r="AF158" s="124"/>
      <c r="AG158" s="124"/>
      <c r="AK158" s="124"/>
      <c r="AL158" s="124"/>
      <c r="AM158" s="124"/>
      <c r="AN158" s="124"/>
      <c r="AQ158" s="124"/>
      <c r="AS158" s="124"/>
      <c r="AT158" s="124"/>
      <c r="AU158" s="124"/>
      <c r="AW158" s="124"/>
      <c r="AX158" s="124"/>
      <c r="AY158" s="124"/>
      <c r="BA158" s="124"/>
      <c r="BB158" s="124"/>
      <c r="BC158" s="124"/>
      <c r="BD158" s="124"/>
      <c r="BF158" s="124"/>
      <c r="BG158" s="124"/>
    </row>
    <row r="159" spans="1:59" ht="17.100000000000001" customHeight="1" x14ac:dyDescent="0.3">
      <c r="A159" s="67"/>
      <c r="B159" s="200" t="s">
        <v>170</v>
      </c>
      <c r="E159" s="40">
        <f t="shared" si="3"/>
        <v>0</v>
      </c>
      <c r="G159" s="124"/>
      <c r="I159" s="124"/>
      <c r="J159" s="124"/>
      <c r="K159" s="124"/>
      <c r="L159" s="124"/>
      <c r="M159" s="124"/>
      <c r="N159" s="124"/>
      <c r="O159" s="124"/>
      <c r="P159" s="124"/>
      <c r="Q159" s="124"/>
      <c r="R159" s="124"/>
      <c r="S159" s="124"/>
      <c r="T159" s="124"/>
      <c r="V159" s="124"/>
      <c r="W159" s="124"/>
      <c r="X159" s="124"/>
      <c r="Y159" s="124"/>
      <c r="Z159" s="124"/>
      <c r="AA159" s="124"/>
      <c r="AB159" s="124"/>
      <c r="AC159" s="124"/>
      <c r="AD159" s="124"/>
      <c r="AF159" s="124"/>
      <c r="AG159" s="124"/>
      <c r="AK159" s="124"/>
      <c r="AL159" s="124"/>
      <c r="AM159" s="124"/>
      <c r="AN159" s="124"/>
      <c r="AQ159" s="124"/>
      <c r="AS159" s="124"/>
      <c r="AT159" s="124"/>
      <c r="AU159" s="124"/>
      <c r="AW159" s="124"/>
      <c r="AX159" s="124"/>
      <c r="AY159" s="124"/>
      <c r="BA159" s="124"/>
      <c r="BB159" s="124"/>
      <c r="BC159" s="124"/>
      <c r="BD159" s="124"/>
      <c r="BF159" s="124"/>
      <c r="BG159" s="124"/>
    </row>
    <row r="160" spans="1:59" ht="17.100000000000001" customHeight="1" x14ac:dyDescent="0.3">
      <c r="A160" s="67"/>
      <c r="B160" s="200" t="s">
        <v>170</v>
      </c>
      <c r="E160" s="40">
        <f t="shared" si="3"/>
        <v>0</v>
      </c>
      <c r="G160" s="124"/>
      <c r="I160" s="124"/>
      <c r="J160" s="124"/>
      <c r="K160" s="124"/>
      <c r="L160" s="124"/>
      <c r="M160" s="124"/>
      <c r="N160" s="124"/>
      <c r="O160" s="124"/>
      <c r="P160" s="124"/>
      <c r="Q160" s="124"/>
      <c r="R160" s="124"/>
      <c r="S160" s="124"/>
      <c r="T160" s="124"/>
      <c r="V160" s="124"/>
      <c r="W160" s="124"/>
      <c r="X160" s="124"/>
      <c r="Y160" s="124"/>
      <c r="Z160" s="124"/>
      <c r="AA160" s="124"/>
      <c r="AB160" s="124"/>
      <c r="AC160" s="124"/>
      <c r="AD160" s="124"/>
      <c r="AF160" s="124"/>
      <c r="AG160" s="124"/>
      <c r="AK160" s="124"/>
      <c r="AL160" s="124"/>
      <c r="AM160" s="124"/>
      <c r="AN160" s="124"/>
      <c r="AQ160" s="124"/>
      <c r="AS160" s="124"/>
      <c r="AT160" s="124"/>
      <c r="AU160" s="124"/>
      <c r="AW160" s="124"/>
      <c r="AX160" s="124"/>
      <c r="AY160" s="124"/>
      <c r="BA160" s="124"/>
      <c r="BB160" s="124"/>
      <c r="BC160" s="124"/>
      <c r="BD160" s="124"/>
      <c r="BF160" s="124"/>
      <c r="BG160" s="124"/>
    </row>
    <row r="161" spans="1:79" ht="17.100000000000001" customHeight="1" x14ac:dyDescent="0.3">
      <c r="A161" s="67"/>
      <c r="B161" s="200" t="s">
        <v>170</v>
      </c>
      <c r="E161" s="40">
        <f t="shared" si="3"/>
        <v>0</v>
      </c>
      <c r="G161" s="124"/>
      <c r="I161" s="124"/>
      <c r="J161" s="124"/>
      <c r="K161" s="124"/>
      <c r="L161" s="124"/>
      <c r="M161" s="124"/>
      <c r="N161" s="124"/>
      <c r="O161" s="124"/>
      <c r="P161" s="124"/>
      <c r="Q161" s="124"/>
      <c r="R161" s="124"/>
      <c r="S161" s="124"/>
      <c r="T161" s="124"/>
      <c r="V161" s="124"/>
      <c r="W161" s="124"/>
      <c r="X161" s="124"/>
      <c r="Y161" s="124"/>
      <c r="Z161" s="124"/>
      <c r="AA161" s="124"/>
      <c r="AB161" s="124"/>
      <c r="AC161" s="124"/>
      <c r="AD161" s="124"/>
      <c r="AF161" s="124"/>
      <c r="AG161" s="124"/>
      <c r="AK161" s="124"/>
      <c r="AL161" s="124"/>
      <c r="AM161" s="124"/>
      <c r="AN161" s="124"/>
      <c r="AQ161" s="124"/>
      <c r="AS161" s="124"/>
      <c r="AT161" s="124"/>
      <c r="AU161" s="124"/>
      <c r="AW161" s="124"/>
      <c r="AX161" s="124"/>
      <c r="AY161" s="124"/>
      <c r="BA161" s="124"/>
      <c r="BB161" s="124"/>
      <c r="BC161" s="124"/>
      <c r="BD161" s="124"/>
      <c r="BF161" s="124"/>
      <c r="BG161" s="124"/>
    </row>
    <row r="162" spans="1:79" ht="17.100000000000001" customHeight="1" x14ac:dyDescent="0.3">
      <c r="A162" s="67"/>
      <c r="B162" s="200" t="s">
        <v>170</v>
      </c>
      <c r="E162" s="40">
        <f t="shared" si="3"/>
        <v>0</v>
      </c>
      <c r="G162" s="124"/>
      <c r="I162" s="124"/>
      <c r="J162" s="124"/>
      <c r="K162" s="124"/>
      <c r="L162" s="124"/>
      <c r="M162" s="124"/>
      <c r="N162" s="124"/>
      <c r="O162" s="124"/>
      <c r="P162" s="124"/>
      <c r="Q162" s="124"/>
      <c r="R162" s="124"/>
      <c r="S162" s="124"/>
      <c r="T162" s="124"/>
      <c r="V162" s="124"/>
      <c r="W162" s="124"/>
      <c r="X162" s="124"/>
      <c r="Y162" s="124"/>
      <c r="Z162" s="124"/>
      <c r="AA162" s="124"/>
      <c r="AB162" s="124"/>
      <c r="AC162" s="124"/>
      <c r="AD162" s="124"/>
      <c r="AF162" s="124"/>
      <c r="AG162" s="124"/>
      <c r="AK162" s="124"/>
      <c r="AL162" s="124"/>
      <c r="AM162" s="124"/>
      <c r="AN162" s="124"/>
      <c r="AQ162" s="124"/>
      <c r="AS162" s="124"/>
      <c r="AT162" s="124"/>
      <c r="AU162" s="124"/>
      <c r="AW162" s="124"/>
      <c r="AX162" s="124"/>
      <c r="AY162" s="124"/>
      <c r="BA162" s="124"/>
      <c r="BB162" s="124"/>
      <c r="BC162" s="124"/>
      <c r="BD162" s="124"/>
      <c r="BF162" s="124"/>
      <c r="BG162" s="124"/>
    </row>
    <row r="163" spans="1:79" ht="17.100000000000001" customHeight="1" x14ac:dyDescent="0.3">
      <c r="A163" s="67"/>
      <c r="B163" s="200" t="s">
        <v>170</v>
      </c>
      <c r="E163" s="40">
        <f t="shared" si="3"/>
        <v>0</v>
      </c>
      <c r="G163" s="124"/>
      <c r="I163" s="124"/>
      <c r="J163" s="124"/>
      <c r="K163" s="124"/>
      <c r="L163" s="124"/>
      <c r="M163" s="124"/>
      <c r="N163" s="124"/>
      <c r="O163" s="124"/>
      <c r="P163" s="124"/>
      <c r="Q163" s="124"/>
      <c r="R163" s="124"/>
      <c r="S163" s="124"/>
      <c r="T163" s="124"/>
      <c r="V163" s="124"/>
      <c r="W163" s="124"/>
      <c r="X163" s="124"/>
      <c r="Y163" s="124"/>
      <c r="Z163" s="124"/>
      <c r="AA163" s="124"/>
      <c r="AB163" s="124"/>
      <c r="AC163" s="124"/>
      <c r="AD163" s="124"/>
      <c r="AF163" s="124"/>
      <c r="AG163" s="124"/>
      <c r="AK163" s="124"/>
      <c r="AL163" s="124"/>
      <c r="AM163" s="124"/>
      <c r="AN163" s="124"/>
      <c r="AQ163" s="124"/>
      <c r="AS163" s="124"/>
      <c r="AT163" s="124"/>
      <c r="AU163" s="124"/>
      <c r="AW163" s="124"/>
      <c r="AX163" s="124"/>
      <c r="AY163" s="124"/>
      <c r="BA163" s="124"/>
      <c r="BB163" s="124"/>
      <c r="BC163" s="124"/>
      <c r="BD163" s="124"/>
      <c r="BF163" s="124"/>
      <c r="BG163" s="124"/>
    </row>
    <row r="164" spans="1:79" ht="17.100000000000001" customHeight="1" x14ac:dyDescent="0.3">
      <c r="A164" s="67"/>
      <c r="B164" s="200" t="s">
        <v>170</v>
      </c>
      <c r="E164" s="40">
        <f t="shared" si="3"/>
        <v>0</v>
      </c>
      <c r="G164" s="124"/>
      <c r="I164" s="124"/>
      <c r="J164" s="124"/>
      <c r="K164" s="124"/>
      <c r="L164" s="124"/>
      <c r="M164" s="124"/>
      <c r="N164" s="124"/>
      <c r="O164" s="124"/>
      <c r="P164" s="124"/>
      <c r="Q164" s="124"/>
      <c r="R164" s="124"/>
      <c r="S164" s="124"/>
      <c r="T164" s="124"/>
      <c r="V164" s="124"/>
      <c r="W164" s="124"/>
      <c r="X164" s="124"/>
      <c r="Y164" s="124"/>
      <c r="Z164" s="124"/>
      <c r="AA164" s="124"/>
      <c r="AB164" s="124"/>
      <c r="AC164" s="124"/>
      <c r="AD164" s="124"/>
      <c r="AF164" s="124"/>
      <c r="AG164" s="124"/>
      <c r="AK164" s="124"/>
      <c r="AL164" s="124"/>
      <c r="AM164" s="124"/>
      <c r="AN164" s="124"/>
      <c r="AQ164" s="124"/>
      <c r="AS164" s="124"/>
      <c r="AT164" s="124"/>
      <c r="AU164" s="124"/>
      <c r="AW164" s="124"/>
      <c r="AX164" s="124"/>
      <c r="AY164" s="124"/>
      <c r="BA164" s="124"/>
      <c r="BB164" s="124"/>
      <c r="BC164" s="124"/>
      <c r="BD164" s="124"/>
      <c r="BF164" s="124"/>
      <c r="BG164" s="124"/>
    </row>
    <row r="165" spans="1:79" ht="17.100000000000001" customHeight="1" x14ac:dyDescent="0.3">
      <c r="A165" s="67"/>
      <c r="B165" s="200" t="s">
        <v>170</v>
      </c>
      <c r="E165" s="40">
        <f t="shared" si="3"/>
        <v>0</v>
      </c>
      <c r="G165" s="124"/>
      <c r="I165" s="124"/>
      <c r="J165" s="124"/>
      <c r="K165" s="124"/>
      <c r="L165" s="124"/>
      <c r="M165" s="124"/>
      <c r="N165" s="124"/>
      <c r="O165" s="124"/>
      <c r="P165" s="124"/>
      <c r="Q165" s="124"/>
      <c r="R165" s="124"/>
      <c r="S165" s="124"/>
      <c r="T165" s="124"/>
      <c r="V165" s="124"/>
      <c r="W165" s="124"/>
      <c r="X165" s="124"/>
      <c r="Y165" s="124"/>
      <c r="Z165" s="124"/>
      <c r="AA165" s="124"/>
      <c r="AB165" s="124"/>
      <c r="AC165" s="124"/>
      <c r="AD165" s="124"/>
      <c r="AF165" s="124"/>
      <c r="AG165" s="124"/>
      <c r="AK165" s="124"/>
      <c r="AL165" s="124"/>
      <c r="AM165" s="124"/>
      <c r="AN165" s="124"/>
      <c r="AQ165" s="124"/>
      <c r="AS165" s="124"/>
      <c r="AT165" s="124"/>
      <c r="AU165" s="124"/>
      <c r="AW165" s="124"/>
      <c r="AX165" s="124"/>
      <c r="AY165" s="124"/>
      <c r="BA165" s="124"/>
      <c r="BB165" s="124"/>
      <c r="BC165" s="124"/>
      <c r="BD165" s="124"/>
      <c r="BF165" s="124"/>
      <c r="BG165" s="124"/>
    </row>
    <row r="166" spans="1:79" ht="17.100000000000001" customHeight="1" x14ac:dyDescent="0.3">
      <c r="A166" s="67"/>
      <c r="B166" s="200" t="s">
        <v>170</v>
      </c>
      <c r="E166" s="40">
        <f t="shared" si="3"/>
        <v>0</v>
      </c>
      <c r="G166" s="124"/>
      <c r="I166" s="124"/>
      <c r="J166" s="124"/>
      <c r="K166" s="124"/>
      <c r="L166" s="124"/>
      <c r="M166" s="124"/>
      <c r="N166" s="124"/>
      <c r="O166" s="124"/>
      <c r="P166" s="124"/>
      <c r="Q166" s="124"/>
      <c r="R166" s="124"/>
      <c r="S166" s="124"/>
      <c r="T166" s="124"/>
      <c r="V166" s="124"/>
      <c r="W166" s="124"/>
      <c r="X166" s="124"/>
      <c r="Y166" s="124"/>
      <c r="Z166" s="124"/>
      <c r="AA166" s="124"/>
      <c r="AB166" s="124"/>
      <c r="AC166" s="124"/>
      <c r="AD166" s="124"/>
      <c r="AF166" s="124"/>
      <c r="AG166" s="124"/>
      <c r="AK166" s="124"/>
      <c r="AL166" s="124"/>
      <c r="AM166" s="124"/>
      <c r="AN166" s="124"/>
      <c r="AQ166" s="124"/>
      <c r="AS166" s="124"/>
      <c r="AT166" s="124"/>
      <c r="AU166" s="124"/>
      <c r="AW166" s="124"/>
      <c r="AX166" s="124"/>
      <c r="AY166" s="124"/>
      <c r="BA166" s="124"/>
      <c r="BB166" s="124"/>
      <c r="BC166" s="124"/>
      <c r="BD166" s="124"/>
      <c r="BF166" s="124"/>
      <c r="BG166" s="124"/>
    </row>
    <row r="167" spans="1:79" ht="17.100000000000001" customHeight="1" x14ac:dyDescent="0.3">
      <c r="A167" s="67"/>
      <c r="B167" s="200" t="s">
        <v>170</v>
      </c>
      <c r="E167" s="40">
        <f t="shared" si="3"/>
        <v>0</v>
      </c>
      <c r="G167" s="124"/>
      <c r="I167" s="124"/>
      <c r="J167" s="124"/>
      <c r="K167" s="124"/>
      <c r="L167" s="124"/>
      <c r="M167" s="124"/>
      <c r="N167" s="124"/>
      <c r="O167" s="124"/>
      <c r="P167" s="124"/>
      <c r="Q167" s="124"/>
      <c r="R167" s="124"/>
      <c r="S167" s="124"/>
      <c r="T167" s="124"/>
      <c r="V167" s="124"/>
      <c r="W167" s="124"/>
      <c r="X167" s="124"/>
      <c r="Y167" s="124"/>
      <c r="Z167" s="124"/>
      <c r="AA167" s="124"/>
      <c r="AB167" s="124"/>
      <c r="AC167" s="124"/>
      <c r="AD167" s="124"/>
      <c r="AF167" s="124"/>
      <c r="AG167" s="124"/>
      <c r="AK167" s="124"/>
      <c r="AL167" s="124"/>
      <c r="AM167" s="124"/>
      <c r="AN167" s="124"/>
      <c r="AQ167" s="124"/>
      <c r="AS167" s="124"/>
      <c r="AT167" s="124"/>
      <c r="AU167" s="124"/>
      <c r="AW167" s="124"/>
      <c r="AX167" s="124"/>
      <c r="AY167" s="124"/>
      <c r="BA167" s="124"/>
      <c r="BB167" s="124"/>
      <c r="BC167" s="124"/>
      <c r="BD167" s="124"/>
      <c r="BF167" s="124"/>
      <c r="BG167" s="124"/>
    </row>
    <row r="168" spans="1:79" ht="17.100000000000001" customHeight="1" x14ac:dyDescent="0.3">
      <c r="A168" s="67"/>
      <c r="B168" s="200" t="s">
        <v>170</v>
      </c>
      <c r="E168" s="40">
        <f t="shared" si="2"/>
        <v>0</v>
      </c>
      <c r="G168" s="124"/>
      <c r="I168" s="124"/>
      <c r="J168" s="124"/>
      <c r="K168" s="124"/>
      <c r="L168" s="124"/>
      <c r="M168" s="124"/>
      <c r="N168" s="124"/>
      <c r="O168" s="124"/>
      <c r="P168" s="124"/>
      <c r="Q168" s="124"/>
      <c r="R168" s="124"/>
      <c r="S168" s="124"/>
      <c r="T168" s="124"/>
      <c r="V168" s="124"/>
      <c r="W168" s="124"/>
      <c r="X168" s="124"/>
      <c r="Y168" s="124"/>
      <c r="Z168" s="124"/>
      <c r="AA168" s="124"/>
      <c r="AB168" s="124"/>
      <c r="AC168" s="124"/>
      <c r="AD168" s="124"/>
      <c r="AF168" s="124"/>
      <c r="AG168" s="124"/>
      <c r="AK168" s="124"/>
      <c r="AL168" s="124"/>
      <c r="AM168" s="124"/>
      <c r="AN168" s="124"/>
      <c r="AQ168" s="124"/>
      <c r="AS168" s="124"/>
      <c r="AT168" s="124"/>
      <c r="AU168" s="124"/>
      <c r="AW168" s="124"/>
      <c r="AX168" s="124"/>
      <c r="AY168" s="124"/>
      <c r="BA168" s="124"/>
      <c r="BB168" s="124"/>
      <c r="BC168" s="124"/>
      <c r="BD168" s="124"/>
      <c r="BF168" s="124"/>
      <c r="BG168" s="124"/>
    </row>
    <row r="169" spans="1:79" s="1" customFormat="1" ht="17.100000000000001" customHeight="1" x14ac:dyDescent="0.3">
      <c r="A169" s="67"/>
      <c r="B169" s="201" t="s">
        <v>171</v>
      </c>
      <c r="C169" s="2"/>
      <c r="D169" s="2"/>
      <c r="E169" s="169">
        <f t="shared" ref="E169:AG169" si="4">SUM(E4:E168)</f>
        <v>4</v>
      </c>
      <c r="F169" s="2"/>
      <c r="G169" s="169">
        <f t="shared" si="4"/>
        <v>0</v>
      </c>
      <c r="H169" s="2"/>
      <c r="I169" s="169">
        <f t="shared" si="4"/>
        <v>0</v>
      </c>
      <c r="J169" s="169">
        <f t="shared" si="4"/>
        <v>0</v>
      </c>
      <c r="K169" s="169">
        <f t="shared" si="4"/>
        <v>1</v>
      </c>
      <c r="L169" s="169">
        <f t="shared" si="4"/>
        <v>2</v>
      </c>
      <c r="M169" s="169">
        <f t="shared" si="4"/>
        <v>0</v>
      </c>
      <c r="N169" s="169">
        <f t="shared" si="4"/>
        <v>0</v>
      </c>
      <c r="O169" s="169">
        <f t="shared" si="4"/>
        <v>0</v>
      </c>
      <c r="P169" s="169">
        <f t="shared" si="4"/>
        <v>0</v>
      </c>
      <c r="Q169" s="169">
        <f t="shared" si="4"/>
        <v>0</v>
      </c>
      <c r="R169" s="169">
        <f t="shared" si="4"/>
        <v>0</v>
      </c>
      <c r="S169" s="169">
        <f t="shared" si="4"/>
        <v>0</v>
      </c>
      <c r="T169" s="169">
        <f t="shared" si="4"/>
        <v>0</v>
      </c>
      <c r="U169" s="2"/>
      <c r="V169" s="169">
        <f t="shared" si="4"/>
        <v>0</v>
      </c>
      <c r="W169" s="169">
        <f t="shared" si="4"/>
        <v>0</v>
      </c>
      <c r="X169" s="169">
        <f t="shared" si="4"/>
        <v>0</v>
      </c>
      <c r="Y169" s="169">
        <f t="shared" si="4"/>
        <v>0</v>
      </c>
      <c r="Z169" s="169">
        <f t="shared" si="4"/>
        <v>0</v>
      </c>
      <c r="AA169" s="169">
        <f t="shared" si="4"/>
        <v>0</v>
      </c>
      <c r="AB169" s="169">
        <f t="shared" si="4"/>
        <v>0</v>
      </c>
      <c r="AC169" s="169">
        <f t="shared" si="4"/>
        <v>0</v>
      </c>
      <c r="AD169" s="169">
        <f t="shared" si="4"/>
        <v>0</v>
      </c>
      <c r="AE169" s="2"/>
      <c r="AF169" s="169">
        <f t="shared" si="4"/>
        <v>0</v>
      </c>
      <c r="AG169" s="169">
        <f t="shared" si="4"/>
        <v>0</v>
      </c>
      <c r="AH169" s="2"/>
      <c r="AI169" s="2"/>
      <c r="AJ169" s="2"/>
      <c r="AK169" s="169">
        <f t="shared" ref="AK169:BG169" si="5">SUM(AK4:AK168)</f>
        <v>0</v>
      </c>
      <c r="AL169" s="169">
        <f t="shared" si="5"/>
        <v>0</v>
      </c>
      <c r="AM169" s="169">
        <f t="shared" si="5"/>
        <v>0</v>
      </c>
      <c r="AN169" s="169">
        <f t="shared" si="5"/>
        <v>0</v>
      </c>
      <c r="AO169" s="2"/>
      <c r="AP169" s="2"/>
      <c r="AQ169" s="169">
        <f t="shared" si="5"/>
        <v>0</v>
      </c>
      <c r="AR169" s="2"/>
      <c r="AS169" s="169">
        <f t="shared" si="5"/>
        <v>0</v>
      </c>
      <c r="AT169" s="169">
        <f t="shared" si="5"/>
        <v>0</v>
      </c>
      <c r="AU169" s="169">
        <f t="shared" si="5"/>
        <v>0</v>
      </c>
      <c r="AV169" s="2"/>
      <c r="AW169" s="169">
        <f t="shared" si="5"/>
        <v>0</v>
      </c>
      <c r="AX169" s="169">
        <f t="shared" si="5"/>
        <v>0</v>
      </c>
      <c r="AY169" s="169">
        <f t="shared" si="5"/>
        <v>1</v>
      </c>
      <c r="AZ169" s="2"/>
      <c r="BA169" s="169">
        <f t="shared" si="5"/>
        <v>0</v>
      </c>
      <c r="BB169" s="169">
        <f t="shared" si="5"/>
        <v>0</v>
      </c>
      <c r="BC169" s="169">
        <f t="shared" si="5"/>
        <v>0</v>
      </c>
      <c r="BD169" s="169">
        <f t="shared" si="5"/>
        <v>0</v>
      </c>
      <c r="BE169" s="2"/>
      <c r="BF169" s="169">
        <f t="shared" si="5"/>
        <v>0</v>
      </c>
      <c r="BG169" s="169">
        <f t="shared" si="5"/>
        <v>0</v>
      </c>
    </row>
    <row r="170" spans="1:79" s="78" customFormat="1" ht="17.100000000000001" customHeight="1" x14ac:dyDescent="0.3">
      <c r="A170" s="7"/>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row>
    <row r="171" spans="1:79" s="78" customFormat="1" ht="21.75" thickBot="1" x14ac:dyDescent="0.35">
      <c r="A171" s="67"/>
      <c r="B171" s="190" t="s">
        <v>172</v>
      </c>
      <c r="C171" s="191" t="s">
        <v>173</v>
      </c>
      <c r="D171" s="2"/>
      <c r="E171" s="192"/>
      <c r="F171" s="2"/>
      <c r="G171" s="192"/>
      <c r="H171" s="2"/>
      <c r="I171" s="192"/>
      <c r="J171" s="192"/>
      <c r="K171" s="192"/>
      <c r="L171" s="192"/>
      <c r="M171" s="192"/>
      <c r="N171" s="192"/>
      <c r="O171" s="192"/>
      <c r="P171" s="192"/>
      <c r="Q171" s="192"/>
      <c r="R171" s="192"/>
      <c r="S171" s="192"/>
      <c r="T171" s="192"/>
      <c r="U171" s="2"/>
      <c r="V171" s="192"/>
      <c r="W171" s="192"/>
      <c r="X171" s="192"/>
      <c r="Y171" s="192"/>
      <c r="Z171" s="192"/>
      <c r="AA171" s="192"/>
      <c r="AB171" s="192"/>
      <c r="AC171" s="192"/>
      <c r="AD171" s="192"/>
      <c r="AE171" s="2"/>
      <c r="AF171" s="192"/>
      <c r="AG171" s="192"/>
      <c r="AH171" s="2"/>
      <c r="AI171" s="2"/>
      <c r="AJ171" s="2"/>
      <c r="AK171" s="192"/>
      <c r="AL171" s="192"/>
      <c r="AM171" s="192"/>
      <c r="AN171" s="192"/>
      <c r="AO171" s="2"/>
      <c r="AP171" s="2"/>
      <c r="AQ171" s="192"/>
      <c r="AR171" s="2"/>
      <c r="AS171" s="192"/>
      <c r="AT171" s="192"/>
      <c r="AU171" s="192"/>
      <c r="AV171" s="2"/>
      <c r="AW171" s="192"/>
      <c r="AX171" s="192"/>
      <c r="AY171" s="192"/>
      <c r="AZ171" s="2"/>
      <c r="BA171" s="192"/>
      <c r="BB171" s="192"/>
      <c r="BC171" s="192"/>
      <c r="BD171" s="192"/>
      <c r="BE171" s="2"/>
      <c r="BF171" s="192"/>
      <c r="BG171" s="192"/>
      <c r="BH171" s="2"/>
      <c r="BI171" s="2"/>
      <c r="BJ171" s="2"/>
      <c r="BK171" s="2"/>
      <c r="BL171" s="2"/>
      <c r="BM171" s="2"/>
      <c r="BN171" s="2"/>
      <c r="BO171" s="2"/>
      <c r="BP171" s="2"/>
      <c r="BQ171" s="2"/>
      <c r="BR171" s="2"/>
      <c r="BS171" s="2"/>
      <c r="BT171" s="2"/>
      <c r="BU171" s="2"/>
      <c r="BV171" s="2"/>
      <c r="BW171" s="2"/>
      <c r="BX171" s="2"/>
      <c r="BY171" s="2"/>
      <c r="BZ171" s="2"/>
      <c r="CA171" s="2"/>
    </row>
    <row r="172" spans="1:79" s="78" customFormat="1" ht="17.100000000000001" customHeight="1" x14ac:dyDescent="0.3">
      <c r="A172" s="67"/>
      <c r="B172" s="150" t="str">
        <f t="shared" ref="B172:B203" si="6">B4</f>
        <v>R240-1/4</v>
      </c>
      <c r="C172" s="193"/>
      <c r="D172" s="2"/>
      <c r="E172" s="194">
        <f t="shared" ref="E172:E203" si="7">SUM(F172:BG172)</f>
        <v>0</v>
      </c>
      <c r="F172" s="2"/>
      <c r="G172" s="194">
        <f t="shared" ref="G172:G203" si="8">$C172*G4*12</f>
        <v>0</v>
      </c>
      <c r="H172" s="2"/>
      <c r="I172" s="194">
        <f t="shared" ref="I172:T172" si="9">$C172*I4*12</f>
        <v>0</v>
      </c>
      <c r="J172" s="194">
        <f t="shared" si="9"/>
        <v>0</v>
      </c>
      <c r="K172" s="194">
        <f t="shared" si="9"/>
        <v>0</v>
      </c>
      <c r="L172" s="194">
        <f t="shared" si="9"/>
        <v>0</v>
      </c>
      <c r="M172" s="194">
        <f t="shared" si="9"/>
        <v>0</v>
      </c>
      <c r="N172" s="194">
        <f t="shared" si="9"/>
        <v>0</v>
      </c>
      <c r="O172" s="194">
        <f t="shared" si="9"/>
        <v>0</v>
      </c>
      <c r="P172" s="194">
        <f t="shared" si="9"/>
        <v>0</v>
      </c>
      <c r="Q172" s="194">
        <f t="shared" si="9"/>
        <v>0</v>
      </c>
      <c r="R172" s="194">
        <f t="shared" si="9"/>
        <v>0</v>
      </c>
      <c r="S172" s="194">
        <f t="shared" si="9"/>
        <v>0</v>
      </c>
      <c r="T172" s="194">
        <f t="shared" si="9"/>
        <v>0</v>
      </c>
      <c r="U172" s="2"/>
      <c r="V172" s="194">
        <f t="shared" ref="V172:AD172" si="10">$C172*V4*12</f>
        <v>0</v>
      </c>
      <c r="W172" s="194">
        <f t="shared" si="10"/>
        <v>0</v>
      </c>
      <c r="X172" s="194">
        <f t="shared" si="10"/>
        <v>0</v>
      </c>
      <c r="Y172" s="194">
        <f t="shared" si="10"/>
        <v>0</v>
      </c>
      <c r="Z172" s="194">
        <f t="shared" si="10"/>
        <v>0</v>
      </c>
      <c r="AA172" s="194">
        <f t="shared" si="10"/>
        <v>0</v>
      </c>
      <c r="AB172" s="194">
        <f t="shared" si="10"/>
        <v>0</v>
      </c>
      <c r="AC172" s="194">
        <f t="shared" si="10"/>
        <v>0</v>
      </c>
      <c r="AD172" s="194">
        <f t="shared" si="10"/>
        <v>0</v>
      </c>
      <c r="AE172" s="2"/>
      <c r="AF172" s="194">
        <f>$C172*AF4*12</f>
        <v>0</v>
      </c>
      <c r="AG172" s="194">
        <f>$C172*AG4*12</f>
        <v>0</v>
      </c>
      <c r="AH172" s="2"/>
      <c r="AI172" s="2"/>
      <c r="AJ172" s="2"/>
      <c r="AK172" s="194">
        <f>$C172*AK4*12</f>
        <v>0</v>
      </c>
      <c r="AL172" s="194">
        <f>$C172*AL4*12</f>
        <v>0</v>
      </c>
      <c r="AM172" s="194">
        <f>$C172*AM4*12</f>
        <v>0</v>
      </c>
      <c r="AN172" s="194">
        <f>$C172*AN4*12</f>
        <v>0</v>
      </c>
      <c r="AO172" s="2"/>
      <c r="AP172" s="2"/>
      <c r="AQ172" s="194">
        <f>$C172*AQ4*12</f>
        <v>0</v>
      </c>
      <c r="AR172" s="2"/>
      <c r="AS172" s="194">
        <f>$C172*AS4*12</f>
        <v>0</v>
      </c>
      <c r="AT172" s="194">
        <f>$C172*AT4*12</f>
        <v>0</v>
      </c>
      <c r="AU172" s="194">
        <f>$C172*AU4*12</f>
        <v>0</v>
      </c>
      <c r="AV172" s="2"/>
      <c r="AW172" s="194">
        <f>$C172*AW4*12</f>
        <v>0</v>
      </c>
      <c r="AX172" s="194">
        <f>$C172*AX4*12</f>
        <v>0</v>
      </c>
      <c r="AY172" s="194">
        <f>$C172*AY4*12</f>
        <v>0</v>
      </c>
      <c r="AZ172" s="2"/>
      <c r="BA172" s="194">
        <f>$C172*BA4*12</f>
        <v>0</v>
      </c>
      <c r="BB172" s="194">
        <f>$C172*BB4*12</f>
        <v>0</v>
      </c>
      <c r="BC172" s="194">
        <f>$C172*BC4*12</f>
        <v>0</v>
      </c>
      <c r="BD172" s="194">
        <f>$C172*BD4*12</f>
        <v>0</v>
      </c>
      <c r="BE172" s="2"/>
      <c r="BF172" s="194">
        <f>$C172*BF4*12</f>
        <v>0</v>
      </c>
      <c r="BG172" s="194">
        <f>$C172*BG4*12</f>
        <v>0</v>
      </c>
      <c r="BH172" s="2"/>
      <c r="BI172" s="2"/>
      <c r="BJ172" s="2"/>
      <c r="BK172" s="2"/>
      <c r="BL172" s="2"/>
      <c r="BM172" s="2"/>
      <c r="BN172" s="2"/>
      <c r="BO172" s="2"/>
      <c r="BP172" s="2"/>
      <c r="BQ172" s="2"/>
      <c r="BR172" s="2"/>
      <c r="BS172" s="2"/>
      <c r="BT172" s="2"/>
      <c r="BU172" s="2"/>
      <c r="BV172" s="2"/>
      <c r="BW172" s="2"/>
      <c r="BX172" s="2"/>
      <c r="BY172" s="2"/>
      <c r="BZ172" s="2"/>
      <c r="CA172" s="2"/>
    </row>
    <row r="173" spans="1:79" s="78" customFormat="1" ht="17.100000000000001" customHeight="1" x14ac:dyDescent="0.3">
      <c r="A173" s="67"/>
      <c r="B173" s="150" t="str">
        <f t="shared" si="6"/>
        <v>R650/660-1/4</v>
      </c>
      <c r="C173" s="193"/>
      <c r="D173" s="2"/>
      <c r="E173" s="40">
        <f t="shared" si="7"/>
        <v>0</v>
      </c>
      <c r="F173" s="2"/>
      <c r="G173" s="194">
        <f t="shared" si="8"/>
        <v>0</v>
      </c>
      <c r="H173" s="2"/>
      <c r="I173" s="194">
        <f t="shared" ref="I173:I204" si="11">$C173*I5*12</f>
        <v>0</v>
      </c>
      <c r="J173" s="194">
        <f t="shared" ref="J173:T173" si="12">$C173*J5*12</f>
        <v>0</v>
      </c>
      <c r="K173" s="194">
        <f t="shared" si="12"/>
        <v>0</v>
      </c>
      <c r="L173" s="194">
        <f t="shared" si="12"/>
        <v>0</v>
      </c>
      <c r="M173" s="194">
        <f t="shared" si="12"/>
        <v>0</v>
      </c>
      <c r="N173" s="194">
        <f t="shared" si="12"/>
        <v>0</v>
      </c>
      <c r="O173" s="194">
        <f t="shared" si="12"/>
        <v>0</v>
      </c>
      <c r="P173" s="194">
        <f t="shared" si="12"/>
        <v>0</v>
      </c>
      <c r="Q173" s="194">
        <f t="shared" si="12"/>
        <v>0</v>
      </c>
      <c r="R173" s="194">
        <f t="shared" si="12"/>
        <v>0</v>
      </c>
      <c r="S173" s="194">
        <f t="shared" si="12"/>
        <v>0</v>
      </c>
      <c r="T173" s="194">
        <f t="shared" si="12"/>
        <v>0</v>
      </c>
      <c r="U173" s="2"/>
      <c r="V173" s="194">
        <f t="shared" ref="V173:AD173" si="13">$C173*V5*12</f>
        <v>0</v>
      </c>
      <c r="W173" s="194">
        <f t="shared" si="13"/>
        <v>0</v>
      </c>
      <c r="X173" s="194">
        <f t="shared" si="13"/>
        <v>0</v>
      </c>
      <c r="Y173" s="194">
        <f t="shared" si="13"/>
        <v>0</v>
      </c>
      <c r="Z173" s="194">
        <f t="shared" si="13"/>
        <v>0</v>
      </c>
      <c r="AA173" s="194">
        <f t="shared" si="13"/>
        <v>0</v>
      </c>
      <c r="AB173" s="194">
        <f t="shared" si="13"/>
        <v>0</v>
      </c>
      <c r="AC173" s="194">
        <f t="shared" si="13"/>
        <v>0</v>
      </c>
      <c r="AD173" s="194">
        <f t="shared" si="13"/>
        <v>0</v>
      </c>
      <c r="AE173" s="2"/>
      <c r="AF173" s="194">
        <f t="shared" ref="AF173:AG173" si="14">$C173*AF5*12</f>
        <v>0</v>
      </c>
      <c r="AG173" s="194">
        <f t="shared" si="14"/>
        <v>0</v>
      </c>
      <c r="AH173" s="2"/>
      <c r="AI173" s="2"/>
      <c r="AJ173" s="2"/>
      <c r="AK173" s="194">
        <f t="shared" ref="AK173:AN173" si="15">$C173*AK5*12</f>
        <v>0</v>
      </c>
      <c r="AL173" s="194">
        <f t="shared" si="15"/>
        <v>0</v>
      </c>
      <c r="AM173" s="194">
        <f t="shared" si="15"/>
        <v>0</v>
      </c>
      <c r="AN173" s="194">
        <f t="shared" si="15"/>
        <v>0</v>
      </c>
      <c r="AO173" s="2"/>
      <c r="AP173" s="2"/>
      <c r="AQ173" s="194">
        <f t="shared" ref="AQ173" si="16">$C173*AQ5*12</f>
        <v>0</v>
      </c>
      <c r="AR173" s="2"/>
      <c r="AS173" s="194">
        <f t="shared" ref="AS173:AU173" si="17">$C173*AS5*12</f>
        <v>0</v>
      </c>
      <c r="AT173" s="194">
        <f t="shared" si="17"/>
        <v>0</v>
      </c>
      <c r="AU173" s="194">
        <f t="shared" si="17"/>
        <v>0</v>
      </c>
      <c r="AV173" s="2"/>
      <c r="AW173" s="194">
        <f t="shared" ref="AW173:AY173" si="18">$C173*AW5*12</f>
        <v>0</v>
      </c>
      <c r="AX173" s="194">
        <f t="shared" si="18"/>
        <v>0</v>
      </c>
      <c r="AY173" s="194">
        <f t="shared" si="18"/>
        <v>0</v>
      </c>
      <c r="AZ173" s="2"/>
      <c r="BA173" s="194">
        <f t="shared" ref="BA173:BD173" si="19">$C173*BA5*12</f>
        <v>0</v>
      </c>
      <c r="BB173" s="194">
        <f t="shared" si="19"/>
        <v>0</v>
      </c>
      <c r="BC173" s="194">
        <f t="shared" si="19"/>
        <v>0</v>
      </c>
      <c r="BD173" s="194">
        <f t="shared" si="19"/>
        <v>0</v>
      </c>
      <c r="BE173" s="2"/>
      <c r="BF173" s="194">
        <f t="shared" ref="BF173:BG173" si="20">$C173*BF5*12</f>
        <v>0</v>
      </c>
      <c r="BG173" s="194">
        <f t="shared" si="20"/>
        <v>0</v>
      </c>
      <c r="BH173" s="2"/>
      <c r="BI173" s="2"/>
      <c r="BJ173" s="2"/>
      <c r="BK173" s="2"/>
      <c r="BL173" s="2"/>
      <c r="BM173" s="2"/>
      <c r="BN173" s="2"/>
      <c r="BO173" s="2"/>
      <c r="BP173" s="2"/>
      <c r="BQ173" s="2"/>
      <c r="BR173" s="2"/>
      <c r="BS173" s="2"/>
      <c r="BT173" s="2"/>
      <c r="BU173" s="2"/>
      <c r="BV173" s="2"/>
      <c r="BW173" s="2"/>
      <c r="BX173" s="2"/>
      <c r="BY173" s="2"/>
      <c r="BZ173" s="2"/>
      <c r="CA173" s="2"/>
    </row>
    <row r="174" spans="1:79" s="78" customFormat="1" ht="17.100000000000001" customHeight="1" x14ac:dyDescent="0.3">
      <c r="A174" s="67"/>
      <c r="B174" s="150" t="str">
        <f t="shared" si="6"/>
        <v>R750/770-1/4</v>
      </c>
      <c r="C174" s="193"/>
      <c r="D174" s="2"/>
      <c r="E174" s="40">
        <f t="shared" si="7"/>
        <v>0</v>
      </c>
      <c r="F174" s="2"/>
      <c r="G174" s="194">
        <f t="shared" si="8"/>
        <v>0</v>
      </c>
      <c r="H174" s="2"/>
      <c r="I174" s="194">
        <f t="shared" si="11"/>
        <v>0</v>
      </c>
      <c r="J174" s="194">
        <f t="shared" ref="J174:T174" si="21">$C174*J6*12</f>
        <v>0</v>
      </c>
      <c r="K174" s="194">
        <f t="shared" si="21"/>
        <v>0</v>
      </c>
      <c r="L174" s="194">
        <f t="shared" si="21"/>
        <v>0</v>
      </c>
      <c r="M174" s="194">
        <f t="shared" si="21"/>
        <v>0</v>
      </c>
      <c r="N174" s="194">
        <f t="shared" si="21"/>
        <v>0</v>
      </c>
      <c r="O174" s="194">
        <f t="shared" si="21"/>
        <v>0</v>
      </c>
      <c r="P174" s="194">
        <f t="shared" si="21"/>
        <v>0</v>
      </c>
      <c r="Q174" s="194">
        <f t="shared" si="21"/>
        <v>0</v>
      </c>
      <c r="R174" s="194">
        <f t="shared" si="21"/>
        <v>0</v>
      </c>
      <c r="S174" s="194">
        <f t="shared" si="21"/>
        <v>0</v>
      </c>
      <c r="T174" s="194">
        <f t="shared" si="21"/>
        <v>0</v>
      </c>
      <c r="U174" s="2"/>
      <c r="V174" s="194">
        <f t="shared" ref="V174:AD174" si="22">$C174*V6*12</f>
        <v>0</v>
      </c>
      <c r="W174" s="194">
        <f t="shared" si="22"/>
        <v>0</v>
      </c>
      <c r="X174" s="194">
        <f t="shared" si="22"/>
        <v>0</v>
      </c>
      <c r="Y174" s="194">
        <f t="shared" si="22"/>
        <v>0</v>
      </c>
      <c r="Z174" s="194">
        <f t="shared" si="22"/>
        <v>0</v>
      </c>
      <c r="AA174" s="194">
        <f t="shared" si="22"/>
        <v>0</v>
      </c>
      <c r="AB174" s="194">
        <f t="shared" si="22"/>
        <v>0</v>
      </c>
      <c r="AC174" s="194">
        <f t="shared" si="22"/>
        <v>0</v>
      </c>
      <c r="AD174" s="194">
        <f t="shared" si="22"/>
        <v>0</v>
      </c>
      <c r="AE174" s="2"/>
      <c r="AF174" s="194">
        <f t="shared" ref="AF174:AG174" si="23">$C174*AF6*12</f>
        <v>0</v>
      </c>
      <c r="AG174" s="194">
        <f t="shared" si="23"/>
        <v>0</v>
      </c>
      <c r="AH174" s="2"/>
      <c r="AI174" s="2"/>
      <c r="AJ174" s="2"/>
      <c r="AK174" s="194">
        <f t="shared" ref="AK174:AN174" si="24">$C174*AK6*12</f>
        <v>0</v>
      </c>
      <c r="AL174" s="194">
        <f t="shared" si="24"/>
        <v>0</v>
      </c>
      <c r="AM174" s="194">
        <f t="shared" si="24"/>
        <v>0</v>
      </c>
      <c r="AN174" s="194">
        <f t="shared" si="24"/>
        <v>0</v>
      </c>
      <c r="AO174" s="2"/>
      <c r="AP174" s="2"/>
      <c r="AQ174" s="194">
        <f t="shared" ref="AQ174" si="25">$C174*AQ6*12</f>
        <v>0</v>
      </c>
      <c r="AR174" s="2"/>
      <c r="AS174" s="194">
        <f t="shared" ref="AS174:AU174" si="26">$C174*AS6*12</f>
        <v>0</v>
      </c>
      <c r="AT174" s="194">
        <f t="shared" si="26"/>
        <v>0</v>
      </c>
      <c r="AU174" s="194">
        <f t="shared" si="26"/>
        <v>0</v>
      </c>
      <c r="AV174" s="2"/>
      <c r="AW174" s="194">
        <f t="shared" ref="AW174:AY174" si="27">$C174*AW6*12</f>
        <v>0</v>
      </c>
      <c r="AX174" s="194">
        <f t="shared" si="27"/>
        <v>0</v>
      </c>
      <c r="AY174" s="194">
        <f t="shared" si="27"/>
        <v>0</v>
      </c>
      <c r="AZ174" s="2"/>
      <c r="BA174" s="194">
        <f t="shared" ref="BA174:BD174" si="28">$C174*BA6*12</f>
        <v>0</v>
      </c>
      <c r="BB174" s="194">
        <f t="shared" si="28"/>
        <v>0</v>
      </c>
      <c r="BC174" s="194">
        <f t="shared" si="28"/>
        <v>0</v>
      </c>
      <c r="BD174" s="194">
        <f t="shared" si="28"/>
        <v>0</v>
      </c>
      <c r="BE174" s="2"/>
      <c r="BF174" s="194">
        <f t="shared" ref="BF174:BG174" si="29">$C174*BF6*12</f>
        <v>0</v>
      </c>
      <c r="BG174" s="194">
        <f t="shared" si="29"/>
        <v>0</v>
      </c>
      <c r="BH174" s="2"/>
      <c r="BI174" s="2"/>
      <c r="BJ174" s="2"/>
      <c r="BK174" s="2"/>
      <c r="BL174" s="2"/>
      <c r="BM174" s="2"/>
      <c r="BN174" s="2"/>
      <c r="BO174" s="2"/>
      <c r="BP174" s="2"/>
      <c r="BQ174" s="2"/>
      <c r="BR174" s="2"/>
      <c r="BS174" s="2"/>
      <c r="BT174" s="2"/>
      <c r="BU174" s="2"/>
      <c r="BV174" s="2"/>
      <c r="BW174" s="2"/>
      <c r="BX174" s="2"/>
      <c r="BY174" s="2"/>
      <c r="BZ174" s="2"/>
      <c r="CA174" s="2"/>
    </row>
    <row r="175" spans="1:79" s="78" customFormat="1" ht="17.100000000000001" customHeight="1" x14ac:dyDescent="0.3">
      <c r="A175" s="67"/>
      <c r="B175" s="150" t="str">
        <f t="shared" si="6"/>
        <v>R1000/1100-1/4</v>
      </c>
      <c r="C175" s="193"/>
      <c r="D175" s="2"/>
      <c r="E175" s="40">
        <f t="shared" si="7"/>
        <v>0</v>
      </c>
      <c r="F175" s="2"/>
      <c r="G175" s="194">
        <f t="shared" si="8"/>
        <v>0</v>
      </c>
      <c r="H175" s="2"/>
      <c r="I175" s="194">
        <f t="shared" si="11"/>
        <v>0</v>
      </c>
      <c r="J175" s="194">
        <f t="shared" ref="J175:T175" si="30">$C175*J7*12</f>
        <v>0</v>
      </c>
      <c r="K175" s="194">
        <f t="shared" si="30"/>
        <v>0</v>
      </c>
      <c r="L175" s="194">
        <f t="shared" si="30"/>
        <v>0</v>
      </c>
      <c r="M175" s="194">
        <f t="shared" si="30"/>
        <v>0</v>
      </c>
      <c r="N175" s="194">
        <f t="shared" si="30"/>
        <v>0</v>
      </c>
      <c r="O175" s="194">
        <f t="shared" si="30"/>
        <v>0</v>
      </c>
      <c r="P175" s="194">
        <f t="shared" si="30"/>
        <v>0</v>
      </c>
      <c r="Q175" s="194">
        <f t="shared" si="30"/>
        <v>0</v>
      </c>
      <c r="R175" s="194">
        <f t="shared" si="30"/>
        <v>0</v>
      </c>
      <c r="S175" s="194">
        <f t="shared" si="30"/>
        <v>0</v>
      </c>
      <c r="T175" s="194">
        <f t="shared" si="30"/>
        <v>0</v>
      </c>
      <c r="U175" s="2"/>
      <c r="V175" s="194">
        <f t="shared" ref="V175:AD175" si="31">$C175*V7*12</f>
        <v>0</v>
      </c>
      <c r="W175" s="194">
        <f t="shared" si="31"/>
        <v>0</v>
      </c>
      <c r="X175" s="194">
        <f t="shared" si="31"/>
        <v>0</v>
      </c>
      <c r="Y175" s="194">
        <f t="shared" si="31"/>
        <v>0</v>
      </c>
      <c r="Z175" s="194">
        <f t="shared" si="31"/>
        <v>0</v>
      </c>
      <c r="AA175" s="194">
        <f t="shared" si="31"/>
        <v>0</v>
      </c>
      <c r="AB175" s="194">
        <f t="shared" si="31"/>
        <v>0</v>
      </c>
      <c r="AC175" s="194">
        <f t="shared" si="31"/>
        <v>0</v>
      </c>
      <c r="AD175" s="194">
        <f t="shared" si="31"/>
        <v>0</v>
      </c>
      <c r="AE175" s="2"/>
      <c r="AF175" s="194">
        <f t="shared" ref="AF175:AG175" si="32">$C175*AF7*12</f>
        <v>0</v>
      </c>
      <c r="AG175" s="194">
        <f t="shared" si="32"/>
        <v>0</v>
      </c>
      <c r="AH175" s="2"/>
      <c r="AI175" s="2"/>
      <c r="AJ175" s="2"/>
      <c r="AK175" s="194">
        <f t="shared" ref="AK175:AN175" si="33">$C175*AK7*12</f>
        <v>0</v>
      </c>
      <c r="AL175" s="194">
        <f t="shared" si="33"/>
        <v>0</v>
      </c>
      <c r="AM175" s="194">
        <f t="shared" si="33"/>
        <v>0</v>
      </c>
      <c r="AN175" s="194">
        <f t="shared" si="33"/>
        <v>0</v>
      </c>
      <c r="AO175" s="2"/>
      <c r="AP175" s="2"/>
      <c r="AQ175" s="194">
        <f t="shared" ref="AQ175" si="34">$C175*AQ7*12</f>
        <v>0</v>
      </c>
      <c r="AR175" s="2"/>
      <c r="AS175" s="194">
        <f t="shared" ref="AS175:AU175" si="35">$C175*AS7*12</f>
        <v>0</v>
      </c>
      <c r="AT175" s="194">
        <f t="shared" si="35"/>
        <v>0</v>
      </c>
      <c r="AU175" s="194">
        <f t="shared" si="35"/>
        <v>0</v>
      </c>
      <c r="AV175" s="2"/>
      <c r="AW175" s="194">
        <f t="shared" ref="AW175:AY175" si="36">$C175*AW7*12</f>
        <v>0</v>
      </c>
      <c r="AX175" s="194">
        <f t="shared" si="36"/>
        <v>0</v>
      </c>
      <c r="AY175" s="194">
        <f t="shared" si="36"/>
        <v>0</v>
      </c>
      <c r="AZ175" s="2"/>
      <c r="BA175" s="194">
        <f t="shared" ref="BA175:BD175" si="37">$C175*BA7*12</f>
        <v>0</v>
      </c>
      <c r="BB175" s="194">
        <f t="shared" si="37"/>
        <v>0</v>
      </c>
      <c r="BC175" s="194">
        <f t="shared" si="37"/>
        <v>0</v>
      </c>
      <c r="BD175" s="194">
        <f t="shared" si="37"/>
        <v>0</v>
      </c>
      <c r="BE175" s="2"/>
      <c r="BF175" s="194">
        <f t="shared" ref="BF175:BG175" si="38">$C175*BF7*12</f>
        <v>0</v>
      </c>
      <c r="BG175" s="194">
        <f t="shared" si="38"/>
        <v>0</v>
      </c>
      <c r="BH175" s="2"/>
      <c r="BI175" s="2"/>
      <c r="BJ175" s="2"/>
      <c r="BK175" s="2"/>
      <c r="BL175" s="2"/>
      <c r="BM175" s="2"/>
      <c r="BN175" s="2"/>
      <c r="BO175" s="2"/>
      <c r="BP175" s="2"/>
      <c r="BQ175" s="2"/>
      <c r="BR175" s="2"/>
      <c r="BS175" s="2"/>
      <c r="BT175" s="2"/>
      <c r="BU175" s="2"/>
      <c r="BV175" s="2"/>
      <c r="BW175" s="2"/>
      <c r="BX175" s="2"/>
      <c r="BY175" s="2"/>
      <c r="BZ175" s="2"/>
      <c r="CA175" s="2"/>
    </row>
    <row r="176" spans="1:79" s="78" customFormat="1" ht="17.100000000000001" customHeight="1" x14ac:dyDescent="0.3">
      <c r="A176" s="67"/>
      <c r="B176" s="150" t="str">
        <f t="shared" si="6"/>
        <v>R240-2/4</v>
      </c>
      <c r="C176" s="193"/>
      <c r="D176" s="2"/>
      <c r="E176" s="40">
        <f t="shared" si="7"/>
        <v>0</v>
      </c>
      <c r="F176" s="2"/>
      <c r="G176" s="194">
        <f t="shared" si="8"/>
        <v>0</v>
      </c>
      <c r="H176" s="2"/>
      <c r="I176" s="194">
        <f t="shared" si="11"/>
        <v>0</v>
      </c>
      <c r="J176" s="194">
        <f t="shared" ref="J176:T176" si="39">$C176*J8*12</f>
        <v>0</v>
      </c>
      <c r="K176" s="194">
        <f t="shared" si="39"/>
        <v>0</v>
      </c>
      <c r="L176" s="194">
        <f t="shared" si="39"/>
        <v>0</v>
      </c>
      <c r="M176" s="194">
        <f t="shared" si="39"/>
        <v>0</v>
      </c>
      <c r="N176" s="194">
        <f t="shared" si="39"/>
        <v>0</v>
      </c>
      <c r="O176" s="194">
        <f t="shared" si="39"/>
        <v>0</v>
      </c>
      <c r="P176" s="194">
        <f t="shared" si="39"/>
        <v>0</v>
      </c>
      <c r="Q176" s="194">
        <f t="shared" si="39"/>
        <v>0</v>
      </c>
      <c r="R176" s="194">
        <f t="shared" si="39"/>
        <v>0</v>
      </c>
      <c r="S176" s="194">
        <f t="shared" si="39"/>
        <v>0</v>
      </c>
      <c r="T176" s="194">
        <f t="shared" si="39"/>
        <v>0</v>
      </c>
      <c r="U176" s="2"/>
      <c r="V176" s="194">
        <f t="shared" ref="V176:AD176" si="40">$C176*V8*12</f>
        <v>0</v>
      </c>
      <c r="W176" s="194">
        <f t="shared" si="40"/>
        <v>0</v>
      </c>
      <c r="X176" s="194">
        <f t="shared" si="40"/>
        <v>0</v>
      </c>
      <c r="Y176" s="194">
        <f t="shared" si="40"/>
        <v>0</v>
      </c>
      <c r="Z176" s="194">
        <f t="shared" si="40"/>
        <v>0</v>
      </c>
      <c r="AA176" s="194">
        <f t="shared" si="40"/>
        <v>0</v>
      </c>
      <c r="AB176" s="194">
        <f t="shared" si="40"/>
        <v>0</v>
      </c>
      <c r="AC176" s="194">
        <f t="shared" si="40"/>
        <v>0</v>
      </c>
      <c r="AD176" s="194">
        <f t="shared" si="40"/>
        <v>0</v>
      </c>
      <c r="AE176" s="2"/>
      <c r="AF176" s="194">
        <f t="shared" ref="AF176:AG176" si="41">$C176*AF8*12</f>
        <v>0</v>
      </c>
      <c r="AG176" s="194">
        <f t="shared" si="41"/>
        <v>0</v>
      </c>
      <c r="AH176" s="2"/>
      <c r="AI176" s="2"/>
      <c r="AJ176" s="2"/>
      <c r="AK176" s="194">
        <f t="shared" ref="AK176:AN176" si="42">$C176*AK8*12</f>
        <v>0</v>
      </c>
      <c r="AL176" s="194">
        <f t="shared" si="42"/>
        <v>0</v>
      </c>
      <c r="AM176" s="194">
        <f t="shared" si="42"/>
        <v>0</v>
      </c>
      <c r="AN176" s="194">
        <f t="shared" si="42"/>
        <v>0</v>
      </c>
      <c r="AO176" s="2"/>
      <c r="AP176" s="2"/>
      <c r="AQ176" s="194">
        <f t="shared" ref="AQ176" si="43">$C176*AQ8*12</f>
        <v>0</v>
      </c>
      <c r="AR176" s="2"/>
      <c r="AS176" s="194">
        <f t="shared" ref="AS176:AU176" si="44">$C176*AS8*12</f>
        <v>0</v>
      </c>
      <c r="AT176" s="194">
        <f t="shared" si="44"/>
        <v>0</v>
      </c>
      <c r="AU176" s="194">
        <f t="shared" si="44"/>
        <v>0</v>
      </c>
      <c r="AV176" s="2"/>
      <c r="AW176" s="194">
        <f t="shared" ref="AW176:AY176" si="45">$C176*AW8*12</f>
        <v>0</v>
      </c>
      <c r="AX176" s="194">
        <f t="shared" si="45"/>
        <v>0</v>
      </c>
      <c r="AY176" s="194">
        <f t="shared" si="45"/>
        <v>0</v>
      </c>
      <c r="AZ176" s="2"/>
      <c r="BA176" s="194">
        <f t="shared" ref="BA176:BD176" si="46">$C176*BA8*12</f>
        <v>0</v>
      </c>
      <c r="BB176" s="194">
        <f t="shared" si="46"/>
        <v>0</v>
      </c>
      <c r="BC176" s="194">
        <f t="shared" si="46"/>
        <v>0</v>
      </c>
      <c r="BD176" s="194">
        <f t="shared" si="46"/>
        <v>0</v>
      </c>
      <c r="BE176" s="2"/>
      <c r="BF176" s="194">
        <f t="shared" ref="BF176:BG176" si="47">$C176*BF8*12</f>
        <v>0</v>
      </c>
      <c r="BG176" s="194">
        <f t="shared" si="47"/>
        <v>0</v>
      </c>
      <c r="BH176" s="2"/>
      <c r="BI176" s="2"/>
      <c r="BJ176" s="2"/>
      <c r="BK176" s="2"/>
      <c r="BL176" s="2"/>
      <c r="BM176" s="2"/>
      <c r="BN176" s="2"/>
      <c r="BO176" s="2"/>
      <c r="BP176" s="2"/>
      <c r="BQ176" s="2"/>
      <c r="BR176" s="2"/>
      <c r="BS176" s="2"/>
      <c r="BT176" s="2"/>
      <c r="BU176" s="2"/>
      <c r="BV176" s="2"/>
      <c r="BW176" s="2"/>
      <c r="BX176" s="2"/>
      <c r="BY176" s="2"/>
      <c r="BZ176" s="2"/>
      <c r="CA176" s="2"/>
    </row>
    <row r="177" spans="1:59" s="78" customFormat="1" ht="17.100000000000001" customHeight="1" x14ac:dyDescent="0.3">
      <c r="A177" s="67"/>
      <c r="B177" s="150" t="str">
        <f t="shared" si="6"/>
        <v>R650/660-2/4</v>
      </c>
      <c r="C177" s="193"/>
      <c r="D177" s="2"/>
      <c r="E177" s="40">
        <f t="shared" si="7"/>
        <v>0</v>
      </c>
      <c r="F177" s="2"/>
      <c r="G177" s="194">
        <f t="shared" si="8"/>
        <v>0</v>
      </c>
      <c r="H177" s="2"/>
      <c r="I177" s="194">
        <f t="shared" si="11"/>
        <v>0</v>
      </c>
      <c r="J177" s="194">
        <f t="shared" ref="J177:T177" si="48">$C177*J9*12</f>
        <v>0</v>
      </c>
      <c r="K177" s="194">
        <f t="shared" si="48"/>
        <v>0</v>
      </c>
      <c r="L177" s="194">
        <f t="shared" si="48"/>
        <v>0</v>
      </c>
      <c r="M177" s="194">
        <f t="shared" si="48"/>
        <v>0</v>
      </c>
      <c r="N177" s="194">
        <f t="shared" si="48"/>
        <v>0</v>
      </c>
      <c r="O177" s="194">
        <f t="shared" si="48"/>
        <v>0</v>
      </c>
      <c r="P177" s="194">
        <f t="shared" si="48"/>
        <v>0</v>
      </c>
      <c r="Q177" s="194">
        <f t="shared" si="48"/>
        <v>0</v>
      </c>
      <c r="R177" s="194">
        <f t="shared" si="48"/>
        <v>0</v>
      </c>
      <c r="S177" s="194">
        <f t="shared" si="48"/>
        <v>0</v>
      </c>
      <c r="T177" s="194">
        <f t="shared" si="48"/>
        <v>0</v>
      </c>
      <c r="U177" s="2"/>
      <c r="V177" s="194">
        <f t="shared" ref="V177:AD177" si="49">$C177*V9*12</f>
        <v>0</v>
      </c>
      <c r="W177" s="194">
        <f t="shared" si="49"/>
        <v>0</v>
      </c>
      <c r="X177" s="194">
        <f t="shared" si="49"/>
        <v>0</v>
      </c>
      <c r="Y177" s="194">
        <f t="shared" si="49"/>
        <v>0</v>
      </c>
      <c r="Z177" s="194">
        <f t="shared" si="49"/>
        <v>0</v>
      </c>
      <c r="AA177" s="194">
        <f t="shared" si="49"/>
        <v>0</v>
      </c>
      <c r="AB177" s="194">
        <f t="shared" si="49"/>
        <v>0</v>
      </c>
      <c r="AC177" s="194">
        <f t="shared" si="49"/>
        <v>0</v>
      </c>
      <c r="AD177" s="194">
        <f t="shared" si="49"/>
        <v>0</v>
      </c>
      <c r="AE177" s="2"/>
      <c r="AF177" s="194">
        <f t="shared" ref="AF177:AG177" si="50">$C177*AF9*12</f>
        <v>0</v>
      </c>
      <c r="AG177" s="194">
        <f t="shared" si="50"/>
        <v>0</v>
      </c>
      <c r="AH177" s="2"/>
      <c r="AI177" s="2"/>
      <c r="AJ177" s="2"/>
      <c r="AK177" s="194">
        <f t="shared" ref="AK177:AN177" si="51">$C177*AK9*12</f>
        <v>0</v>
      </c>
      <c r="AL177" s="194">
        <f t="shared" si="51"/>
        <v>0</v>
      </c>
      <c r="AM177" s="194">
        <f t="shared" si="51"/>
        <v>0</v>
      </c>
      <c r="AN177" s="194">
        <f t="shared" si="51"/>
        <v>0</v>
      </c>
      <c r="AO177" s="2"/>
      <c r="AP177" s="2"/>
      <c r="AQ177" s="194">
        <f t="shared" ref="AQ177" si="52">$C177*AQ9*12</f>
        <v>0</v>
      </c>
      <c r="AR177" s="2"/>
      <c r="AS177" s="194">
        <f t="shared" ref="AS177:AU177" si="53">$C177*AS9*12</f>
        <v>0</v>
      </c>
      <c r="AT177" s="194">
        <f t="shared" si="53"/>
        <v>0</v>
      </c>
      <c r="AU177" s="194">
        <f t="shared" si="53"/>
        <v>0</v>
      </c>
      <c r="AV177" s="2"/>
      <c r="AW177" s="194">
        <f t="shared" ref="AW177:AY177" si="54">$C177*AW9*12</f>
        <v>0</v>
      </c>
      <c r="AX177" s="194">
        <f t="shared" si="54"/>
        <v>0</v>
      </c>
      <c r="AY177" s="194">
        <f t="shared" si="54"/>
        <v>0</v>
      </c>
      <c r="AZ177" s="2"/>
      <c r="BA177" s="194">
        <f t="shared" ref="BA177:BD177" si="55">$C177*BA9*12</f>
        <v>0</v>
      </c>
      <c r="BB177" s="194">
        <f t="shared" si="55"/>
        <v>0</v>
      </c>
      <c r="BC177" s="194">
        <f t="shared" si="55"/>
        <v>0</v>
      </c>
      <c r="BD177" s="194">
        <f t="shared" si="55"/>
        <v>0</v>
      </c>
      <c r="BE177" s="2"/>
      <c r="BF177" s="194">
        <f t="shared" ref="BF177:BG177" si="56">$C177*BF9*12</f>
        <v>0</v>
      </c>
      <c r="BG177" s="194">
        <f t="shared" si="56"/>
        <v>0</v>
      </c>
    </row>
    <row r="178" spans="1:59" s="78" customFormat="1" ht="17.100000000000001" customHeight="1" x14ac:dyDescent="0.3">
      <c r="A178" s="67"/>
      <c r="B178" s="150" t="str">
        <f t="shared" si="6"/>
        <v>R750/770-2/4</v>
      </c>
      <c r="C178" s="193"/>
      <c r="D178" s="2"/>
      <c r="E178" s="40">
        <f t="shared" si="7"/>
        <v>0</v>
      </c>
      <c r="F178" s="2"/>
      <c r="G178" s="194">
        <f t="shared" si="8"/>
        <v>0</v>
      </c>
      <c r="H178" s="2"/>
      <c r="I178" s="194">
        <f t="shared" si="11"/>
        <v>0</v>
      </c>
      <c r="J178" s="194">
        <f t="shared" ref="J178:T178" si="57">$C178*J10*12</f>
        <v>0</v>
      </c>
      <c r="K178" s="194">
        <f t="shared" si="57"/>
        <v>0</v>
      </c>
      <c r="L178" s="194">
        <f t="shared" si="57"/>
        <v>0</v>
      </c>
      <c r="M178" s="194">
        <f t="shared" si="57"/>
        <v>0</v>
      </c>
      <c r="N178" s="194">
        <f t="shared" si="57"/>
        <v>0</v>
      </c>
      <c r="O178" s="194">
        <f t="shared" si="57"/>
        <v>0</v>
      </c>
      <c r="P178" s="194">
        <f t="shared" si="57"/>
        <v>0</v>
      </c>
      <c r="Q178" s="194">
        <f t="shared" si="57"/>
        <v>0</v>
      </c>
      <c r="R178" s="194">
        <f t="shared" si="57"/>
        <v>0</v>
      </c>
      <c r="S178" s="194">
        <f t="shared" si="57"/>
        <v>0</v>
      </c>
      <c r="T178" s="194">
        <f t="shared" si="57"/>
        <v>0</v>
      </c>
      <c r="U178" s="2"/>
      <c r="V178" s="194">
        <f t="shared" ref="V178:AD178" si="58">$C178*V10*12</f>
        <v>0</v>
      </c>
      <c r="W178" s="194">
        <f t="shared" si="58"/>
        <v>0</v>
      </c>
      <c r="X178" s="194">
        <f t="shared" si="58"/>
        <v>0</v>
      </c>
      <c r="Y178" s="194">
        <f t="shared" si="58"/>
        <v>0</v>
      </c>
      <c r="Z178" s="194">
        <f t="shared" si="58"/>
        <v>0</v>
      </c>
      <c r="AA178" s="194">
        <f t="shared" si="58"/>
        <v>0</v>
      </c>
      <c r="AB178" s="194">
        <f t="shared" si="58"/>
        <v>0</v>
      </c>
      <c r="AC178" s="194">
        <f t="shared" si="58"/>
        <v>0</v>
      </c>
      <c r="AD178" s="194">
        <f t="shared" si="58"/>
        <v>0</v>
      </c>
      <c r="AE178" s="2"/>
      <c r="AF178" s="194">
        <f t="shared" ref="AF178:AG178" si="59">$C178*AF10*12</f>
        <v>0</v>
      </c>
      <c r="AG178" s="194">
        <f t="shared" si="59"/>
        <v>0</v>
      </c>
      <c r="AH178" s="2"/>
      <c r="AI178" s="2"/>
      <c r="AJ178" s="2"/>
      <c r="AK178" s="194">
        <f t="shared" ref="AK178:AN178" si="60">$C178*AK10*12</f>
        <v>0</v>
      </c>
      <c r="AL178" s="194">
        <f t="shared" si="60"/>
        <v>0</v>
      </c>
      <c r="AM178" s="194">
        <f t="shared" si="60"/>
        <v>0</v>
      </c>
      <c r="AN178" s="194">
        <f t="shared" si="60"/>
        <v>0</v>
      </c>
      <c r="AO178" s="2"/>
      <c r="AP178" s="2"/>
      <c r="AQ178" s="194">
        <f t="shared" ref="AQ178" si="61">$C178*AQ10*12</f>
        <v>0</v>
      </c>
      <c r="AR178" s="2"/>
      <c r="AS178" s="194">
        <f t="shared" ref="AS178:AU178" si="62">$C178*AS10*12</f>
        <v>0</v>
      </c>
      <c r="AT178" s="194">
        <f t="shared" si="62"/>
        <v>0</v>
      </c>
      <c r="AU178" s="194">
        <f t="shared" si="62"/>
        <v>0</v>
      </c>
      <c r="AV178" s="2"/>
      <c r="AW178" s="194">
        <f t="shared" ref="AW178:AY178" si="63">$C178*AW10*12</f>
        <v>0</v>
      </c>
      <c r="AX178" s="194">
        <f t="shared" si="63"/>
        <v>0</v>
      </c>
      <c r="AY178" s="194">
        <f t="shared" si="63"/>
        <v>0</v>
      </c>
      <c r="AZ178" s="2"/>
      <c r="BA178" s="194">
        <f t="shared" ref="BA178:BD178" si="64">$C178*BA10*12</f>
        <v>0</v>
      </c>
      <c r="BB178" s="194">
        <f t="shared" si="64"/>
        <v>0</v>
      </c>
      <c r="BC178" s="194">
        <f t="shared" si="64"/>
        <v>0</v>
      </c>
      <c r="BD178" s="194">
        <f t="shared" si="64"/>
        <v>0</v>
      </c>
      <c r="BE178" s="2"/>
      <c r="BF178" s="194">
        <f t="shared" ref="BF178:BG178" si="65">$C178*BF10*12</f>
        <v>0</v>
      </c>
      <c r="BG178" s="194">
        <f t="shared" si="65"/>
        <v>0</v>
      </c>
    </row>
    <row r="179" spans="1:59" s="78" customFormat="1" ht="17.100000000000001" customHeight="1" x14ac:dyDescent="0.3">
      <c r="A179" s="67"/>
      <c r="B179" s="150" t="str">
        <f t="shared" si="6"/>
        <v>R1000/1100-2/4</v>
      </c>
      <c r="C179" s="193"/>
      <c r="D179" s="2"/>
      <c r="E179" s="40">
        <f t="shared" si="7"/>
        <v>0</v>
      </c>
      <c r="F179" s="2"/>
      <c r="G179" s="194">
        <f t="shared" si="8"/>
        <v>0</v>
      </c>
      <c r="H179" s="2"/>
      <c r="I179" s="194">
        <f t="shared" si="11"/>
        <v>0</v>
      </c>
      <c r="J179" s="194">
        <f t="shared" ref="J179:T179" si="66">$C179*J11*12</f>
        <v>0</v>
      </c>
      <c r="K179" s="194">
        <f t="shared" si="66"/>
        <v>0</v>
      </c>
      <c r="L179" s="194">
        <f t="shared" si="66"/>
        <v>0</v>
      </c>
      <c r="M179" s="194">
        <f t="shared" si="66"/>
        <v>0</v>
      </c>
      <c r="N179" s="194">
        <f t="shared" si="66"/>
        <v>0</v>
      </c>
      <c r="O179" s="194">
        <f t="shared" si="66"/>
        <v>0</v>
      </c>
      <c r="P179" s="194">
        <f t="shared" si="66"/>
        <v>0</v>
      </c>
      <c r="Q179" s="194">
        <f t="shared" si="66"/>
        <v>0</v>
      </c>
      <c r="R179" s="194">
        <f t="shared" si="66"/>
        <v>0</v>
      </c>
      <c r="S179" s="194">
        <f t="shared" si="66"/>
        <v>0</v>
      </c>
      <c r="T179" s="194">
        <f t="shared" si="66"/>
        <v>0</v>
      </c>
      <c r="U179" s="2"/>
      <c r="V179" s="194">
        <f t="shared" ref="V179:AD179" si="67">$C179*V11*12</f>
        <v>0</v>
      </c>
      <c r="W179" s="194">
        <f t="shared" si="67"/>
        <v>0</v>
      </c>
      <c r="X179" s="194">
        <f t="shared" si="67"/>
        <v>0</v>
      </c>
      <c r="Y179" s="194">
        <f t="shared" si="67"/>
        <v>0</v>
      </c>
      <c r="Z179" s="194">
        <f t="shared" si="67"/>
        <v>0</v>
      </c>
      <c r="AA179" s="194">
        <f t="shared" si="67"/>
        <v>0</v>
      </c>
      <c r="AB179" s="194">
        <f t="shared" si="67"/>
        <v>0</v>
      </c>
      <c r="AC179" s="194">
        <f t="shared" si="67"/>
        <v>0</v>
      </c>
      <c r="AD179" s="194">
        <f t="shared" si="67"/>
        <v>0</v>
      </c>
      <c r="AE179" s="2"/>
      <c r="AF179" s="194">
        <f t="shared" ref="AF179:AG179" si="68">$C179*AF11*12</f>
        <v>0</v>
      </c>
      <c r="AG179" s="194">
        <f t="shared" si="68"/>
        <v>0</v>
      </c>
      <c r="AH179" s="2"/>
      <c r="AI179" s="2"/>
      <c r="AJ179" s="2"/>
      <c r="AK179" s="194">
        <f t="shared" ref="AK179:AN179" si="69">$C179*AK11*12</f>
        <v>0</v>
      </c>
      <c r="AL179" s="194">
        <f t="shared" si="69"/>
        <v>0</v>
      </c>
      <c r="AM179" s="194">
        <f t="shared" si="69"/>
        <v>0</v>
      </c>
      <c r="AN179" s="194">
        <f t="shared" si="69"/>
        <v>0</v>
      </c>
      <c r="AO179" s="2"/>
      <c r="AP179" s="2"/>
      <c r="AQ179" s="194">
        <f t="shared" ref="AQ179" si="70">$C179*AQ11*12</f>
        <v>0</v>
      </c>
      <c r="AR179" s="2"/>
      <c r="AS179" s="194">
        <f t="shared" ref="AS179:AU179" si="71">$C179*AS11*12</f>
        <v>0</v>
      </c>
      <c r="AT179" s="194">
        <f t="shared" si="71"/>
        <v>0</v>
      </c>
      <c r="AU179" s="194">
        <f t="shared" si="71"/>
        <v>0</v>
      </c>
      <c r="AV179" s="2"/>
      <c r="AW179" s="194">
        <f t="shared" ref="AW179:AY179" si="72">$C179*AW11*12</f>
        <v>0</v>
      </c>
      <c r="AX179" s="194">
        <f t="shared" si="72"/>
        <v>0</v>
      </c>
      <c r="AY179" s="194">
        <f t="shared" si="72"/>
        <v>0</v>
      </c>
      <c r="AZ179" s="2"/>
      <c r="BA179" s="194">
        <f t="shared" ref="BA179:BD179" si="73">$C179*BA11*12</f>
        <v>0</v>
      </c>
      <c r="BB179" s="194">
        <f t="shared" si="73"/>
        <v>0</v>
      </c>
      <c r="BC179" s="194">
        <f t="shared" si="73"/>
        <v>0</v>
      </c>
      <c r="BD179" s="194">
        <f t="shared" si="73"/>
        <v>0</v>
      </c>
      <c r="BE179" s="2"/>
      <c r="BF179" s="194">
        <f t="shared" ref="BF179:BG179" si="74">$C179*BF11*12</f>
        <v>0</v>
      </c>
      <c r="BG179" s="194">
        <f t="shared" si="74"/>
        <v>0</v>
      </c>
    </row>
    <row r="180" spans="1:59" s="78" customFormat="1" ht="17.100000000000001" customHeight="1" x14ac:dyDescent="0.3">
      <c r="A180" s="67"/>
      <c r="B180" s="150" t="str">
        <f t="shared" si="6"/>
        <v>R240-4/4</v>
      </c>
      <c r="C180" s="193"/>
      <c r="D180" s="2"/>
      <c r="E180" s="40">
        <f t="shared" si="7"/>
        <v>0</v>
      </c>
      <c r="F180" s="2"/>
      <c r="G180" s="194">
        <f t="shared" si="8"/>
        <v>0</v>
      </c>
      <c r="H180" s="2"/>
      <c r="I180" s="194">
        <f t="shared" si="11"/>
        <v>0</v>
      </c>
      <c r="J180" s="194">
        <f t="shared" ref="J180:T180" si="75">$C180*J12*12</f>
        <v>0</v>
      </c>
      <c r="K180" s="194">
        <f t="shared" si="75"/>
        <v>0</v>
      </c>
      <c r="L180" s="194">
        <f t="shared" si="75"/>
        <v>0</v>
      </c>
      <c r="M180" s="194">
        <f t="shared" si="75"/>
        <v>0</v>
      </c>
      <c r="N180" s="194">
        <f t="shared" si="75"/>
        <v>0</v>
      </c>
      <c r="O180" s="194">
        <f t="shared" si="75"/>
        <v>0</v>
      </c>
      <c r="P180" s="194">
        <f t="shared" si="75"/>
        <v>0</v>
      </c>
      <c r="Q180" s="194">
        <f t="shared" si="75"/>
        <v>0</v>
      </c>
      <c r="R180" s="194">
        <f t="shared" si="75"/>
        <v>0</v>
      </c>
      <c r="S180" s="194">
        <f t="shared" si="75"/>
        <v>0</v>
      </c>
      <c r="T180" s="194">
        <f t="shared" si="75"/>
        <v>0</v>
      </c>
      <c r="U180" s="2"/>
      <c r="V180" s="194">
        <f t="shared" ref="V180:AD180" si="76">$C180*V12*12</f>
        <v>0</v>
      </c>
      <c r="W180" s="194">
        <f t="shared" si="76"/>
        <v>0</v>
      </c>
      <c r="X180" s="194">
        <f t="shared" si="76"/>
        <v>0</v>
      </c>
      <c r="Y180" s="194">
        <f t="shared" si="76"/>
        <v>0</v>
      </c>
      <c r="Z180" s="194">
        <f t="shared" si="76"/>
        <v>0</v>
      </c>
      <c r="AA180" s="194">
        <f t="shared" si="76"/>
        <v>0</v>
      </c>
      <c r="AB180" s="194">
        <f t="shared" si="76"/>
        <v>0</v>
      </c>
      <c r="AC180" s="194">
        <f t="shared" si="76"/>
        <v>0</v>
      </c>
      <c r="AD180" s="194">
        <f t="shared" si="76"/>
        <v>0</v>
      </c>
      <c r="AE180" s="2"/>
      <c r="AF180" s="194">
        <f t="shared" ref="AF180:AG180" si="77">$C180*AF12*12</f>
        <v>0</v>
      </c>
      <c r="AG180" s="194">
        <f t="shared" si="77"/>
        <v>0</v>
      </c>
      <c r="AH180" s="2"/>
      <c r="AI180" s="2"/>
      <c r="AJ180" s="2"/>
      <c r="AK180" s="194">
        <f t="shared" ref="AK180:AN180" si="78">$C180*AK12*12</f>
        <v>0</v>
      </c>
      <c r="AL180" s="194">
        <f t="shared" si="78"/>
        <v>0</v>
      </c>
      <c r="AM180" s="194">
        <f t="shared" si="78"/>
        <v>0</v>
      </c>
      <c r="AN180" s="194">
        <f t="shared" si="78"/>
        <v>0</v>
      </c>
      <c r="AO180" s="2"/>
      <c r="AP180" s="2"/>
      <c r="AQ180" s="194">
        <f t="shared" ref="AQ180" si="79">$C180*AQ12*12</f>
        <v>0</v>
      </c>
      <c r="AR180" s="2"/>
      <c r="AS180" s="194">
        <f t="shared" ref="AS180:AU180" si="80">$C180*AS12*12</f>
        <v>0</v>
      </c>
      <c r="AT180" s="194">
        <f t="shared" si="80"/>
        <v>0</v>
      </c>
      <c r="AU180" s="194">
        <f t="shared" si="80"/>
        <v>0</v>
      </c>
      <c r="AV180" s="2"/>
      <c r="AW180" s="194">
        <f t="shared" ref="AW180:AY180" si="81">$C180*AW12*12</f>
        <v>0</v>
      </c>
      <c r="AX180" s="194">
        <f t="shared" si="81"/>
        <v>0</v>
      </c>
      <c r="AY180" s="194">
        <f t="shared" si="81"/>
        <v>0</v>
      </c>
      <c r="AZ180" s="2"/>
      <c r="BA180" s="194">
        <f t="shared" ref="BA180:BD180" si="82">$C180*BA12*12</f>
        <v>0</v>
      </c>
      <c r="BB180" s="194">
        <f t="shared" si="82"/>
        <v>0</v>
      </c>
      <c r="BC180" s="194">
        <f t="shared" si="82"/>
        <v>0</v>
      </c>
      <c r="BD180" s="194">
        <f t="shared" si="82"/>
        <v>0</v>
      </c>
      <c r="BE180" s="2"/>
      <c r="BF180" s="194">
        <f t="shared" ref="BF180:BG180" si="83">$C180*BF12*12</f>
        <v>0</v>
      </c>
      <c r="BG180" s="194">
        <f t="shared" si="83"/>
        <v>0</v>
      </c>
    </row>
    <row r="181" spans="1:59" s="78" customFormat="1" ht="17.100000000000001" customHeight="1" x14ac:dyDescent="0.3">
      <c r="A181" s="67"/>
      <c r="B181" s="150" t="str">
        <f t="shared" si="6"/>
        <v>R650/660-4/4</v>
      </c>
      <c r="C181" s="193"/>
      <c r="D181" s="2"/>
      <c r="E181" s="40">
        <f t="shared" si="7"/>
        <v>0</v>
      </c>
      <c r="F181" s="2"/>
      <c r="G181" s="194">
        <f t="shared" si="8"/>
        <v>0</v>
      </c>
      <c r="H181" s="2"/>
      <c r="I181" s="194">
        <f t="shared" si="11"/>
        <v>0</v>
      </c>
      <c r="J181" s="194">
        <f t="shared" ref="J181:T181" si="84">$C181*J13*12</f>
        <v>0</v>
      </c>
      <c r="K181" s="194">
        <f t="shared" si="84"/>
        <v>0</v>
      </c>
      <c r="L181" s="194">
        <f t="shared" si="84"/>
        <v>0</v>
      </c>
      <c r="M181" s="194">
        <f t="shared" si="84"/>
        <v>0</v>
      </c>
      <c r="N181" s="194">
        <f t="shared" si="84"/>
        <v>0</v>
      </c>
      <c r="O181" s="194">
        <f t="shared" si="84"/>
        <v>0</v>
      </c>
      <c r="P181" s="194">
        <f t="shared" si="84"/>
        <v>0</v>
      </c>
      <c r="Q181" s="194">
        <f t="shared" si="84"/>
        <v>0</v>
      </c>
      <c r="R181" s="194">
        <f t="shared" si="84"/>
        <v>0</v>
      </c>
      <c r="S181" s="194">
        <f t="shared" si="84"/>
        <v>0</v>
      </c>
      <c r="T181" s="194">
        <f t="shared" si="84"/>
        <v>0</v>
      </c>
      <c r="U181" s="2"/>
      <c r="V181" s="194">
        <f t="shared" ref="V181:AD181" si="85">$C181*V13*12</f>
        <v>0</v>
      </c>
      <c r="W181" s="194">
        <f t="shared" si="85"/>
        <v>0</v>
      </c>
      <c r="X181" s="194">
        <f t="shared" si="85"/>
        <v>0</v>
      </c>
      <c r="Y181" s="194">
        <f t="shared" si="85"/>
        <v>0</v>
      </c>
      <c r="Z181" s="194">
        <f t="shared" si="85"/>
        <v>0</v>
      </c>
      <c r="AA181" s="194">
        <f t="shared" si="85"/>
        <v>0</v>
      </c>
      <c r="AB181" s="194">
        <f t="shared" si="85"/>
        <v>0</v>
      </c>
      <c r="AC181" s="194">
        <f t="shared" si="85"/>
        <v>0</v>
      </c>
      <c r="AD181" s="194">
        <f t="shared" si="85"/>
        <v>0</v>
      </c>
      <c r="AE181" s="2"/>
      <c r="AF181" s="194">
        <f t="shared" ref="AF181:AG181" si="86">$C181*AF13*12</f>
        <v>0</v>
      </c>
      <c r="AG181" s="194">
        <f t="shared" si="86"/>
        <v>0</v>
      </c>
      <c r="AH181" s="2"/>
      <c r="AI181" s="2"/>
      <c r="AJ181" s="2"/>
      <c r="AK181" s="194">
        <f t="shared" ref="AK181:AN181" si="87">$C181*AK13*12</f>
        <v>0</v>
      </c>
      <c r="AL181" s="194">
        <f t="shared" si="87"/>
        <v>0</v>
      </c>
      <c r="AM181" s="194">
        <f t="shared" si="87"/>
        <v>0</v>
      </c>
      <c r="AN181" s="194">
        <f t="shared" si="87"/>
        <v>0</v>
      </c>
      <c r="AO181" s="2"/>
      <c r="AP181" s="2"/>
      <c r="AQ181" s="194">
        <f t="shared" ref="AQ181" si="88">$C181*AQ13*12</f>
        <v>0</v>
      </c>
      <c r="AR181" s="2"/>
      <c r="AS181" s="194">
        <f t="shared" ref="AS181:AU181" si="89">$C181*AS13*12</f>
        <v>0</v>
      </c>
      <c r="AT181" s="194">
        <f t="shared" si="89"/>
        <v>0</v>
      </c>
      <c r="AU181" s="194">
        <f t="shared" si="89"/>
        <v>0</v>
      </c>
      <c r="AV181" s="2"/>
      <c r="AW181" s="194">
        <f t="shared" ref="AW181:AY181" si="90">$C181*AW13*12</f>
        <v>0</v>
      </c>
      <c r="AX181" s="194">
        <f t="shared" si="90"/>
        <v>0</v>
      </c>
      <c r="AY181" s="194">
        <f t="shared" si="90"/>
        <v>0</v>
      </c>
      <c r="AZ181" s="2"/>
      <c r="BA181" s="194">
        <f t="shared" ref="BA181:BD181" si="91">$C181*BA13*12</f>
        <v>0</v>
      </c>
      <c r="BB181" s="194">
        <f t="shared" si="91"/>
        <v>0</v>
      </c>
      <c r="BC181" s="194">
        <f t="shared" si="91"/>
        <v>0</v>
      </c>
      <c r="BD181" s="194">
        <f t="shared" si="91"/>
        <v>0</v>
      </c>
      <c r="BE181" s="2"/>
      <c r="BF181" s="194">
        <f t="shared" ref="BF181:BG181" si="92">$C181*BF13*12</f>
        <v>0</v>
      </c>
      <c r="BG181" s="194">
        <f t="shared" si="92"/>
        <v>0</v>
      </c>
    </row>
    <row r="182" spans="1:59" s="78" customFormat="1" ht="17.100000000000001" customHeight="1" x14ac:dyDescent="0.3">
      <c r="A182" s="67"/>
      <c r="B182" s="150" t="str">
        <f t="shared" si="6"/>
        <v>R750/770-4/4</v>
      </c>
      <c r="C182" s="193"/>
      <c r="D182" s="2"/>
      <c r="E182" s="40">
        <f t="shared" si="7"/>
        <v>0</v>
      </c>
      <c r="F182" s="2"/>
      <c r="G182" s="194">
        <f t="shared" si="8"/>
        <v>0</v>
      </c>
      <c r="H182" s="2"/>
      <c r="I182" s="194">
        <f t="shared" si="11"/>
        <v>0</v>
      </c>
      <c r="J182" s="194">
        <f t="shared" ref="J182:T182" si="93">$C182*J14*12</f>
        <v>0</v>
      </c>
      <c r="K182" s="194">
        <f t="shared" si="93"/>
        <v>0</v>
      </c>
      <c r="L182" s="194">
        <f t="shared" si="93"/>
        <v>0</v>
      </c>
      <c r="M182" s="194">
        <f t="shared" si="93"/>
        <v>0</v>
      </c>
      <c r="N182" s="194">
        <f t="shared" si="93"/>
        <v>0</v>
      </c>
      <c r="O182" s="194">
        <f t="shared" si="93"/>
        <v>0</v>
      </c>
      <c r="P182" s="194">
        <f t="shared" si="93"/>
        <v>0</v>
      </c>
      <c r="Q182" s="194">
        <f t="shared" si="93"/>
        <v>0</v>
      </c>
      <c r="R182" s="194">
        <f t="shared" si="93"/>
        <v>0</v>
      </c>
      <c r="S182" s="194">
        <f t="shared" si="93"/>
        <v>0</v>
      </c>
      <c r="T182" s="194">
        <f t="shared" si="93"/>
        <v>0</v>
      </c>
      <c r="U182" s="2"/>
      <c r="V182" s="194">
        <f t="shared" ref="V182:AD182" si="94">$C182*V14*12</f>
        <v>0</v>
      </c>
      <c r="W182" s="194">
        <f t="shared" si="94"/>
        <v>0</v>
      </c>
      <c r="X182" s="194">
        <f t="shared" si="94"/>
        <v>0</v>
      </c>
      <c r="Y182" s="194">
        <f t="shared" si="94"/>
        <v>0</v>
      </c>
      <c r="Z182" s="194">
        <f t="shared" si="94"/>
        <v>0</v>
      </c>
      <c r="AA182" s="194">
        <f t="shared" si="94"/>
        <v>0</v>
      </c>
      <c r="AB182" s="194">
        <f t="shared" si="94"/>
        <v>0</v>
      </c>
      <c r="AC182" s="194">
        <f t="shared" si="94"/>
        <v>0</v>
      </c>
      <c r="AD182" s="194">
        <f t="shared" si="94"/>
        <v>0</v>
      </c>
      <c r="AE182" s="2"/>
      <c r="AF182" s="194">
        <f t="shared" ref="AF182:AG182" si="95">$C182*AF14*12</f>
        <v>0</v>
      </c>
      <c r="AG182" s="194">
        <f t="shared" si="95"/>
        <v>0</v>
      </c>
      <c r="AH182" s="2"/>
      <c r="AI182" s="2"/>
      <c r="AJ182" s="2"/>
      <c r="AK182" s="194">
        <f t="shared" ref="AK182:AN182" si="96">$C182*AK14*12</f>
        <v>0</v>
      </c>
      <c r="AL182" s="194">
        <f t="shared" si="96"/>
        <v>0</v>
      </c>
      <c r="AM182" s="194">
        <f t="shared" si="96"/>
        <v>0</v>
      </c>
      <c r="AN182" s="194">
        <f t="shared" si="96"/>
        <v>0</v>
      </c>
      <c r="AO182" s="2"/>
      <c r="AP182" s="2"/>
      <c r="AQ182" s="194">
        <f t="shared" ref="AQ182" si="97">$C182*AQ14*12</f>
        <v>0</v>
      </c>
      <c r="AR182" s="2"/>
      <c r="AS182" s="194">
        <f t="shared" ref="AS182:AU182" si="98">$C182*AS14*12</f>
        <v>0</v>
      </c>
      <c r="AT182" s="194">
        <f t="shared" si="98"/>
        <v>0</v>
      </c>
      <c r="AU182" s="194">
        <f t="shared" si="98"/>
        <v>0</v>
      </c>
      <c r="AV182" s="2"/>
      <c r="AW182" s="194">
        <f t="shared" ref="AW182:AY182" si="99">$C182*AW14*12</f>
        <v>0</v>
      </c>
      <c r="AX182" s="194">
        <f t="shared" si="99"/>
        <v>0</v>
      </c>
      <c r="AY182" s="194">
        <f t="shared" si="99"/>
        <v>0</v>
      </c>
      <c r="AZ182" s="2"/>
      <c r="BA182" s="194">
        <f t="shared" ref="BA182:BD182" si="100">$C182*BA14*12</f>
        <v>0</v>
      </c>
      <c r="BB182" s="194">
        <f t="shared" si="100"/>
        <v>0</v>
      </c>
      <c r="BC182" s="194">
        <f t="shared" si="100"/>
        <v>0</v>
      </c>
      <c r="BD182" s="194">
        <f t="shared" si="100"/>
        <v>0</v>
      </c>
      <c r="BE182" s="2"/>
      <c r="BF182" s="194">
        <f t="shared" ref="BF182:BG182" si="101">$C182*BF14*12</f>
        <v>0</v>
      </c>
      <c r="BG182" s="194">
        <f t="shared" si="101"/>
        <v>0</v>
      </c>
    </row>
    <row r="183" spans="1:59" s="78" customFormat="1" ht="17.100000000000001" customHeight="1" x14ac:dyDescent="0.3">
      <c r="A183" s="67"/>
      <c r="B183" s="150" t="str">
        <f t="shared" si="6"/>
        <v>R1000/1100-4/4</v>
      </c>
      <c r="C183" s="193"/>
      <c r="D183" s="2"/>
      <c r="E183" s="40">
        <f t="shared" si="7"/>
        <v>0</v>
      </c>
      <c r="F183" s="2"/>
      <c r="G183" s="194">
        <f t="shared" si="8"/>
        <v>0</v>
      </c>
      <c r="H183" s="2"/>
      <c r="I183" s="194">
        <f t="shared" si="11"/>
        <v>0</v>
      </c>
      <c r="J183" s="194">
        <f t="shared" ref="J183:T183" si="102">$C183*J15*12</f>
        <v>0</v>
      </c>
      <c r="K183" s="194">
        <f t="shared" si="102"/>
        <v>0</v>
      </c>
      <c r="L183" s="194">
        <f t="shared" si="102"/>
        <v>0</v>
      </c>
      <c r="M183" s="194">
        <f t="shared" si="102"/>
        <v>0</v>
      </c>
      <c r="N183" s="194">
        <f t="shared" si="102"/>
        <v>0</v>
      </c>
      <c r="O183" s="194">
        <f t="shared" si="102"/>
        <v>0</v>
      </c>
      <c r="P183" s="194">
        <f t="shared" si="102"/>
        <v>0</v>
      </c>
      <c r="Q183" s="194">
        <f t="shared" si="102"/>
        <v>0</v>
      </c>
      <c r="R183" s="194">
        <f t="shared" si="102"/>
        <v>0</v>
      </c>
      <c r="S183" s="194">
        <f t="shared" si="102"/>
        <v>0</v>
      </c>
      <c r="T183" s="194">
        <f t="shared" si="102"/>
        <v>0</v>
      </c>
      <c r="U183" s="2"/>
      <c r="V183" s="194">
        <f t="shared" ref="V183:AD183" si="103">$C183*V15*12</f>
        <v>0</v>
      </c>
      <c r="W183" s="194">
        <f t="shared" si="103"/>
        <v>0</v>
      </c>
      <c r="X183" s="194">
        <f t="shared" si="103"/>
        <v>0</v>
      </c>
      <c r="Y183" s="194">
        <f t="shared" si="103"/>
        <v>0</v>
      </c>
      <c r="Z183" s="194">
        <f t="shared" si="103"/>
        <v>0</v>
      </c>
      <c r="AA183" s="194">
        <f t="shared" si="103"/>
        <v>0</v>
      </c>
      <c r="AB183" s="194">
        <f t="shared" si="103"/>
        <v>0</v>
      </c>
      <c r="AC183" s="194">
        <f t="shared" si="103"/>
        <v>0</v>
      </c>
      <c r="AD183" s="194">
        <f t="shared" si="103"/>
        <v>0</v>
      </c>
      <c r="AE183" s="2"/>
      <c r="AF183" s="194">
        <f t="shared" ref="AF183:AG183" si="104">$C183*AF15*12</f>
        <v>0</v>
      </c>
      <c r="AG183" s="194">
        <f t="shared" si="104"/>
        <v>0</v>
      </c>
      <c r="AH183" s="2"/>
      <c r="AI183" s="2"/>
      <c r="AJ183" s="2"/>
      <c r="AK183" s="194">
        <f t="shared" ref="AK183:AN183" si="105">$C183*AK15*12</f>
        <v>0</v>
      </c>
      <c r="AL183" s="194">
        <f t="shared" si="105"/>
        <v>0</v>
      </c>
      <c r="AM183" s="194">
        <f t="shared" si="105"/>
        <v>0</v>
      </c>
      <c r="AN183" s="194">
        <f t="shared" si="105"/>
        <v>0</v>
      </c>
      <c r="AO183" s="2"/>
      <c r="AP183" s="2"/>
      <c r="AQ183" s="194">
        <f t="shared" ref="AQ183" si="106">$C183*AQ15*12</f>
        <v>0</v>
      </c>
      <c r="AR183" s="2"/>
      <c r="AS183" s="194">
        <f t="shared" ref="AS183:AU183" si="107">$C183*AS15*12</f>
        <v>0</v>
      </c>
      <c r="AT183" s="194">
        <f t="shared" si="107"/>
        <v>0</v>
      </c>
      <c r="AU183" s="194">
        <f t="shared" si="107"/>
        <v>0</v>
      </c>
      <c r="AV183" s="2"/>
      <c r="AW183" s="194">
        <f t="shared" ref="AW183:AY183" si="108">$C183*AW15*12</f>
        <v>0</v>
      </c>
      <c r="AX183" s="194">
        <f t="shared" si="108"/>
        <v>0</v>
      </c>
      <c r="AY183" s="194">
        <f t="shared" si="108"/>
        <v>0</v>
      </c>
      <c r="AZ183" s="2"/>
      <c r="BA183" s="194">
        <f t="shared" ref="BA183:BD183" si="109">$C183*BA15*12</f>
        <v>0</v>
      </c>
      <c r="BB183" s="194">
        <f t="shared" si="109"/>
        <v>0</v>
      </c>
      <c r="BC183" s="194">
        <f t="shared" si="109"/>
        <v>0</v>
      </c>
      <c r="BD183" s="194">
        <f t="shared" si="109"/>
        <v>0</v>
      </c>
      <c r="BE183" s="2"/>
      <c r="BF183" s="194">
        <f t="shared" ref="BF183:BG183" si="110">$C183*BF15*12</f>
        <v>0</v>
      </c>
      <c r="BG183" s="194">
        <f t="shared" si="110"/>
        <v>0</v>
      </c>
    </row>
    <row r="184" spans="1:59" s="78" customFormat="1" ht="17.100000000000001" customHeight="1" x14ac:dyDescent="0.3">
      <c r="A184" s="67"/>
      <c r="B184" s="150" t="str">
        <f t="shared" si="6"/>
        <v>R240-8/4</v>
      </c>
      <c r="C184" s="193"/>
      <c r="D184" s="2"/>
      <c r="E184" s="40">
        <f t="shared" si="7"/>
        <v>0</v>
      </c>
      <c r="F184" s="2"/>
      <c r="G184" s="194">
        <f t="shared" si="8"/>
        <v>0</v>
      </c>
      <c r="H184" s="2"/>
      <c r="I184" s="194">
        <f t="shared" si="11"/>
        <v>0</v>
      </c>
      <c r="J184" s="194">
        <f t="shared" ref="J184:T184" si="111">$C184*J16*12</f>
        <v>0</v>
      </c>
      <c r="K184" s="194">
        <f t="shared" si="111"/>
        <v>0</v>
      </c>
      <c r="L184" s="194">
        <f t="shared" si="111"/>
        <v>0</v>
      </c>
      <c r="M184" s="194">
        <f t="shared" si="111"/>
        <v>0</v>
      </c>
      <c r="N184" s="194">
        <f t="shared" si="111"/>
        <v>0</v>
      </c>
      <c r="O184" s="194">
        <f t="shared" si="111"/>
        <v>0</v>
      </c>
      <c r="P184" s="194">
        <f t="shared" si="111"/>
        <v>0</v>
      </c>
      <c r="Q184" s="194">
        <f t="shared" si="111"/>
        <v>0</v>
      </c>
      <c r="R184" s="194">
        <f t="shared" si="111"/>
        <v>0</v>
      </c>
      <c r="S184" s="194">
        <f t="shared" si="111"/>
        <v>0</v>
      </c>
      <c r="T184" s="194">
        <f t="shared" si="111"/>
        <v>0</v>
      </c>
      <c r="U184" s="2"/>
      <c r="V184" s="194">
        <f t="shared" ref="V184:AD184" si="112">$C184*V16*12</f>
        <v>0</v>
      </c>
      <c r="W184" s="194">
        <f t="shared" si="112"/>
        <v>0</v>
      </c>
      <c r="X184" s="194">
        <f t="shared" si="112"/>
        <v>0</v>
      </c>
      <c r="Y184" s="194">
        <f t="shared" si="112"/>
        <v>0</v>
      </c>
      <c r="Z184" s="194">
        <f t="shared" si="112"/>
        <v>0</v>
      </c>
      <c r="AA184" s="194">
        <f t="shared" si="112"/>
        <v>0</v>
      </c>
      <c r="AB184" s="194">
        <f t="shared" si="112"/>
        <v>0</v>
      </c>
      <c r="AC184" s="194">
        <f t="shared" si="112"/>
        <v>0</v>
      </c>
      <c r="AD184" s="194">
        <f t="shared" si="112"/>
        <v>0</v>
      </c>
      <c r="AE184" s="2"/>
      <c r="AF184" s="194">
        <f t="shared" ref="AF184:AG184" si="113">$C184*AF16*12</f>
        <v>0</v>
      </c>
      <c r="AG184" s="194">
        <f t="shared" si="113"/>
        <v>0</v>
      </c>
      <c r="AH184" s="2"/>
      <c r="AI184" s="2"/>
      <c r="AJ184" s="2"/>
      <c r="AK184" s="194">
        <f t="shared" ref="AK184:AN184" si="114">$C184*AK16*12</f>
        <v>0</v>
      </c>
      <c r="AL184" s="194">
        <f t="shared" si="114"/>
        <v>0</v>
      </c>
      <c r="AM184" s="194">
        <f t="shared" si="114"/>
        <v>0</v>
      </c>
      <c r="AN184" s="194">
        <f t="shared" si="114"/>
        <v>0</v>
      </c>
      <c r="AO184" s="2"/>
      <c r="AP184" s="2"/>
      <c r="AQ184" s="194">
        <f t="shared" ref="AQ184" si="115">$C184*AQ16*12</f>
        <v>0</v>
      </c>
      <c r="AR184" s="2"/>
      <c r="AS184" s="194">
        <f t="shared" ref="AS184:AU184" si="116">$C184*AS16*12</f>
        <v>0</v>
      </c>
      <c r="AT184" s="194">
        <f t="shared" si="116"/>
        <v>0</v>
      </c>
      <c r="AU184" s="194">
        <f t="shared" si="116"/>
        <v>0</v>
      </c>
      <c r="AV184" s="2"/>
      <c r="AW184" s="194">
        <f t="shared" ref="AW184:AY184" si="117">$C184*AW16*12</f>
        <v>0</v>
      </c>
      <c r="AX184" s="194">
        <f t="shared" si="117"/>
        <v>0</v>
      </c>
      <c r="AY184" s="194">
        <f t="shared" si="117"/>
        <v>0</v>
      </c>
      <c r="AZ184" s="2"/>
      <c r="BA184" s="194">
        <f t="shared" ref="BA184:BD184" si="118">$C184*BA16*12</f>
        <v>0</v>
      </c>
      <c r="BB184" s="194">
        <f t="shared" si="118"/>
        <v>0</v>
      </c>
      <c r="BC184" s="194">
        <f t="shared" si="118"/>
        <v>0</v>
      </c>
      <c r="BD184" s="194">
        <f t="shared" si="118"/>
        <v>0</v>
      </c>
      <c r="BE184" s="2"/>
      <c r="BF184" s="194">
        <f t="shared" ref="BF184:BG184" si="119">$C184*BF16*12</f>
        <v>0</v>
      </c>
      <c r="BG184" s="194">
        <f t="shared" si="119"/>
        <v>0</v>
      </c>
    </row>
    <row r="185" spans="1:59" s="78" customFormat="1" ht="17.100000000000001" customHeight="1" x14ac:dyDescent="0.3">
      <c r="A185" s="67"/>
      <c r="B185" s="150" t="str">
        <f t="shared" si="6"/>
        <v>R650/660-8/4</v>
      </c>
      <c r="C185" s="193"/>
      <c r="D185" s="2"/>
      <c r="E185" s="40">
        <f t="shared" si="7"/>
        <v>0</v>
      </c>
      <c r="F185" s="2"/>
      <c r="G185" s="194">
        <f t="shared" si="8"/>
        <v>0</v>
      </c>
      <c r="H185" s="2"/>
      <c r="I185" s="194">
        <f t="shared" si="11"/>
        <v>0</v>
      </c>
      <c r="J185" s="194">
        <f t="shared" ref="J185:T185" si="120">$C185*J17*12</f>
        <v>0</v>
      </c>
      <c r="K185" s="194">
        <f t="shared" si="120"/>
        <v>0</v>
      </c>
      <c r="L185" s="194">
        <f t="shared" si="120"/>
        <v>0</v>
      </c>
      <c r="M185" s="194">
        <f t="shared" si="120"/>
        <v>0</v>
      </c>
      <c r="N185" s="194">
        <f t="shared" si="120"/>
        <v>0</v>
      </c>
      <c r="O185" s="194">
        <f t="shared" si="120"/>
        <v>0</v>
      </c>
      <c r="P185" s="194">
        <f t="shared" si="120"/>
        <v>0</v>
      </c>
      <c r="Q185" s="194">
        <f t="shared" si="120"/>
        <v>0</v>
      </c>
      <c r="R185" s="194">
        <f t="shared" si="120"/>
        <v>0</v>
      </c>
      <c r="S185" s="194">
        <f t="shared" si="120"/>
        <v>0</v>
      </c>
      <c r="T185" s="194">
        <f t="shared" si="120"/>
        <v>0</v>
      </c>
      <c r="U185" s="2"/>
      <c r="V185" s="194">
        <f t="shared" ref="V185:AD185" si="121">$C185*V17*12</f>
        <v>0</v>
      </c>
      <c r="W185" s="194">
        <f t="shared" si="121"/>
        <v>0</v>
      </c>
      <c r="X185" s="194">
        <f t="shared" si="121"/>
        <v>0</v>
      </c>
      <c r="Y185" s="194">
        <f t="shared" si="121"/>
        <v>0</v>
      </c>
      <c r="Z185" s="194">
        <f t="shared" si="121"/>
        <v>0</v>
      </c>
      <c r="AA185" s="194">
        <f t="shared" si="121"/>
        <v>0</v>
      </c>
      <c r="AB185" s="194">
        <f t="shared" si="121"/>
        <v>0</v>
      </c>
      <c r="AC185" s="194">
        <f t="shared" si="121"/>
        <v>0</v>
      </c>
      <c r="AD185" s="194">
        <f t="shared" si="121"/>
        <v>0</v>
      </c>
      <c r="AE185" s="2"/>
      <c r="AF185" s="194">
        <f t="shared" ref="AF185:AG185" si="122">$C185*AF17*12</f>
        <v>0</v>
      </c>
      <c r="AG185" s="194">
        <f t="shared" si="122"/>
        <v>0</v>
      </c>
      <c r="AH185" s="2"/>
      <c r="AI185" s="2"/>
      <c r="AJ185" s="2"/>
      <c r="AK185" s="194">
        <f t="shared" ref="AK185:AN185" si="123">$C185*AK17*12</f>
        <v>0</v>
      </c>
      <c r="AL185" s="194">
        <f t="shared" si="123"/>
        <v>0</v>
      </c>
      <c r="AM185" s="194">
        <f t="shared" si="123"/>
        <v>0</v>
      </c>
      <c r="AN185" s="194">
        <f t="shared" si="123"/>
        <v>0</v>
      </c>
      <c r="AO185" s="2"/>
      <c r="AP185" s="2"/>
      <c r="AQ185" s="194">
        <f t="shared" ref="AQ185" si="124">$C185*AQ17*12</f>
        <v>0</v>
      </c>
      <c r="AR185" s="2"/>
      <c r="AS185" s="194">
        <f t="shared" ref="AS185:AU185" si="125">$C185*AS17*12</f>
        <v>0</v>
      </c>
      <c r="AT185" s="194">
        <f t="shared" si="125"/>
        <v>0</v>
      </c>
      <c r="AU185" s="194">
        <f t="shared" si="125"/>
        <v>0</v>
      </c>
      <c r="AV185" s="2"/>
      <c r="AW185" s="194">
        <f t="shared" ref="AW185:AY185" si="126">$C185*AW17*12</f>
        <v>0</v>
      </c>
      <c r="AX185" s="194">
        <f t="shared" si="126"/>
        <v>0</v>
      </c>
      <c r="AY185" s="194">
        <f t="shared" si="126"/>
        <v>0</v>
      </c>
      <c r="AZ185" s="2"/>
      <c r="BA185" s="194">
        <f t="shared" ref="BA185:BD185" si="127">$C185*BA17*12</f>
        <v>0</v>
      </c>
      <c r="BB185" s="194">
        <f t="shared" si="127"/>
        <v>0</v>
      </c>
      <c r="BC185" s="194">
        <f t="shared" si="127"/>
        <v>0</v>
      </c>
      <c r="BD185" s="194">
        <f t="shared" si="127"/>
        <v>0</v>
      </c>
      <c r="BE185" s="2"/>
      <c r="BF185" s="194">
        <f t="shared" ref="BF185:BG185" si="128">$C185*BF17*12</f>
        <v>0</v>
      </c>
      <c r="BG185" s="194">
        <f t="shared" si="128"/>
        <v>0</v>
      </c>
    </row>
    <row r="186" spans="1:59" s="78" customFormat="1" ht="17.100000000000001" customHeight="1" x14ac:dyDescent="0.3">
      <c r="A186" s="67"/>
      <c r="B186" s="150" t="str">
        <f t="shared" si="6"/>
        <v>R750/770-8/4</v>
      </c>
      <c r="C186" s="193"/>
      <c r="D186" s="2"/>
      <c r="E186" s="40">
        <f t="shared" si="7"/>
        <v>0</v>
      </c>
      <c r="F186" s="2"/>
      <c r="G186" s="194">
        <f t="shared" si="8"/>
        <v>0</v>
      </c>
      <c r="H186" s="2"/>
      <c r="I186" s="194">
        <f t="shared" si="11"/>
        <v>0</v>
      </c>
      <c r="J186" s="194">
        <f t="shared" ref="J186:T186" si="129">$C186*J18*12</f>
        <v>0</v>
      </c>
      <c r="K186" s="194">
        <f t="shared" si="129"/>
        <v>0</v>
      </c>
      <c r="L186" s="194">
        <f t="shared" si="129"/>
        <v>0</v>
      </c>
      <c r="M186" s="194">
        <f t="shared" si="129"/>
        <v>0</v>
      </c>
      <c r="N186" s="194">
        <f t="shared" si="129"/>
        <v>0</v>
      </c>
      <c r="O186" s="194">
        <f t="shared" si="129"/>
        <v>0</v>
      </c>
      <c r="P186" s="194">
        <f t="shared" si="129"/>
        <v>0</v>
      </c>
      <c r="Q186" s="194">
        <f t="shared" si="129"/>
        <v>0</v>
      </c>
      <c r="R186" s="194">
        <f t="shared" si="129"/>
        <v>0</v>
      </c>
      <c r="S186" s="194">
        <f t="shared" si="129"/>
        <v>0</v>
      </c>
      <c r="T186" s="194">
        <f t="shared" si="129"/>
        <v>0</v>
      </c>
      <c r="U186" s="2"/>
      <c r="V186" s="194">
        <f t="shared" ref="V186:AD186" si="130">$C186*V18*12</f>
        <v>0</v>
      </c>
      <c r="W186" s="194">
        <f t="shared" si="130"/>
        <v>0</v>
      </c>
      <c r="X186" s="194">
        <f t="shared" si="130"/>
        <v>0</v>
      </c>
      <c r="Y186" s="194">
        <f t="shared" si="130"/>
        <v>0</v>
      </c>
      <c r="Z186" s="194">
        <f t="shared" si="130"/>
        <v>0</v>
      </c>
      <c r="AA186" s="194">
        <f t="shared" si="130"/>
        <v>0</v>
      </c>
      <c r="AB186" s="194">
        <f t="shared" si="130"/>
        <v>0</v>
      </c>
      <c r="AC186" s="194">
        <f t="shared" si="130"/>
        <v>0</v>
      </c>
      <c r="AD186" s="194">
        <f t="shared" si="130"/>
        <v>0</v>
      </c>
      <c r="AE186" s="2"/>
      <c r="AF186" s="194">
        <f t="shared" ref="AF186:AG186" si="131">$C186*AF18*12</f>
        <v>0</v>
      </c>
      <c r="AG186" s="194">
        <f t="shared" si="131"/>
        <v>0</v>
      </c>
      <c r="AH186" s="2"/>
      <c r="AI186" s="2"/>
      <c r="AJ186" s="2"/>
      <c r="AK186" s="194">
        <f t="shared" ref="AK186:AN186" si="132">$C186*AK18*12</f>
        <v>0</v>
      </c>
      <c r="AL186" s="194">
        <f t="shared" si="132"/>
        <v>0</v>
      </c>
      <c r="AM186" s="194">
        <f t="shared" si="132"/>
        <v>0</v>
      </c>
      <c r="AN186" s="194">
        <f t="shared" si="132"/>
        <v>0</v>
      </c>
      <c r="AO186" s="2"/>
      <c r="AP186" s="2"/>
      <c r="AQ186" s="194">
        <f t="shared" ref="AQ186" si="133">$C186*AQ18*12</f>
        <v>0</v>
      </c>
      <c r="AR186" s="2"/>
      <c r="AS186" s="194">
        <f t="shared" ref="AS186:AU186" si="134">$C186*AS18*12</f>
        <v>0</v>
      </c>
      <c r="AT186" s="194">
        <f t="shared" si="134"/>
        <v>0</v>
      </c>
      <c r="AU186" s="194">
        <f t="shared" si="134"/>
        <v>0</v>
      </c>
      <c r="AV186" s="2"/>
      <c r="AW186" s="194">
        <f t="shared" ref="AW186:AY186" si="135">$C186*AW18*12</f>
        <v>0</v>
      </c>
      <c r="AX186" s="194">
        <f t="shared" si="135"/>
        <v>0</v>
      </c>
      <c r="AY186" s="194">
        <f t="shared" si="135"/>
        <v>0</v>
      </c>
      <c r="AZ186" s="2"/>
      <c r="BA186" s="194">
        <f t="shared" ref="BA186:BD186" si="136">$C186*BA18*12</f>
        <v>0</v>
      </c>
      <c r="BB186" s="194">
        <f t="shared" si="136"/>
        <v>0</v>
      </c>
      <c r="BC186" s="194">
        <f t="shared" si="136"/>
        <v>0</v>
      </c>
      <c r="BD186" s="194">
        <f t="shared" si="136"/>
        <v>0</v>
      </c>
      <c r="BE186" s="2"/>
      <c r="BF186" s="194">
        <f t="shared" ref="BF186:BG186" si="137">$C186*BF18*12</f>
        <v>0</v>
      </c>
      <c r="BG186" s="194">
        <f t="shared" si="137"/>
        <v>0</v>
      </c>
    </row>
    <row r="187" spans="1:59" s="78" customFormat="1" ht="17.100000000000001" customHeight="1" x14ac:dyDescent="0.3">
      <c r="A187" s="67"/>
      <c r="B187" s="150" t="str">
        <f t="shared" si="6"/>
        <v>R1000/1100-8/4</v>
      </c>
      <c r="C187" s="193"/>
      <c r="D187" s="2"/>
      <c r="E187" s="40">
        <f t="shared" si="7"/>
        <v>0</v>
      </c>
      <c r="F187" s="2"/>
      <c r="G187" s="194">
        <f t="shared" si="8"/>
        <v>0</v>
      </c>
      <c r="H187" s="2"/>
      <c r="I187" s="194">
        <f t="shared" si="11"/>
        <v>0</v>
      </c>
      <c r="J187" s="194">
        <f t="shared" ref="J187:T187" si="138">$C187*J19*12</f>
        <v>0</v>
      </c>
      <c r="K187" s="194">
        <f t="shared" si="138"/>
        <v>0</v>
      </c>
      <c r="L187" s="194">
        <f t="shared" si="138"/>
        <v>0</v>
      </c>
      <c r="M187" s="194">
        <f t="shared" si="138"/>
        <v>0</v>
      </c>
      <c r="N187" s="194">
        <f t="shared" si="138"/>
        <v>0</v>
      </c>
      <c r="O187" s="194">
        <f t="shared" si="138"/>
        <v>0</v>
      </c>
      <c r="P187" s="194">
        <f t="shared" si="138"/>
        <v>0</v>
      </c>
      <c r="Q187" s="194">
        <f t="shared" si="138"/>
        <v>0</v>
      </c>
      <c r="R187" s="194">
        <f t="shared" si="138"/>
        <v>0</v>
      </c>
      <c r="S187" s="194">
        <f t="shared" si="138"/>
        <v>0</v>
      </c>
      <c r="T187" s="194">
        <f t="shared" si="138"/>
        <v>0</v>
      </c>
      <c r="U187" s="2"/>
      <c r="V187" s="194">
        <f t="shared" ref="V187:AD187" si="139">$C187*V19*12</f>
        <v>0</v>
      </c>
      <c r="W187" s="194">
        <f t="shared" si="139"/>
        <v>0</v>
      </c>
      <c r="X187" s="194">
        <f t="shared" si="139"/>
        <v>0</v>
      </c>
      <c r="Y187" s="194">
        <f t="shared" si="139"/>
        <v>0</v>
      </c>
      <c r="Z187" s="194">
        <f t="shared" si="139"/>
        <v>0</v>
      </c>
      <c r="AA187" s="194">
        <f t="shared" si="139"/>
        <v>0</v>
      </c>
      <c r="AB187" s="194">
        <f t="shared" si="139"/>
        <v>0</v>
      </c>
      <c r="AC187" s="194">
        <f t="shared" si="139"/>
        <v>0</v>
      </c>
      <c r="AD187" s="194">
        <f t="shared" si="139"/>
        <v>0</v>
      </c>
      <c r="AE187" s="2"/>
      <c r="AF187" s="194">
        <f t="shared" ref="AF187:AG187" si="140">$C187*AF19*12</f>
        <v>0</v>
      </c>
      <c r="AG187" s="194">
        <f t="shared" si="140"/>
        <v>0</v>
      </c>
      <c r="AH187" s="2"/>
      <c r="AI187" s="2"/>
      <c r="AJ187" s="2"/>
      <c r="AK187" s="194">
        <f t="shared" ref="AK187:AN187" si="141">$C187*AK19*12</f>
        <v>0</v>
      </c>
      <c r="AL187" s="194">
        <f t="shared" si="141"/>
        <v>0</v>
      </c>
      <c r="AM187" s="194">
        <f t="shared" si="141"/>
        <v>0</v>
      </c>
      <c r="AN187" s="194">
        <f t="shared" si="141"/>
        <v>0</v>
      </c>
      <c r="AO187" s="2"/>
      <c r="AP187" s="2"/>
      <c r="AQ187" s="194">
        <f t="shared" ref="AQ187" si="142">$C187*AQ19*12</f>
        <v>0</v>
      </c>
      <c r="AR187" s="2"/>
      <c r="AS187" s="194">
        <f t="shared" ref="AS187:AU187" si="143">$C187*AS19*12</f>
        <v>0</v>
      </c>
      <c r="AT187" s="194">
        <f t="shared" si="143"/>
        <v>0</v>
      </c>
      <c r="AU187" s="194">
        <f t="shared" si="143"/>
        <v>0</v>
      </c>
      <c r="AV187" s="2"/>
      <c r="AW187" s="194">
        <f t="shared" ref="AW187:AY187" si="144">$C187*AW19*12</f>
        <v>0</v>
      </c>
      <c r="AX187" s="194">
        <f t="shared" si="144"/>
        <v>0</v>
      </c>
      <c r="AY187" s="194">
        <f t="shared" si="144"/>
        <v>0</v>
      </c>
      <c r="AZ187" s="2"/>
      <c r="BA187" s="194">
        <f t="shared" ref="BA187:BD187" si="145">$C187*BA19*12</f>
        <v>0</v>
      </c>
      <c r="BB187" s="194">
        <f t="shared" si="145"/>
        <v>0</v>
      </c>
      <c r="BC187" s="194">
        <f t="shared" si="145"/>
        <v>0</v>
      </c>
      <c r="BD187" s="194">
        <f t="shared" si="145"/>
        <v>0</v>
      </c>
      <c r="BE187" s="2"/>
      <c r="BF187" s="194">
        <f t="shared" ref="BF187:BG187" si="146">$C187*BF19*12</f>
        <v>0</v>
      </c>
      <c r="BG187" s="194">
        <f t="shared" si="146"/>
        <v>0</v>
      </c>
    </row>
    <row r="188" spans="1:59" s="78" customFormat="1" ht="17.100000000000001" customHeight="1" x14ac:dyDescent="0.3">
      <c r="A188" s="67"/>
      <c r="B188" s="150" t="str">
        <f t="shared" si="6"/>
        <v>R240-12/4</v>
      </c>
      <c r="C188" s="193"/>
      <c r="D188" s="2"/>
      <c r="E188" s="40">
        <f t="shared" si="7"/>
        <v>0</v>
      </c>
      <c r="F188" s="2"/>
      <c r="G188" s="194">
        <f t="shared" si="8"/>
        <v>0</v>
      </c>
      <c r="H188" s="2"/>
      <c r="I188" s="194">
        <f t="shared" si="11"/>
        <v>0</v>
      </c>
      <c r="J188" s="194">
        <f t="shared" ref="J188:T188" si="147">$C188*J20*12</f>
        <v>0</v>
      </c>
      <c r="K188" s="194">
        <f t="shared" si="147"/>
        <v>0</v>
      </c>
      <c r="L188" s="194">
        <f t="shared" si="147"/>
        <v>0</v>
      </c>
      <c r="M188" s="194">
        <f t="shared" si="147"/>
        <v>0</v>
      </c>
      <c r="N188" s="194">
        <f t="shared" si="147"/>
        <v>0</v>
      </c>
      <c r="O188" s="194">
        <f t="shared" si="147"/>
        <v>0</v>
      </c>
      <c r="P188" s="194">
        <f t="shared" si="147"/>
        <v>0</v>
      </c>
      <c r="Q188" s="194">
        <f t="shared" si="147"/>
        <v>0</v>
      </c>
      <c r="R188" s="194">
        <f t="shared" si="147"/>
        <v>0</v>
      </c>
      <c r="S188" s="194">
        <f t="shared" si="147"/>
        <v>0</v>
      </c>
      <c r="T188" s="194">
        <f t="shared" si="147"/>
        <v>0</v>
      </c>
      <c r="U188" s="2"/>
      <c r="V188" s="194">
        <f t="shared" ref="V188:AD188" si="148">$C188*V20*12</f>
        <v>0</v>
      </c>
      <c r="W188" s="194">
        <f t="shared" si="148"/>
        <v>0</v>
      </c>
      <c r="X188" s="194">
        <f t="shared" si="148"/>
        <v>0</v>
      </c>
      <c r="Y188" s="194">
        <f t="shared" si="148"/>
        <v>0</v>
      </c>
      <c r="Z188" s="194">
        <f t="shared" si="148"/>
        <v>0</v>
      </c>
      <c r="AA188" s="194">
        <f t="shared" si="148"/>
        <v>0</v>
      </c>
      <c r="AB188" s="194">
        <f t="shared" si="148"/>
        <v>0</v>
      </c>
      <c r="AC188" s="194">
        <f t="shared" si="148"/>
        <v>0</v>
      </c>
      <c r="AD188" s="194">
        <f t="shared" si="148"/>
        <v>0</v>
      </c>
      <c r="AE188" s="2"/>
      <c r="AF188" s="194">
        <f t="shared" ref="AF188:AG188" si="149">$C188*AF20*12</f>
        <v>0</v>
      </c>
      <c r="AG188" s="194">
        <f t="shared" si="149"/>
        <v>0</v>
      </c>
      <c r="AH188" s="2"/>
      <c r="AI188" s="2"/>
      <c r="AJ188" s="2"/>
      <c r="AK188" s="194">
        <f t="shared" ref="AK188:AN188" si="150">$C188*AK20*12</f>
        <v>0</v>
      </c>
      <c r="AL188" s="194">
        <f t="shared" si="150"/>
        <v>0</v>
      </c>
      <c r="AM188" s="194">
        <f t="shared" si="150"/>
        <v>0</v>
      </c>
      <c r="AN188" s="194">
        <f t="shared" si="150"/>
        <v>0</v>
      </c>
      <c r="AO188" s="2"/>
      <c r="AP188" s="2"/>
      <c r="AQ188" s="194">
        <f t="shared" ref="AQ188" si="151">$C188*AQ20*12</f>
        <v>0</v>
      </c>
      <c r="AR188" s="2"/>
      <c r="AS188" s="194">
        <f t="shared" ref="AS188:AU188" si="152">$C188*AS20*12</f>
        <v>0</v>
      </c>
      <c r="AT188" s="194">
        <f t="shared" si="152"/>
        <v>0</v>
      </c>
      <c r="AU188" s="194">
        <f t="shared" si="152"/>
        <v>0</v>
      </c>
      <c r="AV188" s="2"/>
      <c r="AW188" s="194">
        <f t="shared" ref="AW188:AY188" si="153">$C188*AW20*12</f>
        <v>0</v>
      </c>
      <c r="AX188" s="194">
        <f t="shared" si="153"/>
        <v>0</v>
      </c>
      <c r="AY188" s="194">
        <f t="shared" si="153"/>
        <v>0</v>
      </c>
      <c r="AZ188" s="2"/>
      <c r="BA188" s="194">
        <f t="shared" ref="BA188:BD188" si="154">$C188*BA20*12</f>
        <v>0</v>
      </c>
      <c r="BB188" s="194">
        <f t="shared" si="154"/>
        <v>0</v>
      </c>
      <c r="BC188" s="194">
        <f t="shared" si="154"/>
        <v>0</v>
      </c>
      <c r="BD188" s="194">
        <f t="shared" si="154"/>
        <v>0</v>
      </c>
      <c r="BE188" s="2"/>
      <c r="BF188" s="194">
        <f t="shared" ref="BF188:BG188" si="155">$C188*BF20*12</f>
        <v>0</v>
      </c>
      <c r="BG188" s="194">
        <f t="shared" si="155"/>
        <v>0</v>
      </c>
    </row>
    <row r="189" spans="1:59" s="78" customFormat="1" ht="17.100000000000001" customHeight="1" x14ac:dyDescent="0.3">
      <c r="A189" s="67"/>
      <c r="B189" s="150" t="str">
        <f t="shared" si="6"/>
        <v>R650/660-12/4</v>
      </c>
      <c r="C189" s="193"/>
      <c r="D189" s="2"/>
      <c r="E189" s="40">
        <f t="shared" si="7"/>
        <v>0</v>
      </c>
      <c r="F189" s="2"/>
      <c r="G189" s="194">
        <f t="shared" si="8"/>
        <v>0</v>
      </c>
      <c r="H189" s="2"/>
      <c r="I189" s="194">
        <f t="shared" si="11"/>
        <v>0</v>
      </c>
      <c r="J189" s="194">
        <f t="shared" ref="J189:T189" si="156">$C189*J21*12</f>
        <v>0</v>
      </c>
      <c r="K189" s="194">
        <f t="shared" si="156"/>
        <v>0</v>
      </c>
      <c r="L189" s="194">
        <f t="shared" si="156"/>
        <v>0</v>
      </c>
      <c r="M189" s="194">
        <f t="shared" si="156"/>
        <v>0</v>
      </c>
      <c r="N189" s="194">
        <f t="shared" si="156"/>
        <v>0</v>
      </c>
      <c r="O189" s="194">
        <f t="shared" si="156"/>
        <v>0</v>
      </c>
      <c r="P189" s="194">
        <f t="shared" si="156"/>
        <v>0</v>
      </c>
      <c r="Q189" s="194">
        <f t="shared" si="156"/>
        <v>0</v>
      </c>
      <c r="R189" s="194">
        <f t="shared" si="156"/>
        <v>0</v>
      </c>
      <c r="S189" s="194">
        <f t="shared" si="156"/>
        <v>0</v>
      </c>
      <c r="T189" s="194">
        <f t="shared" si="156"/>
        <v>0</v>
      </c>
      <c r="U189" s="2"/>
      <c r="V189" s="194">
        <f t="shared" ref="V189:AD189" si="157">$C189*V21*12</f>
        <v>0</v>
      </c>
      <c r="W189" s="194">
        <f t="shared" si="157"/>
        <v>0</v>
      </c>
      <c r="X189" s="194">
        <f t="shared" si="157"/>
        <v>0</v>
      </c>
      <c r="Y189" s="194">
        <f t="shared" si="157"/>
        <v>0</v>
      </c>
      <c r="Z189" s="194">
        <f t="shared" si="157"/>
        <v>0</v>
      </c>
      <c r="AA189" s="194">
        <f t="shared" si="157"/>
        <v>0</v>
      </c>
      <c r="AB189" s="194">
        <f t="shared" si="157"/>
        <v>0</v>
      </c>
      <c r="AC189" s="194">
        <f t="shared" si="157"/>
        <v>0</v>
      </c>
      <c r="AD189" s="194">
        <f t="shared" si="157"/>
        <v>0</v>
      </c>
      <c r="AE189" s="2"/>
      <c r="AF189" s="194">
        <f t="shared" ref="AF189:AG189" si="158">$C189*AF21*12</f>
        <v>0</v>
      </c>
      <c r="AG189" s="194">
        <f t="shared" si="158"/>
        <v>0</v>
      </c>
      <c r="AH189" s="2"/>
      <c r="AI189" s="2"/>
      <c r="AJ189" s="2"/>
      <c r="AK189" s="194">
        <f t="shared" ref="AK189:AN189" si="159">$C189*AK21*12</f>
        <v>0</v>
      </c>
      <c r="AL189" s="194">
        <f t="shared" si="159"/>
        <v>0</v>
      </c>
      <c r="AM189" s="194">
        <f t="shared" si="159"/>
        <v>0</v>
      </c>
      <c r="AN189" s="194">
        <f t="shared" si="159"/>
        <v>0</v>
      </c>
      <c r="AO189" s="2"/>
      <c r="AP189" s="2"/>
      <c r="AQ189" s="194">
        <f t="shared" ref="AQ189" si="160">$C189*AQ21*12</f>
        <v>0</v>
      </c>
      <c r="AR189" s="2"/>
      <c r="AS189" s="194">
        <f t="shared" ref="AS189:AU189" si="161">$C189*AS21*12</f>
        <v>0</v>
      </c>
      <c r="AT189" s="194">
        <f t="shared" si="161"/>
        <v>0</v>
      </c>
      <c r="AU189" s="194">
        <f t="shared" si="161"/>
        <v>0</v>
      </c>
      <c r="AV189" s="2"/>
      <c r="AW189" s="194">
        <f t="shared" ref="AW189:AY189" si="162">$C189*AW21*12</f>
        <v>0</v>
      </c>
      <c r="AX189" s="194">
        <f t="shared" si="162"/>
        <v>0</v>
      </c>
      <c r="AY189" s="194">
        <f t="shared" si="162"/>
        <v>0</v>
      </c>
      <c r="AZ189" s="2"/>
      <c r="BA189" s="194">
        <f t="shared" ref="BA189:BD189" si="163">$C189*BA21*12</f>
        <v>0</v>
      </c>
      <c r="BB189" s="194">
        <f t="shared" si="163"/>
        <v>0</v>
      </c>
      <c r="BC189" s="194">
        <f t="shared" si="163"/>
        <v>0</v>
      </c>
      <c r="BD189" s="194">
        <f t="shared" si="163"/>
        <v>0</v>
      </c>
      <c r="BE189" s="2"/>
      <c r="BF189" s="194">
        <f t="shared" ref="BF189:BG189" si="164">$C189*BF21*12</f>
        <v>0</v>
      </c>
      <c r="BG189" s="194">
        <f t="shared" si="164"/>
        <v>0</v>
      </c>
    </row>
    <row r="190" spans="1:59" s="78" customFormat="1" ht="17.100000000000001" customHeight="1" x14ac:dyDescent="0.3">
      <c r="A190" s="67"/>
      <c r="B190" s="150" t="str">
        <f t="shared" si="6"/>
        <v>R750/770-12/4</v>
      </c>
      <c r="C190" s="193"/>
      <c r="D190" s="2"/>
      <c r="E190" s="40">
        <f t="shared" si="7"/>
        <v>0</v>
      </c>
      <c r="F190" s="2"/>
      <c r="G190" s="194">
        <f t="shared" si="8"/>
        <v>0</v>
      </c>
      <c r="H190" s="2"/>
      <c r="I190" s="194">
        <f t="shared" si="11"/>
        <v>0</v>
      </c>
      <c r="J190" s="194">
        <f t="shared" ref="J190:T190" si="165">$C190*J22*12</f>
        <v>0</v>
      </c>
      <c r="K190" s="194">
        <f t="shared" si="165"/>
        <v>0</v>
      </c>
      <c r="L190" s="194">
        <f t="shared" si="165"/>
        <v>0</v>
      </c>
      <c r="M190" s="194">
        <f t="shared" si="165"/>
        <v>0</v>
      </c>
      <c r="N190" s="194">
        <f t="shared" si="165"/>
        <v>0</v>
      </c>
      <c r="O190" s="194">
        <f t="shared" si="165"/>
        <v>0</v>
      </c>
      <c r="P190" s="194">
        <f t="shared" si="165"/>
        <v>0</v>
      </c>
      <c r="Q190" s="194">
        <f t="shared" si="165"/>
        <v>0</v>
      </c>
      <c r="R190" s="194">
        <f t="shared" si="165"/>
        <v>0</v>
      </c>
      <c r="S190" s="194">
        <f t="shared" si="165"/>
        <v>0</v>
      </c>
      <c r="T190" s="194">
        <f t="shared" si="165"/>
        <v>0</v>
      </c>
      <c r="U190" s="2"/>
      <c r="V190" s="194">
        <f t="shared" ref="V190:AD190" si="166">$C190*V22*12</f>
        <v>0</v>
      </c>
      <c r="W190" s="194">
        <f t="shared" si="166"/>
        <v>0</v>
      </c>
      <c r="X190" s="194">
        <f t="shared" si="166"/>
        <v>0</v>
      </c>
      <c r="Y190" s="194">
        <f t="shared" si="166"/>
        <v>0</v>
      </c>
      <c r="Z190" s="194">
        <f t="shared" si="166"/>
        <v>0</v>
      </c>
      <c r="AA190" s="194">
        <f t="shared" si="166"/>
        <v>0</v>
      </c>
      <c r="AB190" s="194">
        <f t="shared" si="166"/>
        <v>0</v>
      </c>
      <c r="AC190" s="194">
        <f t="shared" si="166"/>
        <v>0</v>
      </c>
      <c r="AD190" s="194">
        <f t="shared" si="166"/>
        <v>0</v>
      </c>
      <c r="AE190" s="2"/>
      <c r="AF190" s="194">
        <f t="shared" ref="AF190:AG190" si="167">$C190*AF22*12</f>
        <v>0</v>
      </c>
      <c r="AG190" s="194">
        <f t="shared" si="167"/>
        <v>0</v>
      </c>
      <c r="AH190" s="2"/>
      <c r="AI190" s="2"/>
      <c r="AJ190" s="2"/>
      <c r="AK190" s="194">
        <f t="shared" ref="AK190:AN190" si="168">$C190*AK22*12</f>
        <v>0</v>
      </c>
      <c r="AL190" s="194">
        <f t="shared" si="168"/>
        <v>0</v>
      </c>
      <c r="AM190" s="194">
        <f t="shared" si="168"/>
        <v>0</v>
      </c>
      <c r="AN190" s="194">
        <f t="shared" si="168"/>
        <v>0</v>
      </c>
      <c r="AO190" s="2"/>
      <c r="AP190" s="2"/>
      <c r="AQ190" s="194">
        <f t="shared" ref="AQ190" si="169">$C190*AQ22*12</f>
        <v>0</v>
      </c>
      <c r="AR190" s="2"/>
      <c r="AS190" s="194">
        <f t="shared" ref="AS190:AU190" si="170">$C190*AS22*12</f>
        <v>0</v>
      </c>
      <c r="AT190" s="194">
        <f t="shared" si="170"/>
        <v>0</v>
      </c>
      <c r="AU190" s="194">
        <f t="shared" si="170"/>
        <v>0</v>
      </c>
      <c r="AV190" s="2"/>
      <c r="AW190" s="194">
        <f t="shared" ref="AW190:AY190" si="171">$C190*AW22*12</f>
        <v>0</v>
      </c>
      <c r="AX190" s="194">
        <f t="shared" si="171"/>
        <v>0</v>
      </c>
      <c r="AY190" s="194">
        <f t="shared" si="171"/>
        <v>0</v>
      </c>
      <c r="AZ190" s="2"/>
      <c r="BA190" s="194">
        <f t="shared" ref="BA190:BD190" si="172">$C190*BA22*12</f>
        <v>0</v>
      </c>
      <c r="BB190" s="194">
        <f t="shared" si="172"/>
        <v>0</v>
      </c>
      <c r="BC190" s="194">
        <f t="shared" si="172"/>
        <v>0</v>
      </c>
      <c r="BD190" s="194">
        <f t="shared" si="172"/>
        <v>0</v>
      </c>
      <c r="BE190" s="2"/>
      <c r="BF190" s="194">
        <f t="shared" ref="BF190:BG190" si="173">$C190*BF22*12</f>
        <v>0</v>
      </c>
      <c r="BG190" s="194">
        <f t="shared" si="173"/>
        <v>0</v>
      </c>
    </row>
    <row r="191" spans="1:59" s="78" customFormat="1" ht="17.100000000000001" customHeight="1" x14ac:dyDescent="0.3">
      <c r="A191" s="67"/>
      <c r="B191" s="150" t="str">
        <f t="shared" si="6"/>
        <v>R1000/1100-12/4</v>
      </c>
      <c r="C191" s="193"/>
      <c r="D191" s="2"/>
      <c r="E191" s="40">
        <f t="shared" si="7"/>
        <v>0</v>
      </c>
      <c r="F191" s="2"/>
      <c r="G191" s="194">
        <f t="shared" si="8"/>
        <v>0</v>
      </c>
      <c r="H191" s="2"/>
      <c r="I191" s="194">
        <f t="shared" si="11"/>
        <v>0</v>
      </c>
      <c r="J191" s="194">
        <f t="shared" ref="J191:T191" si="174">$C191*J23*12</f>
        <v>0</v>
      </c>
      <c r="K191" s="194">
        <f t="shared" si="174"/>
        <v>0</v>
      </c>
      <c r="L191" s="194">
        <f t="shared" si="174"/>
        <v>0</v>
      </c>
      <c r="M191" s="194">
        <f t="shared" si="174"/>
        <v>0</v>
      </c>
      <c r="N191" s="194">
        <f t="shared" si="174"/>
        <v>0</v>
      </c>
      <c r="O191" s="194">
        <f t="shared" si="174"/>
        <v>0</v>
      </c>
      <c r="P191" s="194">
        <f t="shared" si="174"/>
        <v>0</v>
      </c>
      <c r="Q191" s="194">
        <f t="shared" si="174"/>
        <v>0</v>
      </c>
      <c r="R191" s="194">
        <f t="shared" si="174"/>
        <v>0</v>
      </c>
      <c r="S191" s="194">
        <f t="shared" si="174"/>
        <v>0</v>
      </c>
      <c r="T191" s="194">
        <f t="shared" si="174"/>
        <v>0</v>
      </c>
      <c r="U191" s="2"/>
      <c r="V191" s="194">
        <f t="shared" ref="V191:AD191" si="175">$C191*V23*12</f>
        <v>0</v>
      </c>
      <c r="W191" s="194">
        <f t="shared" si="175"/>
        <v>0</v>
      </c>
      <c r="X191" s="194">
        <f t="shared" si="175"/>
        <v>0</v>
      </c>
      <c r="Y191" s="194">
        <f t="shared" si="175"/>
        <v>0</v>
      </c>
      <c r="Z191" s="194">
        <f t="shared" si="175"/>
        <v>0</v>
      </c>
      <c r="AA191" s="194">
        <f t="shared" si="175"/>
        <v>0</v>
      </c>
      <c r="AB191" s="194">
        <f t="shared" si="175"/>
        <v>0</v>
      </c>
      <c r="AC191" s="194">
        <f t="shared" si="175"/>
        <v>0</v>
      </c>
      <c r="AD191" s="194">
        <f t="shared" si="175"/>
        <v>0</v>
      </c>
      <c r="AE191" s="2"/>
      <c r="AF191" s="194">
        <f t="shared" ref="AF191:AG191" si="176">$C191*AF23*12</f>
        <v>0</v>
      </c>
      <c r="AG191" s="194">
        <f t="shared" si="176"/>
        <v>0</v>
      </c>
      <c r="AH191" s="2"/>
      <c r="AI191" s="2"/>
      <c r="AJ191" s="2"/>
      <c r="AK191" s="194">
        <f t="shared" ref="AK191:AN191" si="177">$C191*AK23*12</f>
        <v>0</v>
      </c>
      <c r="AL191" s="194">
        <f t="shared" si="177"/>
        <v>0</v>
      </c>
      <c r="AM191" s="194">
        <f t="shared" si="177"/>
        <v>0</v>
      </c>
      <c r="AN191" s="194">
        <f t="shared" si="177"/>
        <v>0</v>
      </c>
      <c r="AO191" s="2"/>
      <c r="AP191" s="2"/>
      <c r="AQ191" s="194">
        <f t="shared" ref="AQ191" si="178">$C191*AQ23*12</f>
        <v>0</v>
      </c>
      <c r="AR191" s="2"/>
      <c r="AS191" s="194">
        <f t="shared" ref="AS191:AU191" si="179">$C191*AS23*12</f>
        <v>0</v>
      </c>
      <c r="AT191" s="194">
        <f t="shared" si="179"/>
        <v>0</v>
      </c>
      <c r="AU191" s="194">
        <f t="shared" si="179"/>
        <v>0</v>
      </c>
      <c r="AV191" s="2"/>
      <c r="AW191" s="194">
        <f t="shared" ref="AW191:AY191" si="180">$C191*AW23*12</f>
        <v>0</v>
      </c>
      <c r="AX191" s="194">
        <f t="shared" si="180"/>
        <v>0</v>
      </c>
      <c r="AY191" s="194">
        <f t="shared" si="180"/>
        <v>0</v>
      </c>
      <c r="AZ191" s="2"/>
      <c r="BA191" s="194">
        <f t="shared" ref="BA191:BD191" si="181">$C191*BA23*12</f>
        <v>0</v>
      </c>
      <c r="BB191" s="194">
        <f t="shared" si="181"/>
        <v>0</v>
      </c>
      <c r="BC191" s="194">
        <f t="shared" si="181"/>
        <v>0</v>
      </c>
      <c r="BD191" s="194">
        <f t="shared" si="181"/>
        <v>0</v>
      </c>
      <c r="BE191" s="2"/>
      <c r="BF191" s="194">
        <f t="shared" ref="BF191:BG191" si="182">$C191*BF23*12</f>
        <v>0</v>
      </c>
      <c r="BG191" s="194">
        <f t="shared" si="182"/>
        <v>0</v>
      </c>
    </row>
    <row r="192" spans="1:59" s="78" customFormat="1" ht="17.100000000000001" customHeight="1" x14ac:dyDescent="0.3">
      <c r="A192" s="67"/>
      <c r="B192" s="150" t="str">
        <f t="shared" si="6"/>
        <v>R240-16/4</v>
      </c>
      <c r="C192" s="193"/>
      <c r="D192" s="2"/>
      <c r="E192" s="40">
        <f t="shared" si="7"/>
        <v>0</v>
      </c>
      <c r="F192" s="2"/>
      <c r="G192" s="194">
        <f t="shared" si="8"/>
        <v>0</v>
      </c>
      <c r="H192" s="2"/>
      <c r="I192" s="194">
        <f t="shared" si="11"/>
        <v>0</v>
      </c>
      <c r="J192" s="194">
        <f t="shared" ref="J192:T192" si="183">$C192*J24*12</f>
        <v>0</v>
      </c>
      <c r="K192" s="194">
        <f t="shared" si="183"/>
        <v>0</v>
      </c>
      <c r="L192" s="194">
        <f t="shared" si="183"/>
        <v>0</v>
      </c>
      <c r="M192" s="194">
        <f t="shared" si="183"/>
        <v>0</v>
      </c>
      <c r="N192" s="194">
        <f t="shared" si="183"/>
        <v>0</v>
      </c>
      <c r="O192" s="194">
        <f t="shared" si="183"/>
        <v>0</v>
      </c>
      <c r="P192" s="194">
        <f t="shared" si="183"/>
        <v>0</v>
      </c>
      <c r="Q192" s="194">
        <f t="shared" si="183"/>
        <v>0</v>
      </c>
      <c r="R192" s="194">
        <f t="shared" si="183"/>
        <v>0</v>
      </c>
      <c r="S192" s="194">
        <f t="shared" si="183"/>
        <v>0</v>
      </c>
      <c r="T192" s="194">
        <f t="shared" si="183"/>
        <v>0</v>
      </c>
      <c r="U192" s="2"/>
      <c r="V192" s="194">
        <f t="shared" ref="V192:AD192" si="184">$C192*V24*12</f>
        <v>0</v>
      </c>
      <c r="W192" s="194">
        <f t="shared" si="184"/>
        <v>0</v>
      </c>
      <c r="X192" s="194">
        <f t="shared" si="184"/>
        <v>0</v>
      </c>
      <c r="Y192" s="194">
        <f t="shared" si="184"/>
        <v>0</v>
      </c>
      <c r="Z192" s="194">
        <f t="shared" si="184"/>
        <v>0</v>
      </c>
      <c r="AA192" s="194">
        <f t="shared" si="184"/>
        <v>0</v>
      </c>
      <c r="AB192" s="194">
        <f t="shared" si="184"/>
        <v>0</v>
      </c>
      <c r="AC192" s="194">
        <f t="shared" si="184"/>
        <v>0</v>
      </c>
      <c r="AD192" s="194">
        <f t="shared" si="184"/>
        <v>0</v>
      </c>
      <c r="AE192" s="2"/>
      <c r="AF192" s="194">
        <f t="shared" ref="AF192:AG192" si="185">$C192*AF24*12</f>
        <v>0</v>
      </c>
      <c r="AG192" s="194">
        <f t="shared" si="185"/>
        <v>0</v>
      </c>
      <c r="AH192" s="2"/>
      <c r="AI192" s="2"/>
      <c r="AJ192" s="2"/>
      <c r="AK192" s="194">
        <f t="shared" ref="AK192:AN192" si="186">$C192*AK24*12</f>
        <v>0</v>
      </c>
      <c r="AL192" s="194">
        <f t="shared" si="186"/>
        <v>0</v>
      </c>
      <c r="AM192" s="194">
        <f t="shared" si="186"/>
        <v>0</v>
      </c>
      <c r="AN192" s="194">
        <f t="shared" si="186"/>
        <v>0</v>
      </c>
      <c r="AO192" s="2"/>
      <c r="AP192" s="2"/>
      <c r="AQ192" s="194">
        <f t="shared" ref="AQ192" si="187">$C192*AQ24*12</f>
        <v>0</v>
      </c>
      <c r="AR192" s="2"/>
      <c r="AS192" s="194">
        <f t="shared" ref="AS192:AU192" si="188">$C192*AS24*12</f>
        <v>0</v>
      </c>
      <c r="AT192" s="194">
        <f t="shared" si="188"/>
        <v>0</v>
      </c>
      <c r="AU192" s="194">
        <f t="shared" si="188"/>
        <v>0</v>
      </c>
      <c r="AV192" s="2"/>
      <c r="AW192" s="194">
        <f t="shared" ref="AW192:AY192" si="189">$C192*AW24*12</f>
        <v>0</v>
      </c>
      <c r="AX192" s="194">
        <f t="shared" si="189"/>
        <v>0</v>
      </c>
      <c r="AY192" s="194">
        <f t="shared" si="189"/>
        <v>0</v>
      </c>
      <c r="AZ192" s="2"/>
      <c r="BA192" s="194">
        <f t="shared" ref="BA192:BD192" si="190">$C192*BA24*12</f>
        <v>0</v>
      </c>
      <c r="BB192" s="194">
        <f t="shared" si="190"/>
        <v>0</v>
      </c>
      <c r="BC192" s="194">
        <f t="shared" si="190"/>
        <v>0</v>
      </c>
      <c r="BD192" s="194">
        <f t="shared" si="190"/>
        <v>0</v>
      </c>
      <c r="BE192" s="2"/>
      <c r="BF192" s="194">
        <f t="shared" ref="BF192:BG192" si="191">$C192*BF24*12</f>
        <v>0</v>
      </c>
      <c r="BG192" s="194">
        <f t="shared" si="191"/>
        <v>0</v>
      </c>
    </row>
    <row r="193" spans="1:59" s="78" customFormat="1" ht="17.100000000000001" customHeight="1" x14ac:dyDescent="0.3">
      <c r="A193" s="67"/>
      <c r="B193" s="150" t="str">
        <f t="shared" si="6"/>
        <v>R650/660-16/4</v>
      </c>
      <c r="C193" s="193"/>
      <c r="D193" s="2"/>
      <c r="E193" s="40">
        <f t="shared" si="7"/>
        <v>0</v>
      </c>
      <c r="F193" s="2"/>
      <c r="G193" s="194">
        <f t="shared" si="8"/>
        <v>0</v>
      </c>
      <c r="H193" s="2"/>
      <c r="I193" s="194">
        <f t="shared" si="11"/>
        <v>0</v>
      </c>
      <c r="J193" s="194">
        <f t="shared" ref="J193:T193" si="192">$C193*J25*12</f>
        <v>0</v>
      </c>
      <c r="K193" s="194">
        <f t="shared" si="192"/>
        <v>0</v>
      </c>
      <c r="L193" s="194">
        <f t="shared" si="192"/>
        <v>0</v>
      </c>
      <c r="M193" s="194">
        <f t="shared" si="192"/>
        <v>0</v>
      </c>
      <c r="N193" s="194">
        <f t="shared" si="192"/>
        <v>0</v>
      </c>
      <c r="O193" s="194">
        <f t="shared" si="192"/>
        <v>0</v>
      </c>
      <c r="P193" s="194">
        <f t="shared" si="192"/>
        <v>0</v>
      </c>
      <c r="Q193" s="194">
        <f t="shared" si="192"/>
        <v>0</v>
      </c>
      <c r="R193" s="194">
        <f t="shared" si="192"/>
        <v>0</v>
      </c>
      <c r="S193" s="194">
        <f t="shared" si="192"/>
        <v>0</v>
      </c>
      <c r="T193" s="194">
        <f t="shared" si="192"/>
        <v>0</v>
      </c>
      <c r="U193" s="2"/>
      <c r="V193" s="194">
        <f t="shared" ref="V193:AD193" si="193">$C193*V25*12</f>
        <v>0</v>
      </c>
      <c r="W193" s="194">
        <f t="shared" si="193"/>
        <v>0</v>
      </c>
      <c r="X193" s="194">
        <f t="shared" si="193"/>
        <v>0</v>
      </c>
      <c r="Y193" s="194">
        <f t="shared" si="193"/>
        <v>0</v>
      </c>
      <c r="Z193" s="194">
        <f t="shared" si="193"/>
        <v>0</v>
      </c>
      <c r="AA193" s="194">
        <f t="shared" si="193"/>
        <v>0</v>
      </c>
      <c r="AB193" s="194">
        <f t="shared" si="193"/>
        <v>0</v>
      </c>
      <c r="AC193" s="194">
        <f t="shared" si="193"/>
        <v>0</v>
      </c>
      <c r="AD193" s="194">
        <f t="shared" si="193"/>
        <v>0</v>
      </c>
      <c r="AE193" s="2"/>
      <c r="AF193" s="194">
        <f t="shared" ref="AF193:AG193" si="194">$C193*AF25*12</f>
        <v>0</v>
      </c>
      <c r="AG193" s="194">
        <f t="shared" si="194"/>
        <v>0</v>
      </c>
      <c r="AH193" s="2"/>
      <c r="AI193" s="2"/>
      <c r="AJ193" s="2"/>
      <c r="AK193" s="194">
        <f t="shared" ref="AK193:AN193" si="195">$C193*AK25*12</f>
        <v>0</v>
      </c>
      <c r="AL193" s="194">
        <f t="shared" si="195"/>
        <v>0</v>
      </c>
      <c r="AM193" s="194">
        <f t="shared" si="195"/>
        <v>0</v>
      </c>
      <c r="AN193" s="194">
        <f t="shared" si="195"/>
        <v>0</v>
      </c>
      <c r="AO193" s="2"/>
      <c r="AP193" s="2"/>
      <c r="AQ193" s="194">
        <f t="shared" ref="AQ193" si="196">$C193*AQ25*12</f>
        <v>0</v>
      </c>
      <c r="AR193" s="2"/>
      <c r="AS193" s="194">
        <f t="shared" ref="AS193:AU193" si="197">$C193*AS25*12</f>
        <v>0</v>
      </c>
      <c r="AT193" s="194">
        <f t="shared" si="197"/>
        <v>0</v>
      </c>
      <c r="AU193" s="194">
        <f t="shared" si="197"/>
        <v>0</v>
      </c>
      <c r="AV193" s="2"/>
      <c r="AW193" s="194">
        <f t="shared" ref="AW193:AY193" si="198">$C193*AW25*12</f>
        <v>0</v>
      </c>
      <c r="AX193" s="194">
        <f t="shared" si="198"/>
        <v>0</v>
      </c>
      <c r="AY193" s="194">
        <f t="shared" si="198"/>
        <v>0</v>
      </c>
      <c r="AZ193" s="2"/>
      <c r="BA193" s="194">
        <f t="shared" ref="BA193:BD193" si="199">$C193*BA25*12</f>
        <v>0</v>
      </c>
      <c r="BB193" s="194">
        <f t="shared" si="199"/>
        <v>0</v>
      </c>
      <c r="BC193" s="194">
        <f t="shared" si="199"/>
        <v>0</v>
      </c>
      <c r="BD193" s="194">
        <f t="shared" si="199"/>
        <v>0</v>
      </c>
      <c r="BE193" s="2"/>
      <c r="BF193" s="194">
        <f t="shared" ref="BF193:BG193" si="200">$C193*BF25*12</f>
        <v>0</v>
      </c>
      <c r="BG193" s="194">
        <f t="shared" si="200"/>
        <v>0</v>
      </c>
    </row>
    <row r="194" spans="1:59" s="78" customFormat="1" ht="17.100000000000001" customHeight="1" x14ac:dyDescent="0.3">
      <c r="A194" s="67"/>
      <c r="B194" s="150" t="str">
        <f t="shared" si="6"/>
        <v>R750/770-16/4</v>
      </c>
      <c r="C194" s="193"/>
      <c r="D194" s="2"/>
      <c r="E194" s="40">
        <f t="shared" si="7"/>
        <v>0</v>
      </c>
      <c r="F194" s="2"/>
      <c r="G194" s="194">
        <f t="shared" si="8"/>
        <v>0</v>
      </c>
      <c r="H194" s="2"/>
      <c r="I194" s="194">
        <f t="shared" si="11"/>
        <v>0</v>
      </c>
      <c r="J194" s="194">
        <f t="shared" ref="J194:T194" si="201">$C194*J26*12</f>
        <v>0</v>
      </c>
      <c r="K194" s="194">
        <f t="shared" si="201"/>
        <v>0</v>
      </c>
      <c r="L194" s="194">
        <f t="shared" si="201"/>
        <v>0</v>
      </c>
      <c r="M194" s="194">
        <f t="shared" si="201"/>
        <v>0</v>
      </c>
      <c r="N194" s="194">
        <f t="shared" si="201"/>
        <v>0</v>
      </c>
      <c r="O194" s="194">
        <f t="shared" si="201"/>
        <v>0</v>
      </c>
      <c r="P194" s="194">
        <f t="shared" si="201"/>
        <v>0</v>
      </c>
      <c r="Q194" s="194">
        <f t="shared" si="201"/>
        <v>0</v>
      </c>
      <c r="R194" s="194">
        <f t="shared" si="201"/>
        <v>0</v>
      </c>
      <c r="S194" s="194">
        <f t="shared" si="201"/>
        <v>0</v>
      </c>
      <c r="T194" s="194">
        <f t="shared" si="201"/>
        <v>0</v>
      </c>
      <c r="U194" s="2"/>
      <c r="V194" s="194">
        <f t="shared" ref="V194:AD194" si="202">$C194*V26*12</f>
        <v>0</v>
      </c>
      <c r="W194" s="194">
        <f t="shared" si="202"/>
        <v>0</v>
      </c>
      <c r="X194" s="194">
        <f t="shared" si="202"/>
        <v>0</v>
      </c>
      <c r="Y194" s="194">
        <f t="shared" si="202"/>
        <v>0</v>
      </c>
      <c r="Z194" s="194">
        <f t="shared" si="202"/>
        <v>0</v>
      </c>
      <c r="AA194" s="194">
        <f t="shared" si="202"/>
        <v>0</v>
      </c>
      <c r="AB194" s="194">
        <f t="shared" si="202"/>
        <v>0</v>
      </c>
      <c r="AC194" s="194">
        <f t="shared" si="202"/>
        <v>0</v>
      </c>
      <c r="AD194" s="194">
        <f t="shared" si="202"/>
        <v>0</v>
      </c>
      <c r="AE194" s="2"/>
      <c r="AF194" s="194">
        <f t="shared" ref="AF194:AG194" si="203">$C194*AF26*12</f>
        <v>0</v>
      </c>
      <c r="AG194" s="194">
        <f t="shared" si="203"/>
        <v>0</v>
      </c>
      <c r="AH194" s="2"/>
      <c r="AI194" s="2"/>
      <c r="AJ194" s="2"/>
      <c r="AK194" s="194">
        <f t="shared" ref="AK194:AN194" si="204">$C194*AK26*12</f>
        <v>0</v>
      </c>
      <c r="AL194" s="194">
        <f t="shared" si="204"/>
        <v>0</v>
      </c>
      <c r="AM194" s="194">
        <f t="shared" si="204"/>
        <v>0</v>
      </c>
      <c r="AN194" s="194">
        <f t="shared" si="204"/>
        <v>0</v>
      </c>
      <c r="AO194" s="2"/>
      <c r="AP194" s="2"/>
      <c r="AQ194" s="194">
        <f t="shared" ref="AQ194" si="205">$C194*AQ26*12</f>
        <v>0</v>
      </c>
      <c r="AR194" s="2"/>
      <c r="AS194" s="194">
        <f t="shared" ref="AS194:AU194" si="206">$C194*AS26*12</f>
        <v>0</v>
      </c>
      <c r="AT194" s="194">
        <f t="shared" si="206"/>
        <v>0</v>
      </c>
      <c r="AU194" s="194">
        <f t="shared" si="206"/>
        <v>0</v>
      </c>
      <c r="AV194" s="2"/>
      <c r="AW194" s="194">
        <f t="shared" ref="AW194:AY194" si="207">$C194*AW26*12</f>
        <v>0</v>
      </c>
      <c r="AX194" s="194">
        <f t="shared" si="207"/>
        <v>0</v>
      </c>
      <c r="AY194" s="194">
        <f t="shared" si="207"/>
        <v>0</v>
      </c>
      <c r="AZ194" s="2"/>
      <c r="BA194" s="194">
        <f t="shared" ref="BA194:BD194" si="208">$C194*BA26*12</f>
        <v>0</v>
      </c>
      <c r="BB194" s="194">
        <f t="shared" si="208"/>
        <v>0</v>
      </c>
      <c r="BC194" s="194">
        <f t="shared" si="208"/>
        <v>0</v>
      </c>
      <c r="BD194" s="194">
        <f t="shared" si="208"/>
        <v>0</v>
      </c>
      <c r="BE194" s="2"/>
      <c r="BF194" s="194">
        <f t="shared" ref="BF194:BG194" si="209">$C194*BF26*12</f>
        <v>0</v>
      </c>
      <c r="BG194" s="194">
        <f t="shared" si="209"/>
        <v>0</v>
      </c>
    </row>
    <row r="195" spans="1:59" s="78" customFormat="1" ht="17.100000000000001" customHeight="1" x14ac:dyDescent="0.3">
      <c r="A195" s="67"/>
      <c r="B195" s="150" t="str">
        <f t="shared" si="6"/>
        <v>R1000/1100-16/4</v>
      </c>
      <c r="C195" s="193"/>
      <c r="D195" s="2"/>
      <c r="E195" s="40">
        <f t="shared" si="7"/>
        <v>0</v>
      </c>
      <c r="F195" s="2"/>
      <c r="G195" s="194">
        <f t="shared" si="8"/>
        <v>0</v>
      </c>
      <c r="H195" s="2"/>
      <c r="I195" s="194">
        <f t="shared" si="11"/>
        <v>0</v>
      </c>
      <c r="J195" s="194">
        <f t="shared" ref="J195:T195" si="210">$C195*J27*12</f>
        <v>0</v>
      </c>
      <c r="K195" s="194">
        <f t="shared" si="210"/>
        <v>0</v>
      </c>
      <c r="L195" s="194">
        <f t="shared" si="210"/>
        <v>0</v>
      </c>
      <c r="M195" s="194">
        <f t="shared" si="210"/>
        <v>0</v>
      </c>
      <c r="N195" s="194">
        <f t="shared" si="210"/>
        <v>0</v>
      </c>
      <c r="O195" s="194">
        <f t="shared" si="210"/>
        <v>0</v>
      </c>
      <c r="P195" s="194">
        <f t="shared" si="210"/>
        <v>0</v>
      </c>
      <c r="Q195" s="194">
        <f t="shared" si="210"/>
        <v>0</v>
      </c>
      <c r="R195" s="194">
        <f t="shared" si="210"/>
        <v>0</v>
      </c>
      <c r="S195" s="194">
        <f t="shared" si="210"/>
        <v>0</v>
      </c>
      <c r="T195" s="194">
        <f t="shared" si="210"/>
        <v>0</v>
      </c>
      <c r="U195" s="2"/>
      <c r="V195" s="194">
        <f t="shared" ref="V195:AD195" si="211">$C195*V27*12</f>
        <v>0</v>
      </c>
      <c r="W195" s="194">
        <f t="shared" si="211"/>
        <v>0</v>
      </c>
      <c r="X195" s="194">
        <f t="shared" si="211"/>
        <v>0</v>
      </c>
      <c r="Y195" s="194">
        <f t="shared" si="211"/>
        <v>0</v>
      </c>
      <c r="Z195" s="194">
        <f t="shared" si="211"/>
        <v>0</v>
      </c>
      <c r="AA195" s="194">
        <f t="shared" si="211"/>
        <v>0</v>
      </c>
      <c r="AB195" s="194">
        <f t="shared" si="211"/>
        <v>0</v>
      </c>
      <c r="AC195" s="194">
        <f t="shared" si="211"/>
        <v>0</v>
      </c>
      <c r="AD195" s="194">
        <f t="shared" si="211"/>
        <v>0</v>
      </c>
      <c r="AE195" s="2"/>
      <c r="AF195" s="194">
        <f t="shared" ref="AF195:AG195" si="212">$C195*AF27*12</f>
        <v>0</v>
      </c>
      <c r="AG195" s="194">
        <f t="shared" si="212"/>
        <v>0</v>
      </c>
      <c r="AH195" s="2"/>
      <c r="AI195" s="2"/>
      <c r="AJ195" s="2"/>
      <c r="AK195" s="194">
        <f t="shared" ref="AK195:AN195" si="213">$C195*AK27*12</f>
        <v>0</v>
      </c>
      <c r="AL195" s="194">
        <f t="shared" si="213"/>
        <v>0</v>
      </c>
      <c r="AM195" s="194">
        <f t="shared" si="213"/>
        <v>0</v>
      </c>
      <c r="AN195" s="194">
        <f t="shared" si="213"/>
        <v>0</v>
      </c>
      <c r="AO195" s="2"/>
      <c r="AP195" s="2"/>
      <c r="AQ195" s="194">
        <f t="shared" ref="AQ195" si="214">$C195*AQ27*12</f>
        <v>0</v>
      </c>
      <c r="AR195" s="2"/>
      <c r="AS195" s="194">
        <f t="shared" ref="AS195:AU195" si="215">$C195*AS27*12</f>
        <v>0</v>
      </c>
      <c r="AT195" s="194">
        <f t="shared" si="215"/>
        <v>0</v>
      </c>
      <c r="AU195" s="194">
        <f t="shared" si="215"/>
        <v>0</v>
      </c>
      <c r="AV195" s="2"/>
      <c r="AW195" s="194">
        <f t="shared" ref="AW195:AY195" si="216">$C195*AW27*12</f>
        <v>0</v>
      </c>
      <c r="AX195" s="194">
        <f t="shared" si="216"/>
        <v>0</v>
      </c>
      <c r="AY195" s="194">
        <f t="shared" si="216"/>
        <v>0</v>
      </c>
      <c r="AZ195" s="2"/>
      <c r="BA195" s="194">
        <f t="shared" ref="BA195:BD195" si="217">$C195*BA27*12</f>
        <v>0</v>
      </c>
      <c r="BB195" s="194">
        <f t="shared" si="217"/>
        <v>0</v>
      </c>
      <c r="BC195" s="194">
        <f t="shared" si="217"/>
        <v>0</v>
      </c>
      <c r="BD195" s="194">
        <f t="shared" si="217"/>
        <v>0</v>
      </c>
      <c r="BE195" s="2"/>
      <c r="BF195" s="194">
        <f t="shared" ref="BF195:BG195" si="218">$C195*BF27*12</f>
        <v>0</v>
      </c>
      <c r="BG195" s="194">
        <f t="shared" si="218"/>
        <v>0</v>
      </c>
    </row>
    <row r="196" spans="1:59" s="78" customFormat="1" ht="17.100000000000001" customHeight="1" x14ac:dyDescent="0.3">
      <c r="A196" s="67"/>
      <c r="B196" s="150" t="str">
        <f t="shared" si="6"/>
        <v>R240-20/4</v>
      </c>
      <c r="C196" s="193"/>
      <c r="D196" s="2"/>
      <c r="E196" s="40">
        <f t="shared" si="7"/>
        <v>0</v>
      </c>
      <c r="F196" s="2"/>
      <c r="G196" s="194">
        <f t="shared" si="8"/>
        <v>0</v>
      </c>
      <c r="H196" s="2"/>
      <c r="I196" s="194">
        <f t="shared" si="11"/>
        <v>0</v>
      </c>
      <c r="J196" s="194">
        <f t="shared" ref="J196:T196" si="219">$C196*J28*12</f>
        <v>0</v>
      </c>
      <c r="K196" s="194">
        <f t="shared" si="219"/>
        <v>0</v>
      </c>
      <c r="L196" s="194">
        <f t="shared" si="219"/>
        <v>0</v>
      </c>
      <c r="M196" s="194">
        <f t="shared" si="219"/>
        <v>0</v>
      </c>
      <c r="N196" s="194">
        <f t="shared" si="219"/>
        <v>0</v>
      </c>
      <c r="O196" s="194">
        <f t="shared" si="219"/>
        <v>0</v>
      </c>
      <c r="P196" s="194">
        <f t="shared" si="219"/>
        <v>0</v>
      </c>
      <c r="Q196" s="194">
        <f t="shared" si="219"/>
        <v>0</v>
      </c>
      <c r="R196" s="194">
        <f t="shared" si="219"/>
        <v>0</v>
      </c>
      <c r="S196" s="194">
        <f t="shared" si="219"/>
        <v>0</v>
      </c>
      <c r="T196" s="194">
        <f t="shared" si="219"/>
        <v>0</v>
      </c>
      <c r="U196" s="2"/>
      <c r="V196" s="194">
        <f t="shared" ref="V196:AD196" si="220">$C196*V28*12</f>
        <v>0</v>
      </c>
      <c r="W196" s="194">
        <f t="shared" si="220"/>
        <v>0</v>
      </c>
      <c r="X196" s="194">
        <f t="shared" si="220"/>
        <v>0</v>
      </c>
      <c r="Y196" s="194">
        <f t="shared" si="220"/>
        <v>0</v>
      </c>
      <c r="Z196" s="194">
        <f t="shared" si="220"/>
        <v>0</v>
      </c>
      <c r="AA196" s="194">
        <f t="shared" si="220"/>
        <v>0</v>
      </c>
      <c r="AB196" s="194">
        <f t="shared" si="220"/>
        <v>0</v>
      </c>
      <c r="AC196" s="194">
        <f t="shared" si="220"/>
        <v>0</v>
      </c>
      <c r="AD196" s="194">
        <f t="shared" si="220"/>
        <v>0</v>
      </c>
      <c r="AE196" s="2"/>
      <c r="AF196" s="194">
        <f t="shared" ref="AF196:AG196" si="221">$C196*AF28*12</f>
        <v>0</v>
      </c>
      <c r="AG196" s="194">
        <f t="shared" si="221"/>
        <v>0</v>
      </c>
      <c r="AH196" s="2"/>
      <c r="AI196" s="2"/>
      <c r="AJ196" s="2"/>
      <c r="AK196" s="194">
        <f t="shared" ref="AK196:AN196" si="222">$C196*AK28*12</f>
        <v>0</v>
      </c>
      <c r="AL196" s="194">
        <f t="shared" si="222"/>
        <v>0</v>
      </c>
      <c r="AM196" s="194">
        <f t="shared" si="222"/>
        <v>0</v>
      </c>
      <c r="AN196" s="194">
        <f t="shared" si="222"/>
        <v>0</v>
      </c>
      <c r="AO196" s="2"/>
      <c r="AP196" s="2"/>
      <c r="AQ196" s="194">
        <f t="shared" ref="AQ196" si="223">$C196*AQ28*12</f>
        <v>0</v>
      </c>
      <c r="AR196" s="2"/>
      <c r="AS196" s="194">
        <f t="shared" ref="AS196:AU196" si="224">$C196*AS28*12</f>
        <v>0</v>
      </c>
      <c r="AT196" s="194">
        <f t="shared" si="224"/>
        <v>0</v>
      </c>
      <c r="AU196" s="194">
        <f t="shared" si="224"/>
        <v>0</v>
      </c>
      <c r="AV196" s="2"/>
      <c r="AW196" s="194">
        <f t="shared" ref="AW196:AY196" si="225">$C196*AW28*12</f>
        <v>0</v>
      </c>
      <c r="AX196" s="194">
        <f t="shared" si="225"/>
        <v>0</v>
      </c>
      <c r="AY196" s="194">
        <f t="shared" si="225"/>
        <v>0</v>
      </c>
      <c r="AZ196" s="2"/>
      <c r="BA196" s="194">
        <f t="shared" ref="BA196:BD196" si="226">$C196*BA28*12</f>
        <v>0</v>
      </c>
      <c r="BB196" s="194">
        <f t="shared" si="226"/>
        <v>0</v>
      </c>
      <c r="BC196" s="194">
        <f t="shared" si="226"/>
        <v>0</v>
      </c>
      <c r="BD196" s="194">
        <f t="shared" si="226"/>
        <v>0</v>
      </c>
      <c r="BE196" s="2"/>
      <c r="BF196" s="194">
        <f t="shared" ref="BF196:BG196" si="227">$C196*BF28*12</f>
        <v>0</v>
      </c>
      <c r="BG196" s="194">
        <f t="shared" si="227"/>
        <v>0</v>
      </c>
    </row>
    <row r="197" spans="1:59" s="78" customFormat="1" ht="17.100000000000001" customHeight="1" x14ac:dyDescent="0.3">
      <c r="A197" s="67"/>
      <c r="B197" s="150" t="str">
        <f t="shared" si="6"/>
        <v>R650/660-20/4</v>
      </c>
      <c r="C197" s="193"/>
      <c r="D197" s="2"/>
      <c r="E197" s="40">
        <f t="shared" si="7"/>
        <v>0</v>
      </c>
      <c r="F197" s="2"/>
      <c r="G197" s="194">
        <f t="shared" si="8"/>
        <v>0</v>
      </c>
      <c r="H197" s="2"/>
      <c r="I197" s="194">
        <f t="shared" si="11"/>
        <v>0</v>
      </c>
      <c r="J197" s="194">
        <f t="shared" ref="J197:T197" si="228">$C197*J29*12</f>
        <v>0</v>
      </c>
      <c r="K197" s="194">
        <f t="shared" si="228"/>
        <v>0</v>
      </c>
      <c r="L197" s="194">
        <f t="shared" si="228"/>
        <v>0</v>
      </c>
      <c r="M197" s="194">
        <f t="shared" si="228"/>
        <v>0</v>
      </c>
      <c r="N197" s="194">
        <f t="shared" si="228"/>
        <v>0</v>
      </c>
      <c r="O197" s="194">
        <f t="shared" si="228"/>
        <v>0</v>
      </c>
      <c r="P197" s="194">
        <f t="shared" si="228"/>
        <v>0</v>
      </c>
      <c r="Q197" s="194">
        <f t="shared" si="228"/>
        <v>0</v>
      </c>
      <c r="R197" s="194">
        <f t="shared" si="228"/>
        <v>0</v>
      </c>
      <c r="S197" s="194">
        <f t="shared" si="228"/>
        <v>0</v>
      </c>
      <c r="T197" s="194">
        <f t="shared" si="228"/>
        <v>0</v>
      </c>
      <c r="U197" s="2"/>
      <c r="V197" s="194">
        <f t="shared" ref="V197:AD197" si="229">$C197*V29*12</f>
        <v>0</v>
      </c>
      <c r="W197" s="194">
        <f t="shared" si="229"/>
        <v>0</v>
      </c>
      <c r="X197" s="194">
        <f t="shared" si="229"/>
        <v>0</v>
      </c>
      <c r="Y197" s="194">
        <f t="shared" si="229"/>
        <v>0</v>
      </c>
      <c r="Z197" s="194">
        <f t="shared" si="229"/>
        <v>0</v>
      </c>
      <c r="AA197" s="194">
        <f t="shared" si="229"/>
        <v>0</v>
      </c>
      <c r="AB197" s="194">
        <f t="shared" si="229"/>
        <v>0</v>
      </c>
      <c r="AC197" s="194">
        <f t="shared" si="229"/>
        <v>0</v>
      </c>
      <c r="AD197" s="194">
        <f t="shared" si="229"/>
        <v>0</v>
      </c>
      <c r="AE197" s="2"/>
      <c r="AF197" s="194">
        <f t="shared" ref="AF197:AG197" si="230">$C197*AF29*12</f>
        <v>0</v>
      </c>
      <c r="AG197" s="194">
        <f t="shared" si="230"/>
        <v>0</v>
      </c>
      <c r="AH197" s="2"/>
      <c r="AI197" s="2"/>
      <c r="AJ197" s="2"/>
      <c r="AK197" s="194">
        <f t="shared" ref="AK197:AN197" si="231">$C197*AK29*12</f>
        <v>0</v>
      </c>
      <c r="AL197" s="194">
        <f t="shared" si="231"/>
        <v>0</v>
      </c>
      <c r="AM197" s="194">
        <f t="shared" si="231"/>
        <v>0</v>
      </c>
      <c r="AN197" s="194">
        <f t="shared" si="231"/>
        <v>0</v>
      </c>
      <c r="AO197" s="2"/>
      <c r="AP197" s="2"/>
      <c r="AQ197" s="194">
        <f t="shared" ref="AQ197" si="232">$C197*AQ29*12</f>
        <v>0</v>
      </c>
      <c r="AR197" s="2"/>
      <c r="AS197" s="194">
        <f t="shared" ref="AS197:AU197" si="233">$C197*AS29*12</f>
        <v>0</v>
      </c>
      <c r="AT197" s="194">
        <f t="shared" si="233"/>
        <v>0</v>
      </c>
      <c r="AU197" s="194">
        <f t="shared" si="233"/>
        <v>0</v>
      </c>
      <c r="AV197" s="2"/>
      <c r="AW197" s="194">
        <f t="shared" ref="AW197:AY197" si="234">$C197*AW29*12</f>
        <v>0</v>
      </c>
      <c r="AX197" s="194">
        <f t="shared" si="234"/>
        <v>0</v>
      </c>
      <c r="AY197" s="194">
        <f t="shared" si="234"/>
        <v>0</v>
      </c>
      <c r="AZ197" s="2"/>
      <c r="BA197" s="194">
        <f t="shared" ref="BA197:BD197" si="235">$C197*BA29*12</f>
        <v>0</v>
      </c>
      <c r="BB197" s="194">
        <f t="shared" si="235"/>
        <v>0</v>
      </c>
      <c r="BC197" s="194">
        <f t="shared" si="235"/>
        <v>0</v>
      </c>
      <c r="BD197" s="194">
        <f t="shared" si="235"/>
        <v>0</v>
      </c>
      <c r="BE197" s="2"/>
      <c r="BF197" s="194">
        <f t="shared" ref="BF197:BG197" si="236">$C197*BF29*12</f>
        <v>0</v>
      </c>
      <c r="BG197" s="194">
        <f t="shared" si="236"/>
        <v>0</v>
      </c>
    </row>
    <row r="198" spans="1:59" s="78" customFormat="1" ht="17.100000000000001" customHeight="1" x14ac:dyDescent="0.3">
      <c r="A198" s="67"/>
      <c r="B198" s="150" t="str">
        <f t="shared" si="6"/>
        <v>R750/770-20/4</v>
      </c>
      <c r="C198" s="193"/>
      <c r="D198" s="2"/>
      <c r="E198" s="40">
        <f t="shared" si="7"/>
        <v>0</v>
      </c>
      <c r="F198" s="2"/>
      <c r="G198" s="194">
        <f t="shared" si="8"/>
        <v>0</v>
      </c>
      <c r="H198" s="2"/>
      <c r="I198" s="194">
        <f t="shared" si="11"/>
        <v>0</v>
      </c>
      <c r="J198" s="194">
        <f t="shared" ref="J198:T198" si="237">$C198*J30*12</f>
        <v>0</v>
      </c>
      <c r="K198" s="194">
        <f t="shared" si="237"/>
        <v>0</v>
      </c>
      <c r="L198" s="194">
        <f t="shared" si="237"/>
        <v>0</v>
      </c>
      <c r="M198" s="194">
        <f t="shared" si="237"/>
        <v>0</v>
      </c>
      <c r="N198" s="194">
        <f t="shared" si="237"/>
        <v>0</v>
      </c>
      <c r="O198" s="194">
        <f t="shared" si="237"/>
        <v>0</v>
      </c>
      <c r="P198" s="194">
        <f t="shared" si="237"/>
        <v>0</v>
      </c>
      <c r="Q198" s="194">
        <f t="shared" si="237"/>
        <v>0</v>
      </c>
      <c r="R198" s="194">
        <f t="shared" si="237"/>
        <v>0</v>
      </c>
      <c r="S198" s="194">
        <f t="shared" si="237"/>
        <v>0</v>
      </c>
      <c r="T198" s="194">
        <f t="shared" si="237"/>
        <v>0</v>
      </c>
      <c r="U198" s="2"/>
      <c r="V198" s="194">
        <f t="shared" ref="V198:AD198" si="238">$C198*V30*12</f>
        <v>0</v>
      </c>
      <c r="W198" s="194">
        <f t="shared" si="238"/>
        <v>0</v>
      </c>
      <c r="X198" s="194">
        <f t="shared" si="238"/>
        <v>0</v>
      </c>
      <c r="Y198" s="194">
        <f t="shared" si="238"/>
        <v>0</v>
      </c>
      <c r="Z198" s="194">
        <f t="shared" si="238"/>
        <v>0</v>
      </c>
      <c r="AA198" s="194">
        <f t="shared" si="238"/>
        <v>0</v>
      </c>
      <c r="AB198" s="194">
        <f t="shared" si="238"/>
        <v>0</v>
      </c>
      <c r="AC198" s="194">
        <f t="shared" si="238"/>
        <v>0</v>
      </c>
      <c r="AD198" s="194">
        <f t="shared" si="238"/>
        <v>0</v>
      </c>
      <c r="AE198" s="2"/>
      <c r="AF198" s="194">
        <f t="shared" ref="AF198:AG198" si="239">$C198*AF30*12</f>
        <v>0</v>
      </c>
      <c r="AG198" s="194">
        <f t="shared" si="239"/>
        <v>0</v>
      </c>
      <c r="AH198" s="2"/>
      <c r="AI198" s="2"/>
      <c r="AJ198" s="2"/>
      <c r="AK198" s="194">
        <f t="shared" ref="AK198:AN198" si="240">$C198*AK30*12</f>
        <v>0</v>
      </c>
      <c r="AL198" s="194">
        <f t="shared" si="240"/>
        <v>0</v>
      </c>
      <c r="AM198" s="194">
        <f t="shared" si="240"/>
        <v>0</v>
      </c>
      <c r="AN198" s="194">
        <f t="shared" si="240"/>
        <v>0</v>
      </c>
      <c r="AO198" s="2"/>
      <c r="AP198" s="2"/>
      <c r="AQ198" s="194">
        <f t="shared" ref="AQ198" si="241">$C198*AQ30*12</f>
        <v>0</v>
      </c>
      <c r="AR198" s="2"/>
      <c r="AS198" s="194">
        <f t="shared" ref="AS198:AU198" si="242">$C198*AS30*12</f>
        <v>0</v>
      </c>
      <c r="AT198" s="194">
        <f t="shared" si="242"/>
        <v>0</v>
      </c>
      <c r="AU198" s="194">
        <f t="shared" si="242"/>
        <v>0</v>
      </c>
      <c r="AV198" s="2"/>
      <c r="AW198" s="194">
        <f t="shared" ref="AW198:AY198" si="243">$C198*AW30*12</f>
        <v>0</v>
      </c>
      <c r="AX198" s="194">
        <f t="shared" si="243"/>
        <v>0</v>
      </c>
      <c r="AY198" s="194">
        <f t="shared" si="243"/>
        <v>0</v>
      </c>
      <c r="AZ198" s="2"/>
      <c r="BA198" s="194">
        <f t="shared" ref="BA198:BD198" si="244">$C198*BA30*12</f>
        <v>0</v>
      </c>
      <c r="BB198" s="194">
        <f t="shared" si="244"/>
        <v>0</v>
      </c>
      <c r="BC198" s="194">
        <f t="shared" si="244"/>
        <v>0</v>
      </c>
      <c r="BD198" s="194">
        <f t="shared" si="244"/>
        <v>0</v>
      </c>
      <c r="BE198" s="2"/>
      <c r="BF198" s="194">
        <f t="shared" ref="BF198:BG198" si="245">$C198*BF30*12</f>
        <v>0</v>
      </c>
      <c r="BG198" s="194">
        <f t="shared" si="245"/>
        <v>0</v>
      </c>
    </row>
    <row r="199" spans="1:59" s="78" customFormat="1" ht="17.100000000000001" customHeight="1" x14ac:dyDescent="0.3">
      <c r="A199" s="67"/>
      <c r="B199" s="150" t="str">
        <f t="shared" si="6"/>
        <v>R1000/1100-20/4</v>
      </c>
      <c r="C199" s="193"/>
      <c r="D199" s="2"/>
      <c r="E199" s="40">
        <f t="shared" si="7"/>
        <v>0</v>
      </c>
      <c r="F199" s="2"/>
      <c r="G199" s="194">
        <f t="shared" si="8"/>
        <v>0</v>
      </c>
      <c r="H199" s="2"/>
      <c r="I199" s="194">
        <f t="shared" si="11"/>
        <v>0</v>
      </c>
      <c r="J199" s="194">
        <f t="shared" ref="J199:T199" si="246">$C199*J31*12</f>
        <v>0</v>
      </c>
      <c r="K199" s="194">
        <f t="shared" si="246"/>
        <v>0</v>
      </c>
      <c r="L199" s="194">
        <f t="shared" si="246"/>
        <v>0</v>
      </c>
      <c r="M199" s="194">
        <f t="shared" si="246"/>
        <v>0</v>
      </c>
      <c r="N199" s="194">
        <f t="shared" si="246"/>
        <v>0</v>
      </c>
      <c r="O199" s="194">
        <f t="shared" si="246"/>
        <v>0</v>
      </c>
      <c r="P199" s="194">
        <f t="shared" si="246"/>
        <v>0</v>
      </c>
      <c r="Q199" s="194">
        <f t="shared" si="246"/>
        <v>0</v>
      </c>
      <c r="R199" s="194">
        <f t="shared" si="246"/>
        <v>0</v>
      </c>
      <c r="S199" s="194">
        <f t="shared" si="246"/>
        <v>0</v>
      </c>
      <c r="T199" s="194">
        <f t="shared" si="246"/>
        <v>0</v>
      </c>
      <c r="U199" s="2"/>
      <c r="V199" s="194">
        <f t="shared" ref="V199:AD199" si="247">$C199*V31*12</f>
        <v>0</v>
      </c>
      <c r="W199" s="194">
        <f t="shared" si="247"/>
        <v>0</v>
      </c>
      <c r="X199" s="194">
        <f t="shared" si="247"/>
        <v>0</v>
      </c>
      <c r="Y199" s="194">
        <f t="shared" si="247"/>
        <v>0</v>
      </c>
      <c r="Z199" s="194">
        <f t="shared" si="247"/>
        <v>0</v>
      </c>
      <c r="AA199" s="194">
        <f t="shared" si="247"/>
        <v>0</v>
      </c>
      <c r="AB199" s="194">
        <f t="shared" si="247"/>
        <v>0</v>
      </c>
      <c r="AC199" s="194">
        <f t="shared" si="247"/>
        <v>0</v>
      </c>
      <c r="AD199" s="194">
        <f t="shared" si="247"/>
        <v>0</v>
      </c>
      <c r="AE199" s="2"/>
      <c r="AF199" s="194">
        <f t="shared" ref="AF199:AG199" si="248">$C199*AF31*12</f>
        <v>0</v>
      </c>
      <c r="AG199" s="194">
        <f t="shared" si="248"/>
        <v>0</v>
      </c>
      <c r="AH199" s="2"/>
      <c r="AI199" s="2"/>
      <c r="AJ199" s="2"/>
      <c r="AK199" s="194">
        <f t="shared" ref="AK199:AN199" si="249">$C199*AK31*12</f>
        <v>0</v>
      </c>
      <c r="AL199" s="194">
        <f t="shared" si="249"/>
        <v>0</v>
      </c>
      <c r="AM199" s="194">
        <f t="shared" si="249"/>
        <v>0</v>
      </c>
      <c r="AN199" s="194">
        <f t="shared" si="249"/>
        <v>0</v>
      </c>
      <c r="AO199" s="2"/>
      <c r="AP199" s="2"/>
      <c r="AQ199" s="194">
        <f t="shared" ref="AQ199" si="250">$C199*AQ31*12</f>
        <v>0</v>
      </c>
      <c r="AR199" s="2"/>
      <c r="AS199" s="194">
        <f t="shared" ref="AS199:AU199" si="251">$C199*AS31*12</f>
        <v>0</v>
      </c>
      <c r="AT199" s="194">
        <f t="shared" si="251"/>
        <v>0</v>
      </c>
      <c r="AU199" s="194">
        <f t="shared" si="251"/>
        <v>0</v>
      </c>
      <c r="AV199" s="2"/>
      <c r="AW199" s="194">
        <f t="shared" ref="AW199:AY199" si="252">$C199*AW31*12</f>
        <v>0</v>
      </c>
      <c r="AX199" s="194">
        <f t="shared" si="252"/>
        <v>0</v>
      </c>
      <c r="AY199" s="194">
        <f t="shared" si="252"/>
        <v>0</v>
      </c>
      <c r="AZ199" s="2"/>
      <c r="BA199" s="194">
        <f t="shared" ref="BA199:BD199" si="253">$C199*BA31*12</f>
        <v>0</v>
      </c>
      <c r="BB199" s="194">
        <f t="shared" si="253"/>
        <v>0</v>
      </c>
      <c r="BC199" s="194">
        <f t="shared" si="253"/>
        <v>0</v>
      </c>
      <c r="BD199" s="194">
        <f t="shared" si="253"/>
        <v>0</v>
      </c>
      <c r="BE199" s="2"/>
      <c r="BF199" s="194">
        <f t="shared" ref="BF199:BG199" si="254">$C199*BF31*12</f>
        <v>0</v>
      </c>
      <c r="BG199" s="194">
        <f t="shared" si="254"/>
        <v>0</v>
      </c>
    </row>
    <row r="200" spans="1:59" s="78" customFormat="1" ht="17.100000000000001" customHeight="1" x14ac:dyDescent="0.3">
      <c r="A200" s="67"/>
      <c r="B200" s="150" t="str">
        <f t="shared" si="6"/>
        <v>P240-1/4</v>
      </c>
      <c r="C200" s="193"/>
      <c r="D200" s="2"/>
      <c r="E200" s="40">
        <f t="shared" si="7"/>
        <v>0</v>
      </c>
      <c r="F200" s="2"/>
      <c r="G200" s="194">
        <f t="shared" si="8"/>
        <v>0</v>
      </c>
      <c r="H200" s="2"/>
      <c r="I200" s="194">
        <f t="shared" si="11"/>
        <v>0</v>
      </c>
      <c r="J200" s="194">
        <f t="shared" ref="J200:T200" si="255">$C200*J32*12</f>
        <v>0</v>
      </c>
      <c r="K200" s="194">
        <f t="shared" si="255"/>
        <v>0</v>
      </c>
      <c r="L200" s="194">
        <f t="shared" si="255"/>
        <v>0</v>
      </c>
      <c r="M200" s="194">
        <f t="shared" si="255"/>
        <v>0</v>
      </c>
      <c r="N200" s="194">
        <f t="shared" si="255"/>
        <v>0</v>
      </c>
      <c r="O200" s="194">
        <f t="shared" si="255"/>
        <v>0</v>
      </c>
      <c r="P200" s="194">
        <f t="shared" si="255"/>
        <v>0</v>
      </c>
      <c r="Q200" s="194">
        <f t="shared" si="255"/>
        <v>0</v>
      </c>
      <c r="R200" s="194">
        <f t="shared" si="255"/>
        <v>0</v>
      </c>
      <c r="S200" s="194">
        <f t="shared" si="255"/>
        <v>0</v>
      </c>
      <c r="T200" s="194">
        <f t="shared" si="255"/>
        <v>0</v>
      </c>
      <c r="U200" s="2"/>
      <c r="V200" s="194">
        <f t="shared" ref="V200:AD200" si="256">$C200*V32*12</f>
        <v>0</v>
      </c>
      <c r="W200" s="194">
        <f t="shared" si="256"/>
        <v>0</v>
      </c>
      <c r="X200" s="194">
        <f t="shared" si="256"/>
        <v>0</v>
      </c>
      <c r="Y200" s="194">
        <f t="shared" si="256"/>
        <v>0</v>
      </c>
      <c r="Z200" s="194">
        <f t="shared" si="256"/>
        <v>0</v>
      </c>
      <c r="AA200" s="194">
        <f t="shared" si="256"/>
        <v>0</v>
      </c>
      <c r="AB200" s="194">
        <f t="shared" si="256"/>
        <v>0</v>
      </c>
      <c r="AC200" s="194">
        <f t="shared" si="256"/>
        <v>0</v>
      </c>
      <c r="AD200" s="194">
        <f t="shared" si="256"/>
        <v>0</v>
      </c>
      <c r="AE200" s="2"/>
      <c r="AF200" s="194">
        <f t="shared" ref="AF200:AG200" si="257">$C200*AF32*12</f>
        <v>0</v>
      </c>
      <c r="AG200" s="194">
        <f t="shared" si="257"/>
        <v>0</v>
      </c>
      <c r="AH200" s="2"/>
      <c r="AI200" s="2"/>
      <c r="AJ200" s="2"/>
      <c r="AK200" s="194">
        <f t="shared" ref="AK200:AN200" si="258">$C200*AK32*12</f>
        <v>0</v>
      </c>
      <c r="AL200" s="194">
        <f t="shared" si="258"/>
        <v>0</v>
      </c>
      <c r="AM200" s="194">
        <f t="shared" si="258"/>
        <v>0</v>
      </c>
      <c r="AN200" s="194">
        <f t="shared" si="258"/>
        <v>0</v>
      </c>
      <c r="AO200" s="2"/>
      <c r="AP200" s="2"/>
      <c r="AQ200" s="194">
        <f t="shared" ref="AQ200" si="259">$C200*AQ32*12</f>
        <v>0</v>
      </c>
      <c r="AR200" s="2"/>
      <c r="AS200" s="194">
        <f t="shared" ref="AS200:AU200" si="260">$C200*AS32*12</f>
        <v>0</v>
      </c>
      <c r="AT200" s="194">
        <f t="shared" si="260"/>
        <v>0</v>
      </c>
      <c r="AU200" s="194">
        <f t="shared" si="260"/>
        <v>0</v>
      </c>
      <c r="AV200" s="2"/>
      <c r="AW200" s="194">
        <f t="shared" ref="AW200:AY200" si="261">$C200*AW32*12</f>
        <v>0</v>
      </c>
      <c r="AX200" s="194">
        <f t="shared" si="261"/>
        <v>0</v>
      </c>
      <c r="AY200" s="194">
        <f t="shared" si="261"/>
        <v>0</v>
      </c>
      <c r="AZ200" s="2"/>
      <c r="BA200" s="194">
        <f t="shared" ref="BA200:BD200" si="262">$C200*BA32*12</f>
        <v>0</v>
      </c>
      <c r="BB200" s="194">
        <f t="shared" si="262"/>
        <v>0</v>
      </c>
      <c r="BC200" s="194">
        <f t="shared" si="262"/>
        <v>0</v>
      </c>
      <c r="BD200" s="194">
        <f t="shared" si="262"/>
        <v>0</v>
      </c>
      <c r="BE200" s="2"/>
      <c r="BF200" s="194">
        <f t="shared" ref="BF200:BG200" si="263">$C200*BF32*12</f>
        <v>0</v>
      </c>
      <c r="BG200" s="194">
        <f t="shared" si="263"/>
        <v>0</v>
      </c>
    </row>
    <row r="201" spans="1:59" s="78" customFormat="1" ht="17.100000000000001" customHeight="1" x14ac:dyDescent="0.3">
      <c r="A201" s="67"/>
      <c r="B201" s="150" t="str">
        <f t="shared" si="6"/>
        <v>P650/660-1/4</v>
      </c>
      <c r="C201" s="193"/>
      <c r="D201" s="2"/>
      <c r="E201" s="40">
        <f t="shared" si="7"/>
        <v>0</v>
      </c>
      <c r="F201" s="2"/>
      <c r="G201" s="194">
        <f t="shared" si="8"/>
        <v>0</v>
      </c>
      <c r="H201" s="2"/>
      <c r="I201" s="194">
        <f t="shared" si="11"/>
        <v>0</v>
      </c>
      <c r="J201" s="194">
        <f t="shared" ref="J201:T201" si="264">$C201*J33*12</f>
        <v>0</v>
      </c>
      <c r="K201" s="194">
        <f t="shared" si="264"/>
        <v>0</v>
      </c>
      <c r="L201" s="194">
        <f t="shared" si="264"/>
        <v>0</v>
      </c>
      <c r="M201" s="194">
        <f t="shared" si="264"/>
        <v>0</v>
      </c>
      <c r="N201" s="194">
        <f t="shared" si="264"/>
        <v>0</v>
      </c>
      <c r="O201" s="194">
        <f t="shared" si="264"/>
        <v>0</v>
      </c>
      <c r="P201" s="194">
        <f t="shared" si="264"/>
        <v>0</v>
      </c>
      <c r="Q201" s="194">
        <f t="shared" si="264"/>
        <v>0</v>
      </c>
      <c r="R201" s="194">
        <f t="shared" si="264"/>
        <v>0</v>
      </c>
      <c r="S201" s="194">
        <f t="shared" si="264"/>
        <v>0</v>
      </c>
      <c r="T201" s="194">
        <f t="shared" si="264"/>
        <v>0</v>
      </c>
      <c r="U201" s="2"/>
      <c r="V201" s="194">
        <f t="shared" ref="V201:AD201" si="265">$C201*V33*12</f>
        <v>0</v>
      </c>
      <c r="W201" s="194">
        <f t="shared" si="265"/>
        <v>0</v>
      </c>
      <c r="X201" s="194">
        <f t="shared" si="265"/>
        <v>0</v>
      </c>
      <c r="Y201" s="194">
        <f t="shared" si="265"/>
        <v>0</v>
      </c>
      <c r="Z201" s="194">
        <f t="shared" si="265"/>
        <v>0</v>
      </c>
      <c r="AA201" s="194">
        <f t="shared" si="265"/>
        <v>0</v>
      </c>
      <c r="AB201" s="194">
        <f t="shared" si="265"/>
        <v>0</v>
      </c>
      <c r="AC201" s="194">
        <f t="shared" si="265"/>
        <v>0</v>
      </c>
      <c r="AD201" s="194">
        <f t="shared" si="265"/>
        <v>0</v>
      </c>
      <c r="AE201" s="2"/>
      <c r="AF201" s="194">
        <f t="shared" ref="AF201:AG201" si="266">$C201*AF33*12</f>
        <v>0</v>
      </c>
      <c r="AG201" s="194">
        <f t="shared" si="266"/>
        <v>0</v>
      </c>
      <c r="AH201" s="2"/>
      <c r="AI201" s="2"/>
      <c r="AJ201" s="2"/>
      <c r="AK201" s="194">
        <f t="shared" ref="AK201:AN201" si="267">$C201*AK33*12</f>
        <v>0</v>
      </c>
      <c r="AL201" s="194">
        <f t="shared" si="267"/>
        <v>0</v>
      </c>
      <c r="AM201" s="194">
        <f t="shared" si="267"/>
        <v>0</v>
      </c>
      <c r="AN201" s="194">
        <f t="shared" si="267"/>
        <v>0</v>
      </c>
      <c r="AO201" s="2"/>
      <c r="AP201" s="2"/>
      <c r="AQ201" s="194">
        <f t="shared" ref="AQ201" si="268">$C201*AQ33*12</f>
        <v>0</v>
      </c>
      <c r="AR201" s="2"/>
      <c r="AS201" s="194">
        <f t="shared" ref="AS201:AU201" si="269">$C201*AS33*12</f>
        <v>0</v>
      </c>
      <c r="AT201" s="194">
        <f t="shared" si="269"/>
        <v>0</v>
      </c>
      <c r="AU201" s="194">
        <f t="shared" si="269"/>
        <v>0</v>
      </c>
      <c r="AV201" s="2"/>
      <c r="AW201" s="194">
        <f t="shared" ref="AW201:AY201" si="270">$C201*AW33*12</f>
        <v>0</v>
      </c>
      <c r="AX201" s="194">
        <f t="shared" si="270"/>
        <v>0</v>
      </c>
      <c r="AY201" s="194">
        <f t="shared" si="270"/>
        <v>0</v>
      </c>
      <c r="AZ201" s="2"/>
      <c r="BA201" s="194">
        <f t="shared" ref="BA201:BD201" si="271">$C201*BA33*12</f>
        <v>0</v>
      </c>
      <c r="BB201" s="194">
        <f t="shared" si="271"/>
        <v>0</v>
      </c>
      <c r="BC201" s="194">
        <f t="shared" si="271"/>
        <v>0</v>
      </c>
      <c r="BD201" s="194">
        <f t="shared" si="271"/>
        <v>0</v>
      </c>
      <c r="BE201" s="2"/>
      <c r="BF201" s="194">
        <f t="shared" ref="BF201:BG201" si="272">$C201*BF33*12</f>
        <v>0</v>
      </c>
      <c r="BG201" s="194">
        <f t="shared" si="272"/>
        <v>0</v>
      </c>
    </row>
    <row r="202" spans="1:59" s="78" customFormat="1" ht="17.100000000000001" customHeight="1" x14ac:dyDescent="0.3">
      <c r="A202" s="67"/>
      <c r="B202" s="150" t="str">
        <f t="shared" si="6"/>
        <v>P750/770-1/4</v>
      </c>
      <c r="C202" s="193"/>
      <c r="D202" s="2"/>
      <c r="E202" s="40">
        <f t="shared" si="7"/>
        <v>0</v>
      </c>
      <c r="F202" s="2"/>
      <c r="G202" s="194">
        <f t="shared" si="8"/>
        <v>0</v>
      </c>
      <c r="H202" s="2"/>
      <c r="I202" s="194">
        <f t="shared" si="11"/>
        <v>0</v>
      </c>
      <c r="J202" s="194">
        <f t="shared" ref="J202:T202" si="273">$C202*J34*12</f>
        <v>0</v>
      </c>
      <c r="K202" s="194">
        <f t="shared" si="273"/>
        <v>0</v>
      </c>
      <c r="L202" s="194">
        <f t="shared" si="273"/>
        <v>0</v>
      </c>
      <c r="M202" s="194">
        <f t="shared" si="273"/>
        <v>0</v>
      </c>
      <c r="N202" s="194">
        <f t="shared" si="273"/>
        <v>0</v>
      </c>
      <c r="O202" s="194">
        <f t="shared" si="273"/>
        <v>0</v>
      </c>
      <c r="P202" s="194">
        <f t="shared" si="273"/>
        <v>0</v>
      </c>
      <c r="Q202" s="194">
        <f t="shared" si="273"/>
        <v>0</v>
      </c>
      <c r="R202" s="194">
        <f t="shared" si="273"/>
        <v>0</v>
      </c>
      <c r="S202" s="194">
        <f t="shared" si="273"/>
        <v>0</v>
      </c>
      <c r="T202" s="194">
        <f t="shared" si="273"/>
        <v>0</v>
      </c>
      <c r="U202" s="2"/>
      <c r="V202" s="194">
        <f t="shared" ref="V202:AD202" si="274">$C202*V34*12</f>
        <v>0</v>
      </c>
      <c r="W202" s="194">
        <f t="shared" si="274"/>
        <v>0</v>
      </c>
      <c r="X202" s="194">
        <f t="shared" si="274"/>
        <v>0</v>
      </c>
      <c r="Y202" s="194">
        <f t="shared" si="274"/>
        <v>0</v>
      </c>
      <c r="Z202" s="194">
        <f t="shared" si="274"/>
        <v>0</v>
      </c>
      <c r="AA202" s="194">
        <f t="shared" si="274"/>
        <v>0</v>
      </c>
      <c r="AB202" s="194">
        <f t="shared" si="274"/>
        <v>0</v>
      </c>
      <c r="AC202" s="194">
        <f t="shared" si="274"/>
        <v>0</v>
      </c>
      <c r="AD202" s="194">
        <f t="shared" si="274"/>
        <v>0</v>
      </c>
      <c r="AE202" s="2"/>
      <c r="AF202" s="194">
        <f t="shared" ref="AF202:AG202" si="275">$C202*AF34*12</f>
        <v>0</v>
      </c>
      <c r="AG202" s="194">
        <f t="shared" si="275"/>
        <v>0</v>
      </c>
      <c r="AH202" s="2"/>
      <c r="AI202" s="2"/>
      <c r="AJ202" s="2"/>
      <c r="AK202" s="194">
        <f t="shared" ref="AK202:AN202" si="276">$C202*AK34*12</f>
        <v>0</v>
      </c>
      <c r="AL202" s="194">
        <f t="shared" si="276"/>
        <v>0</v>
      </c>
      <c r="AM202" s="194">
        <f t="shared" si="276"/>
        <v>0</v>
      </c>
      <c r="AN202" s="194">
        <f t="shared" si="276"/>
        <v>0</v>
      </c>
      <c r="AO202" s="2"/>
      <c r="AP202" s="2"/>
      <c r="AQ202" s="194">
        <f t="shared" ref="AQ202" si="277">$C202*AQ34*12</f>
        <v>0</v>
      </c>
      <c r="AR202" s="2"/>
      <c r="AS202" s="194">
        <f t="shared" ref="AS202:AU202" si="278">$C202*AS34*12</f>
        <v>0</v>
      </c>
      <c r="AT202" s="194">
        <f t="shared" si="278"/>
        <v>0</v>
      </c>
      <c r="AU202" s="194">
        <f t="shared" si="278"/>
        <v>0</v>
      </c>
      <c r="AV202" s="2"/>
      <c r="AW202" s="194">
        <f t="shared" ref="AW202:AY202" si="279">$C202*AW34*12</f>
        <v>0</v>
      </c>
      <c r="AX202" s="194">
        <f t="shared" si="279"/>
        <v>0</v>
      </c>
      <c r="AY202" s="194">
        <f t="shared" si="279"/>
        <v>0</v>
      </c>
      <c r="AZ202" s="2"/>
      <c r="BA202" s="194">
        <f t="shared" ref="BA202:BD202" si="280">$C202*BA34*12</f>
        <v>0</v>
      </c>
      <c r="BB202" s="194">
        <f t="shared" si="280"/>
        <v>0</v>
      </c>
      <c r="BC202" s="194">
        <f t="shared" si="280"/>
        <v>0</v>
      </c>
      <c r="BD202" s="194">
        <f t="shared" si="280"/>
        <v>0</v>
      </c>
      <c r="BE202" s="2"/>
      <c r="BF202" s="194">
        <f t="shared" ref="BF202:BG202" si="281">$C202*BF34*12</f>
        <v>0</v>
      </c>
      <c r="BG202" s="194">
        <f t="shared" si="281"/>
        <v>0</v>
      </c>
    </row>
    <row r="203" spans="1:59" s="78" customFormat="1" ht="17.100000000000001" customHeight="1" x14ac:dyDescent="0.3">
      <c r="A203" s="67"/>
      <c r="B203" s="150" t="str">
        <f t="shared" si="6"/>
        <v>P1000/1100-1/4</v>
      </c>
      <c r="C203" s="193"/>
      <c r="D203" s="2"/>
      <c r="E203" s="40">
        <f t="shared" si="7"/>
        <v>0</v>
      </c>
      <c r="F203" s="2"/>
      <c r="G203" s="194">
        <f t="shared" si="8"/>
        <v>0</v>
      </c>
      <c r="H203" s="2"/>
      <c r="I203" s="194">
        <f t="shared" si="11"/>
        <v>0</v>
      </c>
      <c r="J203" s="194">
        <f t="shared" ref="J203:T203" si="282">$C203*J35*12</f>
        <v>0</v>
      </c>
      <c r="K203" s="194">
        <f t="shared" si="282"/>
        <v>0</v>
      </c>
      <c r="L203" s="194">
        <f t="shared" si="282"/>
        <v>0</v>
      </c>
      <c r="M203" s="194">
        <f t="shared" si="282"/>
        <v>0</v>
      </c>
      <c r="N203" s="194">
        <f t="shared" si="282"/>
        <v>0</v>
      </c>
      <c r="O203" s="194">
        <f t="shared" si="282"/>
        <v>0</v>
      </c>
      <c r="P203" s="194">
        <f t="shared" si="282"/>
        <v>0</v>
      </c>
      <c r="Q203" s="194">
        <f t="shared" si="282"/>
        <v>0</v>
      </c>
      <c r="R203" s="194">
        <f t="shared" si="282"/>
        <v>0</v>
      </c>
      <c r="S203" s="194">
        <f t="shared" si="282"/>
        <v>0</v>
      </c>
      <c r="T203" s="194">
        <f t="shared" si="282"/>
        <v>0</v>
      </c>
      <c r="U203" s="2"/>
      <c r="V203" s="194">
        <f t="shared" ref="V203:AD203" si="283">$C203*V35*12</f>
        <v>0</v>
      </c>
      <c r="W203" s="194">
        <f t="shared" si="283"/>
        <v>0</v>
      </c>
      <c r="X203" s="194">
        <f t="shared" si="283"/>
        <v>0</v>
      </c>
      <c r="Y203" s="194">
        <f t="shared" si="283"/>
        <v>0</v>
      </c>
      <c r="Z203" s="194">
        <f t="shared" si="283"/>
        <v>0</v>
      </c>
      <c r="AA203" s="194">
        <f t="shared" si="283"/>
        <v>0</v>
      </c>
      <c r="AB203" s="194">
        <f t="shared" si="283"/>
        <v>0</v>
      </c>
      <c r="AC203" s="194">
        <f t="shared" si="283"/>
        <v>0</v>
      </c>
      <c r="AD203" s="194">
        <f t="shared" si="283"/>
        <v>0</v>
      </c>
      <c r="AE203" s="2"/>
      <c r="AF203" s="194">
        <f t="shared" ref="AF203:AG203" si="284">$C203*AF35*12</f>
        <v>0</v>
      </c>
      <c r="AG203" s="194">
        <f t="shared" si="284"/>
        <v>0</v>
      </c>
      <c r="AH203" s="2"/>
      <c r="AI203" s="2"/>
      <c r="AJ203" s="2"/>
      <c r="AK203" s="194">
        <f t="shared" ref="AK203:AN203" si="285">$C203*AK35*12</f>
        <v>0</v>
      </c>
      <c r="AL203" s="194">
        <f t="shared" si="285"/>
        <v>0</v>
      </c>
      <c r="AM203" s="194">
        <f t="shared" si="285"/>
        <v>0</v>
      </c>
      <c r="AN203" s="194">
        <f t="shared" si="285"/>
        <v>0</v>
      </c>
      <c r="AO203" s="2"/>
      <c r="AP203" s="2"/>
      <c r="AQ203" s="194">
        <f t="shared" ref="AQ203" si="286">$C203*AQ35*12</f>
        <v>0</v>
      </c>
      <c r="AR203" s="2"/>
      <c r="AS203" s="194">
        <f t="shared" ref="AS203:AU203" si="287">$C203*AS35*12</f>
        <v>0</v>
      </c>
      <c r="AT203" s="194">
        <f t="shared" si="287"/>
        <v>0</v>
      </c>
      <c r="AU203" s="194">
        <f t="shared" si="287"/>
        <v>0</v>
      </c>
      <c r="AV203" s="2"/>
      <c r="AW203" s="194">
        <f t="shared" ref="AW203:AY203" si="288">$C203*AW35*12</f>
        <v>0</v>
      </c>
      <c r="AX203" s="194">
        <f t="shared" si="288"/>
        <v>0</v>
      </c>
      <c r="AY203" s="194">
        <f t="shared" si="288"/>
        <v>0</v>
      </c>
      <c r="AZ203" s="2"/>
      <c r="BA203" s="194">
        <f t="shared" ref="BA203:BD203" si="289">$C203*BA35*12</f>
        <v>0</v>
      </c>
      <c r="BB203" s="194">
        <f t="shared" si="289"/>
        <v>0</v>
      </c>
      <c r="BC203" s="194">
        <f t="shared" si="289"/>
        <v>0</v>
      </c>
      <c r="BD203" s="194">
        <f t="shared" si="289"/>
        <v>0</v>
      </c>
      <c r="BE203" s="2"/>
      <c r="BF203" s="194">
        <f t="shared" ref="BF203:BG203" si="290">$C203*BF35*12</f>
        <v>0</v>
      </c>
      <c r="BG203" s="194">
        <f t="shared" si="290"/>
        <v>0</v>
      </c>
    </row>
    <row r="204" spans="1:59" s="78" customFormat="1" ht="17.100000000000001" customHeight="1" x14ac:dyDescent="0.3">
      <c r="A204" s="67"/>
      <c r="B204" s="150" t="str">
        <f t="shared" ref="B204:B235" si="291">B36</f>
        <v>P240-2/4</v>
      </c>
      <c r="C204" s="193"/>
      <c r="D204" s="2"/>
      <c r="E204" s="40">
        <f t="shared" ref="E204:E235" si="292">SUM(F204:BG204)</f>
        <v>0</v>
      </c>
      <c r="F204" s="2"/>
      <c r="G204" s="194">
        <f t="shared" ref="G204:G235" si="293">$C204*G36*12</f>
        <v>0</v>
      </c>
      <c r="H204" s="2"/>
      <c r="I204" s="194">
        <f t="shared" si="11"/>
        <v>0</v>
      </c>
      <c r="J204" s="194">
        <f t="shared" ref="J204:T204" si="294">$C204*J36*12</f>
        <v>0</v>
      </c>
      <c r="K204" s="194">
        <f t="shared" si="294"/>
        <v>0</v>
      </c>
      <c r="L204" s="194">
        <f t="shared" si="294"/>
        <v>0</v>
      </c>
      <c r="M204" s="194">
        <f t="shared" si="294"/>
        <v>0</v>
      </c>
      <c r="N204" s="194">
        <f t="shared" si="294"/>
        <v>0</v>
      </c>
      <c r="O204" s="194">
        <f t="shared" si="294"/>
        <v>0</v>
      </c>
      <c r="P204" s="194">
        <f t="shared" si="294"/>
        <v>0</v>
      </c>
      <c r="Q204" s="194">
        <f t="shared" si="294"/>
        <v>0</v>
      </c>
      <c r="R204" s="194">
        <f t="shared" si="294"/>
        <v>0</v>
      </c>
      <c r="S204" s="194">
        <f t="shared" si="294"/>
        <v>0</v>
      </c>
      <c r="T204" s="194">
        <f t="shared" si="294"/>
        <v>0</v>
      </c>
      <c r="U204" s="2"/>
      <c r="V204" s="194">
        <f t="shared" ref="V204:AD204" si="295">$C204*V36*12</f>
        <v>0</v>
      </c>
      <c r="W204" s="194">
        <f t="shared" si="295"/>
        <v>0</v>
      </c>
      <c r="X204" s="194">
        <f t="shared" si="295"/>
        <v>0</v>
      </c>
      <c r="Y204" s="194">
        <f t="shared" si="295"/>
        <v>0</v>
      </c>
      <c r="Z204" s="194">
        <f t="shared" si="295"/>
        <v>0</v>
      </c>
      <c r="AA204" s="194">
        <f t="shared" si="295"/>
        <v>0</v>
      </c>
      <c r="AB204" s="194">
        <f t="shared" si="295"/>
        <v>0</v>
      </c>
      <c r="AC204" s="194">
        <f t="shared" si="295"/>
        <v>0</v>
      </c>
      <c r="AD204" s="194">
        <f t="shared" si="295"/>
        <v>0</v>
      </c>
      <c r="AE204" s="2"/>
      <c r="AF204" s="194">
        <f t="shared" ref="AF204:AG204" si="296">$C204*AF36*12</f>
        <v>0</v>
      </c>
      <c r="AG204" s="194">
        <f t="shared" si="296"/>
        <v>0</v>
      </c>
      <c r="AH204" s="2"/>
      <c r="AI204" s="2"/>
      <c r="AJ204" s="2"/>
      <c r="AK204" s="194">
        <f t="shared" ref="AK204:AN204" si="297">$C204*AK36*12</f>
        <v>0</v>
      </c>
      <c r="AL204" s="194">
        <f t="shared" si="297"/>
        <v>0</v>
      </c>
      <c r="AM204" s="194">
        <f t="shared" si="297"/>
        <v>0</v>
      </c>
      <c r="AN204" s="194">
        <f t="shared" si="297"/>
        <v>0</v>
      </c>
      <c r="AO204" s="2"/>
      <c r="AP204" s="2"/>
      <c r="AQ204" s="194">
        <f t="shared" ref="AQ204" si="298">$C204*AQ36*12</f>
        <v>0</v>
      </c>
      <c r="AR204" s="2"/>
      <c r="AS204" s="194">
        <f t="shared" ref="AS204:AU204" si="299">$C204*AS36*12</f>
        <v>0</v>
      </c>
      <c r="AT204" s="194">
        <f t="shared" si="299"/>
        <v>0</v>
      </c>
      <c r="AU204" s="194">
        <f t="shared" si="299"/>
        <v>0</v>
      </c>
      <c r="AV204" s="2"/>
      <c r="AW204" s="194">
        <f t="shared" ref="AW204:AY204" si="300">$C204*AW36*12</f>
        <v>0</v>
      </c>
      <c r="AX204" s="194">
        <f t="shared" si="300"/>
        <v>0</v>
      </c>
      <c r="AY204" s="194">
        <f t="shared" si="300"/>
        <v>0</v>
      </c>
      <c r="AZ204" s="2"/>
      <c r="BA204" s="194">
        <f t="shared" ref="BA204:BD204" si="301">$C204*BA36*12</f>
        <v>0</v>
      </c>
      <c r="BB204" s="194">
        <f t="shared" si="301"/>
        <v>0</v>
      </c>
      <c r="BC204" s="194">
        <f t="shared" si="301"/>
        <v>0</v>
      </c>
      <c r="BD204" s="194">
        <f t="shared" si="301"/>
        <v>0</v>
      </c>
      <c r="BE204" s="2"/>
      <c r="BF204" s="194">
        <f t="shared" ref="BF204:BG204" si="302">$C204*BF36*12</f>
        <v>0</v>
      </c>
      <c r="BG204" s="194">
        <f t="shared" si="302"/>
        <v>0</v>
      </c>
    </row>
    <row r="205" spans="1:59" s="78" customFormat="1" ht="17.100000000000001" customHeight="1" x14ac:dyDescent="0.3">
      <c r="A205" s="67"/>
      <c r="B205" s="150" t="str">
        <f t="shared" si="291"/>
        <v>P650/660-2/4</v>
      </c>
      <c r="C205" s="193"/>
      <c r="D205" s="2"/>
      <c r="E205" s="40">
        <f t="shared" si="292"/>
        <v>0</v>
      </c>
      <c r="F205" s="2"/>
      <c r="G205" s="194">
        <f t="shared" si="293"/>
        <v>0</v>
      </c>
      <c r="H205" s="2"/>
      <c r="I205" s="194">
        <f t="shared" ref="I205:I236" si="303">$C205*I37*12</f>
        <v>0</v>
      </c>
      <c r="J205" s="194">
        <f t="shared" ref="J205:T205" si="304">$C205*J37*12</f>
        <v>0</v>
      </c>
      <c r="K205" s="194">
        <f t="shared" si="304"/>
        <v>0</v>
      </c>
      <c r="L205" s="194">
        <f t="shared" si="304"/>
        <v>0</v>
      </c>
      <c r="M205" s="194">
        <f t="shared" si="304"/>
        <v>0</v>
      </c>
      <c r="N205" s="194">
        <f t="shared" si="304"/>
        <v>0</v>
      </c>
      <c r="O205" s="194">
        <f t="shared" si="304"/>
        <v>0</v>
      </c>
      <c r="P205" s="194">
        <f t="shared" si="304"/>
        <v>0</v>
      </c>
      <c r="Q205" s="194">
        <f t="shared" si="304"/>
        <v>0</v>
      </c>
      <c r="R205" s="194">
        <f t="shared" si="304"/>
        <v>0</v>
      </c>
      <c r="S205" s="194">
        <f t="shared" si="304"/>
        <v>0</v>
      </c>
      <c r="T205" s="194">
        <f t="shared" si="304"/>
        <v>0</v>
      </c>
      <c r="U205" s="2"/>
      <c r="V205" s="194">
        <f t="shared" ref="V205:AD205" si="305">$C205*V37*12</f>
        <v>0</v>
      </c>
      <c r="W205" s="194">
        <f t="shared" si="305"/>
        <v>0</v>
      </c>
      <c r="X205" s="194">
        <f t="shared" si="305"/>
        <v>0</v>
      </c>
      <c r="Y205" s="194">
        <f t="shared" si="305"/>
        <v>0</v>
      </c>
      <c r="Z205" s="194">
        <f t="shared" si="305"/>
        <v>0</v>
      </c>
      <c r="AA205" s="194">
        <f t="shared" si="305"/>
        <v>0</v>
      </c>
      <c r="AB205" s="194">
        <f t="shared" si="305"/>
        <v>0</v>
      </c>
      <c r="AC205" s="194">
        <f t="shared" si="305"/>
        <v>0</v>
      </c>
      <c r="AD205" s="194">
        <f t="shared" si="305"/>
        <v>0</v>
      </c>
      <c r="AE205" s="2"/>
      <c r="AF205" s="194">
        <f t="shared" ref="AF205:AG205" si="306">$C205*AF37*12</f>
        <v>0</v>
      </c>
      <c r="AG205" s="194">
        <f t="shared" si="306"/>
        <v>0</v>
      </c>
      <c r="AH205" s="2"/>
      <c r="AI205" s="2"/>
      <c r="AJ205" s="2"/>
      <c r="AK205" s="194">
        <f t="shared" ref="AK205:AN205" si="307">$C205*AK37*12</f>
        <v>0</v>
      </c>
      <c r="AL205" s="194">
        <f t="shared" si="307"/>
        <v>0</v>
      </c>
      <c r="AM205" s="194">
        <f t="shared" si="307"/>
        <v>0</v>
      </c>
      <c r="AN205" s="194">
        <f t="shared" si="307"/>
        <v>0</v>
      </c>
      <c r="AO205" s="2"/>
      <c r="AP205" s="2"/>
      <c r="AQ205" s="194">
        <f t="shared" ref="AQ205" si="308">$C205*AQ37*12</f>
        <v>0</v>
      </c>
      <c r="AR205" s="2"/>
      <c r="AS205" s="194">
        <f t="shared" ref="AS205:AU205" si="309">$C205*AS37*12</f>
        <v>0</v>
      </c>
      <c r="AT205" s="194">
        <f t="shared" si="309"/>
        <v>0</v>
      </c>
      <c r="AU205" s="194">
        <f t="shared" si="309"/>
        <v>0</v>
      </c>
      <c r="AV205" s="2"/>
      <c r="AW205" s="194">
        <f t="shared" ref="AW205:AY205" si="310">$C205*AW37*12</f>
        <v>0</v>
      </c>
      <c r="AX205" s="194">
        <f t="shared" si="310"/>
        <v>0</v>
      </c>
      <c r="AY205" s="194">
        <f t="shared" si="310"/>
        <v>0</v>
      </c>
      <c r="AZ205" s="2"/>
      <c r="BA205" s="194">
        <f t="shared" ref="BA205:BD205" si="311">$C205*BA37*12</f>
        <v>0</v>
      </c>
      <c r="BB205" s="194">
        <f t="shared" si="311"/>
        <v>0</v>
      </c>
      <c r="BC205" s="194">
        <f t="shared" si="311"/>
        <v>0</v>
      </c>
      <c r="BD205" s="194">
        <f t="shared" si="311"/>
        <v>0</v>
      </c>
      <c r="BE205" s="2"/>
      <c r="BF205" s="194">
        <f t="shared" ref="BF205:BG205" si="312">$C205*BF37*12</f>
        <v>0</v>
      </c>
      <c r="BG205" s="194">
        <f t="shared" si="312"/>
        <v>0</v>
      </c>
    </row>
    <row r="206" spans="1:59" s="78" customFormat="1" ht="17.100000000000001" customHeight="1" x14ac:dyDescent="0.3">
      <c r="A206" s="67"/>
      <c r="B206" s="150" t="str">
        <f t="shared" si="291"/>
        <v>P750/770-2/4</v>
      </c>
      <c r="C206" s="193"/>
      <c r="D206" s="2"/>
      <c r="E206" s="40">
        <f t="shared" si="292"/>
        <v>0</v>
      </c>
      <c r="F206" s="2"/>
      <c r="G206" s="194">
        <f t="shared" si="293"/>
        <v>0</v>
      </c>
      <c r="H206" s="2"/>
      <c r="I206" s="194">
        <f t="shared" si="303"/>
        <v>0</v>
      </c>
      <c r="J206" s="194">
        <f t="shared" ref="J206:T206" si="313">$C206*J38*12</f>
        <v>0</v>
      </c>
      <c r="K206" s="194">
        <f t="shared" si="313"/>
        <v>0</v>
      </c>
      <c r="L206" s="194">
        <f t="shared" si="313"/>
        <v>0</v>
      </c>
      <c r="M206" s="194">
        <f t="shared" si="313"/>
        <v>0</v>
      </c>
      <c r="N206" s="194">
        <f t="shared" si="313"/>
        <v>0</v>
      </c>
      <c r="O206" s="194">
        <f t="shared" si="313"/>
        <v>0</v>
      </c>
      <c r="P206" s="194">
        <f t="shared" si="313"/>
        <v>0</v>
      </c>
      <c r="Q206" s="194">
        <f t="shared" si="313"/>
        <v>0</v>
      </c>
      <c r="R206" s="194">
        <f t="shared" si="313"/>
        <v>0</v>
      </c>
      <c r="S206" s="194">
        <f t="shared" si="313"/>
        <v>0</v>
      </c>
      <c r="T206" s="194">
        <f t="shared" si="313"/>
        <v>0</v>
      </c>
      <c r="U206" s="2"/>
      <c r="V206" s="194">
        <f t="shared" ref="V206:AD206" si="314">$C206*V38*12</f>
        <v>0</v>
      </c>
      <c r="W206" s="194">
        <f t="shared" si="314"/>
        <v>0</v>
      </c>
      <c r="X206" s="194">
        <f t="shared" si="314"/>
        <v>0</v>
      </c>
      <c r="Y206" s="194">
        <f t="shared" si="314"/>
        <v>0</v>
      </c>
      <c r="Z206" s="194">
        <f t="shared" si="314"/>
        <v>0</v>
      </c>
      <c r="AA206" s="194">
        <f t="shared" si="314"/>
        <v>0</v>
      </c>
      <c r="AB206" s="194">
        <f t="shared" si="314"/>
        <v>0</v>
      </c>
      <c r="AC206" s="194">
        <f t="shared" si="314"/>
        <v>0</v>
      </c>
      <c r="AD206" s="194">
        <f t="shared" si="314"/>
        <v>0</v>
      </c>
      <c r="AE206" s="2"/>
      <c r="AF206" s="194">
        <f t="shared" ref="AF206:AG206" si="315">$C206*AF38*12</f>
        <v>0</v>
      </c>
      <c r="AG206" s="194">
        <f t="shared" si="315"/>
        <v>0</v>
      </c>
      <c r="AH206" s="2"/>
      <c r="AI206" s="2"/>
      <c r="AJ206" s="2"/>
      <c r="AK206" s="194">
        <f t="shared" ref="AK206:AN206" si="316">$C206*AK38*12</f>
        <v>0</v>
      </c>
      <c r="AL206" s="194">
        <f t="shared" si="316"/>
        <v>0</v>
      </c>
      <c r="AM206" s="194">
        <f t="shared" si="316"/>
        <v>0</v>
      </c>
      <c r="AN206" s="194">
        <f t="shared" si="316"/>
        <v>0</v>
      </c>
      <c r="AO206" s="2"/>
      <c r="AP206" s="2"/>
      <c r="AQ206" s="194">
        <f t="shared" ref="AQ206" si="317">$C206*AQ38*12</f>
        <v>0</v>
      </c>
      <c r="AR206" s="2"/>
      <c r="AS206" s="194">
        <f t="shared" ref="AS206:AU206" si="318">$C206*AS38*12</f>
        <v>0</v>
      </c>
      <c r="AT206" s="194">
        <f t="shared" si="318"/>
        <v>0</v>
      </c>
      <c r="AU206" s="194">
        <f t="shared" si="318"/>
        <v>0</v>
      </c>
      <c r="AV206" s="2"/>
      <c r="AW206" s="194">
        <f t="shared" ref="AW206:AY206" si="319">$C206*AW38*12</f>
        <v>0</v>
      </c>
      <c r="AX206" s="194">
        <f t="shared" si="319"/>
        <v>0</v>
      </c>
      <c r="AY206" s="194">
        <f t="shared" si="319"/>
        <v>0</v>
      </c>
      <c r="AZ206" s="2"/>
      <c r="BA206" s="194">
        <f t="shared" ref="BA206:BD206" si="320">$C206*BA38*12</f>
        <v>0</v>
      </c>
      <c r="BB206" s="194">
        <f t="shared" si="320"/>
        <v>0</v>
      </c>
      <c r="BC206" s="194">
        <f t="shared" si="320"/>
        <v>0</v>
      </c>
      <c r="BD206" s="194">
        <f t="shared" si="320"/>
        <v>0</v>
      </c>
      <c r="BE206" s="2"/>
      <c r="BF206" s="194">
        <f t="shared" ref="BF206:BG206" si="321">$C206*BF38*12</f>
        <v>0</v>
      </c>
      <c r="BG206" s="194">
        <f t="shared" si="321"/>
        <v>0</v>
      </c>
    </row>
    <row r="207" spans="1:59" s="78" customFormat="1" ht="17.100000000000001" customHeight="1" x14ac:dyDescent="0.3">
      <c r="A207" s="67"/>
      <c r="B207" s="150" t="str">
        <f t="shared" si="291"/>
        <v>P1000/1100-2/4</v>
      </c>
      <c r="C207" s="193"/>
      <c r="D207" s="2"/>
      <c r="E207" s="40">
        <f t="shared" si="292"/>
        <v>0</v>
      </c>
      <c r="F207" s="2"/>
      <c r="G207" s="194">
        <f t="shared" si="293"/>
        <v>0</v>
      </c>
      <c r="H207" s="2"/>
      <c r="I207" s="194">
        <f t="shared" si="303"/>
        <v>0</v>
      </c>
      <c r="J207" s="194">
        <f t="shared" ref="J207:T207" si="322">$C207*J39*12</f>
        <v>0</v>
      </c>
      <c r="K207" s="194">
        <f t="shared" si="322"/>
        <v>0</v>
      </c>
      <c r="L207" s="194">
        <f t="shared" si="322"/>
        <v>0</v>
      </c>
      <c r="M207" s="194">
        <f t="shared" si="322"/>
        <v>0</v>
      </c>
      <c r="N207" s="194">
        <f t="shared" si="322"/>
        <v>0</v>
      </c>
      <c r="O207" s="194">
        <f t="shared" si="322"/>
        <v>0</v>
      </c>
      <c r="P207" s="194">
        <f t="shared" si="322"/>
        <v>0</v>
      </c>
      <c r="Q207" s="194">
        <f t="shared" si="322"/>
        <v>0</v>
      </c>
      <c r="R207" s="194">
        <f t="shared" si="322"/>
        <v>0</v>
      </c>
      <c r="S207" s="194">
        <f t="shared" si="322"/>
        <v>0</v>
      </c>
      <c r="T207" s="194">
        <f t="shared" si="322"/>
        <v>0</v>
      </c>
      <c r="U207" s="2"/>
      <c r="V207" s="194">
        <f t="shared" ref="V207:AD207" si="323">$C207*V39*12</f>
        <v>0</v>
      </c>
      <c r="W207" s="194">
        <f t="shared" si="323"/>
        <v>0</v>
      </c>
      <c r="X207" s="194">
        <f t="shared" si="323"/>
        <v>0</v>
      </c>
      <c r="Y207" s="194">
        <f t="shared" si="323"/>
        <v>0</v>
      </c>
      <c r="Z207" s="194">
        <f t="shared" si="323"/>
        <v>0</v>
      </c>
      <c r="AA207" s="194">
        <f t="shared" si="323"/>
        <v>0</v>
      </c>
      <c r="AB207" s="194">
        <f t="shared" si="323"/>
        <v>0</v>
      </c>
      <c r="AC207" s="194">
        <f t="shared" si="323"/>
        <v>0</v>
      </c>
      <c r="AD207" s="194">
        <f t="shared" si="323"/>
        <v>0</v>
      </c>
      <c r="AE207" s="2"/>
      <c r="AF207" s="194">
        <f t="shared" ref="AF207:AG207" si="324">$C207*AF39*12</f>
        <v>0</v>
      </c>
      <c r="AG207" s="194">
        <f t="shared" si="324"/>
        <v>0</v>
      </c>
      <c r="AH207" s="2"/>
      <c r="AI207" s="2"/>
      <c r="AJ207" s="2"/>
      <c r="AK207" s="194">
        <f t="shared" ref="AK207:AN207" si="325">$C207*AK39*12</f>
        <v>0</v>
      </c>
      <c r="AL207" s="194">
        <f t="shared" si="325"/>
        <v>0</v>
      </c>
      <c r="AM207" s="194">
        <f t="shared" si="325"/>
        <v>0</v>
      </c>
      <c r="AN207" s="194">
        <f t="shared" si="325"/>
        <v>0</v>
      </c>
      <c r="AO207" s="2"/>
      <c r="AP207" s="2"/>
      <c r="AQ207" s="194">
        <f t="shared" ref="AQ207" si="326">$C207*AQ39*12</f>
        <v>0</v>
      </c>
      <c r="AR207" s="2"/>
      <c r="AS207" s="194">
        <f t="shared" ref="AS207:AU207" si="327">$C207*AS39*12</f>
        <v>0</v>
      </c>
      <c r="AT207" s="194">
        <f t="shared" si="327"/>
        <v>0</v>
      </c>
      <c r="AU207" s="194">
        <f t="shared" si="327"/>
        <v>0</v>
      </c>
      <c r="AV207" s="2"/>
      <c r="AW207" s="194">
        <f t="shared" ref="AW207:AY207" si="328">$C207*AW39*12</f>
        <v>0</v>
      </c>
      <c r="AX207" s="194">
        <f t="shared" si="328"/>
        <v>0</v>
      </c>
      <c r="AY207" s="194">
        <f t="shared" si="328"/>
        <v>0</v>
      </c>
      <c r="AZ207" s="2"/>
      <c r="BA207" s="194">
        <f t="shared" ref="BA207:BD207" si="329">$C207*BA39*12</f>
        <v>0</v>
      </c>
      <c r="BB207" s="194">
        <f t="shared" si="329"/>
        <v>0</v>
      </c>
      <c r="BC207" s="194">
        <f t="shared" si="329"/>
        <v>0</v>
      </c>
      <c r="BD207" s="194">
        <f t="shared" si="329"/>
        <v>0</v>
      </c>
      <c r="BE207" s="2"/>
      <c r="BF207" s="194">
        <f t="shared" ref="BF207:BG207" si="330">$C207*BF39*12</f>
        <v>0</v>
      </c>
      <c r="BG207" s="194">
        <f t="shared" si="330"/>
        <v>0</v>
      </c>
    </row>
    <row r="208" spans="1:59" s="78" customFormat="1" ht="17.100000000000001" customHeight="1" x14ac:dyDescent="0.3">
      <c r="A208" s="67"/>
      <c r="B208" s="150" t="str">
        <f t="shared" si="291"/>
        <v>P240-4/4</v>
      </c>
      <c r="C208" s="193"/>
      <c r="D208" s="2"/>
      <c r="E208" s="40">
        <f t="shared" si="292"/>
        <v>0</v>
      </c>
      <c r="F208" s="2"/>
      <c r="G208" s="194">
        <f t="shared" si="293"/>
        <v>0</v>
      </c>
      <c r="H208" s="2"/>
      <c r="I208" s="194">
        <f t="shared" si="303"/>
        <v>0</v>
      </c>
      <c r="J208" s="194">
        <f t="shared" ref="J208:T208" si="331">$C208*J40*12</f>
        <v>0</v>
      </c>
      <c r="K208" s="194">
        <f t="shared" si="331"/>
        <v>0</v>
      </c>
      <c r="L208" s="194">
        <f t="shared" si="331"/>
        <v>0</v>
      </c>
      <c r="M208" s="194">
        <f t="shared" si="331"/>
        <v>0</v>
      </c>
      <c r="N208" s="194">
        <f t="shared" si="331"/>
        <v>0</v>
      </c>
      <c r="O208" s="194">
        <f t="shared" si="331"/>
        <v>0</v>
      </c>
      <c r="P208" s="194">
        <f t="shared" si="331"/>
        <v>0</v>
      </c>
      <c r="Q208" s="194">
        <f t="shared" si="331"/>
        <v>0</v>
      </c>
      <c r="R208" s="194">
        <f t="shared" si="331"/>
        <v>0</v>
      </c>
      <c r="S208" s="194">
        <f t="shared" si="331"/>
        <v>0</v>
      </c>
      <c r="T208" s="194">
        <f t="shared" si="331"/>
        <v>0</v>
      </c>
      <c r="U208" s="2"/>
      <c r="V208" s="194">
        <f t="shared" ref="V208:AD208" si="332">$C208*V40*12</f>
        <v>0</v>
      </c>
      <c r="W208" s="194">
        <f t="shared" si="332"/>
        <v>0</v>
      </c>
      <c r="X208" s="194">
        <f t="shared" si="332"/>
        <v>0</v>
      </c>
      <c r="Y208" s="194">
        <f t="shared" si="332"/>
        <v>0</v>
      </c>
      <c r="Z208" s="194">
        <f t="shared" si="332"/>
        <v>0</v>
      </c>
      <c r="AA208" s="194">
        <f t="shared" si="332"/>
        <v>0</v>
      </c>
      <c r="AB208" s="194">
        <f t="shared" si="332"/>
        <v>0</v>
      </c>
      <c r="AC208" s="194">
        <f t="shared" si="332"/>
        <v>0</v>
      </c>
      <c r="AD208" s="194">
        <f t="shared" si="332"/>
        <v>0</v>
      </c>
      <c r="AE208" s="2"/>
      <c r="AF208" s="194">
        <f t="shared" ref="AF208:AG208" si="333">$C208*AF40*12</f>
        <v>0</v>
      </c>
      <c r="AG208" s="194">
        <f t="shared" si="333"/>
        <v>0</v>
      </c>
      <c r="AH208" s="2"/>
      <c r="AI208" s="2"/>
      <c r="AJ208" s="2"/>
      <c r="AK208" s="194">
        <f t="shared" ref="AK208:AN208" si="334">$C208*AK40*12</f>
        <v>0</v>
      </c>
      <c r="AL208" s="194">
        <f t="shared" si="334"/>
        <v>0</v>
      </c>
      <c r="AM208" s="194">
        <f t="shared" si="334"/>
        <v>0</v>
      </c>
      <c r="AN208" s="194">
        <f t="shared" si="334"/>
        <v>0</v>
      </c>
      <c r="AO208" s="2"/>
      <c r="AP208" s="2"/>
      <c r="AQ208" s="194">
        <f t="shared" ref="AQ208" si="335">$C208*AQ40*12</f>
        <v>0</v>
      </c>
      <c r="AR208" s="2"/>
      <c r="AS208" s="194">
        <f t="shared" ref="AS208:AU208" si="336">$C208*AS40*12</f>
        <v>0</v>
      </c>
      <c r="AT208" s="194">
        <f t="shared" si="336"/>
        <v>0</v>
      </c>
      <c r="AU208" s="194">
        <f t="shared" si="336"/>
        <v>0</v>
      </c>
      <c r="AV208" s="2"/>
      <c r="AW208" s="194">
        <f t="shared" ref="AW208:AY208" si="337">$C208*AW40*12</f>
        <v>0</v>
      </c>
      <c r="AX208" s="194">
        <f t="shared" si="337"/>
        <v>0</v>
      </c>
      <c r="AY208" s="194">
        <f t="shared" si="337"/>
        <v>0</v>
      </c>
      <c r="AZ208" s="2"/>
      <c r="BA208" s="194">
        <f t="shared" ref="BA208:BD208" si="338">$C208*BA40*12</f>
        <v>0</v>
      </c>
      <c r="BB208" s="194">
        <f t="shared" si="338"/>
        <v>0</v>
      </c>
      <c r="BC208" s="194">
        <f t="shared" si="338"/>
        <v>0</v>
      </c>
      <c r="BD208" s="194">
        <f t="shared" si="338"/>
        <v>0</v>
      </c>
      <c r="BE208" s="2"/>
      <c r="BF208" s="194">
        <f t="shared" ref="BF208:BG208" si="339">$C208*BF40*12</f>
        <v>0</v>
      </c>
      <c r="BG208" s="194">
        <f t="shared" si="339"/>
        <v>0</v>
      </c>
    </row>
    <row r="209" spans="1:59" s="78" customFormat="1" ht="17.100000000000001" customHeight="1" x14ac:dyDescent="0.3">
      <c r="A209" s="67"/>
      <c r="B209" s="150" t="str">
        <f t="shared" si="291"/>
        <v>P650/660-4/4</v>
      </c>
      <c r="C209" s="193"/>
      <c r="D209" s="2"/>
      <c r="E209" s="40">
        <f t="shared" si="292"/>
        <v>0</v>
      </c>
      <c r="F209" s="2"/>
      <c r="G209" s="194">
        <f t="shared" si="293"/>
        <v>0</v>
      </c>
      <c r="H209" s="2"/>
      <c r="I209" s="194">
        <f t="shared" si="303"/>
        <v>0</v>
      </c>
      <c r="J209" s="194">
        <f t="shared" ref="J209:T209" si="340">$C209*J41*12</f>
        <v>0</v>
      </c>
      <c r="K209" s="194">
        <f t="shared" si="340"/>
        <v>0</v>
      </c>
      <c r="L209" s="194">
        <f t="shared" si="340"/>
        <v>0</v>
      </c>
      <c r="M209" s="194">
        <f t="shared" si="340"/>
        <v>0</v>
      </c>
      <c r="N209" s="194">
        <f t="shared" si="340"/>
        <v>0</v>
      </c>
      <c r="O209" s="194">
        <f t="shared" si="340"/>
        <v>0</v>
      </c>
      <c r="P209" s="194">
        <f t="shared" si="340"/>
        <v>0</v>
      </c>
      <c r="Q209" s="194">
        <f t="shared" si="340"/>
        <v>0</v>
      </c>
      <c r="R209" s="194">
        <f t="shared" si="340"/>
        <v>0</v>
      </c>
      <c r="S209" s="194">
        <f t="shared" si="340"/>
        <v>0</v>
      </c>
      <c r="T209" s="194">
        <f t="shared" si="340"/>
        <v>0</v>
      </c>
      <c r="U209" s="2"/>
      <c r="V209" s="194">
        <f t="shared" ref="V209:AD209" si="341">$C209*V41*12</f>
        <v>0</v>
      </c>
      <c r="W209" s="194">
        <f t="shared" si="341"/>
        <v>0</v>
      </c>
      <c r="X209" s="194">
        <f t="shared" si="341"/>
        <v>0</v>
      </c>
      <c r="Y209" s="194">
        <f t="shared" si="341"/>
        <v>0</v>
      </c>
      <c r="Z209" s="194">
        <f t="shared" si="341"/>
        <v>0</v>
      </c>
      <c r="AA209" s="194">
        <f t="shared" si="341"/>
        <v>0</v>
      </c>
      <c r="AB209" s="194">
        <f t="shared" si="341"/>
        <v>0</v>
      </c>
      <c r="AC209" s="194">
        <f t="shared" si="341"/>
        <v>0</v>
      </c>
      <c r="AD209" s="194">
        <f t="shared" si="341"/>
        <v>0</v>
      </c>
      <c r="AE209" s="2"/>
      <c r="AF209" s="194">
        <f t="shared" ref="AF209:AG209" si="342">$C209*AF41*12</f>
        <v>0</v>
      </c>
      <c r="AG209" s="194">
        <f t="shared" si="342"/>
        <v>0</v>
      </c>
      <c r="AH209" s="2"/>
      <c r="AI209" s="2"/>
      <c r="AJ209" s="2"/>
      <c r="AK209" s="194">
        <f t="shared" ref="AK209:AN209" si="343">$C209*AK41*12</f>
        <v>0</v>
      </c>
      <c r="AL209" s="194">
        <f t="shared" si="343"/>
        <v>0</v>
      </c>
      <c r="AM209" s="194">
        <f t="shared" si="343"/>
        <v>0</v>
      </c>
      <c r="AN209" s="194">
        <f t="shared" si="343"/>
        <v>0</v>
      </c>
      <c r="AO209" s="2"/>
      <c r="AP209" s="2"/>
      <c r="AQ209" s="194">
        <f t="shared" ref="AQ209" si="344">$C209*AQ41*12</f>
        <v>0</v>
      </c>
      <c r="AR209" s="2"/>
      <c r="AS209" s="194">
        <f t="shared" ref="AS209:AU209" si="345">$C209*AS41*12</f>
        <v>0</v>
      </c>
      <c r="AT209" s="194">
        <f t="shared" si="345"/>
        <v>0</v>
      </c>
      <c r="AU209" s="194">
        <f t="shared" si="345"/>
        <v>0</v>
      </c>
      <c r="AV209" s="2"/>
      <c r="AW209" s="194">
        <f t="shared" ref="AW209:AY209" si="346">$C209*AW41*12</f>
        <v>0</v>
      </c>
      <c r="AX209" s="194">
        <f t="shared" si="346"/>
        <v>0</v>
      </c>
      <c r="AY209" s="194">
        <f t="shared" si="346"/>
        <v>0</v>
      </c>
      <c r="AZ209" s="2"/>
      <c r="BA209" s="194">
        <f t="shared" ref="BA209:BD209" si="347">$C209*BA41*12</f>
        <v>0</v>
      </c>
      <c r="BB209" s="194">
        <f t="shared" si="347"/>
        <v>0</v>
      </c>
      <c r="BC209" s="194">
        <f t="shared" si="347"/>
        <v>0</v>
      </c>
      <c r="BD209" s="194">
        <f t="shared" si="347"/>
        <v>0</v>
      </c>
      <c r="BE209" s="2"/>
      <c r="BF209" s="194">
        <f t="shared" ref="BF209:BG209" si="348">$C209*BF41*12</f>
        <v>0</v>
      </c>
      <c r="BG209" s="194">
        <f t="shared" si="348"/>
        <v>0</v>
      </c>
    </row>
    <row r="210" spans="1:59" s="78" customFormat="1" ht="17.100000000000001" customHeight="1" x14ac:dyDescent="0.3">
      <c r="A210" s="67"/>
      <c r="B210" s="150" t="str">
        <f t="shared" si="291"/>
        <v>P750/770-4/4</v>
      </c>
      <c r="C210" s="193"/>
      <c r="D210" s="2"/>
      <c r="E210" s="40">
        <f t="shared" si="292"/>
        <v>0</v>
      </c>
      <c r="F210" s="2"/>
      <c r="G210" s="194">
        <f t="shared" si="293"/>
        <v>0</v>
      </c>
      <c r="H210" s="2"/>
      <c r="I210" s="194">
        <f t="shared" si="303"/>
        <v>0</v>
      </c>
      <c r="J210" s="194">
        <f t="shared" ref="J210:T210" si="349">$C210*J42*12</f>
        <v>0</v>
      </c>
      <c r="K210" s="194">
        <f t="shared" si="349"/>
        <v>0</v>
      </c>
      <c r="L210" s="194">
        <f t="shared" si="349"/>
        <v>0</v>
      </c>
      <c r="M210" s="194">
        <f t="shared" si="349"/>
        <v>0</v>
      </c>
      <c r="N210" s="194">
        <f t="shared" si="349"/>
        <v>0</v>
      </c>
      <c r="O210" s="194">
        <f t="shared" si="349"/>
        <v>0</v>
      </c>
      <c r="P210" s="194">
        <f t="shared" si="349"/>
        <v>0</v>
      </c>
      <c r="Q210" s="194">
        <f t="shared" si="349"/>
        <v>0</v>
      </c>
      <c r="R210" s="194">
        <f t="shared" si="349"/>
        <v>0</v>
      </c>
      <c r="S210" s="194">
        <f t="shared" si="349"/>
        <v>0</v>
      </c>
      <c r="T210" s="194">
        <f t="shared" si="349"/>
        <v>0</v>
      </c>
      <c r="U210" s="2"/>
      <c r="V210" s="194">
        <f t="shared" ref="V210:AD210" si="350">$C210*V42*12</f>
        <v>0</v>
      </c>
      <c r="W210" s="194">
        <f t="shared" si="350"/>
        <v>0</v>
      </c>
      <c r="X210" s="194">
        <f t="shared" si="350"/>
        <v>0</v>
      </c>
      <c r="Y210" s="194">
        <f t="shared" si="350"/>
        <v>0</v>
      </c>
      <c r="Z210" s="194">
        <f t="shared" si="350"/>
        <v>0</v>
      </c>
      <c r="AA210" s="194">
        <f t="shared" si="350"/>
        <v>0</v>
      </c>
      <c r="AB210" s="194">
        <f t="shared" si="350"/>
        <v>0</v>
      </c>
      <c r="AC210" s="194">
        <f t="shared" si="350"/>
        <v>0</v>
      </c>
      <c r="AD210" s="194">
        <f t="shared" si="350"/>
        <v>0</v>
      </c>
      <c r="AE210" s="2"/>
      <c r="AF210" s="194">
        <f t="shared" ref="AF210:AG210" si="351">$C210*AF42*12</f>
        <v>0</v>
      </c>
      <c r="AG210" s="194">
        <f t="shared" si="351"/>
        <v>0</v>
      </c>
      <c r="AH210" s="2"/>
      <c r="AI210" s="2"/>
      <c r="AJ210" s="2"/>
      <c r="AK210" s="194">
        <f t="shared" ref="AK210:AN210" si="352">$C210*AK42*12</f>
        <v>0</v>
      </c>
      <c r="AL210" s="194">
        <f t="shared" si="352"/>
        <v>0</v>
      </c>
      <c r="AM210" s="194">
        <f t="shared" si="352"/>
        <v>0</v>
      </c>
      <c r="AN210" s="194">
        <f t="shared" si="352"/>
        <v>0</v>
      </c>
      <c r="AO210" s="2"/>
      <c r="AP210" s="2"/>
      <c r="AQ210" s="194">
        <f t="shared" ref="AQ210" si="353">$C210*AQ42*12</f>
        <v>0</v>
      </c>
      <c r="AR210" s="2"/>
      <c r="AS210" s="194">
        <f t="shared" ref="AS210:AU210" si="354">$C210*AS42*12</f>
        <v>0</v>
      </c>
      <c r="AT210" s="194">
        <f t="shared" si="354"/>
        <v>0</v>
      </c>
      <c r="AU210" s="194">
        <f t="shared" si="354"/>
        <v>0</v>
      </c>
      <c r="AV210" s="2"/>
      <c r="AW210" s="194">
        <f t="shared" ref="AW210:AY210" si="355">$C210*AW42*12</f>
        <v>0</v>
      </c>
      <c r="AX210" s="194">
        <f t="shared" si="355"/>
        <v>0</v>
      </c>
      <c r="AY210" s="194">
        <f t="shared" si="355"/>
        <v>0</v>
      </c>
      <c r="AZ210" s="2"/>
      <c r="BA210" s="194">
        <f t="shared" ref="BA210:BD210" si="356">$C210*BA42*12</f>
        <v>0</v>
      </c>
      <c r="BB210" s="194">
        <f t="shared" si="356"/>
        <v>0</v>
      </c>
      <c r="BC210" s="194">
        <f t="shared" si="356"/>
        <v>0</v>
      </c>
      <c r="BD210" s="194">
        <f t="shared" si="356"/>
        <v>0</v>
      </c>
      <c r="BE210" s="2"/>
      <c r="BF210" s="194">
        <f t="shared" ref="BF210:BG210" si="357">$C210*BF42*12</f>
        <v>0</v>
      </c>
      <c r="BG210" s="194">
        <f t="shared" si="357"/>
        <v>0</v>
      </c>
    </row>
    <row r="211" spans="1:59" s="78" customFormat="1" ht="17.100000000000001" customHeight="1" x14ac:dyDescent="0.3">
      <c r="A211" s="67"/>
      <c r="B211" s="150" t="str">
        <f t="shared" si="291"/>
        <v>P1000/1100-4/4</v>
      </c>
      <c r="C211" s="193"/>
      <c r="D211" s="2"/>
      <c r="E211" s="40">
        <f t="shared" si="292"/>
        <v>0</v>
      </c>
      <c r="F211" s="2"/>
      <c r="G211" s="194">
        <f t="shared" si="293"/>
        <v>0</v>
      </c>
      <c r="H211" s="2"/>
      <c r="I211" s="194">
        <f t="shared" si="303"/>
        <v>0</v>
      </c>
      <c r="J211" s="194">
        <f t="shared" ref="J211:T211" si="358">$C211*J43*12</f>
        <v>0</v>
      </c>
      <c r="K211" s="194">
        <f t="shared" si="358"/>
        <v>0</v>
      </c>
      <c r="L211" s="194">
        <f t="shared" si="358"/>
        <v>0</v>
      </c>
      <c r="M211" s="194">
        <f t="shared" si="358"/>
        <v>0</v>
      </c>
      <c r="N211" s="194">
        <f t="shared" si="358"/>
        <v>0</v>
      </c>
      <c r="O211" s="194">
        <f t="shared" si="358"/>
        <v>0</v>
      </c>
      <c r="P211" s="194">
        <f t="shared" si="358"/>
        <v>0</v>
      </c>
      <c r="Q211" s="194">
        <f t="shared" si="358"/>
        <v>0</v>
      </c>
      <c r="R211" s="194">
        <f t="shared" si="358"/>
        <v>0</v>
      </c>
      <c r="S211" s="194">
        <f t="shared" si="358"/>
        <v>0</v>
      </c>
      <c r="T211" s="194">
        <f t="shared" si="358"/>
        <v>0</v>
      </c>
      <c r="U211" s="2"/>
      <c r="V211" s="194">
        <f t="shared" ref="V211:AD211" si="359">$C211*V43*12</f>
        <v>0</v>
      </c>
      <c r="W211" s="194">
        <f t="shared" si="359"/>
        <v>0</v>
      </c>
      <c r="X211" s="194">
        <f t="shared" si="359"/>
        <v>0</v>
      </c>
      <c r="Y211" s="194">
        <f t="shared" si="359"/>
        <v>0</v>
      </c>
      <c r="Z211" s="194">
        <f t="shared" si="359"/>
        <v>0</v>
      </c>
      <c r="AA211" s="194">
        <f t="shared" si="359"/>
        <v>0</v>
      </c>
      <c r="AB211" s="194">
        <f t="shared" si="359"/>
        <v>0</v>
      </c>
      <c r="AC211" s="194">
        <f t="shared" si="359"/>
        <v>0</v>
      </c>
      <c r="AD211" s="194">
        <f t="shared" si="359"/>
        <v>0</v>
      </c>
      <c r="AE211" s="2"/>
      <c r="AF211" s="194">
        <f t="shared" ref="AF211:AG211" si="360">$C211*AF43*12</f>
        <v>0</v>
      </c>
      <c r="AG211" s="194">
        <f t="shared" si="360"/>
        <v>0</v>
      </c>
      <c r="AH211" s="2"/>
      <c r="AI211" s="2"/>
      <c r="AJ211" s="2"/>
      <c r="AK211" s="194">
        <f t="shared" ref="AK211:AN211" si="361">$C211*AK43*12</f>
        <v>0</v>
      </c>
      <c r="AL211" s="194">
        <f t="shared" si="361"/>
        <v>0</v>
      </c>
      <c r="AM211" s="194">
        <f t="shared" si="361"/>
        <v>0</v>
      </c>
      <c r="AN211" s="194">
        <f t="shared" si="361"/>
        <v>0</v>
      </c>
      <c r="AO211" s="2"/>
      <c r="AP211" s="2"/>
      <c r="AQ211" s="194">
        <f t="shared" ref="AQ211" si="362">$C211*AQ43*12</f>
        <v>0</v>
      </c>
      <c r="AR211" s="2"/>
      <c r="AS211" s="194">
        <f t="shared" ref="AS211:AU211" si="363">$C211*AS43*12</f>
        <v>0</v>
      </c>
      <c r="AT211" s="194">
        <f t="shared" si="363"/>
        <v>0</v>
      </c>
      <c r="AU211" s="194">
        <f t="shared" si="363"/>
        <v>0</v>
      </c>
      <c r="AV211" s="2"/>
      <c r="AW211" s="194">
        <f t="shared" ref="AW211:AY211" si="364">$C211*AW43*12</f>
        <v>0</v>
      </c>
      <c r="AX211" s="194">
        <f t="shared" si="364"/>
        <v>0</v>
      </c>
      <c r="AY211" s="194">
        <f t="shared" si="364"/>
        <v>0</v>
      </c>
      <c r="AZ211" s="2"/>
      <c r="BA211" s="194">
        <f t="shared" ref="BA211:BD211" si="365">$C211*BA43*12</f>
        <v>0</v>
      </c>
      <c r="BB211" s="194">
        <f t="shared" si="365"/>
        <v>0</v>
      </c>
      <c r="BC211" s="194">
        <f t="shared" si="365"/>
        <v>0</v>
      </c>
      <c r="BD211" s="194">
        <f t="shared" si="365"/>
        <v>0</v>
      </c>
      <c r="BE211" s="2"/>
      <c r="BF211" s="194">
        <f t="shared" ref="BF211:BG211" si="366">$C211*BF43*12</f>
        <v>0</v>
      </c>
      <c r="BG211" s="194">
        <f t="shared" si="366"/>
        <v>0</v>
      </c>
    </row>
    <row r="212" spans="1:59" s="78" customFormat="1" ht="17.100000000000001" customHeight="1" x14ac:dyDescent="0.3">
      <c r="A212" s="67"/>
      <c r="B212" s="150" t="str">
        <f t="shared" si="291"/>
        <v>P240-8/4</v>
      </c>
      <c r="C212" s="193"/>
      <c r="D212" s="2"/>
      <c r="E212" s="40">
        <f t="shared" si="292"/>
        <v>0</v>
      </c>
      <c r="F212" s="2"/>
      <c r="G212" s="194">
        <f t="shared" si="293"/>
        <v>0</v>
      </c>
      <c r="H212" s="2"/>
      <c r="I212" s="194">
        <f t="shared" si="303"/>
        <v>0</v>
      </c>
      <c r="J212" s="194">
        <f t="shared" ref="J212:T212" si="367">$C212*J44*12</f>
        <v>0</v>
      </c>
      <c r="K212" s="194">
        <f t="shared" si="367"/>
        <v>0</v>
      </c>
      <c r="L212" s="194">
        <f t="shared" si="367"/>
        <v>0</v>
      </c>
      <c r="M212" s="194">
        <f t="shared" si="367"/>
        <v>0</v>
      </c>
      <c r="N212" s="194">
        <f t="shared" si="367"/>
        <v>0</v>
      </c>
      <c r="O212" s="194">
        <f t="shared" si="367"/>
        <v>0</v>
      </c>
      <c r="P212" s="194">
        <f t="shared" si="367"/>
        <v>0</v>
      </c>
      <c r="Q212" s="194">
        <f t="shared" si="367"/>
        <v>0</v>
      </c>
      <c r="R212" s="194">
        <f t="shared" si="367"/>
        <v>0</v>
      </c>
      <c r="S212" s="194">
        <f t="shared" si="367"/>
        <v>0</v>
      </c>
      <c r="T212" s="194">
        <f t="shared" si="367"/>
        <v>0</v>
      </c>
      <c r="U212" s="2"/>
      <c r="V212" s="194">
        <f t="shared" ref="V212:AD212" si="368">$C212*V44*12</f>
        <v>0</v>
      </c>
      <c r="W212" s="194">
        <f t="shared" si="368"/>
        <v>0</v>
      </c>
      <c r="X212" s="194">
        <f t="shared" si="368"/>
        <v>0</v>
      </c>
      <c r="Y212" s="194">
        <f t="shared" si="368"/>
        <v>0</v>
      </c>
      <c r="Z212" s="194">
        <f t="shared" si="368"/>
        <v>0</v>
      </c>
      <c r="AA212" s="194">
        <f t="shared" si="368"/>
        <v>0</v>
      </c>
      <c r="AB212" s="194">
        <f t="shared" si="368"/>
        <v>0</v>
      </c>
      <c r="AC212" s="194">
        <f t="shared" si="368"/>
        <v>0</v>
      </c>
      <c r="AD212" s="194">
        <f t="shared" si="368"/>
        <v>0</v>
      </c>
      <c r="AE212" s="2"/>
      <c r="AF212" s="194">
        <f t="shared" ref="AF212:AG212" si="369">$C212*AF44*12</f>
        <v>0</v>
      </c>
      <c r="AG212" s="194">
        <f t="shared" si="369"/>
        <v>0</v>
      </c>
      <c r="AH212" s="2"/>
      <c r="AI212" s="2"/>
      <c r="AJ212" s="2"/>
      <c r="AK212" s="194">
        <f t="shared" ref="AK212:AN212" si="370">$C212*AK44*12</f>
        <v>0</v>
      </c>
      <c r="AL212" s="194">
        <f t="shared" si="370"/>
        <v>0</v>
      </c>
      <c r="AM212" s="194">
        <f t="shared" si="370"/>
        <v>0</v>
      </c>
      <c r="AN212" s="194">
        <f t="shared" si="370"/>
        <v>0</v>
      </c>
      <c r="AO212" s="2"/>
      <c r="AP212" s="2"/>
      <c r="AQ212" s="194">
        <f t="shared" ref="AQ212" si="371">$C212*AQ44*12</f>
        <v>0</v>
      </c>
      <c r="AR212" s="2"/>
      <c r="AS212" s="194">
        <f t="shared" ref="AS212:AU212" si="372">$C212*AS44*12</f>
        <v>0</v>
      </c>
      <c r="AT212" s="194">
        <f t="shared" si="372"/>
        <v>0</v>
      </c>
      <c r="AU212" s="194">
        <f t="shared" si="372"/>
        <v>0</v>
      </c>
      <c r="AV212" s="2"/>
      <c r="AW212" s="194">
        <f t="shared" ref="AW212:AY212" si="373">$C212*AW44*12</f>
        <v>0</v>
      </c>
      <c r="AX212" s="194">
        <f t="shared" si="373"/>
        <v>0</v>
      </c>
      <c r="AY212" s="194">
        <f t="shared" si="373"/>
        <v>0</v>
      </c>
      <c r="AZ212" s="2"/>
      <c r="BA212" s="194">
        <f t="shared" ref="BA212:BD212" si="374">$C212*BA44*12</f>
        <v>0</v>
      </c>
      <c r="BB212" s="194">
        <f t="shared" si="374"/>
        <v>0</v>
      </c>
      <c r="BC212" s="194">
        <f t="shared" si="374"/>
        <v>0</v>
      </c>
      <c r="BD212" s="194">
        <f t="shared" si="374"/>
        <v>0</v>
      </c>
      <c r="BE212" s="2"/>
      <c r="BF212" s="194">
        <f t="shared" ref="BF212:BG212" si="375">$C212*BF44*12</f>
        <v>0</v>
      </c>
      <c r="BG212" s="194">
        <f t="shared" si="375"/>
        <v>0</v>
      </c>
    </row>
    <row r="213" spans="1:59" s="78" customFormat="1" ht="17.100000000000001" customHeight="1" x14ac:dyDescent="0.3">
      <c r="A213" s="67"/>
      <c r="B213" s="150" t="str">
        <f t="shared" si="291"/>
        <v>P650/660-8/4</v>
      </c>
      <c r="C213" s="193"/>
      <c r="D213" s="2"/>
      <c r="E213" s="40">
        <f t="shared" si="292"/>
        <v>0</v>
      </c>
      <c r="F213" s="2"/>
      <c r="G213" s="194">
        <f t="shared" si="293"/>
        <v>0</v>
      </c>
      <c r="H213" s="2"/>
      <c r="I213" s="194">
        <f t="shared" si="303"/>
        <v>0</v>
      </c>
      <c r="J213" s="194">
        <f t="shared" ref="J213:T213" si="376">$C213*J45*12</f>
        <v>0</v>
      </c>
      <c r="K213" s="194">
        <f t="shared" si="376"/>
        <v>0</v>
      </c>
      <c r="L213" s="194">
        <f t="shared" si="376"/>
        <v>0</v>
      </c>
      <c r="M213" s="194">
        <f t="shared" si="376"/>
        <v>0</v>
      </c>
      <c r="N213" s="194">
        <f t="shared" si="376"/>
        <v>0</v>
      </c>
      <c r="O213" s="194">
        <f t="shared" si="376"/>
        <v>0</v>
      </c>
      <c r="P213" s="194">
        <f t="shared" si="376"/>
        <v>0</v>
      </c>
      <c r="Q213" s="194">
        <f t="shared" si="376"/>
        <v>0</v>
      </c>
      <c r="R213" s="194">
        <f t="shared" si="376"/>
        <v>0</v>
      </c>
      <c r="S213" s="194">
        <f t="shared" si="376"/>
        <v>0</v>
      </c>
      <c r="T213" s="194">
        <f t="shared" si="376"/>
        <v>0</v>
      </c>
      <c r="U213" s="2"/>
      <c r="V213" s="194">
        <f t="shared" ref="V213:AD213" si="377">$C213*V45*12</f>
        <v>0</v>
      </c>
      <c r="W213" s="194">
        <f t="shared" si="377"/>
        <v>0</v>
      </c>
      <c r="X213" s="194">
        <f t="shared" si="377"/>
        <v>0</v>
      </c>
      <c r="Y213" s="194">
        <f t="shared" si="377"/>
        <v>0</v>
      </c>
      <c r="Z213" s="194">
        <f t="shared" si="377"/>
        <v>0</v>
      </c>
      <c r="AA213" s="194">
        <f t="shared" si="377"/>
        <v>0</v>
      </c>
      <c r="AB213" s="194">
        <f t="shared" si="377"/>
        <v>0</v>
      </c>
      <c r="AC213" s="194">
        <f t="shared" si="377"/>
        <v>0</v>
      </c>
      <c r="AD213" s="194">
        <f t="shared" si="377"/>
        <v>0</v>
      </c>
      <c r="AE213" s="2"/>
      <c r="AF213" s="194">
        <f t="shared" ref="AF213:AG213" si="378">$C213*AF45*12</f>
        <v>0</v>
      </c>
      <c r="AG213" s="194">
        <f t="shared" si="378"/>
        <v>0</v>
      </c>
      <c r="AH213" s="2"/>
      <c r="AI213" s="2"/>
      <c r="AJ213" s="2"/>
      <c r="AK213" s="194">
        <f t="shared" ref="AK213:AN213" si="379">$C213*AK45*12</f>
        <v>0</v>
      </c>
      <c r="AL213" s="194">
        <f t="shared" si="379"/>
        <v>0</v>
      </c>
      <c r="AM213" s="194">
        <f t="shared" si="379"/>
        <v>0</v>
      </c>
      <c r="AN213" s="194">
        <f t="shared" si="379"/>
        <v>0</v>
      </c>
      <c r="AO213" s="2"/>
      <c r="AP213" s="2"/>
      <c r="AQ213" s="194">
        <f t="shared" ref="AQ213" si="380">$C213*AQ45*12</f>
        <v>0</v>
      </c>
      <c r="AR213" s="2"/>
      <c r="AS213" s="194">
        <f t="shared" ref="AS213:AU213" si="381">$C213*AS45*12</f>
        <v>0</v>
      </c>
      <c r="AT213" s="194">
        <f t="shared" si="381"/>
        <v>0</v>
      </c>
      <c r="AU213" s="194">
        <f t="shared" si="381"/>
        <v>0</v>
      </c>
      <c r="AV213" s="2"/>
      <c r="AW213" s="194">
        <f t="shared" ref="AW213:AY213" si="382">$C213*AW45*12</f>
        <v>0</v>
      </c>
      <c r="AX213" s="194">
        <f t="shared" si="382"/>
        <v>0</v>
      </c>
      <c r="AY213" s="194">
        <f t="shared" si="382"/>
        <v>0</v>
      </c>
      <c r="AZ213" s="2"/>
      <c r="BA213" s="194">
        <f t="shared" ref="BA213:BD213" si="383">$C213*BA45*12</f>
        <v>0</v>
      </c>
      <c r="BB213" s="194">
        <f t="shared" si="383"/>
        <v>0</v>
      </c>
      <c r="BC213" s="194">
        <f t="shared" si="383"/>
        <v>0</v>
      </c>
      <c r="BD213" s="194">
        <f t="shared" si="383"/>
        <v>0</v>
      </c>
      <c r="BE213" s="2"/>
      <c r="BF213" s="194">
        <f t="shared" ref="BF213:BG213" si="384">$C213*BF45*12</f>
        <v>0</v>
      </c>
      <c r="BG213" s="194">
        <f t="shared" si="384"/>
        <v>0</v>
      </c>
    </row>
    <row r="214" spans="1:59" s="78" customFormat="1" ht="17.100000000000001" customHeight="1" x14ac:dyDescent="0.3">
      <c r="A214" s="67"/>
      <c r="B214" s="150" t="str">
        <f t="shared" si="291"/>
        <v>P750/770-8/4</v>
      </c>
      <c r="C214" s="193"/>
      <c r="D214" s="2"/>
      <c r="E214" s="40">
        <f t="shared" si="292"/>
        <v>0</v>
      </c>
      <c r="F214" s="2"/>
      <c r="G214" s="194">
        <f t="shared" si="293"/>
        <v>0</v>
      </c>
      <c r="H214" s="2"/>
      <c r="I214" s="194">
        <f t="shared" si="303"/>
        <v>0</v>
      </c>
      <c r="J214" s="194">
        <f t="shared" ref="J214:T214" si="385">$C214*J46*12</f>
        <v>0</v>
      </c>
      <c r="K214" s="194">
        <f t="shared" si="385"/>
        <v>0</v>
      </c>
      <c r="L214" s="194">
        <f t="shared" si="385"/>
        <v>0</v>
      </c>
      <c r="M214" s="194">
        <f t="shared" si="385"/>
        <v>0</v>
      </c>
      <c r="N214" s="194">
        <f t="shared" si="385"/>
        <v>0</v>
      </c>
      <c r="O214" s="194">
        <f t="shared" si="385"/>
        <v>0</v>
      </c>
      <c r="P214" s="194">
        <f t="shared" si="385"/>
        <v>0</v>
      </c>
      <c r="Q214" s="194">
        <f t="shared" si="385"/>
        <v>0</v>
      </c>
      <c r="R214" s="194">
        <f t="shared" si="385"/>
        <v>0</v>
      </c>
      <c r="S214" s="194">
        <f t="shared" si="385"/>
        <v>0</v>
      </c>
      <c r="T214" s="194">
        <f t="shared" si="385"/>
        <v>0</v>
      </c>
      <c r="U214" s="2"/>
      <c r="V214" s="194">
        <f t="shared" ref="V214:AD214" si="386">$C214*V46*12</f>
        <v>0</v>
      </c>
      <c r="W214" s="194">
        <f t="shared" si="386"/>
        <v>0</v>
      </c>
      <c r="X214" s="194">
        <f t="shared" si="386"/>
        <v>0</v>
      </c>
      <c r="Y214" s="194">
        <f t="shared" si="386"/>
        <v>0</v>
      </c>
      <c r="Z214" s="194">
        <f t="shared" si="386"/>
        <v>0</v>
      </c>
      <c r="AA214" s="194">
        <f t="shared" si="386"/>
        <v>0</v>
      </c>
      <c r="AB214" s="194">
        <f t="shared" si="386"/>
        <v>0</v>
      </c>
      <c r="AC214" s="194">
        <f t="shared" si="386"/>
        <v>0</v>
      </c>
      <c r="AD214" s="194">
        <f t="shared" si="386"/>
        <v>0</v>
      </c>
      <c r="AE214" s="2"/>
      <c r="AF214" s="194">
        <f t="shared" ref="AF214:AG214" si="387">$C214*AF46*12</f>
        <v>0</v>
      </c>
      <c r="AG214" s="194">
        <f t="shared" si="387"/>
        <v>0</v>
      </c>
      <c r="AH214" s="2"/>
      <c r="AI214" s="2"/>
      <c r="AJ214" s="2"/>
      <c r="AK214" s="194">
        <f t="shared" ref="AK214:AN214" si="388">$C214*AK46*12</f>
        <v>0</v>
      </c>
      <c r="AL214" s="194">
        <f t="shared" si="388"/>
        <v>0</v>
      </c>
      <c r="AM214" s="194">
        <f t="shared" si="388"/>
        <v>0</v>
      </c>
      <c r="AN214" s="194">
        <f t="shared" si="388"/>
        <v>0</v>
      </c>
      <c r="AO214" s="2"/>
      <c r="AP214" s="2"/>
      <c r="AQ214" s="194">
        <f t="shared" ref="AQ214" si="389">$C214*AQ46*12</f>
        <v>0</v>
      </c>
      <c r="AR214" s="2"/>
      <c r="AS214" s="194">
        <f t="shared" ref="AS214:AU214" si="390">$C214*AS46*12</f>
        <v>0</v>
      </c>
      <c r="AT214" s="194">
        <f t="shared" si="390"/>
        <v>0</v>
      </c>
      <c r="AU214" s="194">
        <f t="shared" si="390"/>
        <v>0</v>
      </c>
      <c r="AV214" s="2"/>
      <c r="AW214" s="194">
        <f t="shared" ref="AW214:AY214" si="391">$C214*AW46*12</f>
        <v>0</v>
      </c>
      <c r="AX214" s="194">
        <f t="shared" si="391"/>
        <v>0</v>
      </c>
      <c r="AY214" s="194">
        <f t="shared" si="391"/>
        <v>0</v>
      </c>
      <c r="AZ214" s="2"/>
      <c r="BA214" s="194">
        <f t="shared" ref="BA214:BD214" si="392">$C214*BA46*12</f>
        <v>0</v>
      </c>
      <c r="BB214" s="194">
        <f t="shared" si="392"/>
        <v>0</v>
      </c>
      <c r="BC214" s="194">
        <f t="shared" si="392"/>
        <v>0</v>
      </c>
      <c r="BD214" s="194">
        <f t="shared" si="392"/>
        <v>0</v>
      </c>
      <c r="BE214" s="2"/>
      <c r="BF214" s="194">
        <f t="shared" ref="BF214:BG214" si="393">$C214*BF46*12</f>
        <v>0</v>
      </c>
      <c r="BG214" s="194">
        <f t="shared" si="393"/>
        <v>0</v>
      </c>
    </row>
    <row r="215" spans="1:59" s="78" customFormat="1" ht="17.100000000000001" customHeight="1" x14ac:dyDescent="0.3">
      <c r="A215" s="67"/>
      <c r="B215" s="150" t="str">
        <f t="shared" si="291"/>
        <v>P1000/1100-8/4</v>
      </c>
      <c r="C215" s="193"/>
      <c r="D215" s="2"/>
      <c r="E215" s="40">
        <f t="shared" si="292"/>
        <v>0</v>
      </c>
      <c r="F215" s="2"/>
      <c r="G215" s="194">
        <f t="shared" si="293"/>
        <v>0</v>
      </c>
      <c r="H215" s="2"/>
      <c r="I215" s="194">
        <f t="shared" si="303"/>
        <v>0</v>
      </c>
      <c r="J215" s="194">
        <f t="shared" ref="J215:T215" si="394">$C215*J47*12</f>
        <v>0</v>
      </c>
      <c r="K215" s="194">
        <f t="shared" si="394"/>
        <v>0</v>
      </c>
      <c r="L215" s="194">
        <f t="shared" si="394"/>
        <v>0</v>
      </c>
      <c r="M215" s="194">
        <f t="shared" si="394"/>
        <v>0</v>
      </c>
      <c r="N215" s="194">
        <f t="shared" si="394"/>
        <v>0</v>
      </c>
      <c r="O215" s="194">
        <f t="shared" si="394"/>
        <v>0</v>
      </c>
      <c r="P215" s="194">
        <f t="shared" si="394"/>
        <v>0</v>
      </c>
      <c r="Q215" s="194">
        <f t="shared" si="394"/>
        <v>0</v>
      </c>
      <c r="R215" s="194">
        <f t="shared" si="394"/>
        <v>0</v>
      </c>
      <c r="S215" s="194">
        <f t="shared" si="394"/>
        <v>0</v>
      </c>
      <c r="T215" s="194">
        <f t="shared" si="394"/>
        <v>0</v>
      </c>
      <c r="U215" s="2"/>
      <c r="V215" s="194">
        <f t="shared" ref="V215:AD215" si="395">$C215*V47*12</f>
        <v>0</v>
      </c>
      <c r="W215" s="194">
        <f t="shared" si="395"/>
        <v>0</v>
      </c>
      <c r="X215" s="194">
        <f t="shared" si="395"/>
        <v>0</v>
      </c>
      <c r="Y215" s="194">
        <f t="shared" si="395"/>
        <v>0</v>
      </c>
      <c r="Z215" s="194">
        <f t="shared" si="395"/>
        <v>0</v>
      </c>
      <c r="AA215" s="194">
        <f t="shared" si="395"/>
        <v>0</v>
      </c>
      <c r="AB215" s="194">
        <f t="shared" si="395"/>
        <v>0</v>
      </c>
      <c r="AC215" s="194">
        <f t="shared" si="395"/>
        <v>0</v>
      </c>
      <c r="AD215" s="194">
        <f t="shared" si="395"/>
        <v>0</v>
      </c>
      <c r="AE215" s="2"/>
      <c r="AF215" s="194">
        <f t="shared" ref="AF215:AG215" si="396">$C215*AF47*12</f>
        <v>0</v>
      </c>
      <c r="AG215" s="194">
        <f t="shared" si="396"/>
        <v>0</v>
      </c>
      <c r="AH215" s="2"/>
      <c r="AI215" s="2"/>
      <c r="AJ215" s="2"/>
      <c r="AK215" s="194">
        <f t="shared" ref="AK215:AN215" si="397">$C215*AK47*12</f>
        <v>0</v>
      </c>
      <c r="AL215" s="194">
        <f t="shared" si="397"/>
        <v>0</v>
      </c>
      <c r="AM215" s="194">
        <f t="shared" si="397"/>
        <v>0</v>
      </c>
      <c r="AN215" s="194">
        <f t="shared" si="397"/>
        <v>0</v>
      </c>
      <c r="AO215" s="2"/>
      <c r="AP215" s="2"/>
      <c r="AQ215" s="194">
        <f t="shared" ref="AQ215" si="398">$C215*AQ47*12</f>
        <v>0</v>
      </c>
      <c r="AR215" s="2"/>
      <c r="AS215" s="194">
        <f t="shared" ref="AS215:AU215" si="399">$C215*AS47*12</f>
        <v>0</v>
      </c>
      <c r="AT215" s="194">
        <f t="shared" si="399"/>
        <v>0</v>
      </c>
      <c r="AU215" s="194">
        <f t="shared" si="399"/>
        <v>0</v>
      </c>
      <c r="AV215" s="2"/>
      <c r="AW215" s="194">
        <f t="shared" ref="AW215:AY215" si="400">$C215*AW47*12</f>
        <v>0</v>
      </c>
      <c r="AX215" s="194">
        <f t="shared" si="400"/>
        <v>0</v>
      </c>
      <c r="AY215" s="194">
        <f t="shared" si="400"/>
        <v>0</v>
      </c>
      <c r="AZ215" s="2"/>
      <c r="BA215" s="194">
        <f t="shared" ref="BA215:BD215" si="401">$C215*BA47*12</f>
        <v>0</v>
      </c>
      <c r="BB215" s="194">
        <f t="shared" si="401"/>
        <v>0</v>
      </c>
      <c r="BC215" s="194">
        <f t="shared" si="401"/>
        <v>0</v>
      </c>
      <c r="BD215" s="194">
        <f t="shared" si="401"/>
        <v>0</v>
      </c>
      <c r="BE215" s="2"/>
      <c r="BF215" s="194">
        <f t="shared" ref="BF215:BG215" si="402">$C215*BF47*12</f>
        <v>0</v>
      </c>
      <c r="BG215" s="194">
        <f t="shared" si="402"/>
        <v>0</v>
      </c>
    </row>
    <row r="216" spans="1:59" s="78" customFormat="1" ht="17.100000000000001" customHeight="1" x14ac:dyDescent="0.3">
      <c r="A216" s="67"/>
      <c r="B216" s="150" t="str">
        <f t="shared" si="291"/>
        <v>P240-12/4</v>
      </c>
      <c r="C216" s="193"/>
      <c r="D216" s="2"/>
      <c r="E216" s="40">
        <f t="shared" si="292"/>
        <v>0</v>
      </c>
      <c r="F216" s="2"/>
      <c r="G216" s="194">
        <f t="shared" si="293"/>
        <v>0</v>
      </c>
      <c r="H216" s="2"/>
      <c r="I216" s="194">
        <f t="shared" si="303"/>
        <v>0</v>
      </c>
      <c r="J216" s="194">
        <f t="shared" ref="J216:T216" si="403">$C216*J48*12</f>
        <v>0</v>
      </c>
      <c r="K216" s="194">
        <f t="shared" si="403"/>
        <v>0</v>
      </c>
      <c r="L216" s="194">
        <f t="shared" si="403"/>
        <v>0</v>
      </c>
      <c r="M216" s="194">
        <f t="shared" si="403"/>
        <v>0</v>
      </c>
      <c r="N216" s="194">
        <f t="shared" si="403"/>
        <v>0</v>
      </c>
      <c r="O216" s="194">
        <f t="shared" si="403"/>
        <v>0</v>
      </c>
      <c r="P216" s="194">
        <f t="shared" si="403"/>
        <v>0</v>
      </c>
      <c r="Q216" s="194">
        <f t="shared" si="403"/>
        <v>0</v>
      </c>
      <c r="R216" s="194">
        <f t="shared" si="403"/>
        <v>0</v>
      </c>
      <c r="S216" s="194">
        <f t="shared" si="403"/>
        <v>0</v>
      </c>
      <c r="T216" s="194">
        <f t="shared" si="403"/>
        <v>0</v>
      </c>
      <c r="U216" s="2"/>
      <c r="V216" s="194">
        <f t="shared" ref="V216:AD216" si="404">$C216*V48*12</f>
        <v>0</v>
      </c>
      <c r="W216" s="194">
        <f t="shared" si="404"/>
        <v>0</v>
      </c>
      <c r="X216" s="194">
        <f t="shared" si="404"/>
        <v>0</v>
      </c>
      <c r="Y216" s="194">
        <f t="shared" si="404"/>
        <v>0</v>
      </c>
      <c r="Z216" s="194">
        <f t="shared" si="404"/>
        <v>0</v>
      </c>
      <c r="AA216" s="194">
        <f t="shared" si="404"/>
        <v>0</v>
      </c>
      <c r="AB216" s="194">
        <f t="shared" si="404"/>
        <v>0</v>
      </c>
      <c r="AC216" s="194">
        <f t="shared" si="404"/>
        <v>0</v>
      </c>
      <c r="AD216" s="194">
        <f t="shared" si="404"/>
        <v>0</v>
      </c>
      <c r="AE216" s="2"/>
      <c r="AF216" s="194">
        <f t="shared" ref="AF216:AG216" si="405">$C216*AF48*12</f>
        <v>0</v>
      </c>
      <c r="AG216" s="194">
        <f t="shared" si="405"/>
        <v>0</v>
      </c>
      <c r="AH216" s="2"/>
      <c r="AI216" s="2"/>
      <c r="AJ216" s="2"/>
      <c r="AK216" s="194">
        <f t="shared" ref="AK216:AN216" si="406">$C216*AK48*12</f>
        <v>0</v>
      </c>
      <c r="AL216" s="194">
        <f t="shared" si="406"/>
        <v>0</v>
      </c>
      <c r="AM216" s="194">
        <f t="shared" si="406"/>
        <v>0</v>
      </c>
      <c r="AN216" s="194">
        <f t="shared" si="406"/>
        <v>0</v>
      </c>
      <c r="AO216" s="2"/>
      <c r="AP216" s="2"/>
      <c r="AQ216" s="194">
        <f t="shared" ref="AQ216" si="407">$C216*AQ48*12</f>
        <v>0</v>
      </c>
      <c r="AR216" s="2"/>
      <c r="AS216" s="194">
        <f t="shared" ref="AS216:AU216" si="408">$C216*AS48*12</f>
        <v>0</v>
      </c>
      <c r="AT216" s="194">
        <f t="shared" si="408"/>
        <v>0</v>
      </c>
      <c r="AU216" s="194">
        <f t="shared" si="408"/>
        <v>0</v>
      </c>
      <c r="AV216" s="2"/>
      <c r="AW216" s="194">
        <f t="shared" ref="AW216:AY216" si="409">$C216*AW48*12</f>
        <v>0</v>
      </c>
      <c r="AX216" s="194">
        <f t="shared" si="409"/>
        <v>0</v>
      </c>
      <c r="AY216" s="194">
        <f t="shared" si="409"/>
        <v>0</v>
      </c>
      <c r="AZ216" s="2"/>
      <c r="BA216" s="194">
        <f t="shared" ref="BA216:BD216" si="410">$C216*BA48*12</f>
        <v>0</v>
      </c>
      <c r="BB216" s="194">
        <f t="shared" si="410"/>
        <v>0</v>
      </c>
      <c r="BC216" s="194">
        <f t="shared" si="410"/>
        <v>0</v>
      </c>
      <c r="BD216" s="194">
        <f t="shared" si="410"/>
        <v>0</v>
      </c>
      <c r="BE216" s="2"/>
      <c r="BF216" s="194">
        <f t="shared" ref="BF216:BG216" si="411">$C216*BF48*12</f>
        <v>0</v>
      </c>
      <c r="BG216" s="194">
        <f t="shared" si="411"/>
        <v>0</v>
      </c>
    </row>
    <row r="217" spans="1:59" s="78" customFormat="1" ht="17.100000000000001" customHeight="1" x14ac:dyDescent="0.3">
      <c r="A217" s="67"/>
      <c r="B217" s="150" t="str">
        <f t="shared" si="291"/>
        <v>P650/660-12/4</v>
      </c>
      <c r="C217" s="193"/>
      <c r="D217" s="2"/>
      <c r="E217" s="40">
        <f t="shared" si="292"/>
        <v>0</v>
      </c>
      <c r="F217" s="2"/>
      <c r="G217" s="194">
        <f t="shared" si="293"/>
        <v>0</v>
      </c>
      <c r="H217" s="2"/>
      <c r="I217" s="194">
        <f t="shared" si="303"/>
        <v>0</v>
      </c>
      <c r="J217" s="194">
        <f t="shared" ref="J217:T217" si="412">$C217*J49*12</f>
        <v>0</v>
      </c>
      <c r="K217" s="194">
        <f t="shared" si="412"/>
        <v>0</v>
      </c>
      <c r="L217" s="194">
        <f t="shared" si="412"/>
        <v>0</v>
      </c>
      <c r="M217" s="194">
        <f t="shared" si="412"/>
        <v>0</v>
      </c>
      <c r="N217" s="194">
        <f t="shared" si="412"/>
        <v>0</v>
      </c>
      <c r="O217" s="194">
        <f t="shared" si="412"/>
        <v>0</v>
      </c>
      <c r="P217" s="194">
        <f t="shared" si="412"/>
        <v>0</v>
      </c>
      <c r="Q217" s="194">
        <f t="shared" si="412"/>
        <v>0</v>
      </c>
      <c r="R217" s="194">
        <f t="shared" si="412"/>
        <v>0</v>
      </c>
      <c r="S217" s="194">
        <f t="shared" si="412"/>
        <v>0</v>
      </c>
      <c r="T217" s="194">
        <f t="shared" si="412"/>
        <v>0</v>
      </c>
      <c r="U217" s="2"/>
      <c r="V217" s="194">
        <f t="shared" ref="V217:AD217" si="413">$C217*V49*12</f>
        <v>0</v>
      </c>
      <c r="W217" s="194">
        <f t="shared" si="413"/>
        <v>0</v>
      </c>
      <c r="X217" s="194">
        <f t="shared" si="413"/>
        <v>0</v>
      </c>
      <c r="Y217" s="194">
        <f t="shared" si="413"/>
        <v>0</v>
      </c>
      <c r="Z217" s="194">
        <f t="shared" si="413"/>
        <v>0</v>
      </c>
      <c r="AA217" s="194">
        <f t="shared" si="413"/>
        <v>0</v>
      </c>
      <c r="AB217" s="194">
        <f t="shared" si="413"/>
        <v>0</v>
      </c>
      <c r="AC217" s="194">
        <f t="shared" si="413"/>
        <v>0</v>
      </c>
      <c r="AD217" s="194">
        <f t="shared" si="413"/>
        <v>0</v>
      </c>
      <c r="AE217" s="2"/>
      <c r="AF217" s="194">
        <f t="shared" ref="AF217:AG217" si="414">$C217*AF49*12</f>
        <v>0</v>
      </c>
      <c r="AG217" s="194">
        <f t="shared" si="414"/>
        <v>0</v>
      </c>
      <c r="AH217" s="2"/>
      <c r="AI217" s="2"/>
      <c r="AJ217" s="2"/>
      <c r="AK217" s="194">
        <f t="shared" ref="AK217:AN217" si="415">$C217*AK49*12</f>
        <v>0</v>
      </c>
      <c r="AL217" s="194">
        <f t="shared" si="415"/>
        <v>0</v>
      </c>
      <c r="AM217" s="194">
        <f t="shared" si="415"/>
        <v>0</v>
      </c>
      <c r="AN217" s="194">
        <f t="shared" si="415"/>
        <v>0</v>
      </c>
      <c r="AO217" s="2"/>
      <c r="AP217" s="2"/>
      <c r="AQ217" s="194">
        <f t="shared" ref="AQ217" si="416">$C217*AQ49*12</f>
        <v>0</v>
      </c>
      <c r="AR217" s="2"/>
      <c r="AS217" s="194">
        <f t="shared" ref="AS217:AU217" si="417">$C217*AS49*12</f>
        <v>0</v>
      </c>
      <c r="AT217" s="194">
        <f t="shared" si="417"/>
        <v>0</v>
      </c>
      <c r="AU217" s="194">
        <f t="shared" si="417"/>
        <v>0</v>
      </c>
      <c r="AV217" s="2"/>
      <c r="AW217" s="194">
        <f t="shared" ref="AW217:AY217" si="418">$C217*AW49*12</f>
        <v>0</v>
      </c>
      <c r="AX217" s="194">
        <f t="shared" si="418"/>
        <v>0</v>
      </c>
      <c r="AY217" s="194">
        <f t="shared" si="418"/>
        <v>0</v>
      </c>
      <c r="AZ217" s="2"/>
      <c r="BA217" s="194">
        <f t="shared" ref="BA217:BD217" si="419">$C217*BA49*12</f>
        <v>0</v>
      </c>
      <c r="BB217" s="194">
        <f t="shared" si="419"/>
        <v>0</v>
      </c>
      <c r="BC217" s="194">
        <f t="shared" si="419"/>
        <v>0</v>
      </c>
      <c r="BD217" s="194">
        <f t="shared" si="419"/>
        <v>0</v>
      </c>
      <c r="BE217" s="2"/>
      <c r="BF217" s="194">
        <f t="shared" ref="BF217:BG217" si="420">$C217*BF49*12</f>
        <v>0</v>
      </c>
      <c r="BG217" s="194">
        <f t="shared" si="420"/>
        <v>0</v>
      </c>
    </row>
    <row r="218" spans="1:59" s="78" customFormat="1" ht="17.100000000000001" customHeight="1" x14ac:dyDescent="0.3">
      <c r="A218" s="67"/>
      <c r="B218" s="150" t="str">
        <f t="shared" si="291"/>
        <v>P750/770-12/4</v>
      </c>
      <c r="C218" s="193"/>
      <c r="D218" s="2"/>
      <c r="E218" s="40">
        <f t="shared" si="292"/>
        <v>0</v>
      </c>
      <c r="F218" s="2"/>
      <c r="G218" s="194">
        <f t="shared" si="293"/>
        <v>0</v>
      </c>
      <c r="H218" s="2"/>
      <c r="I218" s="194">
        <f t="shared" si="303"/>
        <v>0</v>
      </c>
      <c r="J218" s="194">
        <f t="shared" ref="J218:T218" si="421">$C218*J50*12</f>
        <v>0</v>
      </c>
      <c r="K218" s="194">
        <f t="shared" si="421"/>
        <v>0</v>
      </c>
      <c r="L218" s="194">
        <f t="shared" si="421"/>
        <v>0</v>
      </c>
      <c r="M218" s="194">
        <f t="shared" si="421"/>
        <v>0</v>
      </c>
      <c r="N218" s="194">
        <f t="shared" si="421"/>
        <v>0</v>
      </c>
      <c r="O218" s="194">
        <f t="shared" si="421"/>
        <v>0</v>
      </c>
      <c r="P218" s="194">
        <f t="shared" si="421"/>
        <v>0</v>
      </c>
      <c r="Q218" s="194">
        <f t="shared" si="421"/>
        <v>0</v>
      </c>
      <c r="R218" s="194">
        <f t="shared" si="421"/>
        <v>0</v>
      </c>
      <c r="S218" s="194">
        <f t="shared" si="421"/>
        <v>0</v>
      </c>
      <c r="T218" s="194">
        <f t="shared" si="421"/>
        <v>0</v>
      </c>
      <c r="U218" s="2"/>
      <c r="V218" s="194">
        <f t="shared" ref="V218:AD218" si="422">$C218*V50*12</f>
        <v>0</v>
      </c>
      <c r="W218" s="194">
        <f t="shared" si="422"/>
        <v>0</v>
      </c>
      <c r="X218" s="194">
        <f t="shared" si="422"/>
        <v>0</v>
      </c>
      <c r="Y218" s="194">
        <f t="shared" si="422"/>
        <v>0</v>
      </c>
      <c r="Z218" s="194">
        <f t="shared" si="422"/>
        <v>0</v>
      </c>
      <c r="AA218" s="194">
        <f t="shared" si="422"/>
        <v>0</v>
      </c>
      <c r="AB218" s="194">
        <f t="shared" si="422"/>
        <v>0</v>
      </c>
      <c r="AC218" s="194">
        <f t="shared" si="422"/>
        <v>0</v>
      </c>
      <c r="AD218" s="194">
        <f t="shared" si="422"/>
        <v>0</v>
      </c>
      <c r="AE218" s="2"/>
      <c r="AF218" s="194">
        <f t="shared" ref="AF218:AG218" si="423">$C218*AF50*12</f>
        <v>0</v>
      </c>
      <c r="AG218" s="194">
        <f t="shared" si="423"/>
        <v>0</v>
      </c>
      <c r="AH218" s="2"/>
      <c r="AI218" s="2"/>
      <c r="AJ218" s="2"/>
      <c r="AK218" s="194">
        <f t="shared" ref="AK218:AN218" si="424">$C218*AK50*12</f>
        <v>0</v>
      </c>
      <c r="AL218" s="194">
        <f t="shared" si="424"/>
        <v>0</v>
      </c>
      <c r="AM218" s="194">
        <f t="shared" si="424"/>
        <v>0</v>
      </c>
      <c r="AN218" s="194">
        <f t="shared" si="424"/>
        <v>0</v>
      </c>
      <c r="AO218" s="2"/>
      <c r="AP218" s="2"/>
      <c r="AQ218" s="194">
        <f t="shared" ref="AQ218" si="425">$C218*AQ50*12</f>
        <v>0</v>
      </c>
      <c r="AR218" s="2"/>
      <c r="AS218" s="194">
        <f t="shared" ref="AS218:AU218" si="426">$C218*AS50*12</f>
        <v>0</v>
      </c>
      <c r="AT218" s="194">
        <f t="shared" si="426"/>
        <v>0</v>
      </c>
      <c r="AU218" s="194">
        <f t="shared" si="426"/>
        <v>0</v>
      </c>
      <c r="AV218" s="2"/>
      <c r="AW218" s="194">
        <f t="shared" ref="AW218:AY218" si="427">$C218*AW50*12</f>
        <v>0</v>
      </c>
      <c r="AX218" s="194">
        <f t="shared" si="427"/>
        <v>0</v>
      </c>
      <c r="AY218" s="194">
        <f t="shared" si="427"/>
        <v>0</v>
      </c>
      <c r="AZ218" s="2"/>
      <c r="BA218" s="194">
        <f t="shared" ref="BA218:BD218" si="428">$C218*BA50*12</f>
        <v>0</v>
      </c>
      <c r="BB218" s="194">
        <f t="shared" si="428"/>
        <v>0</v>
      </c>
      <c r="BC218" s="194">
        <f t="shared" si="428"/>
        <v>0</v>
      </c>
      <c r="BD218" s="194">
        <f t="shared" si="428"/>
        <v>0</v>
      </c>
      <c r="BE218" s="2"/>
      <c r="BF218" s="194">
        <f t="shared" ref="BF218:BG218" si="429">$C218*BF50*12</f>
        <v>0</v>
      </c>
      <c r="BG218" s="194">
        <f t="shared" si="429"/>
        <v>0</v>
      </c>
    </row>
    <row r="219" spans="1:59" s="78" customFormat="1" ht="17.100000000000001" customHeight="1" x14ac:dyDescent="0.3">
      <c r="A219" s="67"/>
      <c r="B219" s="150" t="str">
        <f t="shared" si="291"/>
        <v>P1000/1100-12/4</v>
      </c>
      <c r="C219" s="193"/>
      <c r="D219" s="2"/>
      <c r="E219" s="40">
        <f t="shared" si="292"/>
        <v>0</v>
      </c>
      <c r="F219" s="2"/>
      <c r="G219" s="194">
        <f t="shared" si="293"/>
        <v>0</v>
      </c>
      <c r="H219" s="2"/>
      <c r="I219" s="194">
        <f t="shared" si="303"/>
        <v>0</v>
      </c>
      <c r="J219" s="194">
        <f t="shared" ref="J219:T219" si="430">$C219*J51*12</f>
        <v>0</v>
      </c>
      <c r="K219" s="194">
        <f t="shared" si="430"/>
        <v>0</v>
      </c>
      <c r="L219" s="194">
        <f t="shared" si="430"/>
        <v>0</v>
      </c>
      <c r="M219" s="194">
        <f t="shared" si="430"/>
        <v>0</v>
      </c>
      <c r="N219" s="194">
        <f t="shared" si="430"/>
        <v>0</v>
      </c>
      <c r="O219" s="194">
        <f t="shared" si="430"/>
        <v>0</v>
      </c>
      <c r="P219" s="194">
        <f t="shared" si="430"/>
        <v>0</v>
      </c>
      <c r="Q219" s="194">
        <f t="shared" si="430"/>
        <v>0</v>
      </c>
      <c r="R219" s="194">
        <f t="shared" si="430"/>
        <v>0</v>
      </c>
      <c r="S219" s="194">
        <f t="shared" si="430"/>
        <v>0</v>
      </c>
      <c r="T219" s="194">
        <f t="shared" si="430"/>
        <v>0</v>
      </c>
      <c r="U219" s="2"/>
      <c r="V219" s="194">
        <f t="shared" ref="V219:AD219" si="431">$C219*V51*12</f>
        <v>0</v>
      </c>
      <c r="W219" s="194">
        <f t="shared" si="431"/>
        <v>0</v>
      </c>
      <c r="X219" s="194">
        <f t="shared" si="431"/>
        <v>0</v>
      </c>
      <c r="Y219" s="194">
        <f t="shared" si="431"/>
        <v>0</v>
      </c>
      <c r="Z219" s="194">
        <f t="shared" si="431"/>
        <v>0</v>
      </c>
      <c r="AA219" s="194">
        <f t="shared" si="431"/>
        <v>0</v>
      </c>
      <c r="AB219" s="194">
        <f t="shared" si="431"/>
        <v>0</v>
      </c>
      <c r="AC219" s="194">
        <f t="shared" si="431"/>
        <v>0</v>
      </c>
      <c r="AD219" s="194">
        <f t="shared" si="431"/>
        <v>0</v>
      </c>
      <c r="AE219" s="2"/>
      <c r="AF219" s="194">
        <f t="shared" ref="AF219:AG219" si="432">$C219*AF51*12</f>
        <v>0</v>
      </c>
      <c r="AG219" s="194">
        <f t="shared" si="432"/>
        <v>0</v>
      </c>
      <c r="AH219" s="2"/>
      <c r="AI219" s="2"/>
      <c r="AJ219" s="2"/>
      <c r="AK219" s="194">
        <f t="shared" ref="AK219:AN219" si="433">$C219*AK51*12</f>
        <v>0</v>
      </c>
      <c r="AL219" s="194">
        <f t="shared" si="433"/>
        <v>0</v>
      </c>
      <c r="AM219" s="194">
        <f t="shared" si="433"/>
        <v>0</v>
      </c>
      <c r="AN219" s="194">
        <f t="shared" si="433"/>
        <v>0</v>
      </c>
      <c r="AO219" s="2"/>
      <c r="AP219" s="2"/>
      <c r="AQ219" s="194">
        <f t="shared" ref="AQ219" si="434">$C219*AQ51*12</f>
        <v>0</v>
      </c>
      <c r="AR219" s="2"/>
      <c r="AS219" s="194">
        <f t="shared" ref="AS219:AU219" si="435">$C219*AS51*12</f>
        <v>0</v>
      </c>
      <c r="AT219" s="194">
        <f t="shared" si="435"/>
        <v>0</v>
      </c>
      <c r="AU219" s="194">
        <f t="shared" si="435"/>
        <v>0</v>
      </c>
      <c r="AV219" s="2"/>
      <c r="AW219" s="194">
        <f t="shared" ref="AW219:AY219" si="436">$C219*AW51*12</f>
        <v>0</v>
      </c>
      <c r="AX219" s="194">
        <f t="shared" si="436"/>
        <v>0</v>
      </c>
      <c r="AY219" s="194">
        <f t="shared" si="436"/>
        <v>0</v>
      </c>
      <c r="AZ219" s="2"/>
      <c r="BA219" s="194">
        <f t="shared" ref="BA219:BD219" si="437">$C219*BA51*12</f>
        <v>0</v>
      </c>
      <c r="BB219" s="194">
        <f t="shared" si="437"/>
        <v>0</v>
      </c>
      <c r="BC219" s="194">
        <f t="shared" si="437"/>
        <v>0</v>
      </c>
      <c r="BD219" s="194">
        <f t="shared" si="437"/>
        <v>0</v>
      </c>
      <c r="BE219" s="2"/>
      <c r="BF219" s="194">
        <f t="shared" ref="BF219:BG219" si="438">$C219*BF51*12</f>
        <v>0</v>
      </c>
      <c r="BG219" s="194">
        <f t="shared" si="438"/>
        <v>0</v>
      </c>
    </row>
    <row r="220" spans="1:59" s="78" customFormat="1" ht="17.100000000000001" customHeight="1" x14ac:dyDescent="0.3">
      <c r="A220" s="67"/>
      <c r="B220" s="150" t="str">
        <f t="shared" si="291"/>
        <v>P240-16/4</v>
      </c>
      <c r="C220" s="193"/>
      <c r="D220" s="2"/>
      <c r="E220" s="40">
        <f t="shared" si="292"/>
        <v>0</v>
      </c>
      <c r="F220" s="2"/>
      <c r="G220" s="194">
        <f t="shared" si="293"/>
        <v>0</v>
      </c>
      <c r="H220" s="2"/>
      <c r="I220" s="194">
        <f t="shared" si="303"/>
        <v>0</v>
      </c>
      <c r="J220" s="194">
        <f t="shared" ref="J220:T220" si="439">$C220*J52*12</f>
        <v>0</v>
      </c>
      <c r="K220" s="194">
        <f t="shared" si="439"/>
        <v>0</v>
      </c>
      <c r="L220" s="194">
        <f t="shared" si="439"/>
        <v>0</v>
      </c>
      <c r="M220" s="194">
        <f t="shared" si="439"/>
        <v>0</v>
      </c>
      <c r="N220" s="194">
        <f t="shared" si="439"/>
        <v>0</v>
      </c>
      <c r="O220" s="194">
        <f t="shared" si="439"/>
        <v>0</v>
      </c>
      <c r="P220" s="194">
        <f t="shared" si="439"/>
        <v>0</v>
      </c>
      <c r="Q220" s="194">
        <f t="shared" si="439"/>
        <v>0</v>
      </c>
      <c r="R220" s="194">
        <f t="shared" si="439"/>
        <v>0</v>
      </c>
      <c r="S220" s="194">
        <f t="shared" si="439"/>
        <v>0</v>
      </c>
      <c r="T220" s="194">
        <f t="shared" si="439"/>
        <v>0</v>
      </c>
      <c r="U220" s="2"/>
      <c r="V220" s="194">
        <f t="shared" ref="V220:AD220" si="440">$C220*V52*12</f>
        <v>0</v>
      </c>
      <c r="W220" s="194">
        <f t="shared" si="440"/>
        <v>0</v>
      </c>
      <c r="X220" s="194">
        <f t="shared" si="440"/>
        <v>0</v>
      </c>
      <c r="Y220" s="194">
        <f t="shared" si="440"/>
        <v>0</v>
      </c>
      <c r="Z220" s="194">
        <f t="shared" si="440"/>
        <v>0</v>
      </c>
      <c r="AA220" s="194">
        <f t="shared" si="440"/>
        <v>0</v>
      </c>
      <c r="AB220" s="194">
        <f t="shared" si="440"/>
        <v>0</v>
      </c>
      <c r="AC220" s="194">
        <f t="shared" si="440"/>
        <v>0</v>
      </c>
      <c r="AD220" s="194">
        <f t="shared" si="440"/>
        <v>0</v>
      </c>
      <c r="AE220" s="2"/>
      <c r="AF220" s="194">
        <f t="shared" ref="AF220:AG220" si="441">$C220*AF52*12</f>
        <v>0</v>
      </c>
      <c r="AG220" s="194">
        <f t="shared" si="441"/>
        <v>0</v>
      </c>
      <c r="AH220" s="2"/>
      <c r="AI220" s="2"/>
      <c r="AJ220" s="2"/>
      <c r="AK220" s="194">
        <f t="shared" ref="AK220:AN220" si="442">$C220*AK52*12</f>
        <v>0</v>
      </c>
      <c r="AL220" s="194">
        <f t="shared" si="442"/>
        <v>0</v>
      </c>
      <c r="AM220" s="194">
        <f t="shared" si="442"/>
        <v>0</v>
      </c>
      <c r="AN220" s="194">
        <f t="shared" si="442"/>
        <v>0</v>
      </c>
      <c r="AO220" s="2"/>
      <c r="AP220" s="2"/>
      <c r="AQ220" s="194">
        <f t="shared" ref="AQ220" si="443">$C220*AQ52*12</f>
        <v>0</v>
      </c>
      <c r="AR220" s="2"/>
      <c r="AS220" s="194">
        <f t="shared" ref="AS220:AU220" si="444">$C220*AS52*12</f>
        <v>0</v>
      </c>
      <c r="AT220" s="194">
        <f t="shared" si="444"/>
        <v>0</v>
      </c>
      <c r="AU220" s="194">
        <f t="shared" si="444"/>
        <v>0</v>
      </c>
      <c r="AV220" s="2"/>
      <c r="AW220" s="194">
        <f t="shared" ref="AW220:AY220" si="445">$C220*AW52*12</f>
        <v>0</v>
      </c>
      <c r="AX220" s="194">
        <f t="shared" si="445"/>
        <v>0</v>
      </c>
      <c r="AY220" s="194">
        <f t="shared" si="445"/>
        <v>0</v>
      </c>
      <c r="AZ220" s="2"/>
      <c r="BA220" s="194">
        <f t="shared" ref="BA220:BD220" si="446">$C220*BA52*12</f>
        <v>0</v>
      </c>
      <c r="BB220" s="194">
        <f t="shared" si="446"/>
        <v>0</v>
      </c>
      <c r="BC220" s="194">
        <f t="shared" si="446"/>
        <v>0</v>
      </c>
      <c r="BD220" s="194">
        <f t="shared" si="446"/>
        <v>0</v>
      </c>
      <c r="BE220" s="2"/>
      <c r="BF220" s="194">
        <f t="shared" ref="BF220:BG220" si="447">$C220*BF52*12</f>
        <v>0</v>
      </c>
      <c r="BG220" s="194">
        <f t="shared" si="447"/>
        <v>0</v>
      </c>
    </row>
    <row r="221" spans="1:59" s="78" customFormat="1" ht="17.100000000000001" customHeight="1" x14ac:dyDescent="0.3">
      <c r="A221" s="67"/>
      <c r="B221" s="150" t="str">
        <f t="shared" si="291"/>
        <v>P650/660-16/4</v>
      </c>
      <c r="C221" s="193"/>
      <c r="D221" s="2"/>
      <c r="E221" s="40">
        <f t="shared" si="292"/>
        <v>0</v>
      </c>
      <c r="F221" s="2"/>
      <c r="G221" s="194">
        <f t="shared" si="293"/>
        <v>0</v>
      </c>
      <c r="H221" s="2"/>
      <c r="I221" s="194">
        <f t="shared" si="303"/>
        <v>0</v>
      </c>
      <c r="J221" s="194">
        <f t="shared" ref="J221:T221" si="448">$C221*J53*12</f>
        <v>0</v>
      </c>
      <c r="K221" s="194">
        <f t="shared" si="448"/>
        <v>0</v>
      </c>
      <c r="L221" s="194">
        <f t="shared" si="448"/>
        <v>0</v>
      </c>
      <c r="M221" s="194">
        <f t="shared" si="448"/>
        <v>0</v>
      </c>
      <c r="N221" s="194">
        <f t="shared" si="448"/>
        <v>0</v>
      </c>
      <c r="O221" s="194">
        <f t="shared" si="448"/>
        <v>0</v>
      </c>
      <c r="P221" s="194">
        <f t="shared" si="448"/>
        <v>0</v>
      </c>
      <c r="Q221" s="194">
        <f t="shared" si="448"/>
        <v>0</v>
      </c>
      <c r="R221" s="194">
        <f t="shared" si="448"/>
        <v>0</v>
      </c>
      <c r="S221" s="194">
        <f t="shared" si="448"/>
        <v>0</v>
      </c>
      <c r="T221" s="194">
        <f t="shared" si="448"/>
        <v>0</v>
      </c>
      <c r="U221" s="2"/>
      <c r="V221" s="194">
        <f t="shared" ref="V221:AD221" si="449">$C221*V53*12</f>
        <v>0</v>
      </c>
      <c r="W221" s="194">
        <f t="shared" si="449"/>
        <v>0</v>
      </c>
      <c r="X221" s="194">
        <f t="shared" si="449"/>
        <v>0</v>
      </c>
      <c r="Y221" s="194">
        <f t="shared" si="449"/>
        <v>0</v>
      </c>
      <c r="Z221" s="194">
        <f t="shared" si="449"/>
        <v>0</v>
      </c>
      <c r="AA221" s="194">
        <f t="shared" si="449"/>
        <v>0</v>
      </c>
      <c r="AB221" s="194">
        <f t="shared" si="449"/>
        <v>0</v>
      </c>
      <c r="AC221" s="194">
        <f t="shared" si="449"/>
        <v>0</v>
      </c>
      <c r="AD221" s="194">
        <f t="shared" si="449"/>
        <v>0</v>
      </c>
      <c r="AE221" s="2"/>
      <c r="AF221" s="194">
        <f t="shared" ref="AF221:AG221" si="450">$C221*AF53*12</f>
        <v>0</v>
      </c>
      <c r="AG221" s="194">
        <f t="shared" si="450"/>
        <v>0</v>
      </c>
      <c r="AH221" s="2"/>
      <c r="AI221" s="2"/>
      <c r="AJ221" s="2"/>
      <c r="AK221" s="194">
        <f t="shared" ref="AK221:AN221" si="451">$C221*AK53*12</f>
        <v>0</v>
      </c>
      <c r="AL221" s="194">
        <f t="shared" si="451"/>
        <v>0</v>
      </c>
      <c r="AM221" s="194">
        <f t="shared" si="451"/>
        <v>0</v>
      </c>
      <c r="AN221" s="194">
        <f t="shared" si="451"/>
        <v>0</v>
      </c>
      <c r="AO221" s="2"/>
      <c r="AP221" s="2"/>
      <c r="AQ221" s="194">
        <f t="shared" ref="AQ221" si="452">$C221*AQ53*12</f>
        <v>0</v>
      </c>
      <c r="AR221" s="2"/>
      <c r="AS221" s="194">
        <f t="shared" ref="AS221:AU221" si="453">$C221*AS53*12</f>
        <v>0</v>
      </c>
      <c r="AT221" s="194">
        <f t="shared" si="453"/>
        <v>0</v>
      </c>
      <c r="AU221" s="194">
        <f t="shared" si="453"/>
        <v>0</v>
      </c>
      <c r="AV221" s="2"/>
      <c r="AW221" s="194">
        <f t="shared" ref="AW221:AY221" si="454">$C221*AW53*12</f>
        <v>0</v>
      </c>
      <c r="AX221" s="194">
        <f t="shared" si="454"/>
        <v>0</v>
      </c>
      <c r="AY221" s="194">
        <f t="shared" si="454"/>
        <v>0</v>
      </c>
      <c r="AZ221" s="2"/>
      <c r="BA221" s="194">
        <f t="shared" ref="BA221:BD221" si="455">$C221*BA53*12</f>
        <v>0</v>
      </c>
      <c r="BB221" s="194">
        <f t="shared" si="455"/>
        <v>0</v>
      </c>
      <c r="BC221" s="194">
        <f t="shared" si="455"/>
        <v>0</v>
      </c>
      <c r="BD221" s="194">
        <f t="shared" si="455"/>
        <v>0</v>
      </c>
      <c r="BE221" s="2"/>
      <c r="BF221" s="194">
        <f t="shared" ref="BF221:BG221" si="456">$C221*BF53*12</f>
        <v>0</v>
      </c>
      <c r="BG221" s="194">
        <f t="shared" si="456"/>
        <v>0</v>
      </c>
    </row>
    <row r="222" spans="1:59" s="78" customFormat="1" ht="17.100000000000001" customHeight="1" x14ac:dyDescent="0.3">
      <c r="A222" s="67"/>
      <c r="B222" s="150" t="str">
        <f t="shared" si="291"/>
        <v>P750/770-16/4</v>
      </c>
      <c r="C222" s="193"/>
      <c r="D222" s="2"/>
      <c r="E222" s="40">
        <f t="shared" si="292"/>
        <v>0</v>
      </c>
      <c r="F222" s="2"/>
      <c r="G222" s="194">
        <f t="shared" si="293"/>
        <v>0</v>
      </c>
      <c r="H222" s="2"/>
      <c r="I222" s="194">
        <f t="shared" si="303"/>
        <v>0</v>
      </c>
      <c r="J222" s="194">
        <f t="shared" ref="J222:T222" si="457">$C222*J54*12</f>
        <v>0</v>
      </c>
      <c r="K222" s="194">
        <f t="shared" si="457"/>
        <v>0</v>
      </c>
      <c r="L222" s="194">
        <f t="shared" si="457"/>
        <v>0</v>
      </c>
      <c r="M222" s="194">
        <f t="shared" si="457"/>
        <v>0</v>
      </c>
      <c r="N222" s="194">
        <f t="shared" si="457"/>
        <v>0</v>
      </c>
      <c r="O222" s="194">
        <f t="shared" si="457"/>
        <v>0</v>
      </c>
      <c r="P222" s="194">
        <f t="shared" si="457"/>
        <v>0</v>
      </c>
      <c r="Q222" s="194">
        <f t="shared" si="457"/>
        <v>0</v>
      </c>
      <c r="R222" s="194">
        <f t="shared" si="457"/>
        <v>0</v>
      </c>
      <c r="S222" s="194">
        <f t="shared" si="457"/>
        <v>0</v>
      </c>
      <c r="T222" s="194">
        <f t="shared" si="457"/>
        <v>0</v>
      </c>
      <c r="U222" s="2"/>
      <c r="V222" s="194">
        <f t="shared" ref="V222:AD222" si="458">$C222*V54*12</f>
        <v>0</v>
      </c>
      <c r="W222" s="194">
        <f t="shared" si="458"/>
        <v>0</v>
      </c>
      <c r="X222" s="194">
        <f t="shared" si="458"/>
        <v>0</v>
      </c>
      <c r="Y222" s="194">
        <f t="shared" si="458"/>
        <v>0</v>
      </c>
      <c r="Z222" s="194">
        <f t="shared" si="458"/>
        <v>0</v>
      </c>
      <c r="AA222" s="194">
        <f t="shared" si="458"/>
        <v>0</v>
      </c>
      <c r="AB222" s="194">
        <f t="shared" si="458"/>
        <v>0</v>
      </c>
      <c r="AC222" s="194">
        <f t="shared" si="458"/>
        <v>0</v>
      </c>
      <c r="AD222" s="194">
        <f t="shared" si="458"/>
        <v>0</v>
      </c>
      <c r="AE222" s="2"/>
      <c r="AF222" s="194">
        <f t="shared" ref="AF222:AG222" si="459">$C222*AF54*12</f>
        <v>0</v>
      </c>
      <c r="AG222" s="194">
        <f t="shared" si="459"/>
        <v>0</v>
      </c>
      <c r="AH222" s="2"/>
      <c r="AI222" s="2"/>
      <c r="AJ222" s="2"/>
      <c r="AK222" s="194">
        <f t="shared" ref="AK222:AN222" si="460">$C222*AK54*12</f>
        <v>0</v>
      </c>
      <c r="AL222" s="194">
        <f t="shared" si="460"/>
        <v>0</v>
      </c>
      <c r="AM222" s="194">
        <f t="shared" si="460"/>
        <v>0</v>
      </c>
      <c r="AN222" s="194">
        <f t="shared" si="460"/>
        <v>0</v>
      </c>
      <c r="AO222" s="2"/>
      <c r="AP222" s="2"/>
      <c r="AQ222" s="194">
        <f t="shared" ref="AQ222" si="461">$C222*AQ54*12</f>
        <v>0</v>
      </c>
      <c r="AR222" s="2"/>
      <c r="AS222" s="194">
        <f t="shared" ref="AS222:AU222" si="462">$C222*AS54*12</f>
        <v>0</v>
      </c>
      <c r="AT222" s="194">
        <f t="shared" si="462"/>
        <v>0</v>
      </c>
      <c r="AU222" s="194">
        <f t="shared" si="462"/>
        <v>0</v>
      </c>
      <c r="AV222" s="2"/>
      <c r="AW222" s="194">
        <f t="shared" ref="AW222:AY222" si="463">$C222*AW54*12</f>
        <v>0</v>
      </c>
      <c r="AX222" s="194">
        <f t="shared" si="463"/>
        <v>0</v>
      </c>
      <c r="AY222" s="194">
        <f t="shared" si="463"/>
        <v>0</v>
      </c>
      <c r="AZ222" s="2"/>
      <c r="BA222" s="194">
        <f t="shared" ref="BA222:BD222" si="464">$C222*BA54*12</f>
        <v>0</v>
      </c>
      <c r="BB222" s="194">
        <f t="shared" si="464"/>
        <v>0</v>
      </c>
      <c r="BC222" s="194">
        <f t="shared" si="464"/>
        <v>0</v>
      </c>
      <c r="BD222" s="194">
        <f t="shared" si="464"/>
        <v>0</v>
      </c>
      <c r="BE222" s="2"/>
      <c r="BF222" s="194">
        <f t="shared" ref="BF222:BG222" si="465">$C222*BF54*12</f>
        <v>0</v>
      </c>
      <c r="BG222" s="194">
        <f t="shared" si="465"/>
        <v>0</v>
      </c>
    </row>
    <row r="223" spans="1:59" s="78" customFormat="1" ht="17.100000000000001" customHeight="1" x14ac:dyDescent="0.3">
      <c r="A223" s="67"/>
      <c r="B223" s="150" t="str">
        <f t="shared" si="291"/>
        <v>P1000/1100-16/4</v>
      </c>
      <c r="C223" s="193"/>
      <c r="D223" s="2"/>
      <c r="E223" s="40">
        <f t="shared" si="292"/>
        <v>0</v>
      </c>
      <c r="F223" s="2"/>
      <c r="G223" s="194">
        <f t="shared" si="293"/>
        <v>0</v>
      </c>
      <c r="H223" s="2"/>
      <c r="I223" s="194">
        <f t="shared" si="303"/>
        <v>0</v>
      </c>
      <c r="J223" s="194">
        <f t="shared" ref="J223:T223" si="466">$C223*J55*12</f>
        <v>0</v>
      </c>
      <c r="K223" s="194">
        <f t="shared" si="466"/>
        <v>0</v>
      </c>
      <c r="L223" s="194">
        <f t="shared" si="466"/>
        <v>0</v>
      </c>
      <c r="M223" s="194">
        <f t="shared" si="466"/>
        <v>0</v>
      </c>
      <c r="N223" s="194">
        <f t="shared" si="466"/>
        <v>0</v>
      </c>
      <c r="O223" s="194">
        <f t="shared" si="466"/>
        <v>0</v>
      </c>
      <c r="P223" s="194">
        <f t="shared" si="466"/>
        <v>0</v>
      </c>
      <c r="Q223" s="194">
        <f t="shared" si="466"/>
        <v>0</v>
      </c>
      <c r="R223" s="194">
        <f t="shared" si="466"/>
        <v>0</v>
      </c>
      <c r="S223" s="194">
        <f t="shared" si="466"/>
        <v>0</v>
      </c>
      <c r="T223" s="194">
        <f t="shared" si="466"/>
        <v>0</v>
      </c>
      <c r="U223" s="2"/>
      <c r="V223" s="194">
        <f t="shared" ref="V223:AD223" si="467">$C223*V55*12</f>
        <v>0</v>
      </c>
      <c r="W223" s="194">
        <f t="shared" si="467"/>
        <v>0</v>
      </c>
      <c r="X223" s="194">
        <f t="shared" si="467"/>
        <v>0</v>
      </c>
      <c r="Y223" s="194">
        <f t="shared" si="467"/>
        <v>0</v>
      </c>
      <c r="Z223" s="194">
        <f t="shared" si="467"/>
        <v>0</v>
      </c>
      <c r="AA223" s="194">
        <f t="shared" si="467"/>
        <v>0</v>
      </c>
      <c r="AB223" s="194">
        <f t="shared" si="467"/>
        <v>0</v>
      </c>
      <c r="AC223" s="194">
        <f t="shared" si="467"/>
        <v>0</v>
      </c>
      <c r="AD223" s="194">
        <f t="shared" si="467"/>
        <v>0</v>
      </c>
      <c r="AE223" s="2"/>
      <c r="AF223" s="194">
        <f t="shared" ref="AF223:AG223" si="468">$C223*AF55*12</f>
        <v>0</v>
      </c>
      <c r="AG223" s="194">
        <f t="shared" si="468"/>
        <v>0</v>
      </c>
      <c r="AH223" s="2"/>
      <c r="AI223" s="2"/>
      <c r="AJ223" s="2"/>
      <c r="AK223" s="194">
        <f t="shared" ref="AK223:AN223" si="469">$C223*AK55*12</f>
        <v>0</v>
      </c>
      <c r="AL223" s="194">
        <f t="shared" si="469"/>
        <v>0</v>
      </c>
      <c r="AM223" s="194">
        <f t="shared" si="469"/>
        <v>0</v>
      </c>
      <c r="AN223" s="194">
        <f t="shared" si="469"/>
        <v>0</v>
      </c>
      <c r="AO223" s="2"/>
      <c r="AP223" s="2"/>
      <c r="AQ223" s="194">
        <f t="shared" ref="AQ223" si="470">$C223*AQ55*12</f>
        <v>0</v>
      </c>
      <c r="AR223" s="2"/>
      <c r="AS223" s="194">
        <f t="shared" ref="AS223:AU223" si="471">$C223*AS55*12</f>
        <v>0</v>
      </c>
      <c r="AT223" s="194">
        <f t="shared" si="471"/>
        <v>0</v>
      </c>
      <c r="AU223" s="194">
        <f t="shared" si="471"/>
        <v>0</v>
      </c>
      <c r="AV223" s="2"/>
      <c r="AW223" s="194">
        <f t="shared" ref="AW223:AY223" si="472">$C223*AW55*12</f>
        <v>0</v>
      </c>
      <c r="AX223" s="194">
        <f t="shared" si="472"/>
        <v>0</v>
      </c>
      <c r="AY223" s="194">
        <f t="shared" si="472"/>
        <v>0</v>
      </c>
      <c r="AZ223" s="2"/>
      <c r="BA223" s="194">
        <f t="shared" ref="BA223:BD223" si="473">$C223*BA55*12</f>
        <v>0</v>
      </c>
      <c r="BB223" s="194">
        <f t="shared" si="473"/>
        <v>0</v>
      </c>
      <c r="BC223" s="194">
        <f t="shared" si="473"/>
        <v>0</v>
      </c>
      <c r="BD223" s="194">
        <f t="shared" si="473"/>
        <v>0</v>
      </c>
      <c r="BE223" s="2"/>
      <c r="BF223" s="194">
        <f t="shared" ref="BF223:BG223" si="474">$C223*BF55*12</f>
        <v>0</v>
      </c>
      <c r="BG223" s="194">
        <f t="shared" si="474"/>
        <v>0</v>
      </c>
    </row>
    <row r="224" spans="1:59" s="78" customFormat="1" ht="17.100000000000001" customHeight="1" x14ac:dyDescent="0.3">
      <c r="A224" s="67"/>
      <c r="B224" s="150" t="str">
        <f t="shared" si="291"/>
        <v>P240-20/4</v>
      </c>
      <c r="C224" s="193"/>
      <c r="D224" s="2"/>
      <c r="E224" s="40">
        <f t="shared" si="292"/>
        <v>0</v>
      </c>
      <c r="F224" s="2"/>
      <c r="G224" s="194">
        <f t="shared" si="293"/>
        <v>0</v>
      </c>
      <c r="H224" s="2"/>
      <c r="I224" s="194">
        <f t="shared" si="303"/>
        <v>0</v>
      </c>
      <c r="J224" s="194">
        <f t="shared" ref="J224:T224" si="475">$C224*J56*12</f>
        <v>0</v>
      </c>
      <c r="K224" s="194">
        <f t="shared" si="475"/>
        <v>0</v>
      </c>
      <c r="L224" s="194">
        <f t="shared" si="475"/>
        <v>0</v>
      </c>
      <c r="M224" s="194">
        <f t="shared" si="475"/>
        <v>0</v>
      </c>
      <c r="N224" s="194">
        <f t="shared" si="475"/>
        <v>0</v>
      </c>
      <c r="O224" s="194">
        <f t="shared" si="475"/>
        <v>0</v>
      </c>
      <c r="P224" s="194">
        <f t="shared" si="475"/>
        <v>0</v>
      </c>
      <c r="Q224" s="194">
        <f t="shared" si="475"/>
        <v>0</v>
      </c>
      <c r="R224" s="194">
        <f t="shared" si="475"/>
        <v>0</v>
      </c>
      <c r="S224" s="194">
        <f t="shared" si="475"/>
        <v>0</v>
      </c>
      <c r="T224" s="194">
        <f t="shared" si="475"/>
        <v>0</v>
      </c>
      <c r="U224" s="2"/>
      <c r="V224" s="194">
        <f t="shared" ref="V224:AD224" si="476">$C224*V56*12</f>
        <v>0</v>
      </c>
      <c r="W224" s="194">
        <f t="shared" si="476"/>
        <v>0</v>
      </c>
      <c r="X224" s="194">
        <f t="shared" si="476"/>
        <v>0</v>
      </c>
      <c r="Y224" s="194">
        <f t="shared" si="476"/>
        <v>0</v>
      </c>
      <c r="Z224" s="194">
        <f t="shared" si="476"/>
        <v>0</v>
      </c>
      <c r="AA224" s="194">
        <f t="shared" si="476"/>
        <v>0</v>
      </c>
      <c r="AB224" s="194">
        <f t="shared" si="476"/>
        <v>0</v>
      </c>
      <c r="AC224" s="194">
        <f t="shared" si="476"/>
        <v>0</v>
      </c>
      <c r="AD224" s="194">
        <f t="shared" si="476"/>
        <v>0</v>
      </c>
      <c r="AE224" s="2"/>
      <c r="AF224" s="194">
        <f t="shared" ref="AF224:AG224" si="477">$C224*AF56*12</f>
        <v>0</v>
      </c>
      <c r="AG224" s="194">
        <f t="shared" si="477"/>
        <v>0</v>
      </c>
      <c r="AH224" s="2"/>
      <c r="AI224" s="2"/>
      <c r="AJ224" s="2"/>
      <c r="AK224" s="194">
        <f t="shared" ref="AK224:AN224" si="478">$C224*AK56*12</f>
        <v>0</v>
      </c>
      <c r="AL224" s="194">
        <f t="shared" si="478"/>
        <v>0</v>
      </c>
      <c r="AM224" s="194">
        <f t="shared" si="478"/>
        <v>0</v>
      </c>
      <c r="AN224" s="194">
        <f t="shared" si="478"/>
        <v>0</v>
      </c>
      <c r="AO224" s="2"/>
      <c r="AP224" s="2"/>
      <c r="AQ224" s="194">
        <f t="shared" ref="AQ224" si="479">$C224*AQ56*12</f>
        <v>0</v>
      </c>
      <c r="AR224" s="2"/>
      <c r="AS224" s="194">
        <f t="shared" ref="AS224:AU224" si="480">$C224*AS56*12</f>
        <v>0</v>
      </c>
      <c r="AT224" s="194">
        <f t="shared" si="480"/>
        <v>0</v>
      </c>
      <c r="AU224" s="194">
        <f t="shared" si="480"/>
        <v>0</v>
      </c>
      <c r="AV224" s="2"/>
      <c r="AW224" s="194">
        <f t="shared" ref="AW224:AY224" si="481">$C224*AW56*12</f>
        <v>0</v>
      </c>
      <c r="AX224" s="194">
        <f t="shared" si="481"/>
        <v>0</v>
      </c>
      <c r="AY224" s="194">
        <f t="shared" si="481"/>
        <v>0</v>
      </c>
      <c r="AZ224" s="2"/>
      <c r="BA224" s="194">
        <f t="shared" ref="BA224:BD224" si="482">$C224*BA56*12</f>
        <v>0</v>
      </c>
      <c r="BB224" s="194">
        <f t="shared" si="482"/>
        <v>0</v>
      </c>
      <c r="BC224" s="194">
        <f t="shared" si="482"/>
        <v>0</v>
      </c>
      <c r="BD224" s="194">
        <f t="shared" si="482"/>
        <v>0</v>
      </c>
      <c r="BE224" s="2"/>
      <c r="BF224" s="194">
        <f t="shared" ref="BF224:BG224" si="483">$C224*BF56*12</f>
        <v>0</v>
      </c>
      <c r="BG224" s="194">
        <f t="shared" si="483"/>
        <v>0</v>
      </c>
    </row>
    <row r="225" spans="1:59" s="78" customFormat="1" ht="17.100000000000001" customHeight="1" x14ac:dyDescent="0.3">
      <c r="A225" s="67"/>
      <c r="B225" s="150" t="str">
        <f t="shared" si="291"/>
        <v>P650/660-20/4</v>
      </c>
      <c r="C225" s="193"/>
      <c r="D225" s="2"/>
      <c r="E225" s="40">
        <f t="shared" si="292"/>
        <v>0</v>
      </c>
      <c r="F225" s="2"/>
      <c r="G225" s="194">
        <f t="shared" si="293"/>
        <v>0</v>
      </c>
      <c r="H225" s="2"/>
      <c r="I225" s="194">
        <f t="shared" si="303"/>
        <v>0</v>
      </c>
      <c r="J225" s="194">
        <f t="shared" ref="J225:T225" si="484">$C225*J57*12</f>
        <v>0</v>
      </c>
      <c r="K225" s="194">
        <f t="shared" si="484"/>
        <v>0</v>
      </c>
      <c r="L225" s="194">
        <f t="shared" si="484"/>
        <v>0</v>
      </c>
      <c r="M225" s="194">
        <f t="shared" si="484"/>
        <v>0</v>
      </c>
      <c r="N225" s="194">
        <f t="shared" si="484"/>
        <v>0</v>
      </c>
      <c r="O225" s="194">
        <f t="shared" si="484"/>
        <v>0</v>
      </c>
      <c r="P225" s="194">
        <f t="shared" si="484"/>
        <v>0</v>
      </c>
      <c r="Q225" s="194">
        <f t="shared" si="484"/>
        <v>0</v>
      </c>
      <c r="R225" s="194">
        <f t="shared" si="484"/>
        <v>0</v>
      </c>
      <c r="S225" s="194">
        <f t="shared" si="484"/>
        <v>0</v>
      </c>
      <c r="T225" s="194">
        <f t="shared" si="484"/>
        <v>0</v>
      </c>
      <c r="U225" s="2"/>
      <c r="V225" s="194">
        <f t="shared" ref="V225:AD225" si="485">$C225*V57*12</f>
        <v>0</v>
      </c>
      <c r="W225" s="194">
        <f t="shared" si="485"/>
        <v>0</v>
      </c>
      <c r="X225" s="194">
        <f t="shared" si="485"/>
        <v>0</v>
      </c>
      <c r="Y225" s="194">
        <f t="shared" si="485"/>
        <v>0</v>
      </c>
      <c r="Z225" s="194">
        <f t="shared" si="485"/>
        <v>0</v>
      </c>
      <c r="AA225" s="194">
        <f t="shared" si="485"/>
        <v>0</v>
      </c>
      <c r="AB225" s="194">
        <f t="shared" si="485"/>
        <v>0</v>
      </c>
      <c r="AC225" s="194">
        <f t="shared" si="485"/>
        <v>0</v>
      </c>
      <c r="AD225" s="194">
        <f t="shared" si="485"/>
        <v>0</v>
      </c>
      <c r="AE225" s="2"/>
      <c r="AF225" s="194">
        <f t="shared" ref="AF225:AG225" si="486">$C225*AF57*12</f>
        <v>0</v>
      </c>
      <c r="AG225" s="194">
        <f t="shared" si="486"/>
        <v>0</v>
      </c>
      <c r="AH225" s="2"/>
      <c r="AI225" s="2"/>
      <c r="AJ225" s="2"/>
      <c r="AK225" s="194">
        <f t="shared" ref="AK225:AN225" si="487">$C225*AK57*12</f>
        <v>0</v>
      </c>
      <c r="AL225" s="194">
        <f t="shared" si="487"/>
        <v>0</v>
      </c>
      <c r="AM225" s="194">
        <f t="shared" si="487"/>
        <v>0</v>
      </c>
      <c r="AN225" s="194">
        <f t="shared" si="487"/>
        <v>0</v>
      </c>
      <c r="AO225" s="2"/>
      <c r="AP225" s="2"/>
      <c r="AQ225" s="194">
        <f t="shared" ref="AQ225" si="488">$C225*AQ57*12</f>
        <v>0</v>
      </c>
      <c r="AR225" s="2"/>
      <c r="AS225" s="194">
        <f t="shared" ref="AS225:AU225" si="489">$C225*AS57*12</f>
        <v>0</v>
      </c>
      <c r="AT225" s="194">
        <f t="shared" si="489"/>
        <v>0</v>
      </c>
      <c r="AU225" s="194">
        <f t="shared" si="489"/>
        <v>0</v>
      </c>
      <c r="AV225" s="2"/>
      <c r="AW225" s="194">
        <f t="shared" ref="AW225:AY225" si="490">$C225*AW57*12</f>
        <v>0</v>
      </c>
      <c r="AX225" s="194">
        <f t="shared" si="490"/>
        <v>0</v>
      </c>
      <c r="AY225" s="194">
        <f t="shared" si="490"/>
        <v>0</v>
      </c>
      <c r="AZ225" s="2"/>
      <c r="BA225" s="194">
        <f t="shared" ref="BA225:BD225" si="491">$C225*BA57*12</f>
        <v>0</v>
      </c>
      <c r="BB225" s="194">
        <f t="shared" si="491"/>
        <v>0</v>
      </c>
      <c r="BC225" s="194">
        <f t="shared" si="491"/>
        <v>0</v>
      </c>
      <c r="BD225" s="194">
        <f t="shared" si="491"/>
        <v>0</v>
      </c>
      <c r="BE225" s="2"/>
      <c r="BF225" s="194">
        <f t="shared" ref="BF225:BG225" si="492">$C225*BF57*12</f>
        <v>0</v>
      </c>
      <c r="BG225" s="194">
        <f t="shared" si="492"/>
        <v>0</v>
      </c>
    </row>
    <row r="226" spans="1:59" s="78" customFormat="1" ht="17.100000000000001" customHeight="1" x14ac:dyDescent="0.3">
      <c r="A226" s="67"/>
      <c r="B226" s="150" t="str">
        <f t="shared" si="291"/>
        <v>P750/770-20/4</v>
      </c>
      <c r="C226" s="193"/>
      <c r="D226" s="2"/>
      <c r="E226" s="40">
        <f t="shared" si="292"/>
        <v>0</v>
      </c>
      <c r="F226" s="2"/>
      <c r="G226" s="194">
        <f t="shared" si="293"/>
        <v>0</v>
      </c>
      <c r="H226" s="2"/>
      <c r="I226" s="194">
        <f t="shared" si="303"/>
        <v>0</v>
      </c>
      <c r="J226" s="194">
        <f t="shared" ref="J226:T226" si="493">$C226*J58*12</f>
        <v>0</v>
      </c>
      <c r="K226" s="194">
        <f t="shared" si="493"/>
        <v>0</v>
      </c>
      <c r="L226" s="194">
        <f t="shared" si="493"/>
        <v>0</v>
      </c>
      <c r="M226" s="194">
        <f t="shared" si="493"/>
        <v>0</v>
      </c>
      <c r="N226" s="194">
        <f t="shared" si="493"/>
        <v>0</v>
      </c>
      <c r="O226" s="194">
        <f t="shared" si="493"/>
        <v>0</v>
      </c>
      <c r="P226" s="194">
        <f t="shared" si="493"/>
        <v>0</v>
      </c>
      <c r="Q226" s="194">
        <f t="shared" si="493"/>
        <v>0</v>
      </c>
      <c r="R226" s="194">
        <f t="shared" si="493"/>
        <v>0</v>
      </c>
      <c r="S226" s="194">
        <f t="shared" si="493"/>
        <v>0</v>
      </c>
      <c r="T226" s="194">
        <f t="shared" si="493"/>
        <v>0</v>
      </c>
      <c r="U226" s="2"/>
      <c r="V226" s="194">
        <f t="shared" ref="V226:AD226" si="494">$C226*V58*12</f>
        <v>0</v>
      </c>
      <c r="W226" s="194">
        <f t="shared" si="494"/>
        <v>0</v>
      </c>
      <c r="X226" s="194">
        <f t="shared" si="494"/>
        <v>0</v>
      </c>
      <c r="Y226" s="194">
        <f t="shared" si="494"/>
        <v>0</v>
      </c>
      <c r="Z226" s="194">
        <f t="shared" si="494"/>
        <v>0</v>
      </c>
      <c r="AA226" s="194">
        <f t="shared" si="494"/>
        <v>0</v>
      </c>
      <c r="AB226" s="194">
        <f t="shared" si="494"/>
        <v>0</v>
      </c>
      <c r="AC226" s="194">
        <f t="shared" si="494"/>
        <v>0</v>
      </c>
      <c r="AD226" s="194">
        <f t="shared" si="494"/>
        <v>0</v>
      </c>
      <c r="AE226" s="2"/>
      <c r="AF226" s="194">
        <f t="shared" ref="AF226:AG226" si="495">$C226*AF58*12</f>
        <v>0</v>
      </c>
      <c r="AG226" s="194">
        <f t="shared" si="495"/>
        <v>0</v>
      </c>
      <c r="AH226" s="2"/>
      <c r="AI226" s="2"/>
      <c r="AJ226" s="2"/>
      <c r="AK226" s="194">
        <f t="shared" ref="AK226:AN226" si="496">$C226*AK58*12</f>
        <v>0</v>
      </c>
      <c r="AL226" s="194">
        <f t="shared" si="496"/>
        <v>0</v>
      </c>
      <c r="AM226" s="194">
        <f t="shared" si="496"/>
        <v>0</v>
      </c>
      <c r="AN226" s="194">
        <f t="shared" si="496"/>
        <v>0</v>
      </c>
      <c r="AO226" s="2"/>
      <c r="AP226" s="2"/>
      <c r="AQ226" s="194">
        <f t="shared" ref="AQ226" si="497">$C226*AQ58*12</f>
        <v>0</v>
      </c>
      <c r="AR226" s="2"/>
      <c r="AS226" s="194">
        <f t="shared" ref="AS226:AU226" si="498">$C226*AS58*12</f>
        <v>0</v>
      </c>
      <c r="AT226" s="194">
        <f t="shared" si="498"/>
        <v>0</v>
      </c>
      <c r="AU226" s="194">
        <f t="shared" si="498"/>
        <v>0</v>
      </c>
      <c r="AV226" s="2"/>
      <c r="AW226" s="194">
        <f t="shared" ref="AW226:AY226" si="499">$C226*AW58*12</f>
        <v>0</v>
      </c>
      <c r="AX226" s="194">
        <f t="shared" si="499"/>
        <v>0</v>
      </c>
      <c r="AY226" s="194">
        <f t="shared" si="499"/>
        <v>0</v>
      </c>
      <c r="AZ226" s="2"/>
      <c r="BA226" s="194">
        <f t="shared" ref="BA226:BD226" si="500">$C226*BA58*12</f>
        <v>0</v>
      </c>
      <c r="BB226" s="194">
        <f t="shared" si="500"/>
        <v>0</v>
      </c>
      <c r="BC226" s="194">
        <f t="shared" si="500"/>
        <v>0</v>
      </c>
      <c r="BD226" s="194">
        <f t="shared" si="500"/>
        <v>0</v>
      </c>
      <c r="BE226" s="2"/>
      <c r="BF226" s="194">
        <f t="shared" ref="BF226:BG226" si="501">$C226*BF58*12</f>
        <v>0</v>
      </c>
      <c r="BG226" s="194">
        <f t="shared" si="501"/>
        <v>0</v>
      </c>
    </row>
    <row r="227" spans="1:59" s="78" customFormat="1" ht="17.100000000000001" customHeight="1" x14ac:dyDescent="0.3">
      <c r="A227" s="67"/>
      <c r="B227" s="150" t="str">
        <f t="shared" si="291"/>
        <v>P1000/1100-20/4</v>
      </c>
      <c r="C227" s="193"/>
      <c r="D227" s="2"/>
      <c r="E227" s="40">
        <f t="shared" si="292"/>
        <v>0</v>
      </c>
      <c r="F227" s="2"/>
      <c r="G227" s="194">
        <f t="shared" si="293"/>
        <v>0</v>
      </c>
      <c r="H227" s="2"/>
      <c r="I227" s="194">
        <f t="shared" si="303"/>
        <v>0</v>
      </c>
      <c r="J227" s="194">
        <f t="shared" ref="J227:T227" si="502">$C227*J59*12</f>
        <v>0</v>
      </c>
      <c r="K227" s="194">
        <f t="shared" si="502"/>
        <v>0</v>
      </c>
      <c r="L227" s="194">
        <f t="shared" si="502"/>
        <v>0</v>
      </c>
      <c r="M227" s="194">
        <f t="shared" si="502"/>
        <v>0</v>
      </c>
      <c r="N227" s="194">
        <f t="shared" si="502"/>
        <v>0</v>
      </c>
      <c r="O227" s="194">
        <f t="shared" si="502"/>
        <v>0</v>
      </c>
      <c r="P227" s="194">
        <f t="shared" si="502"/>
        <v>0</v>
      </c>
      <c r="Q227" s="194">
        <f t="shared" si="502"/>
        <v>0</v>
      </c>
      <c r="R227" s="194">
        <f t="shared" si="502"/>
        <v>0</v>
      </c>
      <c r="S227" s="194">
        <f t="shared" si="502"/>
        <v>0</v>
      </c>
      <c r="T227" s="194">
        <f t="shared" si="502"/>
        <v>0</v>
      </c>
      <c r="U227" s="2"/>
      <c r="V227" s="194">
        <f t="shared" ref="V227:AD227" si="503">$C227*V59*12</f>
        <v>0</v>
      </c>
      <c r="W227" s="194">
        <f t="shared" si="503"/>
        <v>0</v>
      </c>
      <c r="X227" s="194">
        <f t="shared" si="503"/>
        <v>0</v>
      </c>
      <c r="Y227" s="194">
        <f t="shared" si="503"/>
        <v>0</v>
      </c>
      <c r="Z227" s="194">
        <f t="shared" si="503"/>
        <v>0</v>
      </c>
      <c r="AA227" s="194">
        <f t="shared" si="503"/>
        <v>0</v>
      </c>
      <c r="AB227" s="194">
        <f t="shared" si="503"/>
        <v>0</v>
      </c>
      <c r="AC227" s="194">
        <f t="shared" si="503"/>
        <v>0</v>
      </c>
      <c r="AD227" s="194">
        <f t="shared" si="503"/>
        <v>0</v>
      </c>
      <c r="AE227" s="2"/>
      <c r="AF227" s="194">
        <f t="shared" ref="AF227:AG227" si="504">$C227*AF59*12</f>
        <v>0</v>
      </c>
      <c r="AG227" s="194">
        <f t="shared" si="504"/>
        <v>0</v>
      </c>
      <c r="AH227" s="2"/>
      <c r="AI227" s="2"/>
      <c r="AJ227" s="2"/>
      <c r="AK227" s="194">
        <f t="shared" ref="AK227:AN227" si="505">$C227*AK59*12</f>
        <v>0</v>
      </c>
      <c r="AL227" s="194">
        <f t="shared" si="505"/>
        <v>0</v>
      </c>
      <c r="AM227" s="194">
        <f t="shared" si="505"/>
        <v>0</v>
      </c>
      <c r="AN227" s="194">
        <f t="shared" si="505"/>
        <v>0</v>
      </c>
      <c r="AO227" s="2"/>
      <c r="AP227" s="2"/>
      <c r="AQ227" s="194">
        <f t="shared" ref="AQ227" si="506">$C227*AQ59*12</f>
        <v>0</v>
      </c>
      <c r="AR227" s="2"/>
      <c r="AS227" s="194">
        <f t="shared" ref="AS227:AU227" si="507">$C227*AS59*12</f>
        <v>0</v>
      </c>
      <c r="AT227" s="194">
        <f t="shared" si="507"/>
        <v>0</v>
      </c>
      <c r="AU227" s="194">
        <f t="shared" si="507"/>
        <v>0</v>
      </c>
      <c r="AV227" s="2"/>
      <c r="AW227" s="194">
        <f t="shared" ref="AW227:AY227" si="508">$C227*AW59*12</f>
        <v>0</v>
      </c>
      <c r="AX227" s="194">
        <f t="shared" si="508"/>
        <v>0</v>
      </c>
      <c r="AY227" s="194">
        <f t="shared" si="508"/>
        <v>0</v>
      </c>
      <c r="AZ227" s="2"/>
      <c r="BA227" s="194">
        <f t="shared" ref="BA227:BD227" si="509">$C227*BA59*12</f>
        <v>0</v>
      </c>
      <c r="BB227" s="194">
        <f t="shared" si="509"/>
        <v>0</v>
      </c>
      <c r="BC227" s="194">
        <f t="shared" si="509"/>
        <v>0</v>
      </c>
      <c r="BD227" s="194">
        <f t="shared" si="509"/>
        <v>0</v>
      </c>
      <c r="BE227" s="2"/>
      <c r="BF227" s="194">
        <f t="shared" ref="BF227:BG227" si="510">$C227*BF59*12</f>
        <v>0</v>
      </c>
      <c r="BG227" s="194">
        <f t="shared" si="510"/>
        <v>0</v>
      </c>
    </row>
    <row r="228" spans="1:59" s="78" customFormat="1" ht="17.100000000000001" customHeight="1" x14ac:dyDescent="0.3">
      <c r="A228" s="67"/>
      <c r="B228" s="150" t="str">
        <f t="shared" si="291"/>
        <v>VP240-1/4</v>
      </c>
      <c r="C228" s="193"/>
      <c r="D228" s="2"/>
      <c r="E228" s="40">
        <f t="shared" si="292"/>
        <v>0</v>
      </c>
      <c r="F228" s="2"/>
      <c r="G228" s="194">
        <f t="shared" si="293"/>
        <v>0</v>
      </c>
      <c r="H228" s="2"/>
      <c r="I228" s="194">
        <f t="shared" si="303"/>
        <v>0</v>
      </c>
      <c r="J228" s="194">
        <f t="shared" ref="J228:T228" si="511">$C228*J60*12</f>
        <v>0</v>
      </c>
      <c r="K228" s="194">
        <f t="shared" si="511"/>
        <v>0</v>
      </c>
      <c r="L228" s="194">
        <f t="shared" si="511"/>
        <v>0</v>
      </c>
      <c r="M228" s="194">
        <f t="shared" si="511"/>
        <v>0</v>
      </c>
      <c r="N228" s="194">
        <f t="shared" si="511"/>
        <v>0</v>
      </c>
      <c r="O228" s="194">
        <f t="shared" si="511"/>
        <v>0</v>
      </c>
      <c r="P228" s="194">
        <f t="shared" si="511"/>
        <v>0</v>
      </c>
      <c r="Q228" s="194">
        <f t="shared" si="511"/>
        <v>0</v>
      </c>
      <c r="R228" s="194">
        <f t="shared" si="511"/>
        <v>0</v>
      </c>
      <c r="S228" s="194">
        <f t="shared" si="511"/>
        <v>0</v>
      </c>
      <c r="T228" s="194">
        <f t="shared" si="511"/>
        <v>0</v>
      </c>
      <c r="U228" s="2"/>
      <c r="V228" s="194">
        <f t="shared" ref="V228:AD228" si="512">$C228*V60*12</f>
        <v>0</v>
      </c>
      <c r="W228" s="194">
        <f t="shared" si="512"/>
        <v>0</v>
      </c>
      <c r="X228" s="194">
        <f t="shared" si="512"/>
        <v>0</v>
      </c>
      <c r="Y228" s="194">
        <f t="shared" si="512"/>
        <v>0</v>
      </c>
      <c r="Z228" s="194">
        <f t="shared" si="512"/>
        <v>0</v>
      </c>
      <c r="AA228" s="194">
        <f t="shared" si="512"/>
        <v>0</v>
      </c>
      <c r="AB228" s="194">
        <f t="shared" si="512"/>
        <v>0</v>
      </c>
      <c r="AC228" s="194">
        <f t="shared" si="512"/>
        <v>0</v>
      </c>
      <c r="AD228" s="194">
        <f t="shared" si="512"/>
        <v>0</v>
      </c>
      <c r="AE228" s="2"/>
      <c r="AF228" s="194">
        <f t="shared" ref="AF228:AG228" si="513">$C228*AF60*12</f>
        <v>0</v>
      </c>
      <c r="AG228" s="194">
        <f t="shared" si="513"/>
        <v>0</v>
      </c>
      <c r="AH228" s="2"/>
      <c r="AI228" s="2"/>
      <c r="AJ228" s="2"/>
      <c r="AK228" s="194">
        <f t="shared" ref="AK228:AN228" si="514">$C228*AK60*12</f>
        <v>0</v>
      </c>
      <c r="AL228" s="194">
        <f t="shared" si="514"/>
        <v>0</v>
      </c>
      <c r="AM228" s="194">
        <f t="shared" si="514"/>
        <v>0</v>
      </c>
      <c r="AN228" s="194">
        <f t="shared" si="514"/>
        <v>0</v>
      </c>
      <c r="AO228" s="2"/>
      <c r="AP228" s="2"/>
      <c r="AQ228" s="194">
        <f t="shared" ref="AQ228" si="515">$C228*AQ60*12</f>
        <v>0</v>
      </c>
      <c r="AR228" s="2"/>
      <c r="AS228" s="194">
        <f t="shared" ref="AS228:AU228" si="516">$C228*AS60*12</f>
        <v>0</v>
      </c>
      <c r="AT228" s="194">
        <f t="shared" si="516"/>
        <v>0</v>
      </c>
      <c r="AU228" s="194">
        <f t="shared" si="516"/>
        <v>0</v>
      </c>
      <c r="AV228" s="2"/>
      <c r="AW228" s="194">
        <f t="shared" ref="AW228:AY228" si="517">$C228*AW60*12</f>
        <v>0</v>
      </c>
      <c r="AX228" s="194">
        <f t="shared" si="517"/>
        <v>0</v>
      </c>
      <c r="AY228" s="194">
        <f t="shared" si="517"/>
        <v>0</v>
      </c>
      <c r="AZ228" s="2"/>
      <c r="BA228" s="194">
        <f t="shared" ref="BA228:BD228" si="518">$C228*BA60*12</f>
        <v>0</v>
      </c>
      <c r="BB228" s="194">
        <f t="shared" si="518"/>
        <v>0</v>
      </c>
      <c r="BC228" s="194">
        <f t="shared" si="518"/>
        <v>0</v>
      </c>
      <c r="BD228" s="194">
        <f t="shared" si="518"/>
        <v>0</v>
      </c>
      <c r="BE228" s="2"/>
      <c r="BF228" s="194">
        <f t="shared" ref="BF228:BG228" si="519">$C228*BF60*12</f>
        <v>0</v>
      </c>
      <c r="BG228" s="194">
        <f t="shared" si="519"/>
        <v>0</v>
      </c>
    </row>
    <row r="229" spans="1:59" s="78" customFormat="1" ht="17.100000000000001" customHeight="1" x14ac:dyDescent="0.3">
      <c r="A229" s="67"/>
      <c r="B229" s="150" t="str">
        <f t="shared" si="291"/>
        <v>VP650/660-1/4</v>
      </c>
      <c r="C229" s="193"/>
      <c r="D229" s="2"/>
      <c r="E229" s="40">
        <f t="shared" si="292"/>
        <v>0</v>
      </c>
      <c r="F229" s="2"/>
      <c r="G229" s="194">
        <f t="shared" si="293"/>
        <v>0</v>
      </c>
      <c r="H229" s="2"/>
      <c r="I229" s="194">
        <f t="shared" si="303"/>
        <v>0</v>
      </c>
      <c r="J229" s="194">
        <f t="shared" ref="J229:T229" si="520">$C229*J61*12</f>
        <v>0</v>
      </c>
      <c r="K229" s="194">
        <f t="shared" si="520"/>
        <v>0</v>
      </c>
      <c r="L229" s="194">
        <f t="shared" si="520"/>
        <v>0</v>
      </c>
      <c r="M229" s="194">
        <f t="shared" si="520"/>
        <v>0</v>
      </c>
      <c r="N229" s="194">
        <f t="shared" si="520"/>
        <v>0</v>
      </c>
      <c r="O229" s="194">
        <f t="shared" si="520"/>
        <v>0</v>
      </c>
      <c r="P229" s="194">
        <f t="shared" si="520"/>
        <v>0</v>
      </c>
      <c r="Q229" s="194">
        <f t="shared" si="520"/>
        <v>0</v>
      </c>
      <c r="R229" s="194">
        <f t="shared" si="520"/>
        <v>0</v>
      </c>
      <c r="S229" s="194">
        <f t="shared" si="520"/>
        <v>0</v>
      </c>
      <c r="T229" s="194">
        <f t="shared" si="520"/>
        <v>0</v>
      </c>
      <c r="U229" s="2"/>
      <c r="V229" s="194">
        <f t="shared" ref="V229:AD229" si="521">$C229*V61*12</f>
        <v>0</v>
      </c>
      <c r="W229" s="194">
        <f t="shared" si="521"/>
        <v>0</v>
      </c>
      <c r="X229" s="194">
        <f t="shared" si="521"/>
        <v>0</v>
      </c>
      <c r="Y229" s="194">
        <f t="shared" si="521"/>
        <v>0</v>
      </c>
      <c r="Z229" s="194">
        <f t="shared" si="521"/>
        <v>0</v>
      </c>
      <c r="AA229" s="194">
        <f t="shared" si="521"/>
        <v>0</v>
      </c>
      <c r="AB229" s="194">
        <f t="shared" si="521"/>
        <v>0</v>
      </c>
      <c r="AC229" s="194">
        <f t="shared" si="521"/>
        <v>0</v>
      </c>
      <c r="AD229" s="194">
        <f t="shared" si="521"/>
        <v>0</v>
      </c>
      <c r="AE229" s="2"/>
      <c r="AF229" s="194">
        <f t="shared" ref="AF229:AG229" si="522">$C229*AF61*12</f>
        <v>0</v>
      </c>
      <c r="AG229" s="194">
        <f t="shared" si="522"/>
        <v>0</v>
      </c>
      <c r="AH229" s="2"/>
      <c r="AI229" s="2"/>
      <c r="AJ229" s="2"/>
      <c r="AK229" s="194">
        <f t="shared" ref="AK229:AN229" si="523">$C229*AK61*12</f>
        <v>0</v>
      </c>
      <c r="AL229" s="194">
        <f t="shared" si="523"/>
        <v>0</v>
      </c>
      <c r="AM229" s="194">
        <f t="shared" si="523"/>
        <v>0</v>
      </c>
      <c r="AN229" s="194">
        <f t="shared" si="523"/>
        <v>0</v>
      </c>
      <c r="AO229" s="2"/>
      <c r="AP229" s="2"/>
      <c r="AQ229" s="194">
        <f t="shared" ref="AQ229" si="524">$C229*AQ61*12</f>
        <v>0</v>
      </c>
      <c r="AR229" s="2"/>
      <c r="AS229" s="194">
        <f t="shared" ref="AS229:AU229" si="525">$C229*AS61*12</f>
        <v>0</v>
      </c>
      <c r="AT229" s="194">
        <f t="shared" si="525"/>
        <v>0</v>
      </c>
      <c r="AU229" s="194">
        <f t="shared" si="525"/>
        <v>0</v>
      </c>
      <c r="AV229" s="2"/>
      <c r="AW229" s="194">
        <f t="shared" ref="AW229:AY229" si="526">$C229*AW61*12</f>
        <v>0</v>
      </c>
      <c r="AX229" s="194">
        <f t="shared" si="526"/>
        <v>0</v>
      </c>
      <c r="AY229" s="194">
        <f t="shared" si="526"/>
        <v>0</v>
      </c>
      <c r="AZ229" s="2"/>
      <c r="BA229" s="194">
        <f t="shared" ref="BA229:BD229" si="527">$C229*BA61*12</f>
        <v>0</v>
      </c>
      <c r="BB229" s="194">
        <f t="shared" si="527"/>
        <v>0</v>
      </c>
      <c r="BC229" s="194">
        <f t="shared" si="527"/>
        <v>0</v>
      </c>
      <c r="BD229" s="194">
        <f t="shared" si="527"/>
        <v>0</v>
      </c>
      <c r="BE229" s="2"/>
      <c r="BF229" s="194">
        <f t="shared" ref="BF229:BG229" si="528">$C229*BF61*12</f>
        <v>0</v>
      </c>
      <c r="BG229" s="194">
        <f t="shared" si="528"/>
        <v>0</v>
      </c>
    </row>
    <row r="230" spans="1:59" s="78" customFormat="1" ht="17.100000000000001" customHeight="1" x14ac:dyDescent="0.3">
      <c r="A230" s="67"/>
      <c r="B230" s="150" t="str">
        <f t="shared" si="291"/>
        <v>VP750/770-1/4</v>
      </c>
      <c r="C230" s="193"/>
      <c r="D230" s="2"/>
      <c r="E230" s="40">
        <f t="shared" si="292"/>
        <v>0</v>
      </c>
      <c r="F230" s="2"/>
      <c r="G230" s="194">
        <f t="shared" si="293"/>
        <v>0</v>
      </c>
      <c r="H230" s="2"/>
      <c r="I230" s="194">
        <f t="shared" si="303"/>
        <v>0</v>
      </c>
      <c r="J230" s="194">
        <f t="shared" ref="J230:T230" si="529">$C230*J62*12</f>
        <v>0</v>
      </c>
      <c r="K230" s="194">
        <f t="shared" si="529"/>
        <v>0</v>
      </c>
      <c r="L230" s="194">
        <f t="shared" si="529"/>
        <v>0</v>
      </c>
      <c r="M230" s="194">
        <f t="shared" si="529"/>
        <v>0</v>
      </c>
      <c r="N230" s="194">
        <f t="shared" si="529"/>
        <v>0</v>
      </c>
      <c r="O230" s="194">
        <f t="shared" si="529"/>
        <v>0</v>
      </c>
      <c r="P230" s="194">
        <f t="shared" si="529"/>
        <v>0</v>
      </c>
      <c r="Q230" s="194">
        <f t="shared" si="529"/>
        <v>0</v>
      </c>
      <c r="R230" s="194">
        <f t="shared" si="529"/>
        <v>0</v>
      </c>
      <c r="S230" s="194">
        <f t="shared" si="529"/>
        <v>0</v>
      </c>
      <c r="T230" s="194">
        <f t="shared" si="529"/>
        <v>0</v>
      </c>
      <c r="U230" s="2"/>
      <c r="V230" s="194">
        <f t="shared" ref="V230:AD230" si="530">$C230*V62*12</f>
        <v>0</v>
      </c>
      <c r="W230" s="194">
        <f t="shared" si="530"/>
        <v>0</v>
      </c>
      <c r="X230" s="194">
        <f t="shared" si="530"/>
        <v>0</v>
      </c>
      <c r="Y230" s="194">
        <f t="shared" si="530"/>
        <v>0</v>
      </c>
      <c r="Z230" s="194">
        <f t="shared" si="530"/>
        <v>0</v>
      </c>
      <c r="AA230" s="194">
        <f t="shared" si="530"/>
        <v>0</v>
      </c>
      <c r="AB230" s="194">
        <f t="shared" si="530"/>
        <v>0</v>
      </c>
      <c r="AC230" s="194">
        <f t="shared" si="530"/>
        <v>0</v>
      </c>
      <c r="AD230" s="194">
        <f t="shared" si="530"/>
        <v>0</v>
      </c>
      <c r="AE230" s="2"/>
      <c r="AF230" s="194">
        <f t="shared" ref="AF230:AG230" si="531">$C230*AF62*12</f>
        <v>0</v>
      </c>
      <c r="AG230" s="194">
        <f t="shared" si="531"/>
        <v>0</v>
      </c>
      <c r="AH230" s="2"/>
      <c r="AI230" s="2"/>
      <c r="AJ230" s="2"/>
      <c r="AK230" s="194">
        <f t="shared" ref="AK230:AN230" si="532">$C230*AK62*12</f>
        <v>0</v>
      </c>
      <c r="AL230" s="194">
        <f t="shared" si="532"/>
        <v>0</v>
      </c>
      <c r="AM230" s="194">
        <f t="shared" si="532"/>
        <v>0</v>
      </c>
      <c r="AN230" s="194">
        <f t="shared" si="532"/>
        <v>0</v>
      </c>
      <c r="AO230" s="2"/>
      <c r="AP230" s="2"/>
      <c r="AQ230" s="194">
        <f t="shared" ref="AQ230" si="533">$C230*AQ62*12</f>
        <v>0</v>
      </c>
      <c r="AR230" s="2"/>
      <c r="AS230" s="194">
        <f t="shared" ref="AS230:AU230" si="534">$C230*AS62*12</f>
        <v>0</v>
      </c>
      <c r="AT230" s="194">
        <f t="shared" si="534"/>
        <v>0</v>
      </c>
      <c r="AU230" s="194">
        <f t="shared" si="534"/>
        <v>0</v>
      </c>
      <c r="AV230" s="2"/>
      <c r="AW230" s="194">
        <f t="shared" ref="AW230:AY230" si="535">$C230*AW62*12</f>
        <v>0</v>
      </c>
      <c r="AX230" s="194">
        <f t="shared" si="535"/>
        <v>0</v>
      </c>
      <c r="AY230" s="194">
        <f t="shared" si="535"/>
        <v>0</v>
      </c>
      <c r="AZ230" s="2"/>
      <c r="BA230" s="194">
        <f t="shared" ref="BA230:BD230" si="536">$C230*BA62*12</f>
        <v>0</v>
      </c>
      <c r="BB230" s="194">
        <f t="shared" si="536"/>
        <v>0</v>
      </c>
      <c r="BC230" s="194">
        <f t="shared" si="536"/>
        <v>0</v>
      </c>
      <c r="BD230" s="194">
        <f t="shared" si="536"/>
        <v>0</v>
      </c>
      <c r="BE230" s="2"/>
      <c r="BF230" s="194">
        <f t="shared" ref="BF230:BG230" si="537">$C230*BF62*12</f>
        <v>0</v>
      </c>
      <c r="BG230" s="194">
        <f t="shared" si="537"/>
        <v>0</v>
      </c>
    </row>
    <row r="231" spans="1:59" s="78" customFormat="1" ht="17.100000000000001" customHeight="1" x14ac:dyDescent="0.3">
      <c r="A231" s="67"/>
      <c r="B231" s="150" t="str">
        <f t="shared" si="291"/>
        <v>VP1000/1100-1/4</v>
      </c>
      <c r="C231" s="193"/>
      <c r="D231" s="2"/>
      <c r="E231" s="40">
        <f t="shared" si="292"/>
        <v>0</v>
      </c>
      <c r="F231" s="2"/>
      <c r="G231" s="194">
        <f t="shared" si="293"/>
        <v>0</v>
      </c>
      <c r="H231" s="2"/>
      <c r="I231" s="194">
        <f t="shared" si="303"/>
        <v>0</v>
      </c>
      <c r="J231" s="194">
        <f t="shared" ref="J231:T231" si="538">$C231*J63*12</f>
        <v>0</v>
      </c>
      <c r="K231" s="194">
        <f t="shared" si="538"/>
        <v>0</v>
      </c>
      <c r="L231" s="194">
        <f t="shared" si="538"/>
        <v>0</v>
      </c>
      <c r="M231" s="194">
        <f t="shared" si="538"/>
        <v>0</v>
      </c>
      <c r="N231" s="194">
        <f t="shared" si="538"/>
        <v>0</v>
      </c>
      <c r="O231" s="194">
        <f t="shared" si="538"/>
        <v>0</v>
      </c>
      <c r="P231" s="194">
        <f t="shared" si="538"/>
        <v>0</v>
      </c>
      <c r="Q231" s="194">
        <f t="shared" si="538"/>
        <v>0</v>
      </c>
      <c r="R231" s="194">
        <f t="shared" si="538"/>
        <v>0</v>
      </c>
      <c r="S231" s="194">
        <f t="shared" si="538"/>
        <v>0</v>
      </c>
      <c r="T231" s="194">
        <f t="shared" si="538"/>
        <v>0</v>
      </c>
      <c r="U231" s="2"/>
      <c r="V231" s="194">
        <f t="shared" ref="V231:AD231" si="539">$C231*V63*12</f>
        <v>0</v>
      </c>
      <c r="W231" s="194">
        <f t="shared" si="539"/>
        <v>0</v>
      </c>
      <c r="X231" s="194">
        <f t="shared" si="539"/>
        <v>0</v>
      </c>
      <c r="Y231" s="194">
        <f t="shared" si="539"/>
        <v>0</v>
      </c>
      <c r="Z231" s="194">
        <f t="shared" si="539"/>
        <v>0</v>
      </c>
      <c r="AA231" s="194">
        <f t="shared" si="539"/>
        <v>0</v>
      </c>
      <c r="AB231" s="194">
        <f t="shared" si="539"/>
        <v>0</v>
      </c>
      <c r="AC231" s="194">
        <f t="shared" si="539"/>
        <v>0</v>
      </c>
      <c r="AD231" s="194">
        <f t="shared" si="539"/>
        <v>0</v>
      </c>
      <c r="AE231" s="2"/>
      <c r="AF231" s="194">
        <f t="shared" ref="AF231:AG231" si="540">$C231*AF63*12</f>
        <v>0</v>
      </c>
      <c r="AG231" s="194">
        <f t="shared" si="540"/>
        <v>0</v>
      </c>
      <c r="AH231" s="2"/>
      <c r="AI231" s="2"/>
      <c r="AJ231" s="2"/>
      <c r="AK231" s="194">
        <f t="shared" ref="AK231:AN231" si="541">$C231*AK63*12</f>
        <v>0</v>
      </c>
      <c r="AL231" s="194">
        <f t="shared" si="541"/>
        <v>0</v>
      </c>
      <c r="AM231" s="194">
        <f t="shared" si="541"/>
        <v>0</v>
      </c>
      <c r="AN231" s="194">
        <f t="shared" si="541"/>
        <v>0</v>
      </c>
      <c r="AO231" s="2"/>
      <c r="AP231" s="2"/>
      <c r="AQ231" s="194">
        <f t="shared" ref="AQ231" si="542">$C231*AQ63*12</f>
        <v>0</v>
      </c>
      <c r="AR231" s="2"/>
      <c r="AS231" s="194">
        <f t="shared" ref="AS231:AU231" si="543">$C231*AS63*12</f>
        <v>0</v>
      </c>
      <c r="AT231" s="194">
        <f t="shared" si="543"/>
        <v>0</v>
      </c>
      <c r="AU231" s="194">
        <f t="shared" si="543"/>
        <v>0</v>
      </c>
      <c r="AV231" s="2"/>
      <c r="AW231" s="194">
        <f t="shared" ref="AW231:AY231" si="544">$C231*AW63*12</f>
        <v>0</v>
      </c>
      <c r="AX231" s="194">
        <f t="shared" si="544"/>
        <v>0</v>
      </c>
      <c r="AY231" s="194">
        <f t="shared" si="544"/>
        <v>0</v>
      </c>
      <c r="AZ231" s="2"/>
      <c r="BA231" s="194">
        <f t="shared" ref="BA231:BD231" si="545">$C231*BA63*12</f>
        <v>0</v>
      </c>
      <c r="BB231" s="194">
        <f t="shared" si="545"/>
        <v>0</v>
      </c>
      <c r="BC231" s="194">
        <f t="shared" si="545"/>
        <v>0</v>
      </c>
      <c r="BD231" s="194">
        <f t="shared" si="545"/>
        <v>0</v>
      </c>
      <c r="BE231" s="2"/>
      <c r="BF231" s="194">
        <f t="shared" ref="BF231:BG231" si="546">$C231*BF63*12</f>
        <v>0</v>
      </c>
      <c r="BG231" s="194">
        <f t="shared" si="546"/>
        <v>0</v>
      </c>
    </row>
    <row r="232" spans="1:59" s="78" customFormat="1" ht="17.100000000000001" customHeight="1" x14ac:dyDescent="0.3">
      <c r="A232" s="67"/>
      <c r="B232" s="150" t="str">
        <f t="shared" si="291"/>
        <v>VP240-2/4</v>
      </c>
      <c r="C232" s="193"/>
      <c r="D232" s="2"/>
      <c r="E232" s="40">
        <f t="shared" si="292"/>
        <v>0</v>
      </c>
      <c r="F232" s="2"/>
      <c r="G232" s="194">
        <f t="shared" si="293"/>
        <v>0</v>
      </c>
      <c r="H232" s="2"/>
      <c r="I232" s="194">
        <f t="shared" si="303"/>
        <v>0</v>
      </c>
      <c r="J232" s="194">
        <f t="shared" ref="J232:T232" si="547">$C232*J64*12</f>
        <v>0</v>
      </c>
      <c r="K232" s="194">
        <f t="shared" si="547"/>
        <v>0</v>
      </c>
      <c r="L232" s="194">
        <f t="shared" si="547"/>
        <v>0</v>
      </c>
      <c r="M232" s="194">
        <f t="shared" si="547"/>
        <v>0</v>
      </c>
      <c r="N232" s="194">
        <f t="shared" si="547"/>
        <v>0</v>
      </c>
      <c r="O232" s="194">
        <f t="shared" si="547"/>
        <v>0</v>
      </c>
      <c r="P232" s="194">
        <f t="shared" si="547"/>
        <v>0</v>
      </c>
      <c r="Q232" s="194">
        <f t="shared" si="547"/>
        <v>0</v>
      </c>
      <c r="R232" s="194">
        <f t="shared" si="547"/>
        <v>0</v>
      </c>
      <c r="S232" s="194">
        <f t="shared" si="547"/>
        <v>0</v>
      </c>
      <c r="T232" s="194">
        <f t="shared" si="547"/>
        <v>0</v>
      </c>
      <c r="U232" s="2"/>
      <c r="V232" s="194">
        <f t="shared" ref="V232:AD232" si="548">$C232*V64*12</f>
        <v>0</v>
      </c>
      <c r="W232" s="194">
        <f t="shared" si="548"/>
        <v>0</v>
      </c>
      <c r="X232" s="194">
        <f t="shared" si="548"/>
        <v>0</v>
      </c>
      <c r="Y232" s="194">
        <f t="shared" si="548"/>
        <v>0</v>
      </c>
      <c r="Z232" s="194">
        <f t="shared" si="548"/>
        <v>0</v>
      </c>
      <c r="AA232" s="194">
        <f t="shared" si="548"/>
        <v>0</v>
      </c>
      <c r="AB232" s="194">
        <f t="shared" si="548"/>
        <v>0</v>
      </c>
      <c r="AC232" s="194">
        <f t="shared" si="548"/>
        <v>0</v>
      </c>
      <c r="AD232" s="194">
        <f t="shared" si="548"/>
        <v>0</v>
      </c>
      <c r="AE232" s="2"/>
      <c r="AF232" s="194">
        <f t="shared" ref="AF232:AG232" si="549">$C232*AF64*12</f>
        <v>0</v>
      </c>
      <c r="AG232" s="194">
        <f t="shared" si="549"/>
        <v>0</v>
      </c>
      <c r="AH232" s="2"/>
      <c r="AI232" s="2"/>
      <c r="AJ232" s="2"/>
      <c r="AK232" s="194">
        <f t="shared" ref="AK232:AN232" si="550">$C232*AK64*12</f>
        <v>0</v>
      </c>
      <c r="AL232" s="194">
        <f t="shared" si="550"/>
        <v>0</v>
      </c>
      <c r="AM232" s="194">
        <f t="shared" si="550"/>
        <v>0</v>
      </c>
      <c r="AN232" s="194">
        <f t="shared" si="550"/>
        <v>0</v>
      </c>
      <c r="AO232" s="2"/>
      <c r="AP232" s="2"/>
      <c r="AQ232" s="194">
        <f t="shared" ref="AQ232" si="551">$C232*AQ64*12</f>
        <v>0</v>
      </c>
      <c r="AR232" s="2"/>
      <c r="AS232" s="194">
        <f t="shared" ref="AS232:AU232" si="552">$C232*AS64*12</f>
        <v>0</v>
      </c>
      <c r="AT232" s="194">
        <f t="shared" si="552"/>
        <v>0</v>
      </c>
      <c r="AU232" s="194">
        <f t="shared" si="552"/>
        <v>0</v>
      </c>
      <c r="AV232" s="2"/>
      <c r="AW232" s="194">
        <f t="shared" ref="AW232:AY232" si="553">$C232*AW64*12</f>
        <v>0</v>
      </c>
      <c r="AX232" s="194">
        <f t="shared" si="553"/>
        <v>0</v>
      </c>
      <c r="AY232" s="194">
        <f t="shared" si="553"/>
        <v>0</v>
      </c>
      <c r="AZ232" s="2"/>
      <c r="BA232" s="194">
        <f t="shared" ref="BA232:BD232" si="554">$C232*BA64*12</f>
        <v>0</v>
      </c>
      <c r="BB232" s="194">
        <f t="shared" si="554"/>
        <v>0</v>
      </c>
      <c r="BC232" s="194">
        <f t="shared" si="554"/>
        <v>0</v>
      </c>
      <c r="BD232" s="194">
        <f t="shared" si="554"/>
        <v>0</v>
      </c>
      <c r="BE232" s="2"/>
      <c r="BF232" s="194">
        <f t="shared" ref="BF232:BG232" si="555">$C232*BF64*12</f>
        <v>0</v>
      </c>
      <c r="BG232" s="194">
        <f t="shared" si="555"/>
        <v>0</v>
      </c>
    </row>
    <row r="233" spans="1:59" s="78" customFormat="1" ht="17.100000000000001" customHeight="1" x14ac:dyDescent="0.3">
      <c r="A233" s="67"/>
      <c r="B233" s="150" t="str">
        <f t="shared" si="291"/>
        <v>VP650/660-2/4</v>
      </c>
      <c r="C233" s="193"/>
      <c r="D233" s="2"/>
      <c r="E233" s="40">
        <f t="shared" si="292"/>
        <v>0</v>
      </c>
      <c r="F233" s="2"/>
      <c r="G233" s="194">
        <f t="shared" si="293"/>
        <v>0</v>
      </c>
      <c r="H233" s="2"/>
      <c r="I233" s="194">
        <f t="shared" si="303"/>
        <v>0</v>
      </c>
      <c r="J233" s="194">
        <f t="shared" ref="J233:T233" si="556">$C233*J65*12</f>
        <v>0</v>
      </c>
      <c r="K233" s="194">
        <f t="shared" si="556"/>
        <v>0</v>
      </c>
      <c r="L233" s="194">
        <f t="shared" si="556"/>
        <v>0</v>
      </c>
      <c r="M233" s="194">
        <f t="shared" si="556"/>
        <v>0</v>
      </c>
      <c r="N233" s="194">
        <f t="shared" si="556"/>
        <v>0</v>
      </c>
      <c r="O233" s="194">
        <f t="shared" si="556"/>
        <v>0</v>
      </c>
      <c r="P233" s="194">
        <f t="shared" si="556"/>
        <v>0</v>
      </c>
      <c r="Q233" s="194">
        <f t="shared" si="556"/>
        <v>0</v>
      </c>
      <c r="R233" s="194">
        <f t="shared" si="556"/>
        <v>0</v>
      </c>
      <c r="S233" s="194">
        <f t="shared" si="556"/>
        <v>0</v>
      </c>
      <c r="T233" s="194">
        <f t="shared" si="556"/>
        <v>0</v>
      </c>
      <c r="U233" s="2"/>
      <c r="V233" s="194">
        <f t="shared" ref="V233:AD233" si="557">$C233*V65*12</f>
        <v>0</v>
      </c>
      <c r="W233" s="194">
        <f t="shared" si="557"/>
        <v>0</v>
      </c>
      <c r="X233" s="194">
        <f t="shared" si="557"/>
        <v>0</v>
      </c>
      <c r="Y233" s="194">
        <f t="shared" si="557"/>
        <v>0</v>
      </c>
      <c r="Z233" s="194">
        <f t="shared" si="557"/>
        <v>0</v>
      </c>
      <c r="AA233" s="194">
        <f t="shared" si="557"/>
        <v>0</v>
      </c>
      <c r="AB233" s="194">
        <f t="shared" si="557"/>
        <v>0</v>
      </c>
      <c r="AC233" s="194">
        <f t="shared" si="557"/>
        <v>0</v>
      </c>
      <c r="AD233" s="194">
        <f t="shared" si="557"/>
        <v>0</v>
      </c>
      <c r="AE233" s="2"/>
      <c r="AF233" s="194">
        <f t="shared" ref="AF233:AG233" si="558">$C233*AF65*12</f>
        <v>0</v>
      </c>
      <c r="AG233" s="194">
        <f t="shared" si="558"/>
        <v>0</v>
      </c>
      <c r="AH233" s="2"/>
      <c r="AI233" s="2"/>
      <c r="AJ233" s="2"/>
      <c r="AK233" s="194">
        <f t="shared" ref="AK233:AN233" si="559">$C233*AK65*12</f>
        <v>0</v>
      </c>
      <c r="AL233" s="194">
        <f t="shared" si="559"/>
        <v>0</v>
      </c>
      <c r="AM233" s="194">
        <f t="shared" si="559"/>
        <v>0</v>
      </c>
      <c r="AN233" s="194">
        <f t="shared" si="559"/>
        <v>0</v>
      </c>
      <c r="AO233" s="2"/>
      <c r="AP233" s="2"/>
      <c r="AQ233" s="194">
        <f t="shared" ref="AQ233" si="560">$C233*AQ65*12</f>
        <v>0</v>
      </c>
      <c r="AR233" s="2"/>
      <c r="AS233" s="194">
        <f t="shared" ref="AS233:AU233" si="561">$C233*AS65*12</f>
        <v>0</v>
      </c>
      <c r="AT233" s="194">
        <f t="shared" si="561"/>
        <v>0</v>
      </c>
      <c r="AU233" s="194">
        <f t="shared" si="561"/>
        <v>0</v>
      </c>
      <c r="AV233" s="2"/>
      <c r="AW233" s="194">
        <f t="shared" ref="AW233:AY233" si="562">$C233*AW65*12</f>
        <v>0</v>
      </c>
      <c r="AX233" s="194">
        <f t="shared" si="562"/>
        <v>0</v>
      </c>
      <c r="AY233" s="194">
        <f t="shared" si="562"/>
        <v>0</v>
      </c>
      <c r="AZ233" s="2"/>
      <c r="BA233" s="194">
        <f t="shared" ref="BA233:BD233" si="563">$C233*BA65*12</f>
        <v>0</v>
      </c>
      <c r="BB233" s="194">
        <f t="shared" si="563"/>
        <v>0</v>
      </c>
      <c r="BC233" s="194">
        <f t="shared" si="563"/>
        <v>0</v>
      </c>
      <c r="BD233" s="194">
        <f t="shared" si="563"/>
        <v>0</v>
      </c>
      <c r="BE233" s="2"/>
      <c r="BF233" s="194">
        <f t="shared" ref="BF233:BG233" si="564">$C233*BF65*12</f>
        <v>0</v>
      </c>
      <c r="BG233" s="194">
        <f t="shared" si="564"/>
        <v>0</v>
      </c>
    </row>
    <row r="234" spans="1:59" s="78" customFormat="1" ht="17.100000000000001" customHeight="1" x14ac:dyDescent="0.3">
      <c r="A234" s="67"/>
      <c r="B234" s="150" t="str">
        <f t="shared" si="291"/>
        <v>VP750/770-2/4</v>
      </c>
      <c r="C234" s="193"/>
      <c r="D234" s="2"/>
      <c r="E234" s="40">
        <f t="shared" si="292"/>
        <v>0</v>
      </c>
      <c r="F234" s="2"/>
      <c r="G234" s="194">
        <f t="shared" si="293"/>
        <v>0</v>
      </c>
      <c r="H234" s="2"/>
      <c r="I234" s="194">
        <f t="shared" si="303"/>
        <v>0</v>
      </c>
      <c r="J234" s="194">
        <f t="shared" ref="J234:T234" si="565">$C234*J66*12</f>
        <v>0</v>
      </c>
      <c r="K234" s="194">
        <f t="shared" si="565"/>
        <v>0</v>
      </c>
      <c r="L234" s="194">
        <f t="shared" si="565"/>
        <v>0</v>
      </c>
      <c r="M234" s="194">
        <f t="shared" si="565"/>
        <v>0</v>
      </c>
      <c r="N234" s="194">
        <f t="shared" si="565"/>
        <v>0</v>
      </c>
      <c r="O234" s="194">
        <f t="shared" si="565"/>
        <v>0</v>
      </c>
      <c r="P234" s="194">
        <f t="shared" si="565"/>
        <v>0</v>
      </c>
      <c r="Q234" s="194">
        <f t="shared" si="565"/>
        <v>0</v>
      </c>
      <c r="R234" s="194">
        <f t="shared" si="565"/>
        <v>0</v>
      </c>
      <c r="S234" s="194">
        <f t="shared" si="565"/>
        <v>0</v>
      </c>
      <c r="T234" s="194">
        <f t="shared" si="565"/>
        <v>0</v>
      </c>
      <c r="U234" s="2"/>
      <c r="V234" s="194">
        <f t="shared" ref="V234:AD234" si="566">$C234*V66*12</f>
        <v>0</v>
      </c>
      <c r="W234" s="194">
        <f t="shared" si="566"/>
        <v>0</v>
      </c>
      <c r="X234" s="194">
        <f t="shared" si="566"/>
        <v>0</v>
      </c>
      <c r="Y234" s="194">
        <f t="shared" si="566"/>
        <v>0</v>
      </c>
      <c r="Z234" s="194">
        <f t="shared" si="566"/>
        <v>0</v>
      </c>
      <c r="AA234" s="194">
        <f t="shared" si="566"/>
        <v>0</v>
      </c>
      <c r="AB234" s="194">
        <f t="shared" si="566"/>
        <v>0</v>
      </c>
      <c r="AC234" s="194">
        <f t="shared" si="566"/>
        <v>0</v>
      </c>
      <c r="AD234" s="194">
        <f t="shared" si="566"/>
        <v>0</v>
      </c>
      <c r="AE234" s="2"/>
      <c r="AF234" s="194">
        <f t="shared" ref="AF234:AG234" si="567">$C234*AF66*12</f>
        <v>0</v>
      </c>
      <c r="AG234" s="194">
        <f t="shared" si="567"/>
        <v>0</v>
      </c>
      <c r="AH234" s="2"/>
      <c r="AI234" s="2"/>
      <c r="AJ234" s="2"/>
      <c r="AK234" s="194">
        <f t="shared" ref="AK234:AN234" si="568">$C234*AK66*12</f>
        <v>0</v>
      </c>
      <c r="AL234" s="194">
        <f t="shared" si="568"/>
        <v>0</v>
      </c>
      <c r="AM234" s="194">
        <f t="shared" si="568"/>
        <v>0</v>
      </c>
      <c r="AN234" s="194">
        <f t="shared" si="568"/>
        <v>0</v>
      </c>
      <c r="AO234" s="2"/>
      <c r="AP234" s="2"/>
      <c r="AQ234" s="194">
        <f t="shared" ref="AQ234" si="569">$C234*AQ66*12</f>
        <v>0</v>
      </c>
      <c r="AR234" s="2"/>
      <c r="AS234" s="194">
        <f t="shared" ref="AS234:AU234" si="570">$C234*AS66*12</f>
        <v>0</v>
      </c>
      <c r="AT234" s="194">
        <f t="shared" si="570"/>
        <v>0</v>
      </c>
      <c r="AU234" s="194">
        <f t="shared" si="570"/>
        <v>0</v>
      </c>
      <c r="AV234" s="2"/>
      <c r="AW234" s="194">
        <f t="shared" ref="AW234:AY234" si="571">$C234*AW66*12</f>
        <v>0</v>
      </c>
      <c r="AX234" s="194">
        <f t="shared" si="571"/>
        <v>0</v>
      </c>
      <c r="AY234" s="194">
        <f t="shared" si="571"/>
        <v>0</v>
      </c>
      <c r="AZ234" s="2"/>
      <c r="BA234" s="194">
        <f t="shared" ref="BA234:BD234" si="572">$C234*BA66*12</f>
        <v>0</v>
      </c>
      <c r="BB234" s="194">
        <f t="shared" si="572"/>
        <v>0</v>
      </c>
      <c r="BC234" s="194">
        <f t="shared" si="572"/>
        <v>0</v>
      </c>
      <c r="BD234" s="194">
        <f t="shared" si="572"/>
        <v>0</v>
      </c>
      <c r="BE234" s="2"/>
      <c r="BF234" s="194">
        <f t="shared" ref="BF234:BG234" si="573">$C234*BF66*12</f>
        <v>0</v>
      </c>
      <c r="BG234" s="194">
        <f t="shared" si="573"/>
        <v>0</v>
      </c>
    </row>
    <row r="235" spans="1:59" s="78" customFormat="1" ht="17.100000000000001" customHeight="1" x14ac:dyDescent="0.3">
      <c r="A235" s="67"/>
      <c r="B235" s="150" t="str">
        <f t="shared" si="291"/>
        <v>VP1000/1100-2/4</v>
      </c>
      <c r="C235" s="193"/>
      <c r="D235" s="2"/>
      <c r="E235" s="40">
        <f t="shared" si="292"/>
        <v>0</v>
      </c>
      <c r="F235" s="2"/>
      <c r="G235" s="194">
        <f t="shared" si="293"/>
        <v>0</v>
      </c>
      <c r="H235" s="2"/>
      <c r="I235" s="194">
        <f t="shared" si="303"/>
        <v>0</v>
      </c>
      <c r="J235" s="194">
        <f t="shared" ref="J235:T235" si="574">$C235*J67*12</f>
        <v>0</v>
      </c>
      <c r="K235" s="194">
        <f t="shared" si="574"/>
        <v>0</v>
      </c>
      <c r="L235" s="194">
        <f t="shared" si="574"/>
        <v>0</v>
      </c>
      <c r="M235" s="194">
        <f t="shared" si="574"/>
        <v>0</v>
      </c>
      <c r="N235" s="194">
        <f t="shared" si="574"/>
        <v>0</v>
      </c>
      <c r="O235" s="194">
        <f t="shared" si="574"/>
        <v>0</v>
      </c>
      <c r="P235" s="194">
        <f t="shared" si="574"/>
        <v>0</v>
      </c>
      <c r="Q235" s="194">
        <f t="shared" si="574"/>
        <v>0</v>
      </c>
      <c r="R235" s="194">
        <f t="shared" si="574"/>
        <v>0</v>
      </c>
      <c r="S235" s="194">
        <f t="shared" si="574"/>
        <v>0</v>
      </c>
      <c r="T235" s="194">
        <f t="shared" si="574"/>
        <v>0</v>
      </c>
      <c r="U235" s="2"/>
      <c r="V235" s="194">
        <f t="shared" ref="V235:AD235" si="575">$C235*V67*12</f>
        <v>0</v>
      </c>
      <c r="W235" s="194">
        <f t="shared" si="575"/>
        <v>0</v>
      </c>
      <c r="X235" s="194">
        <f t="shared" si="575"/>
        <v>0</v>
      </c>
      <c r="Y235" s="194">
        <f t="shared" si="575"/>
        <v>0</v>
      </c>
      <c r="Z235" s="194">
        <f t="shared" si="575"/>
        <v>0</v>
      </c>
      <c r="AA235" s="194">
        <f t="shared" si="575"/>
        <v>0</v>
      </c>
      <c r="AB235" s="194">
        <f t="shared" si="575"/>
        <v>0</v>
      </c>
      <c r="AC235" s="194">
        <f t="shared" si="575"/>
        <v>0</v>
      </c>
      <c r="AD235" s="194">
        <f t="shared" si="575"/>
        <v>0</v>
      </c>
      <c r="AE235" s="2"/>
      <c r="AF235" s="194">
        <f t="shared" ref="AF235:AG235" si="576">$C235*AF67*12</f>
        <v>0</v>
      </c>
      <c r="AG235" s="194">
        <f t="shared" si="576"/>
        <v>0</v>
      </c>
      <c r="AH235" s="2"/>
      <c r="AI235" s="2"/>
      <c r="AJ235" s="2"/>
      <c r="AK235" s="194">
        <f t="shared" ref="AK235:AN235" si="577">$C235*AK67*12</f>
        <v>0</v>
      </c>
      <c r="AL235" s="194">
        <f t="shared" si="577"/>
        <v>0</v>
      </c>
      <c r="AM235" s="194">
        <f t="shared" si="577"/>
        <v>0</v>
      </c>
      <c r="AN235" s="194">
        <f t="shared" si="577"/>
        <v>0</v>
      </c>
      <c r="AO235" s="2"/>
      <c r="AP235" s="2"/>
      <c r="AQ235" s="194">
        <f t="shared" ref="AQ235" si="578">$C235*AQ67*12</f>
        <v>0</v>
      </c>
      <c r="AR235" s="2"/>
      <c r="AS235" s="194">
        <f t="shared" ref="AS235:AU235" si="579">$C235*AS67*12</f>
        <v>0</v>
      </c>
      <c r="AT235" s="194">
        <f t="shared" si="579"/>
        <v>0</v>
      </c>
      <c r="AU235" s="194">
        <f t="shared" si="579"/>
        <v>0</v>
      </c>
      <c r="AV235" s="2"/>
      <c r="AW235" s="194">
        <f t="shared" ref="AW235:AY235" si="580">$C235*AW67*12</f>
        <v>0</v>
      </c>
      <c r="AX235" s="194">
        <f t="shared" si="580"/>
        <v>0</v>
      </c>
      <c r="AY235" s="194">
        <f t="shared" si="580"/>
        <v>0</v>
      </c>
      <c r="AZ235" s="2"/>
      <c r="BA235" s="194">
        <f t="shared" ref="BA235:BD235" si="581">$C235*BA67*12</f>
        <v>0</v>
      </c>
      <c r="BB235" s="194">
        <f t="shared" si="581"/>
        <v>0</v>
      </c>
      <c r="BC235" s="194">
        <f t="shared" si="581"/>
        <v>0</v>
      </c>
      <c r="BD235" s="194">
        <f t="shared" si="581"/>
        <v>0</v>
      </c>
      <c r="BE235" s="2"/>
      <c r="BF235" s="194">
        <f t="shared" ref="BF235:BG235" si="582">$C235*BF67*12</f>
        <v>0</v>
      </c>
      <c r="BG235" s="194">
        <f t="shared" si="582"/>
        <v>0</v>
      </c>
    </row>
    <row r="236" spans="1:59" s="78" customFormat="1" ht="17.100000000000001" customHeight="1" x14ac:dyDescent="0.3">
      <c r="A236" s="67"/>
      <c r="B236" s="150" t="str">
        <f t="shared" ref="B236:B267" si="583">B68</f>
        <v>VP240-4/4</v>
      </c>
      <c r="C236" s="193"/>
      <c r="D236" s="2"/>
      <c r="E236" s="40">
        <f t="shared" ref="E236:E267" si="584">SUM(F236:BG236)</f>
        <v>0</v>
      </c>
      <c r="F236" s="2"/>
      <c r="G236" s="194">
        <f t="shared" ref="G236:G267" si="585">$C236*G68*12</f>
        <v>0</v>
      </c>
      <c r="H236" s="2"/>
      <c r="I236" s="194">
        <f t="shared" si="303"/>
        <v>0</v>
      </c>
      <c r="J236" s="194">
        <f t="shared" ref="J236:T236" si="586">$C236*J68*12</f>
        <v>0</v>
      </c>
      <c r="K236" s="194">
        <f t="shared" si="586"/>
        <v>0</v>
      </c>
      <c r="L236" s="194">
        <f t="shared" si="586"/>
        <v>0</v>
      </c>
      <c r="M236" s="194">
        <f t="shared" si="586"/>
        <v>0</v>
      </c>
      <c r="N236" s="194">
        <f t="shared" si="586"/>
        <v>0</v>
      </c>
      <c r="O236" s="194">
        <f t="shared" si="586"/>
        <v>0</v>
      </c>
      <c r="P236" s="194">
        <f t="shared" si="586"/>
        <v>0</v>
      </c>
      <c r="Q236" s="194">
        <f t="shared" si="586"/>
        <v>0</v>
      </c>
      <c r="R236" s="194">
        <f t="shared" si="586"/>
        <v>0</v>
      </c>
      <c r="S236" s="194">
        <f t="shared" si="586"/>
        <v>0</v>
      </c>
      <c r="T236" s="194">
        <f t="shared" si="586"/>
        <v>0</v>
      </c>
      <c r="U236" s="2"/>
      <c r="V236" s="194">
        <f t="shared" ref="V236:AD236" si="587">$C236*V68*12</f>
        <v>0</v>
      </c>
      <c r="W236" s="194">
        <f t="shared" si="587"/>
        <v>0</v>
      </c>
      <c r="X236" s="194">
        <f t="shared" si="587"/>
        <v>0</v>
      </c>
      <c r="Y236" s="194">
        <f t="shared" si="587"/>
        <v>0</v>
      </c>
      <c r="Z236" s="194">
        <f t="shared" si="587"/>
        <v>0</v>
      </c>
      <c r="AA236" s="194">
        <f t="shared" si="587"/>
        <v>0</v>
      </c>
      <c r="AB236" s="194">
        <f t="shared" si="587"/>
        <v>0</v>
      </c>
      <c r="AC236" s="194">
        <f t="shared" si="587"/>
        <v>0</v>
      </c>
      <c r="AD236" s="194">
        <f t="shared" si="587"/>
        <v>0</v>
      </c>
      <c r="AE236" s="2"/>
      <c r="AF236" s="194">
        <f t="shared" ref="AF236:AG236" si="588">$C236*AF68*12</f>
        <v>0</v>
      </c>
      <c r="AG236" s="194">
        <f t="shared" si="588"/>
        <v>0</v>
      </c>
      <c r="AH236" s="2"/>
      <c r="AI236" s="2"/>
      <c r="AJ236" s="2"/>
      <c r="AK236" s="194">
        <f t="shared" ref="AK236:AN236" si="589">$C236*AK68*12</f>
        <v>0</v>
      </c>
      <c r="AL236" s="194">
        <f t="shared" si="589"/>
        <v>0</v>
      </c>
      <c r="AM236" s="194">
        <f t="shared" si="589"/>
        <v>0</v>
      </c>
      <c r="AN236" s="194">
        <f t="shared" si="589"/>
        <v>0</v>
      </c>
      <c r="AO236" s="2"/>
      <c r="AP236" s="2"/>
      <c r="AQ236" s="194">
        <f t="shared" ref="AQ236" si="590">$C236*AQ68*12</f>
        <v>0</v>
      </c>
      <c r="AR236" s="2"/>
      <c r="AS236" s="194">
        <f t="shared" ref="AS236:AU236" si="591">$C236*AS68*12</f>
        <v>0</v>
      </c>
      <c r="AT236" s="194">
        <f t="shared" si="591"/>
        <v>0</v>
      </c>
      <c r="AU236" s="194">
        <f t="shared" si="591"/>
        <v>0</v>
      </c>
      <c r="AV236" s="2"/>
      <c r="AW236" s="194">
        <f t="shared" ref="AW236:AY236" si="592">$C236*AW68*12</f>
        <v>0</v>
      </c>
      <c r="AX236" s="194">
        <f t="shared" si="592"/>
        <v>0</v>
      </c>
      <c r="AY236" s="194">
        <f t="shared" si="592"/>
        <v>0</v>
      </c>
      <c r="AZ236" s="2"/>
      <c r="BA236" s="194">
        <f t="shared" ref="BA236:BD236" si="593">$C236*BA68*12</f>
        <v>0</v>
      </c>
      <c r="BB236" s="194">
        <f t="shared" si="593"/>
        <v>0</v>
      </c>
      <c r="BC236" s="194">
        <f t="shared" si="593"/>
        <v>0</v>
      </c>
      <c r="BD236" s="194">
        <f t="shared" si="593"/>
        <v>0</v>
      </c>
      <c r="BE236" s="2"/>
      <c r="BF236" s="194">
        <f t="shared" ref="BF236:BG236" si="594">$C236*BF68*12</f>
        <v>0</v>
      </c>
      <c r="BG236" s="194">
        <f t="shared" si="594"/>
        <v>0</v>
      </c>
    </row>
    <row r="237" spans="1:59" s="78" customFormat="1" ht="17.100000000000001" customHeight="1" x14ac:dyDescent="0.3">
      <c r="A237" s="67"/>
      <c r="B237" s="150" t="str">
        <f t="shared" si="583"/>
        <v>VP650/660-4/4</v>
      </c>
      <c r="C237" s="193"/>
      <c r="D237" s="2"/>
      <c r="E237" s="40">
        <f t="shared" si="584"/>
        <v>0</v>
      </c>
      <c r="F237" s="2"/>
      <c r="G237" s="194">
        <f t="shared" si="585"/>
        <v>0</v>
      </c>
      <c r="H237" s="2"/>
      <c r="I237" s="194">
        <f t="shared" ref="I237:I268" si="595">$C237*I69*12</f>
        <v>0</v>
      </c>
      <c r="J237" s="194">
        <f t="shared" ref="J237:T237" si="596">$C237*J69*12</f>
        <v>0</v>
      </c>
      <c r="K237" s="194">
        <f t="shared" si="596"/>
        <v>0</v>
      </c>
      <c r="L237" s="194">
        <f t="shared" si="596"/>
        <v>0</v>
      </c>
      <c r="M237" s="194">
        <f t="shared" si="596"/>
        <v>0</v>
      </c>
      <c r="N237" s="194">
        <f t="shared" si="596"/>
        <v>0</v>
      </c>
      <c r="O237" s="194">
        <f t="shared" si="596"/>
        <v>0</v>
      </c>
      <c r="P237" s="194">
        <f t="shared" si="596"/>
        <v>0</v>
      </c>
      <c r="Q237" s="194">
        <f t="shared" si="596"/>
        <v>0</v>
      </c>
      <c r="R237" s="194">
        <f t="shared" si="596"/>
        <v>0</v>
      </c>
      <c r="S237" s="194">
        <f t="shared" si="596"/>
        <v>0</v>
      </c>
      <c r="T237" s="194">
        <f t="shared" si="596"/>
        <v>0</v>
      </c>
      <c r="U237" s="2"/>
      <c r="V237" s="194">
        <f t="shared" ref="V237:AD237" si="597">$C237*V69*12</f>
        <v>0</v>
      </c>
      <c r="W237" s="194">
        <f t="shared" si="597"/>
        <v>0</v>
      </c>
      <c r="X237" s="194">
        <f t="shared" si="597"/>
        <v>0</v>
      </c>
      <c r="Y237" s="194">
        <f t="shared" si="597"/>
        <v>0</v>
      </c>
      <c r="Z237" s="194">
        <f t="shared" si="597"/>
        <v>0</v>
      </c>
      <c r="AA237" s="194">
        <f t="shared" si="597"/>
        <v>0</v>
      </c>
      <c r="AB237" s="194">
        <f t="shared" si="597"/>
        <v>0</v>
      </c>
      <c r="AC237" s="194">
        <f t="shared" si="597"/>
        <v>0</v>
      </c>
      <c r="AD237" s="194">
        <f t="shared" si="597"/>
        <v>0</v>
      </c>
      <c r="AE237" s="2"/>
      <c r="AF237" s="194">
        <f t="shared" ref="AF237:AG237" si="598">$C237*AF69*12</f>
        <v>0</v>
      </c>
      <c r="AG237" s="194">
        <f t="shared" si="598"/>
        <v>0</v>
      </c>
      <c r="AH237" s="2"/>
      <c r="AI237" s="2"/>
      <c r="AJ237" s="2"/>
      <c r="AK237" s="194">
        <f t="shared" ref="AK237:AN237" si="599">$C237*AK69*12</f>
        <v>0</v>
      </c>
      <c r="AL237" s="194">
        <f t="shared" si="599"/>
        <v>0</v>
      </c>
      <c r="AM237" s="194">
        <f t="shared" si="599"/>
        <v>0</v>
      </c>
      <c r="AN237" s="194">
        <f t="shared" si="599"/>
        <v>0</v>
      </c>
      <c r="AO237" s="2"/>
      <c r="AP237" s="2"/>
      <c r="AQ237" s="194">
        <f t="shared" ref="AQ237" si="600">$C237*AQ69*12</f>
        <v>0</v>
      </c>
      <c r="AR237" s="2"/>
      <c r="AS237" s="194">
        <f t="shared" ref="AS237:AU237" si="601">$C237*AS69*12</f>
        <v>0</v>
      </c>
      <c r="AT237" s="194">
        <f t="shared" si="601"/>
        <v>0</v>
      </c>
      <c r="AU237" s="194">
        <f t="shared" si="601"/>
        <v>0</v>
      </c>
      <c r="AV237" s="2"/>
      <c r="AW237" s="194">
        <f t="shared" ref="AW237:AY237" si="602">$C237*AW69*12</f>
        <v>0</v>
      </c>
      <c r="AX237" s="194">
        <f t="shared" si="602"/>
        <v>0</v>
      </c>
      <c r="AY237" s="194">
        <f t="shared" si="602"/>
        <v>0</v>
      </c>
      <c r="AZ237" s="2"/>
      <c r="BA237" s="194">
        <f t="shared" ref="BA237:BD237" si="603">$C237*BA69*12</f>
        <v>0</v>
      </c>
      <c r="BB237" s="194">
        <f t="shared" si="603"/>
        <v>0</v>
      </c>
      <c r="BC237" s="194">
        <f t="shared" si="603"/>
        <v>0</v>
      </c>
      <c r="BD237" s="194">
        <f t="shared" si="603"/>
        <v>0</v>
      </c>
      <c r="BE237" s="2"/>
      <c r="BF237" s="194">
        <f t="shared" ref="BF237:BG237" si="604">$C237*BF69*12</f>
        <v>0</v>
      </c>
      <c r="BG237" s="194">
        <f t="shared" si="604"/>
        <v>0</v>
      </c>
    </row>
    <row r="238" spans="1:59" s="78" customFormat="1" ht="17.100000000000001" customHeight="1" x14ac:dyDescent="0.3">
      <c r="A238" s="67"/>
      <c r="B238" s="150" t="str">
        <f t="shared" si="583"/>
        <v>VP750/770-4/4</v>
      </c>
      <c r="C238" s="193"/>
      <c r="D238" s="2"/>
      <c r="E238" s="40">
        <f t="shared" si="584"/>
        <v>0</v>
      </c>
      <c r="F238" s="2"/>
      <c r="G238" s="194">
        <f t="shared" si="585"/>
        <v>0</v>
      </c>
      <c r="H238" s="2"/>
      <c r="I238" s="194">
        <f t="shared" si="595"/>
        <v>0</v>
      </c>
      <c r="J238" s="194">
        <f t="shared" ref="J238:T238" si="605">$C238*J70*12</f>
        <v>0</v>
      </c>
      <c r="K238" s="194">
        <f t="shared" si="605"/>
        <v>0</v>
      </c>
      <c r="L238" s="194">
        <f t="shared" si="605"/>
        <v>0</v>
      </c>
      <c r="M238" s="194">
        <f t="shared" si="605"/>
        <v>0</v>
      </c>
      <c r="N238" s="194">
        <f t="shared" si="605"/>
        <v>0</v>
      </c>
      <c r="O238" s="194">
        <f t="shared" si="605"/>
        <v>0</v>
      </c>
      <c r="P238" s="194">
        <f t="shared" si="605"/>
        <v>0</v>
      </c>
      <c r="Q238" s="194">
        <f t="shared" si="605"/>
        <v>0</v>
      </c>
      <c r="R238" s="194">
        <f t="shared" si="605"/>
        <v>0</v>
      </c>
      <c r="S238" s="194">
        <f t="shared" si="605"/>
        <v>0</v>
      </c>
      <c r="T238" s="194">
        <f t="shared" si="605"/>
        <v>0</v>
      </c>
      <c r="U238" s="2"/>
      <c r="V238" s="194">
        <f t="shared" ref="V238:AD238" si="606">$C238*V70*12</f>
        <v>0</v>
      </c>
      <c r="W238" s="194">
        <f t="shared" si="606"/>
        <v>0</v>
      </c>
      <c r="X238" s="194">
        <f t="shared" si="606"/>
        <v>0</v>
      </c>
      <c r="Y238" s="194">
        <f t="shared" si="606"/>
        <v>0</v>
      </c>
      <c r="Z238" s="194">
        <f t="shared" si="606"/>
        <v>0</v>
      </c>
      <c r="AA238" s="194">
        <f t="shared" si="606"/>
        <v>0</v>
      </c>
      <c r="AB238" s="194">
        <f t="shared" si="606"/>
        <v>0</v>
      </c>
      <c r="AC238" s="194">
        <f t="shared" si="606"/>
        <v>0</v>
      </c>
      <c r="AD238" s="194">
        <f t="shared" si="606"/>
        <v>0</v>
      </c>
      <c r="AE238" s="2"/>
      <c r="AF238" s="194">
        <f t="shared" ref="AF238:AG238" si="607">$C238*AF70*12</f>
        <v>0</v>
      </c>
      <c r="AG238" s="194">
        <f t="shared" si="607"/>
        <v>0</v>
      </c>
      <c r="AH238" s="2"/>
      <c r="AI238" s="2"/>
      <c r="AJ238" s="2"/>
      <c r="AK238" s="194">
        <f t="shared" ref="AK238:AN238" si="608">$C238*AK70*12</f>
        <v>0</v>
      </c>
      <c r="AL238" s="194">
        <f t="shared" si="608"/>
        <v>0</v>
      </c>
      <c r="AM238" s="194">
        <f t="shared" si="608"/>
        <v>0</v>
      </c>
      <c r="AN238" s="194">
        <f t="shared" si="608"/>
        <v>0</v>
      </c>
      <c r="AO238" s="2"/>
      <c r="AP238" s="2"/>
      <c r="AQ238" s="194">
        <f t="shared" ref="AQ238" si="609">$C238*AQ70*12</f>
        <v>0</v>
      </c>
      <c r="AR238" s="2"/>
      <c r="AS238" s="194">
        <f t="shared" ref="AS238:AU238" si="610">$C238*AS70*12</f>
        <v>0</v>
      </c>
      <c r="AT238" s="194">
        <f t="shared" si="610"/>
        <v>0</v>
      </c>
      <c r="AU238" s="194">
        <f t="shared" si="610"/>
        <v>0</v>
      </c>
      <c r="AV238" s="2"/>
      <c r="AW238" s="194">
        <f t="shared" ref="AW238:AY238" si="611">$C238*AW70*12</f>
        <v>0</v>
      </c>
      <c r="AX238" s="194">
        <f t="shared" si="611"/>
        <v>0</v>
      </c>
      <c r="AY238" s="194">
        <f t="shared" si="611"/>
        <v>0</v>
      </c>
      <c r="AZ238" s="2"/>
      <c r="BA238" s="194">
        <f t="shared" ref="BA238:BD238" si="612">$C238*BA70*12</f>
        <v>0</v>
      </c>
      <c r="BB238" s="194">
        <f t="shared" si="612"/>
        <v>0</v>
      </c>
      <c r="BC238" s="194">
        <f t="shared" si="612"/>
        <v>0</v>
      </c>
      <c r="BD238" s="194">
        <f t="shared" si="612"/>
        <v>0</v>
      </c>
      <c r="BE238" s="2"/>
      <c r="BF238" s="194">
        <f t="shared" ref="BF238:BG238" si="613">$C238*BF70*12</f>
        <v>0</v>
      </c>
      <c r="BG238" s="194">
        <f t="shared" si="613"/>
        <v>0</v>
      </c>
    </row>
    <row r="239" spans="1:59" s="78" customFormat="1" ht="17.100000000000001" customHeight="1" x14ac:dyDescent="0.3">
      <c r="A239" s="67"/>
      <c r="B239" s="150" t="str">
        <f t="shared" si="583"/>
        <v>VP1000/1100-4/4</v>
      </c>
      <c r="C239" s="193"/>
      <c r="D239" s="2"/>
      <c r="E239" s="40">
        <f t="shared" si="584"/>
        <v>0</v>
      </c>
      <c r="F239" s="2"/>
      <c r="G239" s="194">
        <f t="shared" si="585"/>
        <v>0</v>
      </c>
      <c r="H239" s="2"/>
      <c r="I239" s="194">
        <f t="shared" si="595"/>
        <v>0</v>
      </c>
      <c r="J239" s="194">
        <f t="shared" ref="J239:T239" si="614">$C239*J71*12</f>
        <v>0</v>
      </c>
      <c r="K239" s="194">
        <f t="shared" si="614"/>
        <v>0</v>
      </c>
      <c r="L239" s="194">
        <f t="shared" si="614"/>
        <v>0</v>
      </c>
      <c r="M239" s="194">
        <f t="shared" si="614"/>
        <v>0</v>
      </c>
      <c r="N239" s="194">
        <f t="shared" si="614"/>
        <v>0</v>
      </c>
      <c r="O239" s="194">
        <f t="shared" si="614"/>
        <v>0</v>
      </c>
      <c r="P239" s="194">
        <f t="shared" si="614"/>
        <v>0</v>
      </c>
      <c r="Q239" s="194">
        <f t="shared" si="614"/>
        <v>0</v>
      </c>
      <c r="R239" s="194">
        <f t="shared" si="614"/>
        <v>0</v>
      </c>
      <c r="S239" s="194">
        <f t="shared" si="614"/>
        <v>0</v>
      </c>
      <c r="T239" s="194">
        <f t="shared" si="614"/>
        <v>0</v>
      </c>
      <c r="U239" s="2"/>
      <c r="V239" s="194">
        <f t="shared" ref="V239:AD239" si="615">$C239*V71*12</f>
        <v>0</v>
      </c>
      <c r="W239" s="194">
        <f t="shared" si="615"/>
        <v>0</v>
      </c>
      <c r="X239" s="194">
        <f t="shared" si="615"/>
        <v>0</v>
      </c>
      <c r="Y239" s="194">
        <f t="shared" si="615"/>
        <v>0</v>
      </c>
      <c r="Z239" s="194">
        <f t="shared" si="615"/>
        <v>0</v>
      </c>
      <c r="AA239" s="194">
        <f t="shared" si="615"/>
        <v>0</v>
      </c>
      <c r="AB239" s="194">
        <f t="shared" si="615"/>
        <v>0</v>
      </c>
      <c r="AC239" s="194">
        <f t="shared" si="615"/>
        <v>0</v>
      </c>
      <c r="AD239" s="194">
        <f t="shared" si="615"/>
        <v>0</v>
      </c>
      <c r="AE239" s="2"/>
      <c r="AF239" s="194">
        <f t="shared" ref="AF239:AG239" si="616">$C239*AF71*12</f>
        <v>0</v>
      </c>
      <c r="AG239" s="194">
        <f t="shared" si="616"/>
        <v>0</v>
      </c>
      <c r="AH239" s="2"/>
      <c r="AI239" s="2"/>
      <c r="AJ239" s="2"/>
      <c r="AK239" s="194">
        <f t="shared" ref="AK239:AN239" si="617">$C239*AK71*12</f>
        <v>0</v>
      </c>
      <c r="AL239" s="194">
        <f t="shared" si="617"/>
        <v>0</v>
      </c>
      <c r="AM239" s="194">
        <f t="shared" si="617"/>
        <v>0</v>
      </c>
      <c r="AN239" s="194">
        <f t="shared" si="617"/>
        <v>0</v>
      </c>
      <c r="AO239" s="2"/>
      <c r="AP239" s="2"/>
      <c r="AQ239" s="194">
        <f t="shared" ref="AQ239" si="618">$C239*AQ71*12</f>
        <v>0</v>
      </c>
      <c r="AR239" s="2"/>
      <c r="AS239" s="194">
        <f t="shared" ref="AS239:AU239" si="619">$C239*AS71*12</f>
        <v>0</v>
      </c>
      <c r="AT239" s="194">
        <f t="shared" si="619"/>
        <v>0</v>
      </c>
      <c r="AU239" s="194">
        <f t="shared" si="619"/>
        <v>0</v>
      </c>
      <c r="AV239" s="2"/>
      <c r="AW239" s="194">
        <f t="shared" ref="AW239:AY239" si="620">$C239*AW71*12</f>
        <v>0</v>
      </c>
      <c r="AX239" s="194">
        <f t="shared" si="620"/>
        <v>0</v>
      </c>
      <c r="AY239" s="194">
        <f t="shared" si="620"/>
        <v>0</v>
      </c>
      <c r="AZ239" s="2"/>
      <c r="BA239" s="194">
        <f t="shared" ref="BA239:BD239" si="621">$C239*BA71*12</f>
        <v>0</v>
      </c>
      <c r="BB239" s="194">
        <f t="shared" si="621"/>
        <v>0</v>
      </c>
      <c r="BC239" s="194">
        <f t="shared" si="621"/>
        <v>0</v>
      </c>
      <c r="BD239" s="194">
        <f t="shared" si="621"/>
        <v>0</v>
      </c>
      <c r="BE239" s="2"/>
      <c r="BF239" s="194">
        <f t="shared" ref="BF239:BG239" si="622">$C239*BF71*12</f>
        <v>0</v>
      </c>
      <c r="BG239" s="194">
        <f t="shared" si="622"/>
        <v>0</v>
      </c>
    </row>
    <row r="240" spans="1:59" s="78" customFormat="1" ht="17.100000000000001" customHeight="1" x14ac:dyDescent="0.3">
      <c r="A240" s="67"/>
      <c r="B240" s="150" t="str">
        <f t="shared" si="583"/>
        <v>VP240-8/4</v>
      </c>
      <c r="C240" s="193"/>
      <c r="D240" s="2"/>
      <c r="E240" s="40">
        <f t="shared" si="584"/>
        <v>0</v>
      </c>
      <c r="F240" s="2"/>
      <c r="G240" s="194">
        <f t="shared" si="585"/>
        <v>0</v>
      </c>
      <c r="H240" s="2"/>
      <c r="I240" s="194">
        <f t="shared" si="595"/>
        <v>0</v>
      </c>
      <c r="J240" s="194">
        <f t="shared" ref="J240:T240" si="623">$C240*J72*12</f>
        <v>0</v>
      </c>
      <c r="K240" s="194">
        <f t="shared" si="623"/>
        <v>0</v>
      </c>
      <c r="L240" s="194">
        <f t="shared" si="623"/>
        <v>0</v>
      </c>
      <c r="M240" s="194">
        <f t="shared" si="623"/>
        <v>0</v>
      </c>
      <c r="N240" s="194">
        <f t="shared" si="623"/>
        <v>0</v>
      </c>
      <c r="O240" s="194">
        <f t="shared" si="623"/>
        <v>0</v>
      </c>
      <c r="P240" s="194">
        <f t="shared" si="623"/>
        <v>0</v>
      </c>
      <c r="Q240" s="194">
        <f t="shared" si="623"/>
        <v>0</v>
      </c>
      <c r="R240" s="194">
        <f t="shared" si="623"/>
        <v>0</v>
      </c>
      <c r="S240" s="194">
        <f t="shared" si="623"/>
        <v>0</v>
      </c>
      <c r="T240" s="194">
        <f t="shared" si="623"/>
        <v>0</v>
      </c>
      <c r="U240" s="2"/>
      <c r="V240" s="194">
        <f t="shared" ref="V240:AD240" si="624">$C240*V72*12</f>
        <v>0</v>
      </c>
      <c r="W240" s="194">
        <f t="shared" si="624"/>
        <v>0</v>
      </c>
      <c r="X240" s="194">
        <f t="shared" si="624"/>
        <v>0</v>
      </c>
      <c r="Y240" s="194">
        <f t="shared" si="624"/>
        <v>0</v>
      </c>
      <c r="Z240" s="194">
        <f t="shared" si="624"/>
        <v>0</v>
      </c>
      <c r="AA240" s="194">
        <f t="shared" si="624"/>
        <v>0</v>
      </c>
      <c r="AB240" s="194">
        <f t="shared" si="624"/>
        <v>0</v>
      </c>
      <c r="AC240" s="194">
        <f t="shared" si="624"/>
        <v>0</v>
      </c>
      <c r="AD240" s="194">
        <f t="shared" si="624"/>
        <v>0</v>
      </c>
      <c r="AE240" s="2"/>
      <c r="AF240" s="194">
        <f t="shared" ref="AF240:AG240" si="625">$C240*AF72*12</f>
        <v>0</v>
      </c>
      <c r="AG240" s="194">
        <f t="shared" si="625"/>
        <v>0</v>
      </c>
      <c r="AH240" s="2"/>
      <c r="AI240" s="2"/>
      <c r="AJ240" s="2"/>
      <c r="AK240" s="194">
        <f t="shared" ref="AK240:AN240" si="626">$C240*AK72*12</f>
        <v>0</v>
      </c>
      <c r="AL240" s="194">
        <f t="shared" si="626"/>
        <v>0</v>
      </c>
      <c r="AM240" s="194">
        <f t="shared" si="626"/>
        <v>0</v>
      </c>
      <c r="AN240" s="194">
        <f t="shared" si="626"/>
        <v>0</v>
      </c>
      <c r="AO240" s="2"/>
      <c r="AP240" s="2"/>
      <c r="AQ240" s="194">
        <f t="shared" ref="AQ240" si="627">$C240*AQ72*12</f>
        <v>0</v>
      </c>
      <c r="AR240" s="2"/>
      <c r="AS240" s="194">
        <f t="shared" ref="AS240:AU240" si="628">$C240*AS72*12</f>
        <v>0</v>
      </c>
      <c r="AT240" s="194">
        <f t="shared" si="628"/>
        <v>0</v>
      </c>
      <c r="AU240" s="194">
        <f t="shared" si="628"/>
        <v>0</v>
      </c>
      <c r="AV240" s="2"/>
      <c r="AW240" s="194">
        <f t="shared" ref="AW240:AY240" si="629">$C240*AW72*12</f>
        <v>0</v>
      </c>
      <c r="AX240" s="194">
        <f t="shared" si="629"/>
        <v>0</v>
      </c>
      <c r="AY240" s="194">
        <f t="shared" si="629"/>
        <v>0</v>
      </c>
      <c r="AZ240" s="2"/>
      <c r="BA240" s="194">
        <f t="shared" ref="BA240:BD240" si="630">$C240*BA72*12</f>
        <v>0</v>
      </c>
      <c r="BB240" s="194">
        <f t="shared" si="630"/>
        <v>0</v>
      </c>
      <c r="BC240" s="194">
        <f t="shared" si="630"/>
        <v>0</v>
      </c>
      <c r="BD240" s="194">
        <f t="shared" si="630"/>
        <v>0</v>
      </c>
      <c r="BE240" s="2"/>
      <c r="BF240" s="194">
        <f t="shared" ref="BF240:BG240" si="631">$C240*BF72*12</f>
        <v>0</v>
      </c>
      <c r="BG240" s="194">
        <f t="shared" si="631"/>
        <v>0</v>
      </c>
    </row>
    <row r="241" spans="1:59" s="78" customFormat="1" ht="17.100000000000001" customHeight="1" x14ac:dyDescent="0.3">
      <c r="A241" s="67"/>
      <c r="B241" s="150" t="str">
        <f t="shared" si="583"/>
        <v>VP650/660-8/4</v>
      </c>
      <c r="C241" s="193"/>
      <c r="D241" s="2"/>
      <c r="E241" s="40">
        <f t="shared" si="584"/>
        <v>0</v>
      </c>
      <c r="F241" s="2"/>
      <c r="G241" s="194">
        <f t="shared" si="585"/>
        <v>0</v>
      </c>
      <c r="H241" s="2"/>
      <c r="I241" s="194">
        <f t="shared" si="595"/>
        <v>0</v>
      </c>
      <c r="J241" s="194">
        <f t="shared" ref="J241:T241" si="632">$C241*J73*12</f>
        <v>0</v>
      </c>
      <c r="K241" s="194">
        <f t="shared" si="632"/>
        <v>0</v>
      </c>
      <c r="L241" s="194">
        <f t="shared" si="632"/>
        <v>0</v>
      </c>
      <c r="M241" s="194">
        <f t="shared" si="632"/>
        <v>0</v>
      </c>
      <c r="N241" s="194">
        <f t="shared" si="632"/>
        <v>0</v>
      </c>
      <c r="O241" s="194">
        <f t="shared" si="632"/>
        <v>0</v>
      </c>
      <c r="P241" s="194">
        <f t="shared" si="632"/>
        <v>0</v>
      </c>
      <c r="Q241" s="194">
        <f t="shared" si="632"/>
        <v>0</v>
      </c>
      <c r="R241" s="194">
        <f t="shared" si="632"/>
        <v>0</v>
      </c>
      <c r="S241" s="194">
        <f t="shared" si="632"/>
        <v>0</v>
      </c>
      <c r="T241" s="194">
        <f t="shared" si="632"/>
        <v>0</v>
      </c>
      <c r="U241" s="2"/>
      <c r="V241" s="194">
        <f t="shared" ref="V241:AD241" si="633">$C241*V73*12</f>
        <v>0</v>
      </c>
      <c r="W241" s="194">
        <f t="shared" si="633"/>
        <v>0</v>
      </c>
      <c r="X241" s="194">
        <f t="shared" si="633"/>
        <v>0</v>
      </c>
      <c r="Y241" s="194">
        <f t="shared" si="633"/>
        <v>0</v>
      </c>
      <c r="Z241" s="194">
        <f t="shared" si="633"/>
        <v>0</v>
      </c>
      <c r="AA241" s="194">
        <f t="shared" si="633"/>
        <v>0</v>
      </c>
      <c r="AB241" s="194">
        <f t="shared" si="633"/>
        <v>0</v>
      </c>
      <c r="AC241" s="194">
        <f t="shared" si="633"/>
        <v>0</v>
      </c>
      <c r="AD241" s="194">
        <f t="shared" si="633"/>
        <v>0</v>
      </c>
      <c r="AE241" s="2"/>
      <c r="AF241" s="194">
        <f t="shared" ref="AF241:AG241" si="634">$C241*AF73*12</f>
        <v>0</v>
      </c>
      <c r="AG241" s="194">
        <f t="shared" si="634"/>
        <v>0</v>
      </c>
      <c r="AH241" s="2"/>
      <c r="AI241" s="2"/>
      <c r="AJ241" s="2"/>
      <c r="AK241" s="194">
        <f t="shared" ref="AK241:AN241" si="635">$C241*AK73*12</f>
        <v>0</v>
      </c>
      <c r="AL241" s="194">
        <f t="shared" si="635"/>
        <v>0</v>
      </c>
      <c r="AM241" s="194">
        <f t="shared" si="635"/>
        <v>0</v>
      </c>
      <c r="AN241" s="194">
        <f t="shared" si="635"/>
        <v>0</v>
      </c>
      <c r="AO241" s="2"/>
      <c r="AP241" s="2"/>
      <c r="AQ241" s="194">
        <f t="shared" ref="AQ241" si="636">$C241*AQ73*12</f>
        <v>0</v>
      </c>
      <c r="AR241" s="2"/>
      <c r="AS241" s="194">
        <f t="shared" ref="AS241:AU241" si="637">$C241*AS73*12</f>
        <v>0</v>
      </c>
      <c r="AT241" s="194">
        <f t="shared" si="637"/>
        <v>0</v>
      </c>
      <c r="AU241" s="194">
        <f t="shared" si="637"/>
        <v>0</v>
      </c>
      <c r="AV241" s="2"/>
      <c r="AW241" s="194">
        <f t="shared" ref="AW241:AY241" si="638">$C241*AW73*12</f>
        <v>0</v>
      </c>
      <c r="AX241" s="194">
        <f t="shared" si="638"/>
        <v>0</v>
      </c>
      <c r="AY241" s="194">
        <f t="shared" si="638"/>
        <v>0</v>
      </c>
      <c r="AZ241" s="2"/>
      <c r="BA241" s="194">
        <f t="shared" ref="BA241:BD241" si="639">$C241*BA73*12</f>
        <v>0</v>
      </c>
      <c r="BB241" s="194">
        <f t="shared" si="639"/>
        <v>0</v>
      </c>
      <c r="BC241" s="194">
        <f t="shared" si="639"/>
        <v>0</v>
      </c>
      <c r="BD241" s="194">
        <f t="shared" si="639"/>
        <v>0</v>
      </c>
      <c r="BE241" s="2"/>
      <c r="BF241" s="194">
        <f t="shared" ref="BF241:BG241" si="640">$C241*BF73*12</f>
        <v>0</v>
      </c>
      <c r="BG241" s="194">
        <f t="shared" si="640"/>
        <v>0</v>
      </c>
    </row>
    <row r="242" spans="1:59" s="78" customFormat="1" ht="17.100000000000001" customHeight="1" x14ac:dyDescent="0.3">
      <c r="A242" s="67"/>
      <c r="B242" s="150" t="str">
        <f t="shared" si="583"/>
        <v>VP750/770-8/4</v>
      </c>
      <c r="C242" s="193"/>
      <c r="D242" s="2"/>
      <c r="E242" s="40">
        <f t="shared" si="584"/>
        <v>0</v>
      </c>
      <c r="F242" s="2"/>
      <c r="G242" s="194">
        <f t="shared" si="585"/>
        <v>0</v>
      </c>
      <c r="H242" s="2"/>
      <c r="I242" s="194">
        <f t="shared" si="595"/>
        <v>0</v>
      </c>
      <c r="J242" s="194">
        <f t="shared" ref="J242:T242" si="641">$C242*J74*12</f>
        <v>0</v>
      </c>
      <c r="K242" s="194">
        <f t="shared" si="641"/>
        <v>0</v>
      </c>
      <c r="L242" s="194">
        <f t="shared" si="641"/>
        <v>0</v>
      </c>
      <c r="M242" s="194">
        <f t="shared" si="641"/>
        <v>0</v>
      </c>
      <c r="N242" s="194">
        <f t="shared" si="641"/>
        <v>0</v>
      </c>
      <c r="O242" s="194">
        <f t="shared" si="641"/>
        <v>0</v>
      </c>
      <c r="P242" s="194">
        <f t="shared" si="641"/>
        <v>0</v>
      </c>
      <c r="Q242" s="194">
        <f t="shared" si="641"/>
        <v>0</v>
      </c>
      <c r="R242" s="194">
        <f t="shared" si="641"/>
        <v>0</v>
      </c>
      <c r="S242" s="194">
        <f t="shared" si="641"/>
        <v>0</v>
      </c>
      <c r="T242" s="194">
        <f t="shared" si="641"/>
        <v>0</v>
      </c>
      <c r="U242" s="2"/>
      <c r="V242" s="194">
        <f t="shared" ref="V242:AD242" si="642">$C242*V74*12</f>
        <v>0</v>
      </c>
      <c r="W242" s="194">
        <f t="shared" si="642"/>
        <v>0</v>
      </c>
      <c r="X242" s="194">
        <f t="shared" si="642"/>
        <v>0</v>
      </c>
      <c r="Y242" s="194">
        <f t="shared" si="642"/>
        <v>0</v>
      </c>
      <c r="Z242" s="194">
        <f t="shared" si="642"/>
        <v>0</v>
      </c>
      <c r="AA242" s="194">
        <f t="shared" si="642"/>
        <v>0</v>
      </c>
      <c r="AB242" s="194">
        <f t="shared" si="642"/>
        <v>0</v>
      </c>
      <c r="AC242" s="194">
        <f t="shared" si="642"/>
        <v>0</v>
      </c>
      <c r="AD242" s="194">
        <f t="shared" si="642"/>
        <v>0</v>
      </c>
      <c r="AE242" s="2"/>
      <c r="AF242" s="194">
        <f t="shared" ref="AF242:AG242" si="643">$C242*AF74*12</f>
        <v>0</v>
      </c>
      <c r="AG242" s="194">
        <f t="shared" si="643"/>
        <v>0</v>
      </c>
      <c r="AH242" s="2"/>
      <c r="AI242" s="2"/>
      <c r="AJ242" s="2"/>
      <c r="AK242" s="194">
        <f t="shared" ref="AK242:AN242" si="644">$C242*AK74*12</f>
        <v>0</v>
      </c>
      <c r="AL242" s="194">
        <f t="shared" si="644"/>
        <v>0</v>
      </c>
      <c r="AM242" s="194">
        <f t="shared" si="644"/>
        <v>0</v>
      </c>
      <c r="AN242" s="194">
        <f t="shared" si="644"/>
        <v>0</v>
      </c>
      <c r="AO242" s="2"/>
      <c r="AP242" s="2"/>
      <c r="AQ242" s="194">
        <f t="shared" ref="AQ242" si="645">$C242*AQ74*12</f>
        <v>0</v>
      </c>
      <c r="AR242" s="2"/>
      <c r="AS242" s="194">
        <f t="shared" ref="AS242:AU242" si="646">$C242*AS74*12</f>
        <v>0</v>
      </c>
      <c r="AT242" s="194">
        <f t="shared" si="646"/>
        <v>0</v>
      </c>
      <c r="AU242" s="194">
        <f t="shared" si="646"/>
        <v>0</v>
      </c>
      <c r="AV242" s="2"/>
      <c r="AW242" s="194">
        <f t="shared" ref="AW242:AY242" si="647">$C242*AW74*12</f>
        <v>0</v>
      </c>
      <c r="AX242" s="194">
        <f t="shared" si="647"/>
        <v>0</v>
      </c>
      <c r="AY242" s="194">
        <f t="shared" si="647"/>
        <v>0</v>
      </c>
      <c r="AZ242" s="2"/>
      <c r="BA242" s="194">
        <f t="shared" ref="BA242:BD242" si="648">$C242*BA74*12</f>
        <v>0</v>
      </c>
      <c r="BB242" s="194">
        <f t="shared" si="648"/>
        <v>0</v>
      </c>
      <c r="BC242" s="194">
        <f t="shared" si="648"/>
        <v>0</v>
      </c>
      <c r="BD242" s="194">
        <f t="shared" si="648"/>
        <v>0</v>
      </c>
      <c r="BE242" s="2"/>
      <c r="BF242" s="194">
        <f t="shared" ref="BF242:BG242" si="649">$C242*BF74*12</f>
        <v>0</v>
      </c>
      <c r="BG242" s="194">
        <f t="shared" si="649"/>
        <v>0</v>
      </c>
    </row>
    <row r="243" spans="1:59" s="78" customFormat="1" ht="17.100000000000001" customHeight="1" x14ac:dyDescent="0.3">
      <c r="A243" s="67"/>
      <c r="B243" s="150" t="str">
        <f t="shared" si="583"/>
        <v>VP1000/1100-8/4</v>
      </c>
      <c r="C243" s="193"/>
      <c r="D243" s="2"/>
      <c r="E243" s="40">
        <f t="shared" si="584"/>
        <v>0</v>
      </c>
      <c r="F243" s="2"/>
      <c r="G243" s="194">
        <f t="shared" si="585"/>
        <v>0</v>
      </c>
      <c r="H243" s="2"/>
      <c r="I243" s="194">
        <f t="shared" si="595"/>
        <v>0</v>
      </c>
      <c r="J243" s="194">
        <f t="shared" ref="J243:T243" si="650">$C243*J75*12</f>
        <v>0</v>
      </c>
      <c r="K243" s="194">
        <f t="shared" si="650"/>
        <v>0</v>
      </c>
      <c r="L243" s="194">
        <f t="shared" si="650"/>
        <v>0</v>
      </c>
      <c r="M243" s="194">
        <f t="shared" si="650"/>
        <v>0</v>
      </c>
      <c r="N243" s="194">
        <f t="shared" si="650"/>
        <v>0</v>
      </c>
      <c r="O243" s="194">
        <f t="shared" si="650"/>
        <v>0</v>
      </c>
      <c r="P243" s="194">
        <f t="shared" si="650"/>
        <v>0</v>
      </c>
      <c r="Q243" s="194">
        <f t="shared" si="650"/>
        <v>0</v>
      </c>
      <c r="R243" s="194">
        <f t="shared" si="650"/>
        <v>0</v>
      </c>
      <c r="S243" s="194">
        <f t="shared" si="650"/>
        <v>0</v>
      </c>
      <c r="T243" s="194">
        <f t="shared" si="650"/>
        <v>0</v>
      </c>
      <c r="U243" s="2"/>
      <c r="V243" s="194">
        <f t="shared" ref="V243:AD243" si="651">$C243*V75*12</f>
        <v>0</v>
      </c>
      <c r="W243" s="194">
        <f t="shared" si="651"/>
        <v>0</v>
      </c>
      <c r="X243" s="194">
        <f t="shared" si="651"/>
        <v>0</v>
      </c>
      <c r="Y243" s="194">
        <f t="shared" si="651"/>
        <v>0</v>
      </c>
      <c r="Z243" s="194">
        <f t="shared" si="651"/>
        <v>0</v>
      </c>
      <c r="AA243" s="194">
        <f t="shared" si="651"/>
        <v>0</v>
      </c>
      <c r="AB243" s="194">
        <f t="shared" si="651"/>
        <v>0</v>
      </c>
      <c r="AC243" s="194">
        <f t="shared" si="651"/>
        <v>0</v>
      </c>
      <c r="AD243" s="194">
        <f t="shared" si="651"/>
        <v>0</v>
      </c>
      <c r="AE243" s="2"/>
      <c r="AF243" s="194">
        <f t="shared" ref="AF243:AG243" si="652">$C243*AF75*12</f>
        <v>0</v>
      </c>
      <c r="AG243" s="194">
        <f t="shared" si="652"/>
        <v>0</v>
      </c>
      <c r="AH243" s="2"/>
      <c r="AI243" s="2"/>
      <c r="AJ243" s="2"/>
      <c r="AK243" s="194">
        <f t="shared" ref="AK243:AN243" si="653">$C243*AK75*12</f>
        <v>0</v>
      </c>
      <c r="AL243" s="194">
        <f t="shared" si="653"/>
        <v>0</v>
      </c>
      <c r="AM243" s="194">
        <f t="shared" si="653"/>
        <v>0</v>
      </c>
      <c r="AN243" s="194">
        <f t="shared" si="653"/>
        <v>0</v>
      </c>
      <c r="AO243" s="2"/>
      <c r="AP243" s="2"/>
      <c r="AQ243" s="194">
        <f t="shared" ref="AQ243" si="654">$C243*AQ75*12</f>
        <v>0</v>
      </c>
      <c r="AR243" s="2"/>
      <c r="AS243" s="194">
        <f t="shared" ref="AS243:AU243" si="655">$C243*AS75*12</f>
        <v>0</v>
      </c>
      <c r="AT243" s="194">
        <f t="shared" si="655"/>
        <v>0</v>
      </c>
      <c r="AU243" s="194">
        <f t="shared" si="655"/>
        <v>0</v>
      </c>
      <c r="AV243" s="2"/>
      <c r="AW243" s="194">
        <f t="shared" ref="AW243:AY243" si="656">$C243*AW75*12</f>
        <v>0</v>
      </c>
      <c r="AX243" s="194">
        <f t="shared" si="656"/>
        <v>0</v>
      </c>
      <c r="AY243" s="194">
        <f t="shared" si="656"/>
        <v>0</v>
      </c>
      <c r="AZ243" s="2"/>
      <c r="BA243" s="194">
        <f t="shared" ref="BA243:BD243" si="657">$C243*BA75*12</f>
        <v>0</v>
      </c>
      <c r="BB243" s="194">
        <f t="shared" si="657"/>
        <v>0</v>
      </c>
      <c r="BC243" s="194">
        <f t="shared" si="657"/>
        <v>0</v>
      </c>
      <c r="BD243" s="194">
        <f t="shared" si="657"/>
        <v>0</v>
      </c>
      <c r="BE243" s="2"/>
      <c r="BF243" s="194">
        <f t="shared" ref="BF243:BG243" si="658">$C243*BF75*12</f>
        <v>0</v>
      </c>
      <c r="BG243" s="194">
        <f t="shared" si="658"/>
        <v>0</v>
      </c>
    </row>
    <row r="244" spans="1:59" s="78" customFormat="1" ht="17.100000000000001" customHeight="1" x14ac:dyDescent="0.3">
      <c r="A244" s="67"/>
      <c r="B244" s="150" t="str">
        <f t="shared" si="583"/>
        <v>VP240-12/4</v>
      </c>
      <c r="C244" s="193"/>
      <c r="D244" s="2"/>
      <c r="E244" s="40">
        <f t="shared" si="584"/>
        <v>0</v>
      </c>
      <c r="F244" s="2"/>
      <c r="G244" s="194">
        <f t="shared" si="585"/>
        <v>0</v>
      </c>
      <c r="H244" s="2"/>
      <c r="I244" s="194">
        <f t="shared" si="595"/>
        <v>0</v>
      </c>
      <c r="J244" s="194">
        <f t="shared" ref="J244:T244" si="659">$C244*J76*12</f>
        <v>0</v>
      </c>
      <c r="K244" s="194">
        <f t="shared" si="659"/>
        <v>0</v>
      </c>
      <c r="L244" s="194">
        <f t="shared" si="659"/>
        <v>0</v>
      </c>
      <c r="M244" s="194">
        <f t="shared" si="659"/>
        <v>0</v>
      </c>
      <c r="N244" s="194">
        <f t="shared" si="659"/>
        <v>0</v>
      </c>
      <c r="O244" s="194">
        <f t="shared" si="659"/>
        <v>0</v>
      </c>
      <c r="P244" s="194">
        <f t="shared" si="659"/>
        <v>0</v>
      </c>
      <c r="Q244" s="194">
        <f t="shared" si="659"/>
        <v>0</v>
      </c>
      <c r="R244" s="194">
        <f t="shared" si="659"/>
        <v>0</v>
      </c>
      <c r="S244" s="194">
        <f t="shared" si="659"/>
        <v>0</v>
      </c>
      <c r="T244" s="194">
        <f t="shared" si="659"/>
        <v>0</v>
      </c>
      <c r="U244" s="2"/>
      <c r="V244" s="194">
        <f t="shared" ref="V244:AD244" si="660">$C244*V76*12</f>
        <v>0</v>
      </c>
      <c r="W244" s="194">
        <f t="shared" si="660"/>
        <v>0</v>
      </c>
      <c r="X244" s="194">
        <f t="shared" si="660"/>
        <v>0</v>
      </c>
      <c r="Y244" s="194">
        <f t="shared" si="660"/>
        <v>0</v>
      </c>
      <c r="Z244" s="194">
        <f t="shared" si="660"/>
        <v>0</v>
      </c>
      <c r="AA244" s="194">
        <f t="shared" si="660"/>
        <v>0</v>
      </c>
      <c r="AB244" s="194">
        <f t="shared" si="660"/>
        <v>0</v>
      </c>
      <c r="AC244" s="194">
        <f t="shared" si="660"/>
        <v>0</v>
      </c>
      <c r="AD244" s="194">
        <f t="shared" si="660"/>
        <v>0</v>
      </c>
      <c r="AE244" s="2"/>
      <c r="AF244" s="194">
        <f t="shared" ref="AF244:AG244" si="661">$C244*AF76*12</f>
        <v>0</v>
      </c>
      <c r="AG244" s="194">
        <f t="shared" si="661"/>
        <v>0</v>
      </c>
      <c r="AH244" s="2"/>
      <c r="AI244" s="2"/>
      <c r="AJ244" s="2"/>
      <c r="AK244" s="194">
        <f t="shared" ref="AK244:AN244" si="662">$C244*AK76*12</f>
        <v>0</v>
      </c>
      <c r="AL244" s="194">
        <f t="shared" si="662"/>
        <v>0</v>
      </c>
      <c r="AM244" s="194">
        <f t="shared" si="662"/>
        <v>0</v>
      </c>
      <c r="AN244" s="194">
        <f t="shared" si="662"/>
        <v>0</v>
      </c>
      <c r="AO244" s="2"/>
      <c r="AP244" s="2"/>
      <c r="AQ244" s="194">
        <f t="shared" ref="AQ244" si="663">$C244*AQ76*12</f>
        <v>0</v>
      </c>
      <c r="AR244" s="2"/>
      <c r="AS244" s="194">
        <f t="shared" ref="AS244:AU244" si="664">$C244*AS76*12</f>
        <v>0</v>
      </c>
      <c r="AT244" s="194">
        <f t="shared" si="664"/>
        <v>0</v>
      </c>
      <c r="AU244" s="194">
        <f t="shared" si="664"/>
        <v>0</v>
      </c>
      <c r="AV244" s="2"/>
      <c r="AW244" s="194">
        <f t="shared" ref="AW244:AY244" si="665">$C244*AW76*12</f>
        <v>0</v>
      </c>
      <c r="AX244" s="194">
        <f t="shared" si="665"/>
        <v>0</v>
      </c>
      <c r="AY244" s="194">
        <f t="shared" si="665"/>
        <v>0</v>
      </c>
      <c r="AZ244" s="2"/>
      <c r="BA244" s="194">
        <f t="shared" ref="BA244:BD244" si="666">$C244*BA76*12</f>
        <v>0</v>
      </c>
      <c r="BB244" s="194">
        <f t="shared" si="666"/>
        <v>0</v>
      </c>
      <c r="BC244" s="194">
        <f t="shared" si="666"/>
        <v>0</v>
      </c>
      <c r="BD244" s="194">
        <f t="shared" si="666"/>
        <v>0</v>
      </c>
      <c r="BE244" s="2"/>
      <c r="BF244" s="194">
        <f t="shared" ref="BF244:BG244" si="667">$C244*BF76*12</f>
        <v>0</v>
      </c>
      <c r="BG244" s="194">
        <f t="shared" si="667"/>
        <v>0</v>
      </c>
    </row>
    <row r="245" spans="1:59" s="78" customFormat="1" ht="17.100000000000001" customHeight="1" x14ac:dyDescent="0.3">
      <c r="A245" s="67"/>
      <c r="B245" s="150" t="str">
        <f t="shared" si="583"/>
        <v>VP650/660-12/4</v>
      </c>
      <c r="C245" s="193"/>
      <c r="D245" s="2"/>
      <c r="E245" s="40">
        <f t="shared" si="584"/>
        <v>0</v>
      </c>
      <c r="F245" s="2"/>
      <c r="G245" s="194">
        <f t="shared" si="585"/>
        <v>0</v>
      </c>
      <c r="H245" s="2"/>
      <c r="I245" s="194">
        <f t="shared" si="595"/>
        <v>0</v>
      </c>
      <c r="J245" s="194">
        <f t="shared" ref="J245:T245" si="668">$C245*J77*12</f>
        <v>0</v>
      </c>
      <c r="K245" s="194">
        <f t="shared" si="668"/>
        <v>0</v>
      </c>
      <c r="L245" s="194">
        <f t="shared" si="668"/>
        <v>0</v>
      </c>
      <c r="M245" s="194">
        <f t="shared" si="668"/>
        <v>0</v>
      </c>
      <c r="N245" s="194">
        <f t="shared" si="668"/>
        <v>0</v>
      </c>
      <c r="O245" s="194">
        <f t="shared" si="668"/>
        <v>0</v>
      </c>
      <c r="P245" s="194">
        <f t="shared" si="668"/>
        <v>0</v>
      </c>
      <c r="Q245" s="194">
        <f t="shared" si="668"/>
        <v>0</v>
      </c>
      <c r="R245" s="194">
        <f t="shared" si="668"/>
        <v>0</v>
      </c>
      <c r="S245" s="194">
        <f t="shared" si="668"/>
        <v>0</v>
      </c>
      <c r="T245" s="194">
        <f t="shared" si="668"/>
        <v>0</v>
      </c>
      <c r="U245" s="2"/>
      <c r="V245" s="194">
        <f t="shared" ref="V245:AD245" si="669">$C245*V77*12</f>
        <v>0</v>
      </c>
      <c r="W245" s="194">
        <f t="shared" si="669"/>
        <v>0</v>
      </c>
      <c r="X245" s="194">
        <f t="shared" si="669"/>
        <v>0</v>
      </c>
      <c r="Y245" s="194">
        <f t="shared" si="669"/>
        <v>0</v>
      </c>
      <c r="Z245" s="194">
        <f t="shared" si="669"/>
        <v>0</v>
      </c>
      <c r="AA245" s="194">
        <f t="shared" si="669"/>
        <v>0</v>
      </c>
      <c r="AB245" s="194">
        <f t="shared" si="669"/>
        <v>0</v>
      </c>
      <c r="AC245" s="194">
        <f t="shared" si="669"/>
        <v>0</v>
      </c>
      <c r="AD245" s="194">
        <f t="shared" si="669"/>
        <v>0</v>
      </c>
      <c r="AE245" s="2"/>
      <c r="AF245" s="194">
        <f t="shared" ref="AF245:AG245" si="670">$C245*AF77*12</f>
        <v>0</v>
      </c>
      <c r="AG245" s="194">
        <f t="shared" si="670"/>
        <v>0</v>
      </c>
      <c r="AH245" s="2"/>
      <c r="AI245" s="2"/>
      <c r="AJ245" s="2"/>
      <c r="AK245" s="194">
        <f t="shared" ref="AK245:AN245" si="671">$C245*AK77*12</f>
        <v>0</v>
      </c>
      <c r="AL245" s="194">
        <f t="shared" si="671"/>
        <v>0</v>
      </c>
      <c r="AM245" s="194">
        <f t="shared" si="671"/>
        <v>0</v>
      </c>
      <c r="AN245" s="194">
        <f t="shared" si="671"/>
        <v>0</v>
      </c>
      <c r="AO245" s="2"/>
      <c r="AP245" s="2"/>
      <c r="AQ245" s="194">
        <f t="shared" ref="AQ245" si="672">$C245*AQ77*12</f>
        <v>0</v>
      </c>
      <c r="AR245" s="2"/>
      <c r="AS245" s="194">
        <f t="shared" ref="AS245:AU245" si="673">$C245*AS77*12</f>
        <v>0</v>
      </c>
      <c r="AT245" s="194">
        <f t="shared" si="673"/>
        <v>0</v>
      </c>
      <c r="AU245" s="194">
        <f t="shared" si="673"/>
        <v>0</v>
      </c>
      <c r="AV245" s="2"/>
      <c r="AW245" s="194">
        <f t="shared" ref="AW245:AY245" si="674">$C245*AW77*12</f>
        <v>0</v>
      </c>
      <c r="AX245" s="194">
        <f t="shared" si="674"/>
        <v>0</v>
      </c>
      <c r="AY245" s="194">
        <f t="shared" si="674"/>
        <v>0</v>
      </c>
      <c r="AZ245" s="2"/>
      <c r="BA245" s="194">
        <f t="shared" ref="BA245:BD245" si="675">$C245*BA77*12</f>
        <v>0</v>
      </c>
      <c r="BB245" s="194">
        <f t="shared" si="675"/>
        <v>0</v>
      </c>
      <c r="BC245" s="194">
        <f t="shared" si="675"/>
        <v>0</v>
      </c>
      <c r="BD245" s="194">
        <f t="shared" si="675"/>
        <v>0</v>
      </c>
      <c r="BE245" s="2"/>
      <c r="BF245" s="194">
        <f t="shared" ref="BF245:BG245" si="676">$C245*BF77*12</f>
        <v>0</v>
      </c>
      <c r="BG245" s="194">
        <f t="shared" si="676"/>
        <v>0</v>
      </c>
    </row>
    <row r="246" spans="1:59" s="78" customFormat="1" ht="17.100000000000001" customHeight="1" x14ac:dyDescent="0.3">
      <c r="A246" s="67"/>
      <c r="B246" s="150" t="str">
        <f t="shared" si="583"/>
        <v>VP750/770-12/4</v>
      </c>
      <c r="C246" s="193"/>
      <c r="D246" s="2"/>
      <c r="E246" s="40">
        <f t="shared" si="584"/>
        <v>0</v>
      </c>
      <c r="F246" s="2"/>
      <c r="G246" s="194">
        <f t="shared" si="585"/>
        <v>0</v>
      </c>
      <c r="H246" s="2"/>
      <c r="I246" s="194">
        <f t="shared" si="595"/>
        <v>0</v>
      </c>
      <c r="J246" s="194">
        <f t="shared" ref="J246:T246" si="677">$C246*J78*12</f>
        <v>0</v>
      </c>
      <c r="K246" s="194">
        <f t="shared" si="677"/>
        <v>0</v>
      </c>
      <c r="L246" s="194">
        <f t="shared" si="677"/>
        <v>0</v>
      </c>
      <c r="M246" s="194">
        <f t="shared" si="677"/>
        <v>0</v>
      </c>
      <c r="N246" s="194">
        <f t="shared" si="677"/>
        <v>0</v>
      </c>
      <c r="O246" s="194">
        <f t="shared" si="677"/>
        <v>0</v>
      </c>
      <c r="P246" s="194">
        <f t="shared" si="677"/>
        <v>0</v>
      </c>
      <c r="Q246" s="194">
        <f t="shared" si="677"/>
        <v>0</v>
      </c>
      <c r="R246" s="194">
        <f t="shared" si="677"/>
        <v>0</v>
      </c>
      <c r="S246" s="194">
        <f t="shared" si="677"/>
        <v>0</v>
      </c>
      <c r="T246" s="194">
        <f t="shared" si="677"/>
        <v>0</v>
      </c>
      <c r="U246" s="2"/>
      <c r="V246" s="194">
        <f t="shared" ref="V246:AD246" si="678">$C246*V78*12</f>
        <v>0</v>
      </c>
      <c r="W246" s="194">
        <f t="shared" si="678"/>
        <v>0</v>
      </c>
      <c r="X246" s="194">
        <f t="shared" si="678"/>
        <v>0</v>
      </c>
      <c r="Y246" s="194">
        <f t="shared" si="678"/>
        <v>0</v>
      </c>
      <c r="Z246" s="194">
        <f t="shared" si="678"/>
        <v>0</v>
      </c>
      <c r="AA246" s="194">
        <f t="shared" si="678"/>
        <v>0</v>
      </c>
      <c r="AB246" s="194">
        <f t="shared" si="678"/>
        <v>0</v>
      </c>
      <c r="AC246" s="194">
        <f t="shared" si="678"/>
        <v>0</v>
      </c>
      <c r="AD246" s="194">
        <f t="shared" si="678"/>
        <v>0</v>
      </c>
      <c r="AE246" s="2"/>
      <c r="AF246" s="194">
        <f t="shared" ref="AF246:AG246" si="679">$C246*AF78*12</f>
        <v>0</v>
      </c>
      <c r="AG246" s="194">
        <f t="shared" si="679"/>
        <v>0</v>
      </c>
      <c r="AH246" s="2"/>
      <c r="AI246" s="2"/>
      <c r="AJ246" s="2"/>
      <c r="AK246" s="194">
        <f t="shared" ref="AK246:AN246" si="680">$C246*AK78*12</f>
        <v>0</v>
      </c>
      <c r="AL246" s="194">
        <f t="shared" si="680"/>
        <v>0</v>
      </c>
      <c r="AM246" s="194">
        <f t="shared" si="680"/>
        <v>0</v>
      </c>
      <c r="AN246" s="194">
        <f t="shared" si="680"/>
        <v>0</v>
      </c>
      <c r="AO246" s="2"/>
      <c r="AP246" s="2"/>
      <c r="AQ246" s="194">
        <f t="shared" ref="AQ246" si="681">$C246*AQ78*12</f>
        <v>0</v>
      </c>
      <c r="AR246" s="2"/>
      <c r="AS246" s="194">
        <f t="shared" ref="AS246:AU246" si="682">$C246*AS78*12</f>
        <v>0</v>
      </c>
      <c r="AT246" s="194">
        <f t="shared" si="682"/>
        <v>0</v>
      </c>
      <c r="AU246" s="194">
        <f t="shared" si="682"/>
        <v>0</v>
      </c>
      <c r="AV246" s="2"/>
      <c r="AW246" s="194">
        <f t="shared" ref="AW246:AY246" si="683">$C246*AW78*12</f>
        <v>0</v>
      </c>
      <c r="AX246" s="194">
        <f t="shared" si="683"/>
        <v>0</v>
      </c>
      <c r="AY246" s="194">
        <f t="shared" si="683"/>
        <v>0</v>
      </c>
      <c r="AZ246" s="2"/>
      <c r="BA246" s="194">
        <f t="shared" ref="BA246:BD246" si="684">$C246*BA78*12</f>
        <v>0</v>
      </c>
      <c r="BB246" s="194">
        <f t="shared" si="684"/>
        <v>0</v>
      </c>
      <c r="BC246" s="194">
        <f t="shared" si="684"/>
        <v>0</v>
      </c>
      <c r="BD246" s="194">
        <f t="shared" si="684"/>
        <v>0</v>
      </c>
      <c r="BE246" s="2"/>
      <c r="BF246" s="194">
        <f t="shared" ref="BF246:BG246" si="685">$C246*BF78*12</f>
        <v>0</v>
      </c>
      <c r="BG246" s="194">
        <f t="shared" si="685"/>
        <v>0</v>
      </c>
    </row>
    <row r="247" spans="1:59" s="78" customFormat="1" ht="17.100000000000001" customHeight="1" x14ac:dyDescent="0.3">
      <c r="A247" s="67"/>
      <c r="B247" s="150" t="str">
        <f t="shared" si="583"/>
        <v>VP1000/1100-12/4</v>
      </c>
      <c r="C247" s="193"/>
      <c r="D247" s="2"/>
      <c r="E247" s="40">
        <f t="shared" si="584"/>
        <v>0</v>
      </c>
      <c r="F247" s="2"/>
      <c r="G247" s="194">
        <f t="shared" si="585"/>
        <v>0</v>
      </c>
      <c r="H247" s="2"/>
      <c r="I247" s="194">
        <f t="shared" si="595"/>
        <v>0</v>
      </c>
      <c r="J247" s="194">
        <f t="shared" ref="J247:T247" si="686">$C247*J79*12</f>
        <v>0</v>
      </c>
      <c r="K247" s="194">
        <f t="shared" si="686"/>
        <v>0</v>
      </c>
      <c r="L247" s="194">
        <f t="shared" si="686"/>
        <v>0</v>
      </c>
      <c r="M247" s="194">
        <f t="shared" si="686"/>
        <v>0</v>
      </c>
      <c r="N247" s="194">
        <f t="shared" si="686"/>
        <v>0</v>
      </c>
      <c r="O247" s="194">
        <f t="shared" si="686"/>
        <v>0</v>
      </c>
      <c r="P247" s="194">
        <f t="shared" si="686"/>
        <v>0</v>
      </c>
      <c r="Q247" s="194">
        <f t="shared" si="686"/>
        <v>0</v>
      </c>
      <c r="R247" s="194">
        <f t="shared" si="686"/>
        <v>0</v>
      </c>
      <c r="S247" s="194">
        <f t="shared" si="686"/>
        <v>0</v>
      </c>
      <c r="T247" s="194">
        <f t="shared" si="686"/>
        <v>0</v>
      </c>
      <c r="U247" s="2"/>
      <c r="V247" s="194">
        <f t="shared" ref="V247:AD247" si="687">$C247*V79*12</f>
        <v>0</v>
      </c>
      <c r="W247" s="194">
        <f t="shared" si="687"/>
        <v>0</v>
      </c>
      <c r="X247" s="194">
        <f t="shared" si="687"/>
        <v>0</v>
      </c>
      <c r="Y247" s="194">
        <f t="shared" si="687"/>
        <v>0</v>
      </c>
      <c r="Z247" s="194">
        <f t="shared" si="687"/>
        <v>0</v>
      </c>
      <c r="AA247" s="194">
        <f t="shared" si="687"/>
        <v>0</v>
      </c>
      <c r="AB247" s="194">
        <f t="shared" si="687"/>
        <v>0</v>
      </c>
      <c r="AC247" s="194">
        <f t="shared" si="687"/>
        <v>0</v>
      </c>
      <c r="AD247" s="194">
        <f t="shared" si="687"/>
        <v>0</v>
      </c>
      <c r="AE247" s="2"/>
      <c r="AF247" s="194">
        <f t="shared" ref="AF247:AG247" si="688">$C247*AF79*12</f>
        <v>0</v>
      </c>
      <c r="AG247" s="194">
        <f t="shared" si="688"/>
        <v>0</v>
      </c>
      <c r="AH247" s="2"/>
      <c r="AI247" s="2"/>
      <c r="AJ247" s="2"/>
      <c r="AK247" s="194">
        <f t="shared" ref="AK247:AN247" si="689">$C247*AK79*12</f>
        <v>0</v>
      </c>
      <c r="AL247" s="194">
        <f t="shared" si="689"/>
        <v>0</v>
      </c>
      <c r="AM247" s="194">
        <f t="shared" si="689"/>
        <v>0</v>
      </c>
      <c r="AN247" s="194">
        <f t="shared" si="689"/>
        <v>0</v>
      </c>
      <c r="AO247" s="2"/>
      <c r="AP247" s="2"/>
      <c r="AQ247" s="194">
        <f t="shared" ref="AQ247" si="690">$C247*AQ79*12</f>
        <v>0</v>
      </c>
      <c r="AR247" s="2"/>
      <c r="AS247" s="194">
        <f t="shared" ref="AS247:AU247" si="691">$C247*AS79*12</f>
        <v>0</v>
      </c>
      <c r="AT247" s="194">
        <f t="shared" si="691"/>
        <v>0</v>
      </c>
      <c r="AU247" s="194">
        <f t="shared" si="691"/>
        <v>0</v>
      </c>
      <c r="AV247" s="2"/>
      <c r="AW247" s="194">
        <f t="shared" ref="AW247:AY247" si="692">$C247*AW79*12</f>
        <v>0</v>
      </c>
      <c r="AX247" s="194">
        <f t="shared" si="692"/>
        <v>0</v>
      </c>
      <c r="AY247" s="194">
        <f t="shared" si="692"/>
        <v>0</v>
      </c>
      <c r="AZ247" s="2"/>
      <c r="BA247" s="194">
        <f t="shared" ref="BA247:BD247" si="693">$C247*BA79*12</f>
        <v>0</v>
      </c>
      <c r="BB247" s="194">
        <f t="shared" si="693"/>
        <v>0</v>
      </c>
      <c r="BC247" s="194">
        <f t="shared" si="693"/>
        <v>0</v>
      </c>
      <c r="BD247" s="194">
        <f t="shared" si="693"/>
        <v>0</v>
      </c>
      <c r="BE247" s="2"/>
      <c r="BF247" s="194">
        <f t="shared" ref="BF247:BG247" si="694">$C247*BF79*12</f>
        <v>0</v>
      </c>
      <c r="BG247" s="194">
        <f t="shared" si="694"/>
        <v>0</v>
      </c>
    </row>
    <row r="248" spans="1:59" s="78" customFormat="1" ht="17.100000000000001" customHeight="1" x14ac:dyDescent="0.3">
      <c r="A248" s="67"/>
      <c r="B248" s="150" t="str">
        <f t="shared" si="583"/>
        <v>VP240-16/4</v>
      </c>
      <c r="C248" s="193"/>
      <c r="D248" s="2"/>
      <c r="E248" s="40">
        <f t="shared" si="584"/>
        <v>0</v>
      </c>
      <c r="F248" s="2"/>
      <c r="G248" s="194">
        <f t="shared" si="585"/>
        <v>0</v>
      </c>
      <c r="H248" s="2"/>
      <c r="I248" s="194">
        <f t="shared" si="595"/>
        <v>0</v>
      </c>
      <c r="J248" s="194">
        <f t="shared" ref="J248:T248" si="695">$C248*J80*12</f>
        <v>0</v>
      </c>
      <c r="K248" s="194">
        <f t="shared" si="695"/>
        <v>0</v>
      </c>
      <c r="L248" s="194">
        <f t="shared" si="695"/>
        <v>0</v>
      </c>
      <c r="M248" s="194">
        <f t="shared" si="695"/>
        <v>0</v>
      </c>
      <c r="N248" s="194">
        <f t="shared" si="695"/>
        <v>0</v>
      </c>
      <c r="O248" s="194">
        <f t="shared" si="695"/>
        <v>0</v>
      </c>
      <c r="P248" s="194">
        <f t="shared" si="695"/>
        <v>0</v>
      </c>
      <c r="Q248" s="194">
        <f t="shared" si="695"/>
        <v>0</v>
      </c>
      <c r="R248" s="194">
        <f t="shared" si="695"/>
        <v>0</v>
      </c>
      <c r="S248" s="194">
        <f t="shared" si="695"/>
        <v>0</v>
      </c>
      <c r="T248" s="194">
        <f t="shared" si="695"/>
        <v>0</v>
      </c>
      <c r="U248" s="2"/>
      <c r="V248" s="194">
        <f t="shared" ref="V248:AD248" si="696">$C248*V80*12</f>
        <v>0</v>
      </c>
      <c r="W248" s="194">
        <f t="shared" si="696"/>
        <v>0</v>
      </c>
      <c r="X248" s="194">
        <f t="shared" si="696"/>
        <v>0</v>
      </c>
      <c r="Y248" s="194">
        <f t="shared" si="696"/>
        <v>0</v>
      </c>
      <c r="Z248" s="194">
        <f t="shared" si="696"/>
        <v>0</v>
      </c>
      <c r="AA248" s="194">
        <f t="shared" si="696"/>
        <v>0</v>
      </c>
      <c r="AB248" s="194">
        <f t="shared" si="696"/>
        <v>0</v>
      </c>
      <c r="AC248" s="194">
        <f t="shared" si="696"/>
        <v>0</v>
      </c>
      <c r="AD248" s="194">
        <f t="shared" si="696"/>
        <v>0</v>
      </c>
      <c r="AE248" s="2"/>
      <c r="AF248" s="194">
        <f t="shared" ref="AF248:AG248" si="697">$C248*AF80*12</f>
        <v>0</v>
      </c>
      <c r="AG248" s="194">
        <f t="shared" si="697"/>
        <v>0</v>
      </c>
      <c r="AH248" s="2"/>
      <c r="AI248" s="2"/>
      <c r="AJ248" s="2"/>
      <c r="AK248" s="194">
        <f t="shared" ref="AK248:AN248" si="698">$C248*AK80*12</f>
        <v>0</v>
      </c>
      <c r="AL248" s="194">
        <f t="shared" si="698"/>
        <v>0</v>
      </c>
      <c r="AM248" s="194">
        <f t="shared" si="698"/>
        <v>0</v>
      </c>
      <c r="AN248" s="194">
        <f t="shared" si="698"/>
        <v>0</v>
      </c>
      <c r="AO248" s="2"/>
      <c r="AP248" s="2"/>
      <c r="AQ248" s="194">
        <f t="shared" ref="AQ248" si="699">$C248*AQ80*12</f>
        <v>0</v>
      </c>
      <c r="AR248" s="2"/>
      <c r="AS248" s="194">
        <f t="shared" ref="AS248:AU248" si="700">$C248*AS80*12</f>
        <v>0</v>
      </c>
      <c r="AT248" s="194">
        <f t="shared" si="700"/>
        <v>0</v>
      </c>
      <c r="AU248" s="194">
        <f t="shared" si="700"/>
        <v>0</v>
      </c>
      <c r="AV248" s="2"/>
      <c r="AW248" s="194">
        <f t="shared" ref="AW248:AY248" si="701">$C248*AW80*12</f>
        <v>0</v>
      </c>
      <c r="AX248" s="194">
        <f t="shared" si="701"/>
        <v>0</v>
      </c>
      <c r="AY248" s="194">
        <f t="shared" si="701"/>
        <v>0</v>
      </c>
      <c r="AZ248" s="2"/>
      <c r="BA248" s="194">
        <f t="shared" ref="BA248:BD248" si="702">$C248*BA80*12</f>
        <v>0</v>
      </c>
      <c r="BB248" s="194">
        <f t="shared" si="702"/>
        <v>0</v>
      </c>
      <c r="BC248" s="194">
        <f t="shared" si="702"/>
        <v>0</v>
      </c>
      <c r="BD248" s="194">
        <f t="shared" si="702"/>
        <v>0</v>
      </c>
      <c r="BE248" s="2"/>
      <c r="BF248" s="194">
        <f t="shared" ref="BF248:BG248" si="703">$C248*BF80*12</f>
        <v>0</v>
      </c>
      <c r="BG248" s="194">
        <f t="shared" si="703"/>
        <v>0</v>
      </c>
    </row>
    <row r="249" spans="1:59" s="78" customFormat="1" ht="17.100000000000001" customHeight="1" x14ac:dyDescent="0.3">
      <c r="A249" s="67"/>
      <c r="B249" s="150" t="str">
        <f t="shared" si="583"/>
        <v>VP650/660-16/4</v>
      </c>
      <c r="C249" s="193"/>
      <c r="D249" s="2"/>
      <c r="E249" s="40">
        <f t="shared" si="584"/>
        <v>0</v>
      </c>
      <c r="F249" s="2"/>
      <c r="G249" s="194">
        <f t="shared" si="585"/>
        <v>0</v>
      </c>
      <c r="H249" s="2"/>
      <c r="I249" s="194">
        <f t="shared" si="595"/>
        <v>0</v>
      </c>
      <c r="J249" s="194">
        <f t="shared" ref="J249:T249" si="704">$C249*J81*12</f>
        <v>0</v>
      </c>
      <c r="K249" s="194">
        <f t="shared" si="704"/>
        <v>0</v>
      </c>
      <c r="L249" s="194">
        <f t="shared" si="704"/>
        <v>0</v>
      </c>
      <c r="M249" s="194">
        <f t="shared" si="704"/>
        <v>0</v>
      </c>
      <c r="N249" s="194">
        <f t="shared" si="704"/>
        <v>0</v>
      </c>
      <c r="O249" s="194">
        <f t="shared" si="704"/>
        <v>0</v>
      </c>
      <c r="P249" s="194">
        <f t="shared" si="704"/>
        <v>0</v>
      </c>
      <c r="Q249" s="194">
        <f t="shared" si="704"/>
        <v>0</v>
      </c>
      <c r="R249" s="194">
        <f t="shared" si="704"/>
        <v>0</v>
      </c>
      <c r="S249" s="194">
        <f t="shared" si="704"/>
        <v>0</v>
      </c>
      <c r="T249" s="194">
        <f t="shared" si="704"/>
        <v>0</v>
      </c>
      <c r="U249" s="2"/>
      <c r="V249" s="194">
        <f t="shared" ref="V249:AD249" si="705">$C249*V81*12</f>
        <v>0</v>
      </c>
      <c r="W249" s="194">
        <f t="shared" si="705"/>
        <v>0</v>
      </c>
      <c r="X249" s="194">
        <f t="shared" si="705"/>
        <v>0</v>
      </c>
      <c r="Y249" s="194">
        <f t="shared" si="705"/>
        <v>0</v>
      </c>
      <c r="Z249" s="194">
        <f t="shared" si="705"/>
        <v>0</v>
      </c>
      <c r="AA249" s="194">
        <f t="shared" si="705"/>
        <v>0</v>
      </c>
      <c r="AB249" s="194">
        <f t="shared" si="705"/>
        <v>0</v>
      </c>
      <c r="AC249" s="194">
        <f t="shared" si="705"/>
        <v>0</v>
      </c>
      <c r="AD249" s="194">
        <f t="shared" si="705"/>
        <v>0</v>
      </c>
      <c r="AE249" s="2"/>
      <c r="AF249" s="194">
        <f t="shared" ref="AF249:AG249" si="706">$C249*AF81*12</f>
        <v>0</v>
      </c>
      <c r="AG249" s="194">
        <f t="shared" si="706"/>
        <v>0</v>
      </c>
      <c r="AH249" s="2"/>
      <c r="AI249" s="2"/>
      <c r="AJ249" s="2"/>
      <c r="AK249" s="194">
        <f t="shared" ref="AK249:AN249" si="707">$C249*AK81*12</f>
        <v>0</v>
      </c>
      <c r="AL249" s="194">
        <f t="shared" si="707"/>
        <v>0</v>
      </c>
      <c r="AM249" s="194">
        <f t="shared" si="707"/>
        <v>0</v>
      </c>
      <c r="AN249" s="194">
        <f t="shared" si="707"/>
        <v>0</v>
      </c>
      <c r="AO249" s="2"/>
      <c r="AP249" s="2"/>
      <c r="AQ249" s="194">
        <f t="shared" ref="AQ249" si="708">$C249*AQ81*12</f>
        <v>0</v>
      </c>
      <c r="AR249" s="2"/>
      <c r="AS249" s="194">
        <f t="shared" ref="AS249:AU249" si="709">$C249*AS81*12</f>
        <v>0</v>
      </c>
      <c r="AT249" s="194">
        <f t="shared" si="709"/>
        <v>0</v>
      </c>
      <c r="AU249" s="194">
        <f t="shared" si="709"/>
        <v>0</v>
      </c>
      <c r="AV249" s="2"/>
      <c r="AW249" s="194">
        <f t="shared" ref="AW249:AY249" si="710">$C249*AW81*12</f>
        <v>0</v>
      </c>
      <c r="AX249" s="194">
        <f t="shared" si="710"/>
        <v>0</v>
      </c>
      <c r="AY249" s="194">
        <f t="shared" si="710"/>
        <v>0</v>
      </c>
      <c r="AZ249" s="2"/>
      <c r="BA249" s="194">
        <f t="shared" ref="BA249:BD249" si="711">$C249*BA81*12</f>
        <v>0</v>
      </c>
      <c r="BB249" s="194">
        <f t="shared" si="711"/>
        <v>0</v>
      </c>
      <c r="BC249" s="194">
        <f t="shared" si="711"/>
        <v>0</v>
      </c>
      <c r="BD249" s="194">
        <f t="shared" si="711"/>
        <v>0</v>
      </c>
      <c r="BE249" s="2"/>
      <c r="BF249" s="194">
        <f t="shared" ref="BF249:BG249" si="712">$C249*BF81*12</f>
        <v>0</v>
      </c>
      <c r="BG249" s="194">
        <f t="shared" si="712"/>
        <v>0</v>
      </c>
    </row>
    <row r="250" spans="1:59" s="78" customFormat="1" ht="17.100000000000001" customHeight="1" x14ac:dyDescent="0.3">
      <c r="A250" s="67"/>
      <c r="B250" s="150" t="str">
        <f t="shared" si="583"/>
        <v>VP750/770-16/4</v>
      </c>
      <c r="C250" s="193"/>
      <c r="D250" s="2"/>
      <c r="E250" s="40">
        <f t="shared" si="584"/>
        <v>0</v>
      </c>
      <c r="F250" s="2"/>
      <c r="G250" s="194">
        <f t="shared" si="585"/>
        <v>0</v>
      </c>
      <c r="H250" s="2"/>
      <c r="I250" s="194">
        <f t="shared" si="595"/>
        <v>0</v>
      </c>
      <c r="J250" s="194">
        <f t="shared" ref="J250:T250" si="713">$C250*J82*12</f>
        <v>0</v>
      </c>
      <c r="K250" s="194">
        <f t="shared" si="713"/>
        <v>0</v>
      </c>
      <c r="L250" s="194">
        <f t="shared" si="713"/>
        <v>0</v>
      </c>
      <c r="M250" s="194">
        <f t="shared" si="713"/>
        <v>0</v>
      </c>
      <c r="N250" s="194">
        <f t="shared" si="713"/>
        <v>0</v>
      </c>
      <c r="O250" s="194">
        <f t="shared" si="713"/>
        <v>0</v>
      </c>
      <c r="P250" s="194">
        <f t="shared" si="713"/>
        <v>0</v>
      </c>
      <c r="Q250" s="194">
        <f t="shared" si="713"/>
        <v>0</v>
      </c>
      <c r="R250" s="194">
        <f t="shared" si="713"/>
        <v>0</v>
      </c>
      <c r="S250" s="194">
        <f t="shared" si="713"/>
        <v>0</v>
      </c>
      <c r="T250" s="194">
        <f t="shared" si="713"/>
        <v>0</v>
      </c>
      <c r="U250" s="2"/>
      <c r="V250" s="194">
        <f t="shared" ref="V250:AD250" si="714">$C250*V82*12</f>
        <v>0</v>
      </c>
      <c r="W250" s="194">
        <f t="shared" si="714"/>
        <v>0</v>
      </c>
      <c r="X250" s="194">
        <f t="shared" si="714"/>
        <v>0</v>
      </c>
      <c r="Y250" s="194">
        <f t="shared" si="714"/>
        <v>0</v>
      </c>
      <c r="Z250" s="194">
        <f t="shared" si="714"/>
        <v>0</v>
      </c>
      <c r="AA250" s="194">
        <f t="shared" si="714"/>
        <v>0</v>
      </c>
      <c r="AB250" s="194">
        <f t="shared" si="714"/>
        <v>0</v>
      </c>
      <c r="AC250" s="194">
        <f t="shared" si="714"/>
        <v>0</v>
      </c>
      <c r="AD250" s="194">
        <f t="shared" si="714"/>
        <v>0</v>
      </c>
      <c r="AE250" s="2"/>
      <c r="AF250" s="194">
        <f t="shared" ref="AF250:AG250" si="715">$C250*AF82*12</f>
        <v>0</v>
      </c>
      <c r="AG250" s="194">
        <f t="shared" si="715"/>
        <v>0</v>
      </c>
      <c r="AH250" s="2"/>
      <c r="AI250" s="2"/>
      <c r="AJ250" s="2"/>
      <c r="AK250" s="194">
        <f t="shared" ref="AK250:AN250" si="716">$C250*AK82*12</f>
        <v>0</v>
      </c>
      <c r="AL250" s="194">
        <f t="shared" si="716"/>
        <v>0</v>
      </c>
      <c r="AM250" s="194">
        <f t="shared" si="716"/>
        <v>0</v>
      </c>
      <c r="AN250" s="194">
        <f t="shared" si="716"/>
        <v>0</v>
      </c>
      <c r="AO250" s="2"/>
      <c r="AP250" s="2"/>
      <c r="AQ250" s="194">
        <f t="shared" ref="AQ250" si="717">$C250*AQ82*12</f>
        <v>0</v>
      </c>
      <c r="AR250" s="2"/>
      <c r="AS250" s="194">
        <f t="shared" ref="AS250:AU250" si="718">$C250*AS82*12</f>
        <v>0</v>
      </c>
      <c r="AT250" s="194">
        <f t="shared" si="718"/>
        <v>0</v>
      </c>
      <c r="AU250" s="194">
        <f t="shared" si="718"/>
        <v>0</v>
      </c>
      <c r="AV250" s="2"/>
      <c r="AW250" s="194">
        <f t="shared" ref="AW250:AY250" si="719">$C250*AW82*12</f>
        <v>0</v>
      </c>
      <c r="AX250" s="194">
        <f t="shared" si="719"/>
        <v>0</v>
      </c>
      <c r="AY250" s="194">
        <f t="shared" si="719"/>
        <v>0</v>
      </c>
      <c r="AZ250" s="2"/>
      <c r="BA250" s="194">
        <f t="shared" ref="BA250:BD250" si="720">$C250*BA82*12</f>
        <v>0</v>
      </c>
      <c r="BB250" s="194">
        <f t="shared" si="720"/>
        <v>0</v>
      </c>
      <c r="BC250" s="194">
        <f t="shared" si="720"/>
        <v>0</v>
      </c>
      <c r="BD250" s="194">
        <f t="shared" si="720"/>
        <v>0</v>
      </c>
      <c r="BE250" s="2"/>
      <c r="BF250" s="194">
        <f t="shared" ref="BF250:BG250" si="721">$C250*BF82*12</f>
        <v>0</v>
      </c>
      <c r="BG250" s="194">
        <f t="shared" si="721"/>
        <v>0</v>
      </c>
    </row>
    <row r="251" spans="1:59" s="78" customFormat="1" ht="17.100000000000001" customHeight="1" x14ac:dyDescent="0.3">
      <c r="A251" s="67"/>
      <c r="B251" s="150" t="str">
        <f t="shared" si="583"/>
        <v>VP1000/1100-16/4</v>
      </c>
      <c r="C251" s="193"/>
      <c r="D251" s="2"/>
      <c r="E251" s="40">
        <f t="shared" si="584"/>
        <v>0</v>
      </c>
      <c r="F251" s="2"/>
      <c r="G251" s="194">
        <f t="shared" si="585"/>
        <v>0</v>
      </c>
      <c r="H251" s="2"/>
      <c r="I251" s="194">
        <f t="shared" si="595"/>
        <v>0</v>
      </c>
      <c r="J251" s="194">
        <f t="shared" ref="J251:T251" si="722">$C251*J83*12</f>
        <v>0</v>
      </c>
      <c r="K251" s="194">
        <f t="shared" si="722"/>
        <v>0</v>
      </c>
      <c r="L251" s="194">
        <f t="shared" si="722"/>
        <v>0</v>
      </c>
      <c r="M251" s="194">
        <f t="shared" si="722"/>
        <v>0</v>
      </c>
      <c r="N251" s="194">
        <f t="shared" si="722"/>
        <v>0</v>
      </c>
      <c r="O251" s="194">
        <f t="shared" si="722"/>
        <v>0</v>
      </c>
      <c r="P251" s="194">
        <f t="shared" si="722"/>
        <v>0</v>
      </c>
      <c r="Q251" s="194">
        <f t="shared" si="722"/>
        <v>0</v>
      </c>
      <c r="R251" s="194">
        <f t="shared" si="722"/>
        <v>0</v>
      </c>
      <c r="S251" s="194">
        <f t="shared" si="722"/>
        <v>0</v>
      </c>
      <c r="T251" s="194">
        <f t="shared" si="722"/>
        <v>0</v>
      </c>
      <c r="U251" s="2"/>
      <c r="V251" s="194">
        <f t="shared" ref="V251:AD251" si="723">$C251*V83*12</f>
        <v>0</v>
      </c>
      <c r="W251" s="194">
        <f t="shared" si="723"/>
        <v>0</v>
      </c>
      <c r="X251" s="194">
        <f t="shared" si="723"/>
        <v>0</v>
      </c>
      <c r="Y251" s="194">
        <f t="shared" si="723"/>
        <v>0</v>
      </c>
      <c r="Z251" s="194">
        <f t="shared" si="723"/>
        <v>0</v>
      </c>
      <c r="AA251" s="194">
        <f t="shared" si="723"/>
        <v>0</v>
      </c>
      <c r="AB251" s="194">
        <f t="shared" si="723"/>
        <v>0</v>
      </c>
      <c r="AC251" s="194">
        <f t="shared" si="723"/>
        <v>0</v>
      </c>
      <c r="AD251" s="194">
        <f t="shared" si="723"/>
        <v>0</v>
      </c>
      <c r="AE251" s="2"/>
      <c r="AF251" s="194">
        <f t="shared" ref="AF251:AG251" si="724">$C251*AF83*12</f>
        <v>0</v>
      </c>
      <c r="AG251" s="194">
        <f t="shared" si="724"/>
        <v>0</v>
      </c>
      <c r="AH251" s="2"/>
      <c r="AI251" s="2"/>
      <c r="AJ251" s="2"/>
      <c r="AK251" s="194">
        <f t="shared" ref="AK251:AN251" si="725">$C251*AK83*12</f>
        <v>0</v>
      </c>
      <c r="AL251" s="194">
        <f t="shared" si="725"/>
        <v>0</v>
      </c>
      <c r="AM251" s="194">
        <f t="shared" si="725"/>
        <v>0</v>
      </c>
      <c r="AN251" s="194">
        <f t="shared" si="725"/>
        <v>0</v>
      </c>
      <c r="AO251" s="2"/>
      <c r="AP251" s="2"/>
      <c r="AQ251" s="194">
        <f t="shared" ref="AQ251" si="726">$C251*AQ83*12</f>
        <v>0</v>
      </c>
      <c r="AR251" s="2"/>
      <c r="AS251" s="194">
        <f t="shared" ref="AS251:AU251" si="727">$C251*AS83*12</f>
        <v>0</v>
      </c>
      <c r="AT251" s="194">
        <f t="shared" si="727"/>
        <v>0</v>
      </c>
      <c r="AU251" s="194">
        <f t="shared" si="727"/>
        <v>0</v>
      </c>
      <c r="AV251" s="2"/>
      <c r="AW251" s="194">
        <f t="shared" ref="AW251:AY251" si="728">$C251*AW83*12</f>
        <v>0</v>
      </c>
      <c r="AX251" s="194">
        <f t="shared" si="728"/>
        <v>0</v>
      </c>
      <c r="AY251" s="194">
        <f t="shared" si="728"/>
        <v>0</v>
      </c>
      <c r="AZ251" s="2"/>
      <c r="BA251" s="194">
        <f t="shared" ref="BA251:BD251" si="729">$C251*BA83*12</f>
        <v>0</v>
      </c>
      <c r="BB251" s="194">
        <f t="shared" si="729"/>
        <v>0</v>
      </c>
      <c r="BC251" s="194">
        <f t="shared" si="729"/>
        <v>0</v>
      </c>
      <c r="BD251" s="194">
        <f t="shared" si="729"/>
        <v>0</v>
      </c>
      <c r="BE251" s="2"/>
      <c r="BF251" s="194">
        <f t="shared" ref="BF251:BG251" si="730">$C251*BF83*12</f>
        <v>0</v>
      </c>
      <c r="BG251" s="194">
        <f t="shared" si="730"/>
        <v>0</v>
      </c>
    </row>
    <row r="252" spans="1:59" s="78" customFormat="1" ht="17.100000000000001" customHeight="1" x14ac:dyDescent="0.3">
      <c r="A252" s="67"/>
      <c r="B252" s="150" t="str">
        <f t="shared" si="583"/>
        <v>VP240-20/4</v>
      </c>
      <c r="C252" s="193"/>
      <c r="D252" s="2"/>
      <c r="E252" s="40">
        <f t="shared" si="584"/>
        <v>0</v>
      </c>
      <c r="F252" s="2"/>
      <c r="G252" s="194">
        <f t="shared" si="585"/>
        <v>0</v>
      </c>
      <c r="H252" s="2"/>
      <c r="I252" s="194">
        <f t="shared" si="595"/>
        <v>0</v>
      </c>
      <c r="J252" s="194">
        <f t="shared" ref="J252:T252" si="731">$C252*J84*12</f>
        <v>0</v>
      </c>
      <c r="K252" s="194">
        <f t="shared" si="731"/>
        <v>0</v>
      </c>
      <c r="L252" s="194">
        <f t="shared" si="731"/>
        <v>0</v>
      </c>
      <c r="M252" s="194">
        <f t="shared" si="731"/>
        <v>0</v>
      </c>
      <c r="N252" s="194">
        <f t="shared" si="731"/>
        <v>0</v>
      </c>
      <c r="O252" s="194">
        <f t="shared" si="731"/>
        <v>0</v>
      </c>
      <c r="P252" s="194">
        <f t="shared" si="731"/>
        <v>0</v>
      </c>
      <c r="Q252" s="194">
        <f t="shared" si="731"/>
        <v>0</v>
      </c>
      <c r="R252" s="194">
        <f t="shared" si="731"/>
        <v>0</v>
      </c>
      <c r="S252" s="194">
        <f t="shared" si="731"/>
        <v>0</v>
      </c>
      <c r="T252" s="194">
        <f t="shared" si="731"/>
        <v>0</v>
      </c>
      <c r="U252" s="2"/>
      <c r="V252" s="194">
        <f t="shared" ref="V252:AD252" si="732">$C252*V84*12</f>
        <v>0</v>
      </c>
      <c r="W252" s="194">
        <f t="shared" si="732"/>
        <v>0</v>
      </c>
      <c r="X252" s="194">
        <f t="shared" si="732"/>
        <v>0</v>
      </c>
      <c r="Y252" s="194">
        <f t="shared" si="732"/>
        <v>0</v>
      </c>
      <c r="Z252" s="194">
        <f t="shared" si="732"/>
        <v>0</v>
      </c>
      <c r="AA252" s="194">
        <f t="shared" si="732"/>
        <v>0</v>
      </c>
      <c r="AB252" s="194">
        <f t="shared" si="732"/>
        <v>0</v>
      </c>
      <c r="AC252" s="194">
        <f t="shared" si="732"/>
        <v>0</v>
      </c>
      <c r="AD252" s="194">
        <f t="shared" si="732"/>
        <v>0</v>
      </c>
      <c r="AE252" s="2"/>
      <c r="AF252" s="194">
        <f t="shared" ref="AF252:AG252" si="733">$C252*AF84*12</f>
        <v>0</v>
      </c>
      <c r="AG252" s="194">
        <f t="shared" si="733"/>
        <v>0</v>
      </c>
      <c r="AH252" s="2"/>
      <c r="AI252" s="2"/>
      <c r="AJ252" s="2"/>
      <c r="AK252" s="194">
        <f t="shared" ref="AK252:AN252" si="734">$C252*AK84*12</f>
        <v>0</v>
      </c>
      <c r="AL252" s="194">
        <f t="shared" si="734"/>
        <v>0</v>
      </c>
      <c r="AM252" s="194">
        <f t="shared" si="734"/>
        <v>0</v>
      </c>
      <c r="AN252" s="194">
        <f t="shared" si="734"/>
        <v>0</v>
      </c>
      <c r="AO252" s="2"/>
      <c r="AP252" s="2"/>
      <c r="AQ252" s="194">
        <f t="shared" ref="AQ252" si="735">$C252*AQ84*12</f>
        <v>0</v>
      </c>
      <c r="AR252" s="2"/>
      <c r="AS252" s="194">
        <f t="shared" ref="AS252:AU252" si="736">$C252*AS84*12</f>
        <v>0</v>
      </c>
      <c r="AT252" s="194">
        <f t="shared" si="736"/>
        <v>0</v>
      </c>
      <c r="AU252" s="194">
        <f t="shared" si="736"/>
        <v>0</v>
      </c>
      <c r="AV252" s="2"/>
      <c r="AW252" s="194">
        <f t="shared" ref="AW252:AY252" si="737">$C252*AW84*12</f>
        <v>0</v>
      </c>
      <c r="AX252" s="194">
        <f t="shared" si="737"/>
        <v>0</v>
      </c>
      <c r="AY252" s="194">
        <f t="shared" si="737"/>
        <v>0</v>
      </c>
      <c r="AZ252" s="2"/>
      <c r="BA252" s="194">
        <f t="shared" ref="BA252:BD252" si="738">$C252*BA84*12</f>
        <v>0</v>
      </c>
      <c r="BB252" s="194">
        <f t="shared" si="738"/>
        <v>0</v>
      </c>
      <c r="BC252" s="194">
        <f t="shared" si="738"/>
        <v>0</v>
      </c>
      <c r="BD252" s="194">
        <f t="shared" si="738"/>
        <v>0</v>
      </c>
      <c r="BE252" s="2"/>
      <c r="BF252" s="194">
        <f t="shared" ref="BF252:BG252" si="739">$C252*BF84*12</f>
        <v>0</v>
      </c>
      <c r="BG252" s="194">
        <f t="shared" si="739"/>
        <v>0</v>
      </c>
    </row>
    <row r="253" spans="1:59" s="78" customFormat="1" ht="17.100000000000001" customHeight="1" x14ac:dyDescent="0.3">
      <c r="A253" s="67"/>
      <c r="B253" s="150" t="str">
        <f t="shared" si="583"/>
        <v>VP650/660-20/4</v>
      </c>
      <c r="C253" s="193"/>
      <c r="D253" s="2"/>
      <c r="E253" s="40">
        <f t="shared" si="584"/>
        <v>0</v>
      </c>
      <c r="F253" s="2"/>
      <c r="G253" s="194">
        <f t="shared" si="585"/>
        <v>0</v>
      </c>
      <c r="H253" s="2"/>
      <c r="I253" s="194">
        <f t="shared" si="595"/>
        <v>0</v>
      </c>
      <c r="J253" s="194">
        <f t="shared" ref="J253:T253" si="740">$C253*J85*12</f>
        <v>0</v>
      </c>
      <c r="K253" s="194">
        <f t="shared" si="740"/>
        <v>0</v>
      </c>
      <c r="L253" s="194">
        <f t="shared" si="740"/>
        <v>0</v>
      </c>
      <c r="M253" s="194">
        <f t="shared" si="740"/>
        <v>0</v>
      </c>
      <c r="N253" s="194">
        <f t="shared" si="740"/>
        <v>0</v>
      </c>
      <c r="O253" s="194">
        <f t="shared" si="740"/>
        <v>0</v>
      </c>
      <c r="P253" s="194">
        <f t="shared" si="740"/>
        <v>0</v>
      </c>
      <c r="Q253" s="194">
        <f t="shared" si="740"/>
        <v>0</v>
      </c>
      <c r="R253" s="194">
        <f t="shared" si="740"/>
        <v>0</v>
      </c>
      <c r="S253" s="194">
        <f t="shared" si="740"/>
        <v>0</v>
      </c>
      <c r="T253" s="194">
        <f t="shared" si="740"/>
        <v>0</v>
      </c>
      <c r="U253" s="2"/>
      <c r="V253" s="194">
        <f t="shared" ref="V253:AD253" si="741">$C253*V85*12</f>
        <v>0</v>
      </c>
      <c r="W253" s="194">
        <f t="shared" si="741"/>
        <v>0</v>
      </c>
      <c r="X253" s="194">
        <f t="shared" si="741"/>
        <v>0</v>
      </c>
      <c r="Y253" s="194">
        <f t="shared" si="741"/>
        <v>0</v>
      </c>
      <c r="Z253" s="194">
        <f t="shared" si="741"/>
        <v>0</v>
      </c>
      <c r="AA253" s="194">
        <f t="shared" si="741"/>
        <v>0</v>
      </c>
      <c r="AB253" s="194">
        <f t="shared" si="741"/>
        <v>0</v>
      </c>
      <c r="AC253" s="194">
        <f t="shared" si="741"/>
        <v>0</v>
      </c>
      <c r="AD253" s="194">
        <f t="shared" si="741"/>
        <v>0</v>
      </c>
      <c r="AE253" s="2"/>
      <c r="AF253" s="194">
        <f t="shared" ref="AF253:AG253" si="742">$C253*AF85*12</f>
        <v>0</v>
      </c>
      <c r="AG253" s="194">
        <f t="shared" si="742"/>
        <v>0</v>
      </c>
      <c r="AH253" s="2"/>
      <c r="AI253" s="2"/>
      <c r="AJ253" s="2"/>
      <c r="AK253" s="194">
        <f t="shared" ref="AK253:AN253" si="743">$C253*AK85*12</f>
        <v>0</v>
      </c>
      <c r="AL253" s="194">
        <f t="shared" si="743"/>
        <v>0</v>
      </c>
      <c r="AM253" s="194">
        <f t="shared" si="743"/>
        <v>0</v>
      </c>
      <c r="AN253" s="194">
        <f t="shared" si="743"/>
        <v>0</v>
      </c>
      <c r="AO253" s="2"/>
      <c r="AP253" s="2"/>
      <c r="AQ253" s="194">
        <f t="shared" ref="AQ253" si="744">$C253*AQ85*12</f>
        <v>0</v>
      </c>
      <c r="AR253" s="2"/>
      <c r="AS253" s="194">
        <f t="shared" ref="AS253:AU253" si="745">$C253*AS85*12</f>
        <v>0</v>
      </c>
      <c r="AT253" s="194">
        <f t="shared" si="745"/>
        <v>0</v>
      </c>
      <c r="AU253" s="194">
        <f t="shared" si="745"/>
        <v>0</v>
      </c>
      <c r="AV253" s="2"/>
      <c r="AW253" s="194">
        <f t="shared" ref="AW253:AY253" si="746">$C253*AW85*12</f>
        <v>0</v>
      </c>
      <c r="AX253" s="194">
        <f t="shared" si="746"/>
        <v>0</v>
      </c>
      <c r="AY253" s="194">
        <f t="shared" si="746"/>
        <v>0</v>
      </c>
      <c r="AZ253" s="2"/>
      <c r="BA253" s="194">
        <f t="shared" ref="BA253:BD253" si="747">$C253*BA85*12</f>
        <v>0</v>
      </c>
      <c r="BB253" s="194">
        <f t="shared" si="747"/>
        <v>0</v>
      </c>
      <c r="BC253" s="194">
        <f t="shared" si="747"/>
        <v>0</v>
      </c>
      <c r="BD253" s="194">
        <f t="shared" si="747"/>
        <v>0</v>
      </c>
      <c r="BE253" s="2"/>
      <c r="BF253" s="194">
        <f t="shared" ref="BF253:BG253" si="748">$C253*BF85*12</f>
        <v>0</v>
      </c>
      <c r="BG253" s="194">
        <f t="shared" si="748"/>
        <v>0</v>
      </c>
    </row>
    <row r="254" spans="1:59" s="78" customFormat="1" ht="17.100000000000001" customHeight="1" x14ac:dyDescent="0.3">
      <c r="A254" s="67"/>
      <c r="B254" s="150" t="str">
        <f t="shared" si="583"/>
        <v>VP750/770-20/4</v>
      </c>
      <c r="C254" s="193"/>
      <c r="D254" s="2"/>
      <c r="E254" s="40">
        <f t="shared" si="584"/>
        <v>0</v>
      </c>
      <c r="F254" s="2"/>
      <c r="G254" s="194">
        <f t="shared" si="585"/>
        <v>0</v>
      </c>
      <c r="H254" s="2"/>
      <c r="I254" s="194">
        <f t="shared" si="595"/>
        <v>0</v>
      </c>
      <c r="J254" s="194">
        <f t="shared" ref="J254:T254" si="749">$C254*J86*12</f>
        <v>0</v>
      </c>
      <c r="K254" s="194">
        <f t="shared" si="749"/>
        <v>0</v>
      </c>
      <c r="L254" s="194">
        <f t="shared" si="749"/>
        <v>0</v>
      </c>
      <c r="M254" s="194">
        <f t="shared" si="749"/>
        <v>0</v>
      </c>
      <c r="N254" s="194">
        <f t="shared" si="749"/>
        <v>0</v>
      </c>
      <c r="O254" s="194">
        <f t="shared" si="749"/>
        <v>0</v>
      </c>
      <c r="P254" s="194">
        <f t="shared" si="749"/>
        <v>0</v>
      </c>
      <c r="Q254" s="194">
        <f t="shared" si="749"/>
        <v>0</v>
      </c>
      <c r="R254" s="194">
        <f t="shared" si="749"/>
        <v>0</v>
      </c>
      <c r="S254" s="194">
        <f t="shared" si="749"/>
        <v>0</v>
      </c>
      <c r="T254" s="194">
        <f t="shared" si="749"/>
        <v>0</v>
      </c>
      <c r="U254" s="2"/>
      <c r="V254" s="194">
        <f t="shared" ref="V254:AD254" si="750">$C254*V86*12</f>
        <v>0</v>
      </c>
      <c r="W254" s="194">
        <f t="shared" si="750"/>
        <v>0</v>
      </c>
      <c r="X254" s="194">
        <f t="shared" si="750"/>
        <v>0</v>
      </c>
      <c r="Y254" s="194">
        <f t="shared" si="750"/>
        <v>0</v>
      </c>
      <c r="Z254" s="194">
        <f t="shared" si="750"/>
        <v>0</v>
      </c>
      <c r="AA254" s="194">
        <f t="shared" si="750"/>
        <v>0</v>
      </c>
      <c r="AB254" s="194">
        <f t="shared" si="750"/>
        <v>0</v>
      </c>
      <c r="AC254" s="194">
        <f t="shared" si="750"/>
        <v>0</v>
      </c>
      <c r="AD254" s="194">
        <f t="shared" si="750"/>
        <v>0</v>
      </c>
      <c r="AE254" s="2"/>
      <c r="AF254" s="194">
        <f t="shared" ref="AF254:AG254" si="751">$C254*AF86*12</f>
        <v>0</v>
      </c>
      <c r="AG254" s="194">
        <f t="shared" si="751"/>
        <v>0</v>
      </c>
      <c r="AH254" s="2"/>
      <c r="AI254" s="2"/>
      <c r="AJ254" s="2"/>
      <c r="AK254" s="194">
        <f t="shared" ref="AK254:AN254" si="752">$C254*AK86*12</f>
        <v>0</v>
      </c>
      <c r="AL254" s="194">
        <f t="shared" si="752"/>
        <v>0</v>
      </c>
      <c r="AM254" s="194">
        <f t="shared" si="752"/>
        <v>0</v>
      </c>
      <c r="AN254" s="194">
        <f t="shared" si="752"/>
        <v>0</v>
      </c>
      <c r="AO254" s="2"/>
      <c r="AP254" s="2"/>
      <c r="AQ254" s="194">
        <f t="shared" ref="AQ254" si="753">$C254*AQ86*12</f>
        <v>0</v>
      </c>
      <c r="AR254" s="2"/>
      <c r="AS254" s="194">
        <f t="shared" ref="AS254:AU254" si="754">$C254*AS86*12</f>
        <v>0</v>
      </c>
      <c r="AT254" s="194">
        <f t="shared" si="754"/>
        <v>0</v>
      </c>
      <c r="AU254" s="194">
        <f t="shared" si="754"/>
        <v>0</v>
      </c>
      <c r="AV254" s="2"/>
      <c r="AW254" s="194">
        <f t="shared" ref="AW254:AY254" si="755">$C254*AW86*12</f>
        <v>0</v>
      </c>
      <c r="AX254" s="194">
        <f t="shared" si="755"/>
        <v>0</v>
      </c>
      <c r="AY254" s="194">
        <f t="shared" si="755"/>
        <v>0</v>
      </c>
      <c r="AZ254" s="2"/>
      <c r="BA254" s="194">
        <f t="shared" ref="BA254:BD254" si="756">$C254*BA86*12</f>
        <v>0</v>
      </c>
      <c r="BB254" s="194">
        <f t="shared" si="756"/>
        <v>0</v>
      </c>
      <c r="BC254" s="194">
        <f t="shared" si="756"/>
        <v>0</v>
      </c>
      <c r="BD254" s="194">
        <f t="shared" si="756"/>
        <v>0</v>
      </c>
      <c r="BE254" s="2"/>
      <c r="BF254" s="194">
        <f t="shared" ref="BF254:BG254" si="757">$C254*BF86*12</f>
        <v>0</v>
      </c>
      <c r="BG254" s="194">
        <f t="shared" si="757"/>
        <v>0</v>
      </c>
    </row>
    <row r="255" spans="1:59" s="78" customFormat="1" ht="17.100000000000001" customHeight="1" x14ac:dyDescent="0.3">
      <c r="A255" s="67"/>
      <c r="B255" s="150" t="str">
        <f t="shared" si="583"/>
        <v>VP1000/1100-20/4</v>
      </c>
      <c r="C255" s="193"/>
      <c r="D255" s="2"/>
      <c r="E255" s="40">
        <f t="shared" si="584"/>
        <v>0</v>
      </c>
      <c r="F255" s="2"/>
      <c r="G255" s="194">
        <f t="shared" si="585"/>
        <v>0</v>
      </c>
      <c r="H255" s="2"/>
      <c r="I255" s="194">
        <f t="shared" si="595"/>
        <v>0</v>
      </c>
      <c r="J255" s="194">
        <f t="shared" ref="J255:T255" si="758">$C255*J87*12</f>
        <v>0</v>
      </c>
      <c r="K255" s="194">
        <f t="shared" si="758"/>
        <v>0</v>
      </c>
      <c r="L255" s="194">
        <f t="shared" si="758"/>
        <v>0</v>
      </c>
      <c r="M255" s="194">
        <f t="shared" si="758"/>
        <v>0</v>
      </c>
      <c r="N255" s="194">
        <f t="shared" si="758"/>
        <v>0</v>
      </c>
      <c r="O255" s="194">
        <f t="shared" si="758"/>
        <v>0</v>
      </c>
      <c r="P255" s="194">
        <f t="shared" si="758"/>
        <v>0</v>
      </c>
      <c r="Q255" s="194">
        <f t="shared" si="758"/>
        <v>0</v>
      </c>
      <c r="R255" s="194">
        <f t="shared" si="758"/>
        <v>0</v>
      </c>
      <c r="S255" s="194">
        <f t="shared" si="758"/>
        <v>0</v>
      </c>
      <c r="T255" s="194">
        <f t="shared" si="758"/>
        <v>0</v>
      </c>
      <c r="U255" s="2"/>
      <c r="V255" s="194">
        <f t="shared" ref="V255:AD255" si="759">$C255*V87*12</f>
        <v>0</v>
      </c>
      <c r="W255" s="194">
        <f t="shared" si="759"/>
        <v>0</v>
      </c>
      <c r="X255" s="194">
        <f t="shared" si="759"/>
        <v>0</v>
      </c>
      <c r="Y255" s="194">
        <f t="shared" si="759"/>
        <v>0</v>
      </c>
      <c r="Z255" s="194">
        <f t="shared" si="759"/>
        <v>0</v>
      </c>
      <c r="AA255" s="194">
        <f t="shared" si="759"/>
        <v>0</v>
      </c>
      <c r="AB255" s="194">
        <f t="shared" si="759"/>
        <v>0</v>
      </c>
      <c r="AC255" s="194">
        <f t="shared" si="759"/>
        <v>0</v>
      </c>
      <c r="AD255" s="194">
        <f t="shared" si="759"/>
        <v>0</v>
      </c>
      <c r="AE255" s="2"/>
      <c r="AF255" s="194">
        <f t="shared" ref="AF255:AG255" si="760">$C255*AF87*12</f>
        <v>0</v>
      </c>
      <c r="AG255" s="194">
        <f t="shared" si="760"/>
        <v>0</v>
      </c>
      <c r="AH255" s="2"/>
      <c r="AI255" s="2"/>
      <c r="AJ255" s="2"/>
      <c r="AK255" s="194">
        <f t="shared" ref="AK255:AN255" si="761">$C255*AK87*12</f>
        <v>0</v>
      </c>
      <c r="AL255" s="194">
        <f t="shared" si="761"/>
        <v>0</v>
      </c>
      <c r="AM255" s="194">
        <f t="shared" si="761"/>
        <v>0</v>
      </c>
      <c r="AN255" s="194">
        <f t="shared" si="761"/>
        <v>0</v>
      </c>
      <c r="AO255" s="2"/>
      <c r="AP255" s="2"/>
      <c r="AQ255" s="194">
        <f t="shared" ref="AQ255" si="762">$C255*AQ87*12</f>
        <v>0</v>
      </c>
      <c r="AR255" s="2"/>
      <c r="AS255" s="194">
        <f t="shared" ref="AS255:AU255" si="763">$C255*AS87*12</f>
        <v>0</v>
      </c>
      <c r="AT255" s="194">
        <f t="shared" si="763"/>
        <v>0</v>
      </c>
      <c r="AU255" s="194">
        <f t="shared" si="763"/>
        <v>0</v>
      </c>
      <c r="AV255" s="2"/>
      <c r="AW255" s="194">
        <f t="shared" ref="AW255:AY255" si="764">$C255*AW87*12</f>
        <v>0</v>
      </c>
      <c r="AX255" s="194">
        <f t="shared" si="764"/>
        <v>0</v>
      </c>
      <c r="AY255" s="194">
        <f t="shared" si="764"/>
        <v>0</v>
      </c>
      <c r="AZ255" s="2"/>
      <c r="BA255" s="194">
        <f t="shared" ref="BA255:BD255" si="765">$C255*BA87*12</f>
        <v>0</v>
      </c>
      <c r="BB255" s="194">
        <f t="shared" si="765"/>
        <v>0</v>
      </c>
      <c r="BC255" s="194">
        <f t="shared" si="765"/>
        <v>0</v>
      </c>
      <c r="BD255" s="194">
        <f t="shared" si="765"/>
        <v>0</v>
      </c>
      <c r="BE255" s="2"/>
      <c r="BF255" s="194">
        <f t="shared" ref="BF255:BG255" si="766">$C255*BF87*12</f>
        <v>0</v>
      </c>
      <c r="BG255" s="194">
        <f t="shared" si="766"/>
        <v>0</v>
      </c>
    </row>
    <row r="256" spans="1:59" s="78" customFormat="1" ht="17.100000000000001" customHeight="1" x14ac:dyDescent="0.3">
      <c r="A256" s="67"/>
      <c r="B256" s="150" t="str">
        <f t="shared" si="583"/>
        <v>GFT240-1/4</v>
      </c>
      <c r="C256" s="193"/>
      <c r="D256" s="2"/>
      <c r="E256" s="40">
        <f t="shared" si="584"/>
        <v>0</v>
      </c>
      <c r="F256" s="2"/>
      <c r="G256" s="194">
        <f t="shared" si="585"/>
        <v>0</v>
      </c>
      <c r="H256" s="2"/>
      <c r="I256" s="194">
        <f t="shared" si="595"/>
        <v>0</v>
      </c>
      <c r="J256" s="194">
        <f t="shared" ref="J256:T256" si="767">$C256*J88*12</f>
        <v>0</v>
      </c>
      <c r="K256" s="194">
        <f t="shared" si="767"/>
        <v>0</v>
      </c>
      <c r="L256" s="194">
        <f t="shared" si="767"/>
        <v>0</v>
      </c>
      <c r="M256" s="194">
        <f t="shared" si="767"/>
        <v>0</v>
      </c>
      <c r="N256" s="194">
        <f t="shared" si="767"/>
        <v>0</v>
      </c>
      <c r="O256" s="194">
        <f t="shared" si="767"/>
        <v>0</v>
      </c>
      <c r="P256" s="194">
        <f t="shared" si="767"/>
        <v>0</v>
      </c>
      <c r="Q256" s="194">
        <f t="shared" si="767"/>
        <v>0</v>
      </c>
      <c r="R256" s="194">
        <f t="shared" si="767"/>
        <v>0</v>
      </c>
      <c r="S256" s="194">
        <f t="shared" si="767"/>
        <v>0</v>
      </c>
      <c r="T256" s="194">
        <f t="shared" si="767"/>
        <v>0</v>
      </c>
      <c r="U256" s="2"/>
      <c r="V256" s="194">
        <f t="shared" ref="V256:AD256" si="768">$C256*V88*12</f>
        <v>0</v>
      </c>
      <c r="W256" s="194">
        <f t="shared" si="768"/>
        <v>0</v>
      </c>
      <c r="X256" s="194">
        <f t="shared" si="768"/>
        <v>0</v>
      </c>
      <c r="Y256" s="194">
        <f t="shared" si="768"/>
        <v>0</v>
      </c>
      <c r="Z256" s="194">
        <f t="shared" si="768"/>
        <v>0</v>
      </c>
      <c r="AA256" s="194">
        <f t="shared" si="768"/>
        <v>0</v>
      </c>
      <c r="AB256" s="194">
        <f t="shared" si="768"/>
        <v>0</v>
      </c>
      <c r="AC256" s="194">
        <f t="shared" si="768"/>
        <v>0</v>
      </c>
      <c r="AD256" s="194">
        <f t="shared" si="768"/>
        <v>0</v>
      </c>
      <c r="AE256" s="2"/>
      <c r="AF256" s="194">
        <f t="shared" ref="AF256:AG256" si="769">$C256*AF88*12</f>
        <v>0</v>
      </c>
      <c r="AG256" s="194">
        <f t="shared" si="769"/>
        <v>0</v>
      </c>
      <c r="AH256" s="2"/>
      <c r="AI256" s="2"/>
      <c r="AJ256" s="2"/>
      <c r="AK256" s="194">
        <f t="shared" ref="AK256:AN256" si="770">$C256*AK88*12</f>
        <v>0</v>
      </c>
      <c r="AL256" s="194">
        <f t="shared" si="770"/>
        <v>0</v>
      </c>
      <c r="AM256" s="194">
        <f t="shared" si="770"/>
        <v>0</v>
      </c>
      <c r="AN256" s="194">
        <f t="shared" si="770"/>
        <v>0</v>
      </c>
      <c r="AO256" s="2"/>
      <c r="AP256" s="2"/>
      <c r="AQ256" s="194">
        <f t="shared" ref="AQ256" si="771">$C256*AQ88*12</f>
        <v>0</v>
      </c>
      <c r="AR256" s="2"/>
      <c r="AS256" s="194">
        <f t="shared" ref="AS256:AU256" si="772">$C256*AS88*12</f>
        <v>0</v>
      </c>
      <c r="AT256" s="194">
        <f t="shared" si="772"/>
        <v>0</v>
      </c>
      <c r="AU256" s="194">
        <f t="shared" si="772"/>
        <v>0</v>
      </c>
      <c r="AV256" s="2"/>
      <c r="AW256" s="194">
        <f t="shared" ref="AW256:AY256" si="773">$C256*AW88*12</f>
        <v>0</v>
      </c>
      <c r="AX256" s="194">
        <f t="shared" si="773"/>
        <v>0</v>
      </c>
      <c r="AY256" s="194">
        <f t="shared" si="773"/>
        <v>0</v>
      </c>
      <c r="AZ256" s="2"/>
      <c r="BA256" s="194">
        <f t="shared" ref="BA256:BD256" si="774">$C256*BA88*12</f>
        <v>0</v>
      </c>
      <c r="BB256" s="194">
        <f t="shared" si="774"/>
        <v>0</v>
      </c>
      <c r="BC256" s="194">
        <f t="shared" si="774"/>
        <v>0</v>
      </c>
      <c r="BD256" s="194">
        <f t="shared" si="774"/>
        <v>0</v>
      </c>
      <c r="BE256" s="2"/>
      <c r="BF256" s="194">
        <f t="shared" ref="BF256:BG256" si="775">$C256*BF88*12</f>
        <v>0</v>
      </c>
      <c r="BG256" s="194">
        <f t="shared" si="775"/>
        <v>0</v>
      </c>
    </row>
    <row r="257" spans="1:59" s="78" customFormat="1" ht="17.100000000000001" customHeight="1" x14ac:dyDescent="0.3">
      <c r="A257" s="67"/>
      <c r="B257" s="150" t="str">
        <f t="shared" si="583"/>
        <v>GFT650/660-1/4</v>
      </c>
      <c r="C257" s="193"/>
      <c r="D257" s="2"/>
      <c r="E257" s="40">
        <f t="shared" si="584"/>
        <v>0</v>
      </c>
      <c r="F257" s="2"/>
      <c r="G257" s="194">
        <f t="shared" si="585"/>
        <v>0</v>
      </c>
      <c r="H257" s="2"/>
      <c r="I257" s="194">
        <f t="shared" si="595"/>
        <v>0</v>
      </c>
      <c r="J257" s="194">
        <f t="shared" ref="J257:T257" si="776">$C257*J89*12</f>
        <v>0</v>
      </c>
      <c r="K257" s="194">
        <f t="shared" si="776"/>
        <v>0</v>
      </c>
      <c r="L257" s="194">
        <f t="shared" si="776"/>
        <v>0</v>
      </c>
      <c r="M257" s="194">
        <f t="shared" si="776"/>
        <v>0</v>
      </c>
      <c r="N257" s="194">
        <f t="shared" si="776"/>
        <v>0</v>
      </c>
      <c r="O257" s="194">
        <f t="shared" si="776"/>
        <v>0</v>
      </c>
      <c r="P257" s="194">
        <f t="shared" si="776"/>
        <v>0</v>
      </c>
      <c r="Q257" s="194">
        <f t="shared" si="776"/>
        <v>0</v>
      </c>
      <c r="R257" s="194">
        <f t="shared" si="776"/>
        <v>0</v>
      </c>
      <c r="S257" s="194">
        <f t="shared" si="776"/>
        <v>0</v>
      </c>
      <c r="T257" s="194">
        <f t="shared" si="776"/>
        <v>0</v>
      </c>
      <c r="U257" s="2"/>
      <c r="V257" s="194">
        <f t="shared" ref="V257:AD257" si="777">$C257*V89*12</f>
        <v>0</v>
      </c>
      <c r="W257" s="194">
        <f t="shared" si="777"/>
        <v>0</v>
      </c>
      <c r="X257" s="194">
        <f t="shared" si="777"/>
        <v>0</v>
      </c>
      <c r="Y257" s="194">
        <f t="shared" si="777"/>
        <v>0</v>
      </c>
      <c r="Z257" s="194">
        <f t="shared" si="777"/>
        <v>0</v>
      </c>
      <c r="AA257" s="194">
        <f t="shared" si="777"/>
        <v>0</v>
      </c>
      <c r="AB257" s="194">
        <f t="shared" si="777"/>
        <v>0</v>
      </c>
      <c r="AC257" s="194">
        <f t="shared" si="777"/>
        <v>0</v>
      </c>
      <c r="AD257" s="194">
        <f t="shared" si="777"/>
        <v>0</v>
      </c>
      <c r="AE257" s="2"/>
      <c r="AF257" s="194">
        <f t="shared" ref="AF257:AG257" si="778">$C257*AF89*12</f>
        <v>0</v>
      </c>
      <c r="AG257" s="194">
        <f t="shared" si="778"/>
        <v>0</v>
      </c>
      <c r="AH257" s="2"/>
      <c r="AI257" s="2"/>
      <c r="AJ257" s="2"/>
      <c r="AK257" s="194">
        <f t="shared" ref="AK257:AN257" si="779">$C257*AK89*12</f>
        <v>0</v>
      </c>
      <c r="AL257" s="194">
        <f t="shared" si="779"/>
        <v>0</v>
      </c>
      <c r="AM257" s="194">
        <f t="shared" si="779"/>
        <v>0</v>
      </c>
      <c r="AN257" s="194">
        <f t="shared" si="779"/>
        <v>0</v>
      </c>
      <c r="AO257" s="2"/>
      <c r="AP257" s="2"/>
      <c r="AQ257" s="194">
        <f t="shared" ref="AQ257" si="780">$C257*AQ89*12</f>
        <v>0</v>
      </c>
      <c r="AR257" s="2"/>
      <c r="AS257" s="194">
        <f t="shared" ref="AS257:AU257" si="781">$C257*AS89*12</f>
        <v>0</v>
      </c>
      <c r="AT257" s="194">
        <f t="shared" si="781"/>
        <v>0</v>
      </c>
      <c r="AU257" s="194">
        <f t="shared" si="781"/>
        <v>0</v>
      </c>
      <c r="AV257" s="2"/>
      <c r="AW257" s="194">
        <f t="shared" ref="AW257:AY257" si="782">$C257*AW89*12</f>
        <v>0</v>
      </c>
      <c r="AX257" s="194">
        <f t="shared" si="782"/>
        <v>0</v>
      </c>
      <c r="AY257" s="194">
        <f t="shared" si="782"/>
        <v>0</v>
      </c>
      <c r="AZ257" s="2"/>
      <c r="BA257" s="194">
        <f t="shared" ref="BA257:BD257" si="783">$C257*BA89*12</f>
        <v>0</v>
      </c>
      <c r="BB257" s="194">
        <f t="shared" si="783"/>
        <v>0</v>
      </c>
      <c r="BC257" s="194">
        <f t="shared" si="783"/>
        <v>0</v>
      </c>
      <c r="BD257" s="194">
        <f t="shared" si="783"/>
        <v>0</v>
      </c>
      <c r="BE257" s="2"/>
      <c r="BF257" s="194">
        <f t="shared" ref="BF257:BG257" si="784">$C257*BF89*12</f>
        <v>0</v>
      </c>
      <c r="BG257" s="194">
        <f t="shared" si="784"/>
        <v>0</v>
      </c>
    </row>
    <row r="258" spans="1:59" s="78" customFormat="1" ht="17.100000000000001" customHeight="1" x14ac:dyDescent="0.3">
      <c r="A258" s="67"/>
      <c r="B258" s="150" t="str">
        <f t="shared" si="583"/>
        <v>GFT750/770-1/4</v>
      </c>
      <c r="C258" s="193"/>
      <c r="D258" s="2"/>
      <c r="E258" s="40">
        <f t="shared" si="584"/>
        <v>0</v>
      </c>
      <c r="F258" s="2"/>
      <c r="G258" s="194">
        <f t="shared" si="585"/>
        <v>0</v>
      </c>
      <c r="H258" s="2"/>
      <c r="I258" s="194">
        <f t="shared" si="595"/>
        <v>0</v>
      </c>
      <c r="J258" s="194">
        <f t="shared" ref="J258:T258" si="785">$C258*J90*12</f>
        <v>0</v>
      </c>
      <c r="K258" s="194">
        <f t="shared" si="785"/>
        <v>0</v>
      </c>
      <c r="L258" s="194">
        <f t="shared" si="785"/>
        <v>0</v>
      </c>
      <c r="M258" s="194">
        <f t="shared" si="785"/>
        <v>0</v>
      </c>
      <c r="N258" s="194">
        <f t="shared" si="785"/>
        <v>0</v>
      </c>
      <c r="O258" s="194">
        <f t="shared" si="785"/>
        <v>0</v>
      </c>
      <c r="P258" s="194">
        <f t="shared" si="785"/>
        <v>0</v>
      </c>
      <c r="Q258" s="194">
        <f t="shared" si="785"/>
        <v>0</v>
      </c>
      <c r="R258" s="194">
        <f t="shared" si="785"/>
        <v>0</v>
      </c>
      <c r="S258" s="194">
        <f t="shared" si="785"/>
        <v>0</v>
      </c>
      <c r="T258" s="194">
        <f t="shared" si="785"/>
        <v>0</v>
      </c>
      <c r="U258" s="2"/>
      <c r="V258" s="194">
        <f t="shared" ref="V258:AD258" si="786">$C258*V90*12</f>
        <v>0</v>
      </c>
      <c r="W258" s="194">
        <f t="shared" si="786"/>
        <v>0</v>
      </c>
      <c r="X258" s="194">
        <f t="shared" si="786"/>
        <v>0</v>
      </c>
      <c r="Y258" s="194">
        <f t="shared" si="786"/>
        <v>0</v>
      </c>
      <c r="Z258" s="194">
        <f t="shared" si="786"/>
        <v>0</v>
      </c>
      <c r="AA258" s="194">
        <f t="shared" si="786"/>
        <v>0</v>
      </c>
      <c r="AB258" s="194">
        <f t="shared" si="786"/>
        <v>0</v>
      </c>
      <c r="AC258" s="194">
        <f t="shared" si="786"/>
        <v>0</v>
      </c>
      <c r="AD258" s="194">
        <f t="shared" si="786"/>
        <v>0</v>
      </c>
      <c r="AE258" s="2"/>
      <c r="AF258" s="194">
        <f t="shared" ref="AF258:AG258" si="787">$C258*AF90*12</f>
        <v>0</v>
      </c>
      <c r="AG258" s="194">
        <f t="shared" si="787"/>
        <v>0</v>
      </c>
      <c r="AH258" s="2"/>
      <c r="AI258" s="2"/>
      <c r="AJ258" s="2"/>
      <c r="AK258" s="194">
        <f t="shared" ref="AK258:AN258" si="788">$C258*AK90*12</f>
        <v>0</v>
      </c>
      <c r="AL258" s="194">
        <f t="shared" si="788"/>
        <v>0</v>
      </c>
      <c r="AM258" s="194">
        <f t="shared" si="788"/>
        <v>0</v>
      </c>
      <c r="AN258" s="194">
        <f t="shared" si="788"/>
        <v>0</v>
      </c>
      <c r="AO258" s="2"/>
      <c r="AP258" s="2"/>
      <c r="AQ258" s="194">
        <f t="shared" ref="AQ258" si="789">$C258*AQ90*12</f>
        <v>0</v>
      </c>
      <c r="AR258" s="2"/>
      <c r="AS258" s="194">
        <f t="shared" ref="AS258:AU258" si="790">$C258*AS90*12</f>
        <v>0</v>
      </c>
      <c r="AT258" s="194">
        <f t="shared" si="790"/>
        <v>0</v>
      </c>
      <c r="AU258" s="194">
        <f t="shared" si="790"/>
        <v>0</v>
      </c>
      <c r="AV258" s="2"/>
      <c r="AW258" s="194">
        <f t="shared" ref="AW258:AY258" si="791">$C258*AW90*12</f>
        <v>0</v>
      </c>
      <c r="AX258" s="194">
        <f t="shared" si="791"/>
        <v>0</v>
      </c>
      <c r="AY258" s="194">
        <f t="shared" si="791"/>
        <v>0</v>
      </c>
      <c r="AZ258" s="2"/>
      <c r="BA258" s="194">
        <f t="shared" ref="BA258:BD258" si="792">$C258*BA90*12</f>
        <v>0</v>
      </c>
      <c r="BB258" s="194">
        <f t="shared" si="792"/>
        <v>0</v>
      </c>
      <c r="BC258" s="194">
        <f t="shared" si="792"/>
        <v>0</v>
      </c>
      <c r="BD258" s="194">
        <f t="shared" si="792"/>
        <v>0</v>
      </c>
      <c r="BE258" s="2"/>
      <c r="BF258" s="194">
        <f t="shared" ref="BF258:BG258" si="793">$C258*BF90*12</f>
        <v>0</v>
      </c>
      <c r="BG258" s="194">
        <f t="shared" si="793"/>
        <v>0</v>
      </c>
    </row>
    <row r="259" spans="1:59" s="78" customFormat="1" ht="17.100000000000001" customHeight="1" x14ac:dyDescent="0.3">
      <c r="A259" s="67"/>
      <c r="B259" s="150" t="str">
        <f t="shared" si="583"/>
        <v>GFT1000/1100-1/4</v>
      </c>
      <c r="C259" s="193"/>
      <c r="D259" s="2"/>
      <c r="E259" s="40">
        <f t="shared" si="584"/>
        <v>0</v>
      </c>
      <c r="F259" s="2"/>
      <c r="G259" s="194">
        <f t="shared" si="585"/>
        <v>0</v>
      </c>
      <c r="H259" s="2"/>
      <c r="I259" s="194">
        <f t="shared" si="595"/>
        <v>0</v>
      </c>
      <c r="J259" s="194">
        <f t="shared" ref="J259:T259" si="794">$C259*J91*12</f>
        <v>0</v>
      </c>
      <c r="K259" s="194">
        <f t="shared" si="794"/>
        <v>0</v>
      </c>
      <c r="L259" s="194">
        <f t="shared" si="794"/>
        <v>0</v>
      </c>
      <c r="M259" s="194">
        <f t="shared" si="794"/>
        <v>0</v>
      </c>
      <c r="N259" s="194">
        <f t="shared" si="794"/>
        <v>0</v>
      </c>
      <c r="O259" s="194">
        <f t="shared" si="794"/>
        <v>0</v>
      </c>
      <c r="P259" s="194">
        <f t="shared" si="794"/>
        <v>0</v>
      </c>
      <c r="Q259" s="194">
        <f t="shared" si="794"/>
        <v>0</v>
      </c>
      <c r="R259" s="194">
        <f t="shared" si="794"/>
        <v>0</v>
      </c>
      <c r="S259" s="194">
        <f t="shared" si="794"/>
        <v>0</v>
      </c>
      <c r="T259" s="194">
        <f t="shared" si="794"/>
        <v>0</v>
      </c>
      <c r="U259" s="2"/>
      <c r="V259" s="194">
        <f t="shared" ref="V259:AD259" si="795">$C259*V91*12</f>
        <v>0</v>
      </c>
      <c r="W259" s="194">
        <f t="shared" si="795"/>
        <v>0</v>
      </c>
      <c r="X259" s="194">
        <f t="shared" si="795"/>
        <v>0</v>
      </c>
      <c r="Y259" s="194">
        <f t="shared" si="795"/>
        <v>0</v>
      </c>
      <c r="Z259" s="194">
        <f t="shared" si="795"/>
        <v>0</v>
      </c>
      <c r="AA259" s="194">
        <f t="shared" si="795"/>
        <v>0</v>
      </c>
      <c r="AB259" s="194">
        <f t="shared" si="795"/>
        <v>0</v>
      </c>
      <c r="AC259" s="194">
        <f t="shared" si="795"/>
        <v>0</v>
      </c>
      <c r="AD259" s="194">
        <f t="shared" si="795"/>
        <v>0</v>
      </c>
      <c r="AE259" s="2"/>
      <c r="AF259" s="194">
        <f t="shared" ref="AF259:AG259" si="796">$C259*AF91*12</f>
        <v>0</v>
      </c>
      <c r="AG259" s="194">
        <f t="shared" si="796"/>
        <v>0</v>
      </c>
      <c r="AH259" s="2"/>
      <c r="AI259" s="2"/>
      <c r="AJ259" s="2"/>
      <c r="AK259" s="194">
        <f t="shared" ref="AK259:AN259" si="797">$C259*AK91*12</f>
        <v>0</v>
      </c>
      <c r="AL259" s="194">
        <f t="shared" si="797"/>
        <v>0</v>
      </c>
      <c r="AM259" s="194">
        <f t="shared" si="797"/>
        <v>0</v>
      </c>
      <c r="AN259" s="194">
        <f t="shared" si="797"/>
        <v>0</v>
      </c>
      <c r="AO259" s="2"/>
      <c r="AP259" s="2"/>
      <c r="AQ259" s="194">
        <f t="shared" ref="AQ259" si="798">$C259*AQ91*12</f>
        <v>0</v>
      </c>
      <c r="AR259" s="2"/>
      <c r="AS259" s="194">
        <f t="shared" ref="AS259:AU259" si="799">$C259*AS91*12</f>
        <v>0</v>
      </c>
      <c r="AT259" s="194">
        <f t="shared" si="799"/>
        <v>0</v>
      </c>
      <c r="AU259" s="194">
        <f t="shared" si="799"/>
        <v>0</v>
      </c>
      <c r="AV259" s="2"/>
      <c r="AW259" s="194">
        <f t="shared" ref="AW259:AY259" si="800">$C259*AW91*12</f>
        <v>0</v>
      </c>
      <c r="AX259" s="194">
        <f t="shared" si="800"/>
        <v>0</v>
      </c>
      <c r="AY259" s="194">
        <f t="shared" si="800"/>
        <v>0</v>
      </c>
      <c r="AZ259" s="2"/>
      <c r="BA259" s="194">
        <f t="shared" ref="BA259:BD259" si="801">$C259*BA91*12</f>
        <v>0</v>
      </c>
      <c r="BB259" s="194">
        <f t="shared" si="801"/>
        <v>0</v>
      </c>
      <c r="BC259" s="194">
        <f t="shared" si="801"/>
        <v>0</v>
      </c>
      <c r="BD259" s="194">
        <f t="shared" si="801"/>
        <v>0</v>
      </c>
      <c r="BE259" s="2"/>
      <c r="BF259" s="194">
        <f t="shared" ref="BF259:BG259" si="802">$C259*BF91*12</f>
        <v>0</v>
      </c>
      <c r="BG259" s="194">
        <f t="shared" si="802"/>
        <v>0</v>
      </c>
    </row>
    <row r="260" spans="1:59" s="78" customFormat="1" ht="17.100000000000001" customHeight="1" x14ac:dyDescent="0.3">
      <c r="A260" s="67"/>
      <c r="B260" s="150" t="str">
        <f t="shared" si="583"/>
        <v>GFT240-2/4</v>
      </c>
      <c r="C260" s="193"/>
      <c r="D260" s="2"/>
      <c r="E260" s="40">
        <f t="shared" si="584"/>
        <v>0</v>
      </c>
      <c r="F260" s="2"/>
      <c r="G260" s="194">
        <f t="shared" si="585"/>
        <v>0</v>
      </c>
      <c r="H260" s="2"/>
      <c r="I260" s="194">
        <f t="shared" si="595"/>
        <v>0</v>
      </c>
      <c r="J260" s="194">
        <f t="shared" ref="J260:T260" si="803">$C260*J92*12</f>
        <v>0</v>
      </c>
      <c r="K260" s="194">
        <f t="shared" si="803"/>
        <v>0</v>
      </c>
      <c r="L260" s="194">
        <f t="shared" si="803"/>
        <v>0</v>
      </c>
      <c r="M260" s="194">
        <f t="shared" si="803"/>
        <v>0</v>
      </c>
      <c r="N260" s="194">
        <f t="shared" si="803"/>
        <v>0</v>
      </c>
      <c r="O260" s="194">
        <f t="shared" si="803"/>
        <v>0</v>
      </c>
      <c r="P260" s="194">
        <f t="shared" si="803"/>
        <v>0</v>
      </c>
      <c r="Q260" s="194">
        <f t="shared" si="803"/>
        <v>0</v>
      </c>
      <c r="R260" s="194">
        <f t="shared" si="803"/>
        <v>0</v>
      </c>
      <c r="S260" s="194">
        <f t="shared" si="803"/>
        <v>0</v>
      </c>
      <c r="T260" s="194">
        <f t="shared" si="803"/>
        <v>0</v>
      </c>
      <c r="U260" s="2"/>
      <c r="V260" s="194">
        <f t="shared" ref="V260:AD260" si="804">$C260*V92*12</f>
        <v>0</v>
      </c>
      <c r="W260" s="194">
        <f t="shared" si="804"/>
        <v>0</v>
      </c>
      <c r="X260" s="194">
        <f t="shared" si="804"/>
        <v>0</v>
      </c>
      <c r="Y260" s="194">
        <f t="shared" si="804"/>
        <v>0</v>
      </c>
      <c r="Z260" s="194">
        <f t="shared" si="804"/>
        <v>0</v>
      </c>
      <c r="AA260" s="194">
        <f t="shared" si="804"/>
        <v>0</v>
      </c>
      <c r="AB260" s="194">
        <f t="shared" si="804"/>
        <v>0</v>
      </c>
      <c r="AC260" s="194">
        <f t="shared" si="804"/>
        <v>0</v>
      </c>
      <c r="AD260" s="194">
        <f t="shared" si="804"/>
        <v>0</v>
      </c>
      <c r="AE260" s="2"/>
      <c r="AF260" s="194">
        <f t="shared" ref="AF260:AG260" si="805">$C260*AF92*12</f>
        <v>0</v>
      </c>
      <c r="AG260" s="194">
        <f t="shared" si="805"/>
        <v>0</v>
      </c>
      <c r="AH260" s="2"/>
      <c r="AI260" s="2"/>
      <c r="AJ260" s="2"/>
      <c r="AK260" s="194">
        <f t="shared" ref="AK260:AN260" si="806">$C260*AK92*12</f>
        <v>0</v>
      </c>
      <c r="AL260" s="194">
        <f t="shared" si="806"/>
        <v>0</v>
      </c>
      <c r="AM260" s="194">
        <f t="shared" si="806"/>
        <v>0</v>
      </c>
      <c r="AN260" s="194">
        <f t="shared" si="806"/>
        <v>0</v>
      </c>
      <c r="AO260" s="2"/>
      <c r="AP260" s="2"/>
      <c r="AQ260" s="194">
        <f t="shared" ref="AQ260" si="807">$C260*AQ92*12</f>
        <v>0</v>
      </c>
      <c r="AR260" s="2"/>
      <c r="AS260" s="194">
        <f t="shared" ref="AS260:AU260" si="808">$C260*AS92*12</f>
        <v>0</v>
      </c>
      <c r="AT260" s="194">
        <f t="shared" si="808"/>
        <v>0</v>
      </c>
      <c r="AU260" s="194">
        <f t="shared" si="808"/>
        <v>0</v>
      </c>
      <c r="AV260" s="2"/>
      <c r="AW260" s="194">
        <f t="shared" ref="AW260:AY260" si="809">$C260*AW92*12</f>
        <v>0</v>
      </c>
      <c r="AX260" s="194">
        <f t="shared" si="809"/>
        <v>0</v>
      </c>
      <c r="AY260" s="194">
        <f t="shared" si="809"/>
        <v>0</v>
      </c>
      <c r="AZ260" s="2"/>
      <c r="BA260" s="194">
        <f t="shared" ref="BA260:BD260" si="810">$C260*BA92*12</f>
        <v>0</v>
      </c>
      <c r="BB260" s="194">
        <f t="shared" si="810"/>
        <v>0</v>
      </c>
      <c r="BC260" s="194">
        <f t="shared" si="810"/>
        <v>0</v>
      </c>
      <c r="BD260" s="194">
        <f t="shared" si="810"/>
        <v>0</v>
      </c>
      <c r="BE260" s="2"/>
      <c r="BF260" s="194">
        <f t="shared" ref="BF260:BG260" si="811">$C260*BF92*12</f>
        <v>0</v>
      </c>
      <c r="BG260" s="194">
        <f t="shared" si="811"/>
        <v>0</v>
      </c>
    </row>
    <row r="261" spans="1:59" s="78" customFormat="1" ht="17.100000000000001" customHeight="1" x14ac:dyDescent="0.3">
      <c r="A261" s="67"/>
      <c r="B261" s="150" t="str">
        <f t="shared" si="583"/>
        <v>GFT650/660-2/4</v>
      </c>
      <c r="C261" s="193"/>
      <c r="D261" s="2"/>
      <c r="E261" s="40">
        <f t="shared" si="584"/>
        <v>0</v>
      </c>
      <c r="F261" s="2"/>
      <c r="G261" s="194">
        <f t="shared" si="585"/>
        <v>0</v>
      </c>
      <c r="H261" s="2"/>
      <c r="I261" s="194">
        <f t="shared" si="595"/>
        <v>0</v>
      </c>
      <c r="J261" s="194">
        <f t="shared" ref="J261:T261" si="812">$C261*J93*12</f>
        <v>0</v>
      </c>
      <c r="K261" s="194">
        <f t="shared" si="812"/>
        <v>0</v>
      </c>
      <c r="L261" s="194">
        <f t="shared" si="812"/>
        <v>0</v>
      </c>
      <c r="M261" s="194">
        <f t="shared" si="812"/>
        <v>0</v>
      </c>
      <c r="N261" s="194">
        <f t="shared" si="812"/>
        <v>0</v>
      </c>
      <c r="O261" s="194">
        <f t="shared" si="812"/>
        <v>0</v>
      </c>
      <c r="P261" s="194">
        <f t="shared" si="812"/>
        <v>0</v>
      </c>
      <c r="Q261" s="194">
        <f t="shared" si="812"/>
        <v>0</v>
      </c>
      <c r="R261" s="194">
        <f t="shared" si="812"/>
        <v>0</v>
      </c>
      <c r="S261" s="194">
        <f t="shared" si="812"/>
        <v>0</v>
      </c>
      <c r="T261" s="194">
        <f t="shared" si="812"/>
        <v>0</v>
      </c>
      <c r="U261" s="2"/>
      <c r="V261" s="194">
        <f t="shared" ref="V261:AD261" si="813">$C261*V93*12</f>
        <v>0</v>
      </c>
      <c r="W261" s="194">
        <f t="shared" si="813"/>
        <v>0</v>
      </c>
      <c r="X261" s="194">
        <f t="shared" si="813"/>
        <v>0</v>
      </c>
      <c r="Y261" s="194">
        <f t="shared" si="813"/>
        <v>0</v>
      </c>
      <c r="Z261" s="194">
        <f t="shared" si="813"/>
        <v>0</v>
      </c>
      <c r="AA261" s="194">
        <f t="shared" si="813"/>
        <v>0</v>
      </c>
      <c r="AB261" s="194">
        <f t="shared" si="813"/>
        <v>0</v>
      </c>
      <c r="AC261" s="194">
        <f t="shared" si="813"/>
        <v>0</v>
      </c>
      <c r="AD261" s="194">
        <f t="shared" si="813"/>
        <v>0</v>
      </c>
      <c r="AE261" s="2"/>
      <c r="AF261" s="194">
        <f t="shared" ref="AF261:AG261" si="814">$C261*AF93*12</f>
        <v>0</v>
      </c>
      <c r="AG261" s="194">
        <f t="shared" si="814"/>
        <v>0</v>
      </c>
      <c r="AH261" s="2"/>
      <c r="AI261" s="2"/>
      <c r="AJ261" s="2"/>
      <c r="AK261" s="194">
        <f t="shared" ref="AK261:AN261" si="815">$C261*AK93*12</f>
        <v>0</v>
      </c>
      <c r="AL261" s="194">
        <f t="shared" si="815"/>
        <v>0</v>
      </c>
      <c r="AM261" s="194">
        <f t="shared" si="815"/>
        <v>0</v>
      </c>
      <c r="AN261" s="194">
        <f t="shared" si="815"/>
        <v>0</v>
      </c>
      <c r="AO261" s="2"/>
      <c r="AP261" s="2"/>
      <c r="AQ261" s="194">
        <f t="shared" ref="AQ261" si="816">$C261*AQ93*12</f>
        <v>0</v>
      </c>
      <c r="AR261" s="2"/>
      <c r="AS261" s="194">
        <f t="shared" ref="AS261:AU261" si="817">$C261*AS93*12</f>
        <v>0</v>
      </c>
      <c r="AT261" s="194">
        <f t="shared" si="817"/>
        <v>0</v>
      </c>
      <c r="AU261" s="194">
        <f t="shared" si="817"/>
        <v>0</v>
      </c>
      <c r="AV261" s="2"/>
      <c r="AW261" s="194">
        <f t="shared" ref="AW261:AY261" si="818">$C261*AW93*12</f>
        <v>0</v>
      </c>
      <c r="AX261" s="194">
        <f t="shared" si="818"/>
        <v>0</v>
      </c>
      <c r="AY261" s="194">
        <f t="shared" si="818"/>
        <v>0</v>
      </c>
      <c r="AZ261" s="2"/>
      <c r="BA261" s="194">
        <f t="shared" ref="BA261:BD261" si="819">$C261*BA93*12</f>
        <v>0</v>
      </c>
      <c r="BB261" s="194">
        <f t="shared" si="819"/>
        <v>0</v>
      </c>
      <c r="BC261" s="194">
        <f t="shared" si="819"/>
        <v>0</v>
      </c>
      <c r="BD261" s="194">
        <f t="shared" si="819"/>
        <v>0</v>
      </c>
      <c r="BE261" s="2"/>
      <c r="BF261" s="194">
        <f t="shared" ref="BF261:BG261" si="820">$C261*BF93*12</f>
        <v>0</v>
      </c>
      <c r="BG261" s="194">
        <f t="shared" si="820"/>
        <v>0</v>
      </c>
    </row>
    <row r="262" spans="1:59" s="78" customFormat="1" ht="17.100000000000001" customHeight="1" x14ac:dyDescent="0.3">
      <c r="A262" s="67"/>
      <c r="B262" s="150" t="str">
        <f t="shared" si="583"/>
        <v>GFT750/770-2/4</v>
      </c>
      <c r="C262" s="193"/>
      <c r="D262" s="2"/>
      <c r="E262" s="40">
        <f t="shared" si="584"/>
        <v>0</v>
      </c>
      <c r="F262" s="2"/>
      <c r="G262" s="194">
        <f t="shared" si="585"/>
        <v>0</v>
      </c>
      <c r="H262" s="2"/>
      <c r="I262" s="194">
        <f t="shared" si="595"/>
        <v>0</v>
      </c>
      <c r="J262" s="194">
        <f t="shared" ref="J262:T262" si="821">$C262*J94*12</f>
        <v>0</v>
      </c>
      <c r="K262" s="194">
        <f t="shared" si="821"/>
        <v>0</v>
      </c>
      <c r="L262" s="194">
        <f t="shared" si="821"/>
        <v>0</v>
      </c>
      <c r="M262" s="194">
        <f t="shared" si="821"/>
        <v>0</v>
      </c>
      <c r="N262" s="194">
        <f t="shared" si="821"/>
        <v>0</v>
      </c>
      <c r="O262" s="194">
        <f t="shared" si="821"/>
        <v>0</v>
      </c>
      <c r="P262" s="194">
        <f t="shared" si="821"/>
        <v>0</v>
      </c>
      <c r="Q262" s="194">
        <f t="shared" si="821"/>
        <v>0</v>
      </c>
      <c r="R262" s="194">
        <f t="shared" si="821"/>
        <v>0</v>
      </c>
      <c r="S262" s="194">
        <f t="shared" si="821"/>
        <v>0</v>
      </c>
      <c r="T262" s="194">
        <f t="shared" si="821"/>
        <v>0</v>
      </c>
      <c r="U262" s="2"/>
      <c r="V262" s="194">
        <f t="shared" ref="V262:AD262" si="822">$C262*V94*12</f>
        <v>0</v>
      </c>
      <c r="W262" s="194">
        <f t="shared" si="822"/>
        <v>0</v>
      </c>
      <c r="X262" s="194">
        <f t="shared" si="822"/>
        <v>0</v>
      </c>
      <c r="Y262" s="194">
        <f t="shared" si="822"/>
        <v>0</v>
      </c>
      <c r="Z262" s="194">
        <f t="shared" si="822"/>
        <v>0</v>
      </c>
      <c r="AA262" s="194">
        <f t="shared" si="822"/>
        <v>0</v>
      </c>
      <c r="AB262" s="194">
        <f t="shared" si="822"/>
        <v>0</v>
      </c>
      <c r="AC262" s="194">
        <f t="shared" si="822"/>
        <v>0</v>
      </c>
      <c r="AD262" s="194">
        <f t="shared" si="822"/>
        <v>0</v>
      </c>
      <c r="AE262" s="2"/>
      <c r="AF262" s="194">
        <f t="shared" ref="AF262:AG262" si="823">$C262*AF94*12</f>
        <v>0</v>
      </c>
      <c r="AG262" s="194">
        <f t="shared" si="823"/>
        <v>0</v>
      </c>
      <c r="AH262" s="2"/>
      <c r="AI262" s="2"/>
      <c r="AJ262" s="2"/>
      <c r="AK262" s="194">
        <f t="shared" ref="AK262:AN262" si="824">$C262*AK94*12</f>
        <v>0</v>
      </c>
      <c r="AL262" s="194">
        <f t="shared" si="824"/>
        <v>0</v>
      </c>
      <c r="AM262" s="194">
        <f t="shared" si="824"/>
        <v>0</v>
      </c>
      <c r="AN262" s="194">
        <f t="shared" si="824"/>
        <v>0</v>
      </c>
      <c r="AO262" s="2"/>
      <c r="AP262" s="2"/>
      <c r="AQ262" s="194">
        <f t="shared" ref="AQ262" si="825">$C262*AQ94*12</f>
        <v>0</v>
      </c>
      <c r="AR262" s="2"/>
      <c r="AS262" s="194">
        <f t="shared" ref="AS262:AU262" si="826">$C262*AS94*12</f>
        <v>0</v>
      </c>
      <c r="AT262" s="194">
        <f t="shared" si="826"/>
        <v>0</v>
      </c>
      <c r="AU262" s="194">
        <f t="shared" si="826"/>
        <v>0</v>
      </c>
      <c r="AV262" s="2"/>
      <c r="AW262" s="194">
        <f t="shared" ref="AW262:AY262" si="827">$C262*AW94*12</f>
        <v>0</v>
      </c>
      <c r="AX262" s="194">
        <f t="shared" si="827"/>
        <v>0</v>
      </c>
      <c r="AY262" s="194">
        <f t="shared" si="827"/>
        <v>0</v>
      </c>
      <c r="AZ262" s="2"/>
      <c r="BA262" s="194">
        <f t="shared" ref="BA262:BD262" si="828">$C262*BA94*12</f>
        <v>0</v>
      </c>
      <c r="BB262" s="194">
        <f t="shared" si="828"/>
        <v>0</v>
      </c>
      <c r="BC262" s="194">
        <f t="shared" si="828"/>
        <v>0</v>
      </c>
      <c r="BD262" s="194">
        <f t="shared" si="828"/>
        <v>0</v>
      </c>
      <c r="BE262" s="2"/>
      <c r="BF262" s="194">
        <f t="shared" ref="BF262:BG262" si="829">$C262*BF94*12</f>
        <v>0</v>
      </c>
      <c r="BG262" s="194">
        <f t="shared" si="829"/>
        <v>0</v>
      </c>
    </row>
    <row r="263" spans="1:59" s="78" customFormat="1" ht="17.100000000000001" customHeight="1" x14ac:dyDescent="0.3">
      <c r="A263" s="67"/>
      <c r="B263" s="150" t="str">
        <f t="shared" si="583"/>
        <v>GFT1000/1100-2/4</v>
      </c>
      <c r="C263" s="193"/>
      <c r="D263" s="2"/>
      <c r="E263" s="40">
        <f t="shared" si="584"/>
        <v>0</v>
      </c>
      <c r="F263" s="2"/>
      <c r="G263" s="194">
        <f t="shared" si="585"/>
        <v>0</v>
      </c>
      <c r="H263" s="2"/>
      <c r="I263" s="194">
        <f t="shared" si="595"/>
        <v>0</v>
      </c>
      <c r="J263" s="194">
        <f t="shared" ref="J263:T263" si="830">$C263*J95*12</f>
        <v>0</v>
      </c>
      <c r="K263" s="194">
        <f t="shared" si="830"/>
        <v>0</v>
      </c>
      <c r="L263" s="194">
        <f t="shared" si="830"/>
        <v>0</v>
      </c>
      <c r="M263" s="194">
        <f t="shared" si="830"/>
        <v>0</v>
      </c>
      <c r="N263" s="194">
        <f t="shared" si="830"/>
        <v>0</v>
      </c>
      <c r="O263" s="194">
        <f t="shared" si="830"/>
        <v>0</v>
      </c>
      <c r="P263" s="194">
        <f t="shared" si="830"/>
        <v>0</v>
      </c>
      <c r="Q263" s="194">
        <f t="shared" si="830"/>
        <v>0</v>
      </c>
      <c r="R263" s="194">
        <f t="shared" si="830"/>
        <v>0</v>
      </c>
      <c r="S263" s="194">
        <f t="shared" si="830"/>
        <v>0</v>
      </c>
      <c r="T263" s="194">
        <f t="shared" si="830"/>
        <v>0</v>
      </c>
      <c r="U263" s="2"/>
      <c r="V263" s="194">
        <f t="shared" ref="V263:AD263" si="831">$C263*V95*12</f>
        <v>0</v>
      </c>
      <c r="W263" s="194">
        <f t="shared" si="831"/>
        <v>0</v>
      </c>
      <c r="X263" s="194">
        <f t="shared" si="831"/>
        <v>0</v>
      </c>
      <c r="Y263" s="194">
        <f t="shared" si="831"/>
        <v>0</v>
      </c>
      <c r="Z263" s="194">
        <f t="shared" si="831"/>
        <v>0</v>
      </c>
      <c r="AA263" s="194">
        <f t="shared" si="831"/>
        <v>0</v>
      </c>
      <c r="AB263" s="194">
        <f t="shared" si="831"/>
        <v>0</v>
      </c>
      <c r="AC263" s="194">
        <f t="shared" si="831"/>
        <v>0</v>
      </c>
      <c r="AD263" s="194">
        <f t="shared" si="831"/>
        <v>0</v>
      </c>
      <c r="AE263" s="2"/>
      <c r="AF263" s="194">
        <f t="shared" ref="AF263:AG263" si="832">$C263*AF95*12</f>
        <v>0</v>
      </c>
      <c r="AG263" s="194">
        <f t="shared" si="832"/>
        <v>0</v>
      </c>
      <c r="AH263" s="2"/>
      <c r="AI263" s="2"/>
      <c r="AJ263" s="2"/>
      <c r="AK263" s="194">
        <f t="shared" ref="AK263:AN263" si="833">$C263*AK95*12</f>
        <v>0</v>
      </c>
      <c r="AL263" s="194">
        <f t="shared" si="833"/>
        <v>0</v>
      </c>
      <c r="AM263" s="194">
        <f t="shared" si="833"/>
        <v>0</v>
      </c>
      <c r="AN263" s="194">
        <f t="shared" si="833"/>
        <v>0</v>
      </c>
      <c r="AO263" s="2"/>
      <c r="AP263" s="2"/>
      <c r="AQ263" s="194">
        <f t="shared" ref="AQ263" si="834">$C263*AQ95*12</f>
        <v>0</v>
      </c>
      <c r="AR263" s="2"/>
      <c r="AS263" s="194">
        <f t="shared" ref="AS263:AU263" si="835">$C263*AS95*12</f>
        <v>0</v>
      </c>
      <c r="AT263" s="194">
        <f t="shared" si="835"/>
        <v>0</v>
      </c>
      <c r="AU263" s="194">
        <f t="shared" si="835"/>
        <v>0</v>
      </c>
      <c r="AV263" s="2"/>
      <c r="AW263" s="194">
        <f t="shared" ref="AW263:AY263" si="836">$C263*AW95*12</f>
        <v>0</v>
      </c>
      <c r="AX263" s="194">
        <f t="shared" si="836"/>
        <v>0</v>
      </c>
      <c r="AY263" s="194">
        <f t="shared" si="836"/>
        <v>0</v>
      </c>
      <c r="AZ263" s="2"/>
      <c r="BA263" s="194">
        <f t="shared" ref="BA263:BD263" si="837">$C263*BA95*12</f>
        <v>0</v>
      </c>
      <c r="BB263" s="194">
        <f t="shared" si="837"/>
        <v>0</v>
      </c>
      <c r="BC263" s="194">
        <f t="shared" si="837"/>
        <v>0</v>
      </c>
      <c r="BD263" s="194">
        <f t="shared" si="837"/>
        <v>0</v>
      </c>
      <c r="BE263" s="2"/>
      <c r="BF263" s="194">
        <f t="shared" ref="BF263:BG263" si="838">$C263*BF95*12</f>
        <v>0</v>
      </c>
      <c r="BG263" s="194">
        <f t="shared" si="838"/>
        <v>0</v>
      </c>
    </row>
    <row r="264" spans="1:59" s="78" customFormat="1" ht="17.100000000000001" customHeight="1" x14ac:dyDescent="0.3">
      <c r="A264" s="67"/>
      <c r="B264" s="150" t="str">
        <f t="shared" si="583"/>
        <v>GFT240-4/4</v>
      </c>
      <c r="C264" s="193"/>
      <c r="D264" s="2"/>
      <c r="E264" s="40">
        <f t="shared" si="584"/>
        <v>0</v>
      </c>
      <c r="F264" s="2"/>
      <c r="G264" s="194">
        <f t="shared" si="585"/>
        <v>0</v>
      </c>
      <c r="H264" s="2"/>
      <c r="I264" s="194">
        <f t="shared" si="595"/>
        <v>0</v>
      </c>
      <c r="J264" s="194">
        <f t="shared" ref="J264:T264" si="839">$C264*J96*12</f>
        <v>0</v>
      </c>
      <c r="K264" s="194">
        <f t="shared" si="839"/>
        <v>0</v>
      </c>
      <c r="L264" s="194">
        <f t="shared" si="839"/>
        <v>0</v>
      </c>
      <c r="M264" s="194">
        <f t="shared" si="839"/>
        <v>0</v>
      </c>
      <c r="N264" s="194">
        <f t="shared" si="839"/>
        <v>0</v>
      </c>
      <c r="O264" s="194">
        <f t="shared" si="839"/>
        <v>0</v>
      </c>
      <c r="P264" s="194">
        <f t="shared" si="839"/>
        <v>0</v>
      </c>
      <c r="Q264" s="194">
        <f t="shared" si="839"/>
        <v>0</v>
      </c>
      <c r="R264" s="194">
        <f t="shared" si="839"/>
        <v>0</v>
      </c>
      <c r="S264" s="194">
        <f t="shared" si="839"/>
        <v>0</v>
      </c>
      <c r="T264" s="194">
        <f t="shared" si="839"/>
        <v>0</v>
      </c>
      <c r="U264" s="2"/>
      <c r="V264" s="194">
        <f t="shared" ref="V264:AD264" si="840">$C264*V96*12</f>
        <v>0</v>
      </c>
      <c r="W264" s="194">
        <f t="shared" si="840"/>
        <v>0</v>
      </c>
      <c r="X264" s="194">
        <f t="shared" si="840"/>
        <v>0</v>
      </c>
      <c r="Y264" s="194">
        <f t="shared" si="840"/>
        <v>0</v>
      </c>
      <c r="Z264" s="194">
        <f t="shared" si="840"/>
        <v>0</v>
      </c>
      <c r="AA264" s="194">
        <f t="shared" si="840"/>
        <v>0</v>
      </c>
      <c r="AB264" s="194">
        <f t="shared" si="840"/>
        <v>0</v>
      </c>
      <c r="AC264" s="194">
        <f t="shared" si="840"/>
        <v>0</v>
      </c>
      <c r="AD264" s="194">
        <f t="shared" si="840"/>
        <v>0</v>
      </c>
      <c r="AE264" s="2"/>
      <c r="AF264" s="194">
        <f t="shared" ref="AF264:AG264" si="841">$C264*AF96*12</f>
        <v>0</v>
      </c>
      <c r="AG264" s="194">
        <f t="shared" si="841"/>
        <v>0</v>
      </c>
      <c r="AH264" s="2"/>
      <c r="AI264" s="2"/>
      <c r="AJ264" s="2"/>
      <c r="AK264" s="194">
        <f t="shared" ref="AK264:AN264" si="842">$C264*AK96*12</f>
        <v>0</v>
      </c>
      <c r="AL264" s="194">
        <f t="shared" si="842"/>
        <v>0</v>
      </c>
      <c r="AM264" s="194">
        <f t="shared" si="842"/>
        <v>0</v>
      </c>
      <c r="AN264" s="194">
        <f t="shared" si="842"/>
        <v>0</v>
      </c>
      <c r="AO264" s="2"/>
      <c r="AP264" s="2"/>
      <c r="AQ264" s="194">
        <f t="shared" ref="AQ264" si="843">$C264*AQ96*12</f>
        <v>0</v>
      </c>
      <c r="AR264" s="2"/>
      <c r="AS264" s="194">
        <f t="shared" ref="AS264:AU264" si="844">$C264*AS96*12</f>
        <v>0</v>
      </c>
      <c r="AT264" s="194">
        <f t="shared" si="844"/>
        <v>0</v>
      </c>
      <c r="AU264" s="194">
        <f t="shared" si="844"/>
        <v>0</v>
      </c>
      <c r="AV264" s="2"/>
      <c r="AW264" s="194">
        <f t="shared" ref="AW264:AY264" si="845">$C264*AW96*12</f>
        <v>0</v>
      </c>
      <c r="AX264" s="194">
        <f t="shared" si="845"/>
        <v>0</v>
      </c>
      <c r="AY264" s="194">
        <f t="shared" si="845"/>
        <v>0</v>
      </c>
      <c r="AZ264" s="2"/>
      <c r="BA264" s="194">
        <f t="shared" ref="BA264:BD264" si="846">$C264*BA96*12</f>
        <v>0</v>
      </c>
      <c r="BB264" s="194">
        <f t="shared" si="846"/>
        <v>0</v>
      </c>
      <c r="BC264" s="194">
        <f t="shared" si="846"/>
        <v>0</v>
      </c>
      <c r="BD264" s="194">
        <f t="shared" si="846"/>
        <v>0</v>
      </c>
      <c r="BE264" s="2"/>
      <c r="BF264" s="194">
        <f t="shared" ref="BF264:BG264" si="847">$C264*BF96*12</f>
        <v>0</v>
      </c>
      <c r="BG264" s="194">
        <f t="shared" si="847"/>
        <v>0</v>
      </c>
    </row>
    <row r="265" spans="1:59" s="78" customFormat="1" ht="17.100000000000001" customHeight="1" x14ac:dyDescent="0.3">
      <c r="A265" s="67"/>
      <c r="B265" s="150" t="str">
        <f t="shared" si="583"/>
        <v>GFT650/660-4/4</v>
      </c>
      <c r="C265" s="193"/>
      <c r="D265" s="2"/>
      <c r="E265" s="40">
        <f t="shared" si="584"/>
        <v>0</v>
      </c>
      <c r="F265" s="2"/>
      <c r="G265" s="194">
        <f t="shared" si="585"/>
        <v>0</v>
      </c>
      <c r="H265" s="2"/>
      <c r="I265" s="194">
        <f t="shared" si="595"/>
        <v>0</v>
      </c>
      <c r="J265" s="194">
        <f t="shared" ref="J265:T265" si="848">$C265*J97*12</f>
        <v>0</v>
      </c>
      <c r="K265" s="194">
        <f t="shared" si="848"/>
        <v>0</v>
      </c>
      <c r="L265" s="194">
        <f t="shared" si="848"/>
        <v>0</v>
      </c>
      <c r="M265" s="194">
        <f t="shared" si="848"/>
        <v>0</v>
      </c>
      <c r="N265" s="194">
        <f t="shared" si="848"/>
        <v>0</v>
      </c>
      <c r="O265" s="194">
        <f t="shared" si="848"/>
        <v>0</v>
      </c>
      <c r="P265" s="194">
        <f t="shared" si="848"/>
        <v>0</v>
      </c>
      <c r="Q265" s="194">
        <f t="shared" si="848"/>
        <v>0</v>
      </c>
      <c r="R265" s="194">
        <f t="shared" si="848"/>
        <v>0</v>
      </c>
      <c r="S265" s="194">
        <f t="shared" si="848"/>
        <v>0</v>
      </c>
      <c r="T265" s="194">
        <f t="shared" si="848"/>
        <v>0</v>
      </c>
      <c r="U265" s="2"/>
      <c r="V265" s="194">
        <f t="shared" ref="V265:AD265" si="849">$C265*V97*12</f>
        <v>0</v>
      </c>
      <c r="W265" s="194">
        <f t="shared" si="849"/>
        <v>0</v>
      </c>
      <c r="X265" s="194">
        <f t="shared" si="849"/>
        <v>0</v>
      </c>
      <c r="Y265" s="194">
        <f t="shared" si="849"/>
        <v>0</v>
      </c>
      <c r="Z265" s="194">
        <f t="shared" si="849"/>
        <v>0</v>
      </c>
      <c r="AA265" s="194">
        <f t="shared" si="849"/>
        <v>0</v>
      </c>
      <c r="AB265" s="194">
        <f t="shared" si="849"/>
        <v>0</v>
      </c>
      <c r="AC265" s="194">
        <f t="shared" si="849"/>
        <v>0</v>
      </c>
      <c r="AD265" s="194">
        <f t="shared" si="849"/>
        <v>0</v>
      </c>
      <c r="AE265" s="2"/>
      <c r="AF265" s="194">
        <f t="shared" ref="AF265:AG265" si="850">$C265*AF97*12</f>
        <v>0</v>
      </c>
      <c r="AG265" s="194">
        <f t="shared" si="850"/>
        <v>0</v>
      </c>
      <c r="AH265" s="2"/>
      <c r="AI265" s="2"/>
      <c r="AJ265" s="2"/>
      <c r="AK265" s="194">
        <f t="shared" ref="AK265:AN265" si="851">$C265*AK97*12</f>
        <v>0</v>
      </c>
      <c r="AL265" s="194">
        <f t="shared" si="851"/>
        <v>0</v>
      </c>
      <c r="AM265" s="194">
        <f t="shared" si="851"/>
        <v>0</v>
      </c>
      <c r="AN265" s="194">
        <f t="shared" si="851"/>
        <v>0</v>
      </c>
      <c r="AO265" s="2"/>
      <c r="AP265" s="2"/>
      <c r="AQ265" s="194">
        <f t="shared" ref="AQ265" si="852">$C265*AQ97*12</f>
        <v>0</v>
      </c>
      <c r="AR265" s="2"/>
      <c r="AS265" s="194">
        <f t="shared" ref="AS265:AU265" si="853">$C265*AS97*12</f>
        <v>0</v>
      </c>
      <c r="AT265" s="194">
        <f t="shared" si="853"/>
        <v>0</v>
      </c>
      <c r="AU265" s="194">
        <f t="shared" si="853"/>
        <v>0</v>
      </c>
      <c r="AV265" s="2"/>
      <c r="AW265" s="194">
        <f t="shared" ref="AW265:AY265" si="854">$C265*AW97*12</f>
        <v>0</v>
      </c>
      <c r="AX265" s="194">
        <f t="shared" si="854"/>
        <v>0</v>
      </c>
      <c r="AY265" s="194">
        <f t="shared" si="854"/>
        <v>0</v>
      </c>
      <c r="AZ265" s="2"/>
      <c r="BA265" s="194">
        <f t="shared" ref="BA265:BD265" si="855">$C265*BA97*12</f>
        <v>0</v>
      </c>
      <c r="BB265" s="194">
        <f t="shared" si="855"/>
        <v>0</v>
      </c>
      <c r="BC265" s="194">
        <f t="shared" si="855"/>
        <v>0</v>
      </c>
      <c r="BD265" s="194">
        <f t="shared" si="855"/>
        <v>0</v>
      </c>
      <c r="BE265" s="2"/>
      <c r="BF265" s="194">
        <f t="shared" ref="BF265:BG265" si="856">$C265*BF97*12</f>
        <v>0</v>
      </c>
      <c r="BG265" s="194">
        <f t="shared" si="856"/>
        <v>0</v>
      </c>
    </row>
    <row r="266" spans="1:59" s="78" customFormat="1" ht="17.100000000000001" customHeight="1" x14ac:dyDescent="0.3">
      <c r="A266" s="67"/>
      <c r="B266" s="150" t="str">
        <f t="shared" si="583"/>
        <v>GFT750/770-4/4</v>
      </c>
      <c r="C266" s="193"/>
      <c r="D266" s="2"/>
      <c r="E266" s="40">
        <f t="shared" si="584"/>
        <v>0</v>
      </c>
      <c r="F266" s="2"/>
      <c r="G266" s="194">
        <f t="shared" si="585"/>
        <v>0</v>
      </c>
      <c r="H266" s="2"/>
      <c r="I266" s="194">
        <f t="shared" si="595"/>
        <v>0</v>
      </c>
      <c r="J266" s="194">
        <f t="shared" ref="J266:T266" si="857">$C266*J98*12</f>
        <v>0</v>
      </c>
      <c r="K266" s="194">
        <f t="shared" si="857"/>
        <v>0</v>
      </c>
      <c r="L266" s="194">
        <f t="shared" si="857"/>
        <v>0</v>
      </c>
      <c r="M266" s="194">
        <f t="shared" si="857"/>
        <v>0</v>
      </c>
      <c r="N266" s="194">
        <f t="shared" si="857"/>
        <v>0</v>
      </c>
      <c r="O266" s="194">
        <f t="shared" si="857"/>
        <v>0</v>
      </c>
      <c r="P266" s="194">
        <f t="shared" si="857"/>
        <v>0</v>
      </c>
      <c r="Q266" s="194">
        <f t="shared" si="857"/>
        <v>0</v>
      </c>
      <c r="R266" s="194">
        <f t="shared" si="857"/>
        <v>0</v>
      </c>
      <c r="S266" s="194">
        <f t="shared" si="857"/>
        <v>0</v>
      </c>
      <c r="T266" s="194">
        <f t="shared" si="857"/>
        <v>0</v>
      </c>
      <c r="U266" s="2"/>
      <c r="V266" s="194">
        <f t="shared" ref="V266:AD266" si="858">$C266*V98*12</f>
        <v>0</v>
      </c>
      <c r="W266" s="194">
        <f t="shared" si="858"/>
        <v>0</v>
      </c>
      <c r="X266" s="194">
        <f t="shared" si="858"/>
        <v>0</v>
      </c>
      <c r="Y266" s="194">
        <f t="shared" si="858"/>
        <v>0</v>
      </c>
      <c r="Z266" s="194">
        <f t="shared" si="858"/>
        <v>0</v>
      </c>
      <c r="AA266" s="194">
        <f t="shared" si="858"/>
        <v>0</v>
      </c>
      <c r="AB266" s="194">
        <f t="shared" si="858"/>
        <v>0</v>
      </c>
      <c r="AC266" s="194">
        <f t="shared" si="858"/>
        <v>0</v>
      </c>
      <c r="AD266" s="194">
        <f t="shared" si="858"/>
        <v>0</v>
      </c>
      <c r="AE266" s="2"/>
      <c r="AF266" s="194">
        <f t="shared" ref="AF266:AG266" si="859">$C266*AF98*12</f>
        <v>0</v>
      </c>
      <c r="AG266" s="194">
        <f t="shared" si="859"/>
        <v>0</v>
      </c>
      <c r="AH266" s="2"/>
      <c r="AI266" s="2"/>
      <c r="AJ266" s="2"/>
      <c r="AK266" s="194">
        <f t="shared" ref="AK266:AN266" si="860">$C266*AK98*12</f>
        <v>0</v>
      </c>
      <c r="AL266" s="194">
        <f t="shared" si="860"/>
        <v>0</v>
      </c>
      <c r="AM266" s="194">
        <f t="shared" si="860"/>
        <v>0</v>
      </c>
      <c r="AN266" s="194">
        <f t="shared" si="860"/>
        <v>0</v>
      </c>
      <c r="AO266" s="2"/>
      <c r="AP266" s="2"/>
      <c r="AQ266" s="194">
        <f t="shared" ref="AQ266" si="861">$C266*AQ98*12</f>
        <v>0</v>
      </c>
      <c r="AR266" s="2"/>
      <c r="AS266" s="194">
        <f t="shared" ref="AS266:AU266" si="862">$C266*AS98*12</f>
        <v>0</v>
      </c>
      <c r="AT266" s="194">
        <f t="shared" si="862"/>
        <v>0</v>
      </c>
      <c r="AU266" s="194">
        <f t="shared" si="862"/>
        <v>0</v>
      </c>
      <c r="AV266" s="2"/>
      <c r="AW266" s="194">
        <f t="shared" ref="AW266:AY266" si="863">$C266*AW98*12</f>
        <v>0</v>
      </c>
      <c r="AX266" s="194">
        <f t="shared" si="863"/>
        <v>0</v>
      </c>
      <c r="AY266" s="194">
        <f t="shared" si="863"/>
        <v>0</v>
      </c>
      <c r="AZ266" s="2"/>
      <c r="BA266" s="194">
        <f t="shared" ref="BA266:BD266" si="864">$C266*BA98*12</f>
        <v>0</v>
      </c>
      <c r="BB266" s="194">
        <f t="shared" si="864"/>
        <v>0</v>
      </c>
      <c r="BC266" s="194">
        <f t="shared" si="864"/>
        <v>0</v>
      </c>
      <c r="BD266" s="194">
        <f t="shared" si="864"/>
        <v>0</v>
      </c>
      <c r="BE266" s="2"/>
      <c r="BF266" s="194">
        <f t="shared" ref="BF266:BG266" si="865">$C266*BF98*12</f>
        <v>0</v>
      </c>
      <c r="BG266" s="194">
        <f t="shared" si="865"/>
        <v>0</v>
      </c>
    </row>
    <row r="267" spans="1:59" s="78" customFormat="1" ht="17.100000000000001" customHeight="1" x14ac:dyDescent="0.3">
      <c r="A267" s="67"/>
      <c r="B267" s="150" t="str">
        <f t="shared" si="583"/>
        <v>GFT1000/1100-4/4</v>
      </c>
      <c r="C267" s="193"/>
      <c r="D267" s="2"/>
      <c r="E267" s="40">
        <f t="shared" si="584"/>
        <v>0</v>
      </c>
      <c r="F267" s="2"/>
      <c r="G267" s="194">
        <f t="shared" si="585"/>
        <v>0</v>
      </c>
      <c r="H267" s="2"/>
      <c r="I267" s="194">
        <f t="shared" si="595"/>
        <v>0</v>
      </c>
      <c r="J267" s="194">
        <f t="shared" ref="J267:T267" si="866">$C267*J99*12</f>
        <v>0</v>
      </c>
      <c r="K267" s="194">
        <f t="shared" si="866"/>
        <v>0</v>
      </c>
      <c r="L267" s="194">
        <f t="shared" si="866"/>
        <v>0</v>
      </c>
      <c r="M267" s="194">
        <f t="shared" si="866"/>
        <v>0</v>
      </c>
      <c r="N267" s="194">
        <f t="shared" si="866"/>
        <v>0</v>
      </c>
      <c r="O267" s="194">
        <f t="shared" si="866"/>
        <v>0</v>
      </c>
      <c r="P267" s="194">
        <f t="shared" si="866"/>
        <v>0</v>
      </c>
      <c r="Q267" s="194">
        <f t="shared" si="866"/>
        <v>0</v>
      </c>
      <c r="R267" s="194">
        <f t="shared" si="866"/>
        <v>0</v>
      </c>
      <c r="S267" s="194">
        <f t="shared" si="866"/>
        <v>0</v>
      </c>
      <c r="T267" s="194">
        <f t="shared" si="866"/>
        <v>0</v>
      </c>
      <c r="U267" s="2"/>
      <c r="V267" s="194">
        <f t="shared" ref="V267:AD267" si="867">$C267*V99*12</f>
        <v>0</v>
      </c>
      <c r="W267" s="194">
        <f t="shared" si="867"/>
        <v>0</v>
      </c>
      <c r="X267" s="194">
        <f t="shared" si="867"/>
        <v>0</v>
      </c>
      <c r="Y267" s="194">
        <f t="shared" si="867"/>
        <v>0</v>
      </c>
      <c r="Z267" s="194">
        <f t="shared" si="867"/>
        <v>0</v>
      </c>
      <c r="AA267" s="194">
        <f t="shared" si="867"/>
        <v>0</v>
      </c>
      <c r="AB267" s="194">
        <f t="shared" si="867"/>
        <v>0</v>
      </c>
      <c r="AC267" s="194">
        <f t="shared" si="867"/>
        <v>0</v>
      </c>
      <c r="AD267" s="194">
        <f t="shared" si="867"/>
        <v>0</v>
      </c>
      <c r="AE267" s="2"/>
      <c r="AF267" s="194">
        <f t="shared" ref="AF267:AG267" si="868">$C267*AF99*12</f>
        <v>0</v>
      </c>
      <c r="AG267" s="194">
        <f t="shared" si="868"/>
        <v>0</v>
      </c>
      <c r="AH267" s="2"/>
      <c r="AI267" s="2"/>
      <c r="AJ267" s="2"/>
      <c r="AK267" s="194">
        <f t="shared" ref="AK267:AN267" si="869">$C267*AK99*12</f>
        <v>0</v>
      </c>
      <c r="AL267" s="194">
        <f t="shared" si="869"/>
        <v>0</v>
      </c>
      <c r="AM267" s="194">
        <f t="shared" si="869"/>
        <v>0</v>
      </c>
      <c r="AN267" s="194">
        <f t="shared" si="869"/>
        <v>0</v>
      </c>
      <c r="AO267" s="2"/>
      <c r="AP267" s="2"/>
      <c r="AQ267" s="194">
        <f t="shared" ref="AQ267" si="870">$C267*AQ99*12</f>
        <v>0</v>
      </c>
      <c r="AR267" s="2"/>
      <c r="AS267" s="194">
        <f t="shared" ref="AS267:AU267" si="871">$C267*AS99*12</f>
        <v>0</v>
      </c>
      <c r="AT267" s="194">
        <f t="shared" si="871"/>
        <v>0</v>
      </c>
      <c r="AU267" s="194">
        <f t="shared" si="871"/>
        <v>0</v>
      </c>
      <c r="AV267" s="2"/>
      <c r="AW267" s="194">
        <f t="shared" ref="AW267:AY267" si="872">$C267*AW99*12</f>
        <v>0</v>
      </c>
      <c r="AX267" s="194">
        <f t="shared" si="872"/>
        <v>0</v>
      </c>
      <c r="AY267" s="194">
        <f t="shared" si="872"/>
        <v>0</v>
      </c>
      <c r="AZ267" s="2"/>
      <c r="BA267" s="194">
        <f t="shared" ref="BA267:BD267" si="873">$C267*BA99*12</f>
        <v>0</v>
      </c>
      <c r="BB267" s="194">
        <f t="shared" si="873"/>
        <v>0</v>
      </c>
      <c r="BC267" s="194">
        <f t="shared" si="873"/>
        <v>0</v>
      </c>
      <c r="BD267" s="194">
        <f t="shared" si="873"/>
        <v>0</v>
      </c>
      <c r="BE267" s="2"/>
      <c r="BF267" s="194">
        <f t="shared" ref="BF267:BG267" si="874">$C267*BF99*12</f>
        <v>0</v>
      </c>
      <c r="BG267" s="194">
        <f t="shared" si="874"/>
        <v>0</v>
      </c>
    </row>
    <row r="268" spans="1:59" s="78" customFormat="1" ht="17.100000000000001" customHeight="1" x14ac:dyDescent="0.3">
      <c r="A268" s="67"/>
      <c r="B268" s="150" t="str">
        <f t="shared" ref="B268:B299" si="875">B100</f>
        <v>GFT240-8/4</v>
      </c>
      <c r="C268" s="193"/>
      <c r="D268" s="2"/>
      <c r="E268" s="40">
        <f t="shared" ref="E268:E299" si="876">SUM(F268:BG268)</f>
        <v>0</v>
      </c>
      <c r="F268" s="2"/>
      <c r="G268" s="194">
        <f t="shared" ref="G268:G299" si="877">$C268*G100*12</f>
        <v>0</v>
      </c>
      <c r="H268" s="2"/>
      <c r="I268" s="194">
        <f t="shared" si="595"/>
        <v>0</v>
      </c>
      <c r="J268" s="194">
        <f t="shared" ref="J268:T268" si="878">$C268*J100*12</f>
        <v>0</v>
      </c>
      <c r="K268" s="194">
        <f t="shared" si="878"/>
        <v>0</v>
      </c>
      <c r="L268" s="194">
        <f t="shared" si="878"/>
        <v>0</v>
      </c>
      <c r="M268" s="194">
        <f t="shared" si="878"/>
        <v>0</v>
      </c>
      <c r="N268" s="194">
        <f t="shared" si="878"/>
        <v>0</v>
      </c>
      <c r="O268" s="194">
        <f t="shared" si="878"/>
        <v>0</v>
      </c>
      <c r="P268" s="194">
        <f t="shared" si="878"/>
        <v>0</v>
      </c>
      <c r="Q268" s="194">
        <f t="shared" si="878"/>
        <v>0</v>
      </c>
      <c r="R268" s="194">
        <f t="shared" si="878"/>
        <v>0</v>
      </c>
      <c r="S268" s="194">
        <f t="shared" si="878"/>
        <v>0</v>
      </c>
      <c r="T268" s="194">
        <f t="shared" si="878"/>
        <v>0</v>
      </c>
      <c r="U268" s="2"/>
      <c r="V268" s="194">
        <f t="shared" ref="V268:AD268" si="879">$C268*V100*12</f>
        <v>0</v>
      </c>
      <c r="W268" s="194">
        <f t="shared" si="879"/>
        <v>0</v>
      </c>
      <c r="X268" s="194">
        <f t="shared" si="879"/>
        <v>0</v>
      </c>
      <c r="Y268" s="194">
        <f t="shared" si="879"/>
        <v>0</v>
      </c>
      <c r="Z268" s="194">
        <f t="shared" si="879"/>
        <v>0</v>
      </c>
      <c r="AA268" s="194">
        <f t="shared" si="879"/>
        <v>0</v>
      </c>
      <c r="AB268" s="194">
        <f t="shared" si="879"/>
        <v>0</v>
      </c>
      <c r="AC268" s="194">
        <f t="shared" si="879"/>
        <v>0</v>
      </c>
      <c r="AD268" s="194">
        <f t="shared" si="879"/>
        <v>0</v>
      </c>
      <c r="AE268" s="2"/>
      <c r="AF268" s="194">
        <f t="shared" ref="AF268:AG268" si="880">$C268*AF100*12</f>
        <v>0</v>
      </c>
      <c r="AG268" s="194">
        <f t="shared" si="880"/>
        <v>0</v>
      </c>
      <c r="AH268" s="2"/>
      <c r="AI268" s="2"/>
      <c r="AJ268" s="2"/>
      <c r="AK268" s="194">
        <f t="shared" ref="AK268:AN268" si="881">$C268*AK100*12</f>
        <v>0</v>
      </c>
      <c r="AL268" s="194">
        <f t="shared" si="881"/>
        <v>0</v>
      </c>
      <c r="AM268" s="194">
        <f t="shared" si="881"/>
        <v>0</v>
      </c>
      <c r="AN268" s="194">
        <f t="shared" si="881"/>
        <v>0</v>
      </c>
      <c r="AO268" s="2"/>
      <c r="AP268" s="2"/>
      <c r="AQ268" s="194">
        <f t="shared" ref="AQ268" si="882">$C268*AQ100*12</f>
        <v>0</v>
      </c>
      <c r="AR268" s="2"/>
      <c r="AS268" s="194">
        <f t="shared" ref="AS268:AU268" si="883">$C268*AS100*12</f>
        <v>0</v>
      </c>
      <c r="AT268" s="194">
        <f t="shared" si="883"/>
        <v>0</v>
      </c>
      <c r="AU268" s="194">
        <f t="shared" si="883"/>
        <v>0</v>
      </c>
      <c r="AV268" s="2"/>
      <c r="AW268" s="194">
        <f t="shared" ref="AW268:AY268" si="884">$C268*AW100*12</f>
        <v>0</v>
      </c>
      <c r="AX268" s="194">
        <f t="shared" si="884"/>
        <v>0</v>
      </c>
      <c r="AY268" s="194">
        <f t="shared" si="884"/>
        <v>0</v>
      </c>
      <c r="AZ268" s="2"/>
      <c r="BA268" s="194">
        <f t="shared" ref="BA268:BD268" si="885">$C268*BA100*12</f>
        <v>0</v>
      </c>
      <c r="BB268" s="194">
        <f t="shared" si="885"/>
        <v>0</v>
      </c>
      <c r="BC268" s="194">
        <f t="shared" si="885"/>
        <v>0</v>
      </c>
      <c r="BD268" s="194">
        <f t="shared" si="885"/>
        <v>0</v>
      </c>
      <c r="BE268" s="2"/>
      <c r="BF268" s="194">
        <f t="shared" ref="BF268:BG268" si="886">$C268*BF100*12</f>
        <v>0</v>
      </c>
      <c r="BG268" s="194">
        <f t="shared" si="886"/>
        <v>0</v>
      </c>
    </row>
    <row r="269" spans="1:59" s="78" customFormat="1" ht="17.100000000000001" customHeight="1" x14ac:dyDescent="0.3">
      <c r="A269" s="67"/>
      <c r="B269" s="150" t="str">
        <f t="shared" si="875"/>
        <v>GFT650/660-8/4</v>
      </c>
      <c r="C269" s="193"/>
      <c r="D269" s="2"/>
      <c r="E269" s="40">
        <f t="shared" si="876"/>
        <v>0</v>
      </c>
      <c r="F269" s="2"/>
      <c r="G269" s="194">
        <f t="shared" si="877"/>
        <v>0</v>
      </c>
      <c r="H269" s="2"/>
      <c r="I269" s="194">
        <f t="shared" ref="I269:I300" si="887">$C269*I101*12</f>
        <v>0</v>
      </c>
      <c r="J269" s="194">
        <f t="shared" ref="J269:T269" si="888">$C269*J101*12</f>
        <v>0</v>
      </c>
      <c r="K269" s="194">
        <f t="shared" si="888"/>
        <v>0</v>
      </c>
      <c r="L269" s="194">
        <f t="shared" si="888"/>
        <v>0</v>
      </c>
      <c r="M269" s="194">
        <f t="shared" si="888"/>
        <v>0</v>
      </c>
      <c r="N269" s="194">
        <f t="shared" si="888"/>
        <v>0</v>
      </c>
      <c r="O269" s="194">
        <f t="shared" si="888"/>
        <v>0</v>
      </c>
      <c r="P269" s="194">
        <f t="shared" si="888"/>
        <v>0</v>
      </c>
      <c r="Q269" s="194">
        <f t="shared" si="888"/>
        <v>0</v>
      </c>
      <c r="R269" s="194">
        <f t="shared" si="888"/>
        <v>0</v>
      </c>
      <c r="S269" s="194">
        <f t="shared" si="888"/>
        <v>0</v>
      </c>
      <c r="T269" s="194">
        <f t="shared" si="888"/>
        <v>0</v>
      </c>
      <c r="U269" s="2"/>
      <c r="V269" s="194">
        <f t="shared" ref="V269:AD269" si="889">$C269*V101*12</f>
        <v>0</v>
      </c>
      <c r="W269" s="194">
        <f t="shared" si="889"/>
        <v>0</v>
      </c>
      <c r="X269" s="194">
        <f t="shared" si="889"/>
        <v>0</v>
      </c>
      <c r="Y269" s="194">
        <f t="shared" si="889"/>
        <v>0</v>
      </c>
      <c r="Z269" s="194">
        <f t="shared" si="889"/>
        <v>0</v>
      </c>
      <c r="AA269" s="194">
        <f t="shared" si="889"/>
        <v>0</v>
      </c>
      <c r="AB269" s="194">
        <f t="shared" si="889"/>
        <v>0</v>
      </c>
      <c r="AC269" s="194">
        <f t="shared" si="889"/>
        <v>0</v>
      </c>
      <c r="AD269" s="194">
        <f t="shared" si="889"/>
        <v>0</v>
      </c>
      <c r="AE269" s="2"/>
      <c r="AF269" s="194">
        <f t="shared" ref="AF269:AG269" si="890">$C269*AF101*12</f>
        <v>0</v>
      </c>
      <c r="AG269" s="194">
        <f t="shared" si="890"/>
        <v>0</v>
      </c>
      <c r="AH269" s="2"/>
      <c r="AI269" s="2"/>
      <c r="AJ269" s="2"/>
      <c r="AK269" s="194">
        <f t="shared" ref="AK269:AN269" si="891">$C269*AK101*12</f>
        <v>0</v>
      </c>
      <c r="AL269" s="194">
        <f t="shared" si="891"/>
        <v>0</v>
      </c>
      <c r="AM269" s="194">
        <f t="shared" si="891"/>
        <v>0</v>
      </c>
      <c r="AN269" s="194">
        <f t="shared" si="891"/>
        <v>0</v>
      </c>
      <c r="AO269" s="2"/>
      <c r="AP269" s="2"/>
      <c r="AQ269" s="194">
        <f t="shared" ref="AQ269" si="892">$C269*AQ101*12</f>
        <v>0</v>
      </c>
      <c r="AR269" s="2"/>
      <c r="AS269" s="194">
        <f t="shared" ref="AS269:AU269" si="893">$C269*AS101*12</f>
        <v>0</v>
      </c>
      <c r="AT269" s="194">
        <f t="shared" si="893"/>
        <v>0</v>
      </c>
      <c r="AU269" s="194">
        <f t="shared" si="893"/>
        <v>0</v>
      </c>
      <c r="AV269" s="2"/>
      <c r="AW269" s="194">
        <f t="shared" ref="AW269:AY269" si="894">$C269*AW101*12</f>
        <v>0</v>
      </c>
      <c r="AX269" s="194">
        <f t="shared" si="894"/>
        <v>0</v>
      </c>
      <c r="AY269" s="194">
        <f t="shared" si="894"/>
        <v>0</v>
      </c>
      <c r="AZ269" s="2"/>
      <c r="BA269" s="194">
        <f t="shared" ref="BA269:BD269" si="895">$C269*BA101*12</f>
        <v>0</v>
      </c>
      <c r="BB269" s="194">
        <f t="shared" si="895"/>
        <v>0</v>
      </c>
      <c r="BC269" s="194">
        <f t="shared" si="895"/>
        <v>0</v>
      </c>
      <c r="BD269" s="194">
        <f t="shared" si="895"/>
        <v>0</v>
      </c>
      <c r="BE269" s="2"/>
      <c r="BF269" s="194">
        <f t="shared" ref="BF269:BG269" si="896">$C269*BF101*12</f>
        <v>0</v>
      </c>
      <c r="BG269" s="194">
        <f t="shared" si="896"/>
        <v>0</v>
      </c>
    </row>
    <row r="270" spans="1:59" s="78" customFormat="1" ht="17.100000000000001" customHeight="1" x14ac:dyDescent="0.3">
      <c r="A270" s="67"/>
      <c r="B270" s="150" t="str">
        <f t="shared" si="875"/>
        <v>GFT750/770-8/4</v>
      </c>
      <c r="C270" s="193"/>
      <c r="D270" s="2"/>
      <c r="E270" s="40">
        <f t="shared" si="876"/>
        <v>0</v>
      </c>
      <c r="F270" s="2"/>
      <c r="G270" s="194">
        <f t="shared" si="877"/>
        <v>0</v>
      </c>
      <c r="H270" s="2"/>
      <c r="I270" s="194">
        <f t="shared" si="887"/>
        <v>0</v>
      </c>
      <c r="J270" s="194">
        <f t="shared" ref="J270:T270" si="897">$C270*J102*12</f>
        <v>0</v>
      </c>
      <c r="K270" s="194">
        <f t="shared" si="897"/>
        <v>0</v>
      </c>
      <c r="L270" s="194">
        <f t="shared" si="897"/>
        <v>0</v>
      </c>
      <c r="M270" s="194">
        <f t="shared" si="897"/>
        <v>0</v>
      </c>
      <c r="N270" s="194">
        <f t="shared" si="897"/>
        <v>0</v>
      </c>
      <c r="O270" s="194">
        <f t="shared" si="897"/>
        <v>0</v>
      </c>
      <c r="P270" s="194">
        <f t="shared" si="897"/>
        <v>0</v>
      </c>
      <c r="Q270" s="194">
        <f t="shared" si="897"/>
        <v>0</v>
      </c>
      <c r="R270" s="194">
        <f t="shared" si="897"/>
        <v>0</v>
      </c>
      <c r="S270" s="194">
        <f t="shared" si="897"/>
        <v>0</v>
      </c>
      <c r="T270" s="194">
        <f t="shared" si="897"/>
        <v>0</v>
      </c>
      <c r="U270" s="2"/>
      <c r="V270" s="194">
        <f t="shared" ref="V270:AD270" si="898">$C270*V102*12</f>
        <v>0</v>
      </c>
      <c r="W270" s="194">
        <f t="shared" si="898"/>
        <v>0</v>
      </c>
      <c r="X270" s="194">
        <f t="shared" si="898"/>
        <v>0</v>
      </c>
      <c r="Y270" s="194">
        <f t="shared" si="898"/>
        <v>0</v>
      </c>
      <c r="Z270" s="194">
        <f t="shared" si="898"/>
        <v>0</v>
      </c>
      <c r="AA270" s="194">
        <f t="shared" si="898"/>
        <v>0</v>
      </c>
      <c r="AB270" s="194">
        <f t="shared" si="898"/>
        <v>0</v>
      </c>
      <c r="AC270" s="194">
        <f t="shared" si="898"/>
        <v>0</v>
      </c>
      <c r="AD270" s="194">
        <f t="shared" si="898"/>
        <v>0</v>
      </c>
      <c r="AE270" s="2"/>
      <c r="AF270" s="194">
        <f t="shared" ref="AF270:AG270" si="899">$C270*AF102*12</f>
        <v>0</v>
      </c>
      <c r="AG270" s="194">
        <f t="shared" si="899"/>
        <v>0</v>
      </c>
      <c r="AH270" s="2"/>
      <c r="AI270" s="2"/>
      <c r="AJ270" s="2"/>
      <c r="AK270" s="194">
        <f t="shared" ref="AK270:AN270" si="900">$C270*AK102*12</f>
        <v>0</v>
      </c>
      <c r="AL270" s="194">
        <f t="shared" si="900"/>
        <v>0</v>
      </c>
      <c r="AM270" s="194">
        <f t="shared" si="900"/>
        <v>0</v>
      </c>
      <c r="AN270" s="194">
        <f t="shared" si="900"/>
        <v>0</v>
      </c>
      <c r="AO270" s="2"/>
      <c r="AP270" s="2"/>
      <c r="AQ270" s="194">
        <f t="shared" ref="AQ270" si="901">$C270*AQ102*12</f>
        <v>0</v>
      </c>
      <c r="AR270" s="2"/>
      <c r="AS270" s="194">
        <f t="shared" ref="AS270:AU270" si="902">$C270*AS102*12</f>
        <v>0</v>
      </c>
      <c r="AT270" s="194">
        <f t="shared" si="902"/>
        <v>0</v>
      </c>
      <c r="AU270" s="194">
        <f t="shared" si="902"/>
        <v>0</v>
      </c>
      <c r="AV270" s="2"/>
      <c r="AW270" s="194">
        <f t="shared" ref="AW270:AY270" si="903">$C270*AW102*12</f>
        <v>0</v>
      </c>
      <c r="AX270" s="194">
        <f t="shared" si="903"/>
        <v>0</v>
      </c>
      <c r="AY270" s="194">
        <f t="shared" si="903"/>
        <v>0</v>
      </c>
      <c r="AZ270" s="2"/>
      <c r="BA270" s="194">
        <f t="shared" ref="BA270:BD270" si="904">$C270*BA102*12</f>
        <v>0</v>
      </c>
      <c r="BB270" s="194">
        <f t="shared" si="904"/>
        <v>0</v>
      </c>
      <c r="BC270" s="194">
        <f t="shared" si="904"/>
        <v>0</v>
      </c>
      <c r="BD270" s="194">
        <f t="shared" si="904"/>
        <v>0</v>
      </c>
      <c r="BE270" s="2"/>
      <c r="BF270" s="194">
        <f t="shared" ref="BF270:BG270" si="905">$C270*BF102*12</f>
        <v>0</v>
      </c>
      <c r="BG270" s="194">
        <f t="shared" si="905"/>
        <v>0</v>
      </c>
    </row>
    <row r="271" spans="1:59" s="78" customFormat="1" ht="17.100000000000001" customHeight="1" x14ac:dyDescent="0.3">
      <c r="A271" s="67"/>
      <c r="B271" s="150" t="str">
        <f t="shared" si="875"/>
        <v>GFT1000/1100-8/4</v>
      </c>
      <c r="C271" s="193"/>
      <c r="D271" s="2"/>
      <c r="E271" s="40">
        <f t="shared" si="876"/>
        <v>0</v>
      </c>
      <c r="F271" s="2"/>
      <c r="G271" s="194">
        <f t="shared" si="877"/>
        <v>0</v>
      </c>
      <c r="H271" s="2"/>
      <c r="I271" s="194">
        <f t="shared" si="887"/>
        <v>0</v>
      </c>
      <c r="J271" s="194">
        <f t="shared" ref="J271:T271" si="906">$C271*J103*12</f>
        <v>0</v>
      </c>
      <c r="K271" s="194">
        <f t="shared" si="906"/>
        <v>0</v>
      </c>
      <c r="L271" s="194">
        <f t="shared" si="906"/>
        <v>0</v>
      </c>
      <c r="M271" s="194">
        <f t="shared" si="906"/>
        <v>0</v>
      </c>
      <c r="N271" s="194">
        <f t="shared" si="906"/>
        <v>0</v>
      </c>
      <c r="O271" s="194">
        <f t="shared" si="906"/>
        <v>0</v>
      </c>
      <c r="P271" s="194">
        <f t="shared" si="906"/>
        <v>0</v>
      </c>
      <c r="Q271" s="194">
        <f t="shared" si="906"/>
        <v>0</v>
      </c>
      <c r="R271" s="194">
        <f t="shared" si="906"/>
        <v>0</v>
      </c>
      <c r="S271" s="194">
        <f t="shared" si="906"/>
        <v>0</v>
      </c>
      <c r="T271" s="194">
        <f t="shared" si="906"/>
        <v>0</v>
      </c>
      <c r="U271" s="2"/>
      <c r="V271" s="194">
        <f t="shared" ref="V271:AD271" si="907">$C271*V103*12</f>
        <v>0</v>
      </c>
      <c r="W271" s="194">
        <f t="shared" si="907"/>
        <v>0</v>
      </c>
      <c r="X271" s="194">
        <f t="shared" si="907"/>
        <v>0</v>
      </c>
      <c r="Y271" s="194">
        <f t="shared" si="907"/>
        <v>0</v>
      </c>
      <c r="Z271" s="194">
        <f t="shared" si="907"/>
        <v>0</v>
      </c>
      <c r="AA271" s="194">
        <f t="shared" si="907"/>
        <v>0</v>
      </c>
      <c r="AB271" s="194">
        <f t="shared" si="907"/>
        <v>0</v>
      </c>
      <c r="AC271" s="194">
        <f t="shared" si="907"/>
        <v>0</v>
      </c>
      <c r="AD271" s="194">
        <f t="shared" si="907"/>
        <v>0</v>
      </c>
      <c r="AE271" s="2"/>
      <c r="AF271" s="194">
        <f t="shared" ref="AF271:AG271" si="908">$C271*AF103*12</f>
        <v>0</v>
      </c>
      <c r="AG271" s="194">
        <f t="shared" si="908"/>
        <v>0</v>
      </c>
      <c r="AH271" s="2"/>
      <c r="AI271" s="2"/>
      <c r="AJ271" s="2"/>
      <c r="AK271" s="194">
        <f t="shared" ref="AK271:AN271" si="909">$C271*AK103*12</f>
        <v>0</v>
      </c>
      <c r="AL271" s="194">
        <f t="shared" si="909"/>
        <v>0</v>
      </c>
      <c r="AM271" s="194">
        <f t="shared" si="909"/>
        <v>0</v>
      </c>
      <c r="AN271" s="194">
        <f t="shared" si="909"/>
        <v>0</v>
      </c>
      <c r="AO271" s="2"/>
      <c r="AP271" s="2"/>
      <c r="AQ271" s="194">
        <f t="shared" ref="AQ271" si="910">$C271*AQ103*12</f>
        <v>0</v>
      </c>
      <c r="AR271" s="2"/>
      <c r="AS271" s="194">
        <f t="shared" ref="AS271:AU271" si="911">$C271*AS103*12</f>
        <v>0</v>
      </c>
      <c r="AT271" s="194">
        <f t="shared" si="911"/>
        <v>0</v>
      </c>
      <c r="AU271" s="194">
        <f t="shared" si="911"/>
        <v>0</v>
      </c>
      <c r="AV271" s="2"/>
      <c r="AW271" s="194">
        <f t="shared" ref="AW271:AY271" si="912">$C271*AW103*12</f>
        <v>0</v>
      </c>
      <c r="AX271" s="194">
        <f t="shared" si="912"/>
        <v>0</v>
      </c>
      <c r="AY271" s="194">
        <f t="shared" si="912"/>
        <v>0</v>
      </c>
      <c r="AZ271" s="2"/>
      <c r="BA271" s="194">
        <f t="shared" ref="BA271:BD271" si="913">$C271*BA103*12</f>
        <v>0</v>
      </c>
      <c r="BB271" s="194">
        <f t="shared" si="913"/>
        <v>0</v>
      </c>
      <c r="BC271" s="194">
        <f t="shared" si="913"/>
        <v>0</v>
      </c>
      <c r="BD271" s="194">
        <f t="shared" si="913"/>
        <v>0</v>
      </c>
      <c r="BE271" s="2"/>
      <c r="BF271" s="194">
        <f t="shared" ref="BF271:BG271" si="914">$C271*BF103*12</f>
        <v>0</v>
      </c>
      <c r="BG271" s="194">
        <f t="shared" si="914"/>
        <v>0</v>
      </c>
    </row>
    <row r="272" spans="1:59" s="78" customFormat="1" ht="17.100000000000001" customHeight="1" x14ac:dyDescent="0.3">
      <c r="A272" s="67"/>
      <c r="B272" s="150" t="str">
        <f t="shared" si="875"/>
        <v>GFT240-12/4</v>
      </c>
      <c r="C272" s="193"/>
      <c r="D272" s="2"/>
      <c r="E272" s="40">
        <f t="shared" si="876"/>
        <v>0</v>
      </c>
      <c r="F272" s="2"/>
      <c r="G272" s="194">
        <f t="shared" si="877"/>
        <v>0</v>
      </c>
      <c r="H272" s="2"/>
      <c r="I272" s="194">
        <f t="shared" si="887"/>
        <v>0</v>
      </c>
      <c r="J272" s="194">
        <f t="shared" ref="J272:T272" si="915">$C272*J104*12</f>
        <v>0</v>
      </c>
      <c r="K272" s="194">
        <f t="shared" si="915"/>
        <v>0</v>
      </c>
      <c r="L272" s="194">
        <f t="shared" si="915"/>
        <v>0</v>
      </c>
      <c r="M272" s="194">
        <f t="shared" si="915"/>
        <v>0</v>
      </c>
      <c r="N272" s="194">
        <f t="shared" si="915"/>
        <v>0</v>
      </c>
      <c r="O272" s="194">
        <f t="shared" si="915"/>
        <v>0</v>
      </c>
      <c r="P272" s="194">
        <f t="shared" si="915"/>
        <v>0</v>
      </c>
      <c r="Q272" s="194">
        <f t="shared" si="915"/>
        <v>0</v>
      </c>
      <c r="R272" s="194">
        <f t="shared" si="915"/>
        <v>0</v>
      </c>
      <c r="S272" s="194">
        <f t="shared" si="915"/>
        <v>0</v>
      </c>
      <c r="T272" s="194">
        <f t="shared" si="915"/>
        <v>0</v>
      </c>
      <c r="U272" s="2"/>
      <c r="V272" s="194">
        <f t="shared" ref="V272:AD272" si="916">$C272*V104*12</f>
        <v>0</v>
      </c>
      <c r="W272" s="194">
        <f t="shared" si="916"/>
        <v>0</v>
      </c>
      <c r="X272" s="194">
        <f t="shared" si="916"/>
        <v>0</v>
      </c>
      <c r="Y272" s="194">
        <f t="shared" si="916"/>
        <v>0</v>
      </c>
      <c r="Z272" s="194">
        <f t="shared" si="916"/>
        <v>0</v>
      </c>
      <c r="AA272" s="194">
        <f t="shared" si="916"/>
        <v>0</v>
      </c>
      <c r="AB272" s="194">
        <f t="shared" si="916"/>
        <v>0</v>
      </c>
      <c r="AC272" s="194">
        <f t="shared" si="916"/>
        <v>0</v>
      </c>
      <c r="AD272" s="194">
        <f t="shared" si="916"/>
        <v>0</v>
      </c>
      <c r="AE272" s="2"/>
      <c r="AF272" s="194">
        <f t="shared" ref="AF272:AG272" si="917">$C272*AF104*12</f>
        <v>0</v>
      </c>
      <c r="AG272" s="194">
        <f t="shared" si="917"/>
        <v>0</v>
      </c>
      <c r="AH272" s="2"/>
      <c r="AI272" s="2"/>
      <c r="AJ272" s="2"/>
      <c r="AK272" s="194">
        <f t="shared" ref="AK272:AN272" si="918">$C272*AK104*12</f>
        <v>0</v>
      </c>
      <c r="AL272" s="194">
        <f t="shared" si="918"/>
        <v>0</v>
      </c>
      <c r="AM272" s="194">
        <f t="shared" si="918"/>
        <v>0</v>
      </c>
      <c r="AN272" s="194">
        <f t="shared" si="918"/>
        <v>0</v>
      </c>
      <c r="AO272" s="2"/>
      <c r="AP272" s="2"/>
      <c r="AQ272" s="194">
        <f t="shared" ref="AQ272" si="919">$C272*AQ104*12</f>
        <v>0</v>
      </c>
      <c r="AR272" s="2"/>
      <c r="AS272" s="194">
        <f t="shared" ref="AS272:AU272" si="920">$C272*AS104*12</f>
        <v>0</v>
      </c>
      <c r="AT272" s="194">
        <f t="shared" si="920"/>
        <v>0</v>
      </c>
      <c r="AU272" s="194">
        <f t="shared" si="920"/>
        <v>0</v>
      </c>
      <c r="AV272" s="2"/>
      <c r="AW272" s="194">
        <f t="shared" ref="AW272:AY272" si="921">$C272*AW104*12</f>
        <v>0</v>
      </c>
      <c r="AX272" s="194">
        <f t="shared" si="921"/>
        <v>0</v>
      </c>
      <c r="AY272" s="194">
        <f t="shared" si="921"/>
        <v>0</v>
      </c>
      <c r="AZ272" s="2"/>
      <c r="BA272" s="194">
        <f t="shared" ref="BA272:BD272" si="922">$C272*BA104*12</f>
        <v>0</v>
      </c>
      <c r="BB272" s="194">
        <f t="shared" si="922"/>
        <v>0</v>
      </c>
      <c r="BC272" s="194">
        <f t="shared" si="922"/>
        <v>0</v>
      </c>
      <c r="BD272" s="194">
        <f t="shared" si="922"/>
        <v>0</v>
      </c>
      <c r="BE272" s="2"/>
      <c r="BF272" s="194">
        <f t="shared" ref="BF272:BG272" si="923">$C272*BF104*12</f>
        <v>0</v>
      </c>
      <c r="BG272" s="194">
        <f t="shared" si="923"/>
        <v>0</v>
      </c>
    </row>
    <row r="273" spans="1:59" s="78" customFormat="1" ht="17.100000000000001" customHeight="1" x14ac:dyDescent="0.3">
      <c r="A273" s="67"/>
      <c r="B273" s="150" t="str">
        <f t="shared" si="875"/>
        <v>GFT650/660-12/4</v>
      </c>
      <c r="C273" s="193"/>
      <c r="D273" s="2"/>
      <c r="E273" s="40">
        <f t="shared" si="876"/>
        <v>0</v>
      </c>
      <c r="F273" s="2"/>
      <c r="G273" s="194">
        <f t="shared" si="877"/>
        <v>0</v>
      </c>
      <c r="H273" s="2"/>
      <c r="I273" s="194">
        <f t="shared" si="887"/>
        <v>0</v>
      </c>
      <c r="J273" s="194">
        <f t="shared" ref="J273:T273" si="924">$C273*J105*12</f>
        <v>0</v>
      </c>
      <c r="K273" s="194">
        <f t="shared" si="924"/>
        <v>0</v>
      </c>
      <c r="L273" s="194">
        <f t="shared" si="924"/>
        <v>0</v>
      </c>
      <c r="M273" s="194">
        <f t="shared" si="924"/>
        <v>0</v>
      </c>
      <c r="N273" s="194">
        <f t="shared" si="924"/>
        <v>0</v>
      </c>
      <c r="O273" s="194">
        <f t="shared" si="924"/>
        <v>0</v>
      </c>
      <c r="P273" s="194">
        <f t="shared" si="924"/>
        <v>0</v>
      </c>
      <c r="Q273" s="194">
        <f t="shared" si="924"/>
        <v>0</v>
      </c>
      <c r="R273" s="194">
        <f t="shared" si="924"/>
        <v>0</v>
      </c>
      <c r="S273" s="194">
        <f t="shared" si="924"/>
        <v>0</v>
      </c>
      <c r="T273" s="194">
        <f t="shared" si="924"/>
        <v>0</v>
      </c>
      <c r="U273" s="2"/>
      <c r="V273" s="194">
        <f t="shared" ref="V273:AD273" si="925">$C273*V105*12</f>
        <v>0</v>
      </c>
      <c r="W273" s="194">
        <f t="shared" si="925"/>
        <v>0</v>
      </c>
      <c r="X273" s="194">
        <f t="shared" si="925"/>
        <v>0</v>
      </c>
      <c r="Y273" s="194">
        <f t="shared" si="925"/>
        <v>0</v>
      </c>
      <c r="Z273" s="194">
        <f t="shared" si="925"/>
        <v>0</v>
      </c>
      <c r="AA273" s="194">
        <f t="shared" si="925"/>
        <v>0</v>
      </c>
      <c r="AB273" s="194">
        <f t="shared" si="925"/>
        <v>0</v>
      </c>
      <c r="AC273" s="194">
        <f t="shared" si="925"/>
        <v>0</v>
      </c>
      <c r="AD273" s="194">
        <f t="shared" si="925"/>
        <v>0</v>
      </c>
      <c r="AE273" s="2"/>
      <c r="AF273" s="194">
        <f t="shared" ref="AF273:AG273" si="926">$C273*AF105*12</f>
        <v>0</v>
      </c>
      <c r="AG273" s="194">
        <f t="shared" si="926"/>
        <v>0</v>
      </c>
      <c r="AH273" s="2"/>
      <c r="AI273" s="2"/>
      <c r="AJ273" s="2"/>
      <c r="AK273" s="194">
        <f t="shared" ref="AK273:AN273" si="927">$C273*AK105*12</f>
        <v>0</v>
      </c>
      <c r="AL273" s="194">
        <f t="shared" si="927"/>
        <v>0</v>
      </c>
      <c r="AM273" s="194">
        <f t="shared" si="927"/>
        <v>0</v>
      </c>
      <c r="AN273" s="194">
        <f t="shared" si="927"/>
        <v>0</v>
      </c>
      <c r="AO273" s="2"/>
      <c r="AP273" s="2"/>
      <c r="AQ273" s="194">
        <f t="shared" ref="AQ273" si="928">$C273*AQ105*12</f>
        <v>0</v>
      </c>
      <c r="AR273" s="2"/>
      <c r="AS273" s="194">
        <f t="shared" ref="AS273:AU273" si="929">$C273*AS105*12</f>
        <v>0</v>
      </c>
      <c r="AT273" s="194">
        <f t="shared" si="929"/>
        <v>0</v>
      </c>
      <c r="AU273" s="194">
        <f t="shared" si="929"/>
        <v>0</v>
      </c>
      <c r="AV273" s="2"/>
      <c r="AW273" s="194">
        <f t="shared" ref="AW273:AY273" si="930">$C273*AW105*12</f>
        <v>0</v>
      </c>
      <c r="AX273" s="194">
        <f t="shared" si="930"/>
        <v>0</v>
      </c>
      <c r="AY273" s="194">
        <f t="shared" si="930"/>
        <v>0</v>
      </c>
      <c r="AZ273" s="2"/>
      <c r="BA273" s="194">
        <f t="shared" ref="BA273:BD273" si="931">$C273*BA105*12</f>
        <v>0</v>
      </c>
      <c r="BB273" s="194">
        <f t="shared" si="931"/>
        <v>0</v>
      </c>
      <c r="BC273" s="194">
        <f t="shared" si="931"/>
        <v>0</v>
      </c>
      <c r="BD273" s="194">
        <f t="shared" si="931"/>
        <v>0</v>
      </c>
      <c r="BE273" s="2"/>
      <c r="BF273" s="194">
        <f t="shared" ref="BF273:BG273" si="932">$C273*BF105*12</f>
        <v>0</v>
      </c>
      <c r="BG273" s="194">
        <f t="shared" si="932"/>
        <v>0</v>
      </c>
    </row>
    <row r="274" spans="1:59" s="78" customFormat="1" ht="17.100000000000001" customHeight="1" x14ac:dyDescent="0.3">
      <c r="A274" s="67"/>
      <c r="B274" s="150" t="str">
        <f t="shared" si="875"/>
        <v>GFT750/770-12/4</v>
      </c>
      <c r="C274" s="193"/>
      <c r="D274" s="2"/>
      <c r="E274" s="40">
        <f t="shared" si="876"/>
        <v>0</v>
      </c>
      <c r="F274" s="2"/>
      <c r="G274" s="194">
        <f t="shared" si="877"/>
        <v>0</v>
      </c>
      <c r="H274" s="2"/>
      <c r="I274" s="194">
        <f t="shared" si="887"/>
        <v>0</v>
      </c>
      <c r="J274" s="194">
        <f t="shared" ref="J274:T274" si="933">$C274*J106*12</f>
        <v>0</v>
      </c>
      <c r="K274" s="194">
        <f t="shared" si="933"/>
        <v>0</v>
      </c>
      <c r="L274" s="194">
        <f t="shared" si="933"/>
        <v>0</v>
      </c>
      <c r="M274" s="194">
        <f t="shared" si="933"/>
        <v>0</v>
      </c>
      <c r="N274" s="194">
        <f t="shared" si="933"/>
        <v>0</v>
      </c>
      <c r="O274" s="194">
        <f t="shared" si="933"/>
        <v>0</v>
      </c>
      <c r="P274" s="194">
        <f t="shared" si="933"/>
        <v>0</v>
      </c>
      <c r="Q274" s="194">
        <f t="shared" si="933"/>
        <v>0</v>
      </c>
      <c r="R274" s="194">
        <f t="shared" si="933"/>
        <v>0</v>
      </c>
      <c r="S274" s="194">
        <f t="shared" si="933"/>
        <v>0</v>
      </c>
      <c r="T274" s="194">
        <f t="shared" si="933"/>
        <v>0</v>
      </c>
      <c r="U274" s="2"/>
      <c r="V274" s="194">
        <f t="shared" ref="V274:AD274" si="934">$C274*V106*12</f>
        <v>0</v>
      </c>
      <c r="W274" s="194">
        <f t="shared" si="934"/>
        <v>0</v>
      </c>
      <c r="X274" s="194">
        <f t="shared" si="934"/>
        <v>0</v>
      </c>
      <c r="Y274" s="194">
        <f t="shared" si="934"/>
        <v>0</v>
      </c>
      <c r="Z274" s="194">
        <f t="shared" si="934"/>
        <v>0</v>
      </c>
      <c r="AA274" s="194">
        <f t="shared" si="934"/>
        <v>0</v>
      </c>
      <c r="AB274" s="194">
        <f t="shared" si="934"/>
        <v>0</v>
      </c>
      <c r="AC274" s="194">
        <f t="shared" si="934"/>
        <v>0</v>
      </c>
      <c r="AD274" s="194">
        <f t="shared" si="934"/>
        <v>0</v>
      </c>
      <c r="AE274" s="2"/>
      <c r="AF274" s="194">
        <f t="shared" ref="AF274:AG274" si="935">$C274*AF106*12</f>
        <v>0</v>
      </c>
      <c r="AG274" s="194">
        <f t="shared" si="935"/>
        <v>0</v>
      </c>
      <c r="AH274" s="2"/>
      <c r="AI274" s="2"/>
      <c r="AJ274" s="2"/>
      <c r="AK274" s="194">
        <f t="shared" ref="AK274:AN274" si="936">$C274*AK106*12</f>
        <v>0</v>
      </c>
      <c r="AL274" s="194">
        <f t="shared" si="936"/>
        <v>0</v>
      </c>
      <c r="AM274" s="194">
        <f t="shared" si="936"/>
        <v>0</v>
      </c>
      <c r="AN274" s="194">
        <f t="shared" si="936"/>
        <v>0</v>
      </c>
      <c r="AO274" s="2"/>
      <c r="AP274" s="2"/>
      <c r="AQ274" s="194">
        <f t="shared" ref="AQ274" si="937">$C274*AQ106*12</f>
        <v>0</v>
      </c>
      <c r="AR274" s="2"/>
      <c r="AS274" s="194">
        <f t="shared" ref="AS274:AU274" si="938">$C274*AS106*12</f>
        <v>0</v>
      </c>
      <c r="AT274" s="194">
        <f t="shared" si="938"/>
        <v>0</v>
      </c>
      <c r="AU274" s="194">
        <f t="shared" si="938"/>
        <v>0</v>
      </c>
      <c r="AV274" s="2"/>
      <c r="AW274" s="194">
        <f t="shared" ref="AW274:AY274" si="939">$C274*AW106*12</f>
        <v>0</v>
      </c>
      <c r="AX274" s="194">
        <f t="shared" si="939"/>
        <v>0</v>
      </c>
      <c r="AY274" s="194">
        <f t="shared" si="939"/>
        <v>0</v>
      </c>
      <c r="AZ274" s="2"/>
      <c r="BA274" s="194">
        <f t="shared" ref="BA274:BD274" si="940">$C274*BA106*12</f>
        <v>0</v>
      </c>
      <c r="BB274" s="194">
        <f t="shared" si="940"/>
        <v>0</v>
      </c>
      <c r="BC274" s="194">
        <f t="shared" si="940"/>
        <v>0</v>
      </c>
      <c r="BD274" s="194">
        <f t="shared" si="940"/>
        <v>0</v>
      </c>
      <c r="BE274" s="2"/>
      <c r="BF274" s="194">
        <f t="shared" ref="BF274:BG274" si="941">$C274*BF106*12</f>
        <v>0</v>
      </c>
      <c r="BG274" s="194">
        <f t="shared" si="941"/>
        <v>0</v>
      </c>
    </row>
    <row r="275" spans="1:59" s="78" customFormat="1" ht="17.100000000000001" customHeight="1" x14ac:dyDescent="0.3">
      <c r="A275" s="67"/>
      <c r="B275" s="150" t="str">
        <f t="shared" si="875"/>
        <v>GFT1000/1100-12/4</v>
      </c>
      <c r="C275" s="193"/>
      <c r="D275" s="2"/>
      <c r="E275" s="40">
        <f t="shared" si="876"/>
        <v>0</v>
      </c>
      <c r="F275" s="2"/>
      <c r="G275" s="194">
        <f t="shared" si="877"/>
        <v>0</v>
      </c>
      <c r="H275" s="2"/>
      <c r="I275" s="194">
        <f t="shared" si="887"/>
        <v>0</v>
      </c>
      <c r="J275" s="194">
        <f t="shared" ref="J275:T275" si="942">$C275*J107*12</f>
        <v>0</v>
      </c>
      <c r="K275" s="194">
        <f t="shared" si="942"/>
        <v>0</v>
      </c>
      <c r="L275" s="194">
        <f t="shared" si="942"/>
        <v>0</v>
      </c>
      <c r="M275" s="194">
        <f t="shared" si="942"/>
        <v>0</v>
      </c>
      <c r="N275" s="194">
        <f t="shared" si="942"/>
        <v>0</v>
      </c>
      <c r="O275" s="194">
        <f t="shared" si="942"/>
        <v>0</v>
      </c>
      <c r="P275" s="194">
        <f t="shared" si="942"/>
        <v>0</v>
      </c>
      <c r="Q275" s="194">
        <f t="shared" si="942"/>
        <v>0</v>
      </c>
      <c r="R275" s="194">
        <f t="shared" si="942"/>
        <v>0</v>
      </c>
      <c r="S275" s="194">
        <f t="shared" si="942"/>
        <v>0</v>
      </c>
      <c r="T275" s="194">
        <f t="shared" si="942"/>
        <v>0</v>
      </c>
      <c r="U275" s="2"/>
      <c r="V275" s="194">
        <f t="shared" ref="V275:AD275" si="943">$C275*V107*12</f>
        <v>0</v>
      </c>
      <c r="W275" s="194">
        <f t="shared" si="943"/>
        <v>0</v>
      </c>
      <c r="X275" s="194">
        <f t="shared" si="943"/>
        <v>0</v>
      </c>
      <c r="Y275" s="194">
        <f t="shared" si="943"/>
        <v>0</v>
      </c>
      <c r="Z275" s="194">
        <f t="shared" si="943"/>
        <v>0</v>
      </c>
      <c r="AA275" s="194">
        <f t="shared" si="943"/>
        <v>0</v>
      </c>
      <c r="AB275" s="194">
        <f t="shared" si="943"/>
        <v>0</v>
      </c>
      <c r="AC275" s="194">
        <f t="shared" si="943"/>
        <v>0</v>
      </c>
      <c r="AD275" s="194">
        <f t="shared" si="943"/>
        <v>0</v>
      </c>
      <c r="AE275" s="2"/>
      <c r="AF275" s="194">
        <f t="shared" ref="AF275:AG275" si="944">$C275*AF107*12</f>
        <v>0</v>
      </c>
      <c r="AG275" s="194">
        <f t="shared" si="944"/>
        <v>0</v>
      </c>
      <c r="AH275" s="2"/>
      <c r="AI275" s="2"/>
      <c r="AJ275" s="2"/>
      <c r="AK275" s="194">
        <f t="shared" ref="AK275:AN275" si="945">$C275*AK107*12</f>
        <v>0</v>
      </c>
      <c r="AL275" s="194">
        <f t="shared" si="945"/>
        <v>0</v>
      </c>
      <c r="AM275" s="194">
        <f t="shared" si="945"/>
        <v>0</v>
      </c>
      <c r="AN275" s="194">
        <f t="shared" si="945"/>
        <v>0</v>
      </c>
      <c r="AO275" s="2"/>
      <c r="AP275" s="2"/>
      <c r="AQ275" s="194">
        <f t="shared" ref="AQ275" si="946">$C275*AQ107*12</f>
        <v>0</v>
      </c>
      <c r="AR275" s="2"/>
      <c r="AS275" s="194">
        <f t="shared" ref="AS275:AU275" si="947">$C275*AS107*12</f>
        <v>0</v>
      </c>
      <c r="AT275" s="194">
        <f t="shared" si="947"/>
        <v>0</v>
      </c>
      <c r="AU275" s="194">
        <f t="shared" si="947"/>
        <v>0</v>
      </c>
      <c r="AV275" s="2"/>
      <c r="AW275" s="194">
        <f t="shared" ref="AW275:AY275" si="948">$C275*AW107*12</f>
        <v>0</v>
      </c>
      <c r="AX275" s="194">
        <f t="shared" si="948"/>
        <v>0</v>
      </c>
      <c r="AY275" s="194">
        <f t="shared" si="948"/>
        <v>0</v>
      </c>
      <c r="AZ275" s="2"/>
      <c r="BA275" s="194">
        <f t="shared" ref="BA275:BD275" si="949">$C275*BA107*12</f>
        <v>0</v>
      </c>
      <c r="BB275" s="194">
        <f t="shared" si="949"/>
        <v>0</v>
      </c>
      <c r="BC275" s="194">
        <f t="shared" si="949"/>
        <v>0</v>
      </c>
      <c r="BD275" s="194">
        <f t="shared" si="949"/>
        <v>0</v>
      </c>
      <c r="BE275" s="2"/>
      <c r="BF275" s="194">
        <f t="shared" ref="BF275:BG275" si="950">$C275*BF107*12</f>
        <v>0</v>
      </c>
      <c r="BG275" s="194">
        <f t="shared" si="950"/>
        <v>0</v>
      </c>
    </row>
    <row r="276" spans="1:59" s="78" customFormat="1" ht="17.100000000000001" customHeight="1" x14ac:dyDescent="0.3">
      <c r="A276" s="67"/>
      <c r="B276" s="150" t="str">
        <f t="shared" si="875"/>
        <v>GFT240-16/4</v>
      </c>
      <c r="C276" s="193"/>
      <c r="D276" s="2"/>
      <c r="E276" s="40">
        <f t="shared" si="876"/>
        <v>0</v>
      </c>
      <c r="F276" s="2"/>
      <c r="G276" s="194">
        <f t="shared" si="877"/>
        <v>0</v>
      </c>
      <c r="H276" s="2"/>
      <c r="I276" s="194">
        <f t="shared" si="887"/>
        <v>0</v>
      </c>
      <c r="J276" s="194">
        <f t="shared" ref="J276:T276" si="951">$C276*J108*12</f>
        <v>0</v>
      </c>
      <c r="K276" s="194">
        <f t="shared" si="951"/>
        <v>0</v>
      </c>
      <c r="L276" s="194">
        <f t="shared" si="951"/>
        <v>0</v>
      </c>
      <c r="M276" s="194">
        <f t="shared" si="951"/>
        <v>0</v>
      </c>
      <c r="N276" s="194">
        <f t="shared" si="951"/>
        <v>0</v>
      </c>
      <c r="O276" s="194">
        <f t="shared" si="951"/>
        <v>0</v>
      </c>
      <c r="P276" s="194">
        <f t="shared" si="951"/>
        <v>0</v>
      </c>
      <c r="Q276" s="194">
        <f t="shared" si="951"/>
        <v>0</v>
      </c>
      <c r="R276" s="194">
        <f t="shared" si="951"/>
        <v>0</v>
      </c>
      <c r="S276" s="194">
        <f t="shared" si="951"/>
        <v>0</v>
      </c>
      <c r="T276" s="194">
        <f t="shared" si="951"/>
        <v>0</v>
      </c>
      <c r="U276" s="2"/>
      <c r="V276" s="194">
        <f t="shared" ref="V276:AD276" si="952">$C276*V108*12</f>
        <v>0</v>
      </c>
      <c r="W276" s="194">
        <f t="shared" si="952"/>
        <v>0</v>
      </c>
      <c r="X276" s="194">
        <f t="shared" si="952"/>
        <v>0</v>
      </c>
      <c r="Y276" s="194">
        <f t="shared" si="952"/>
        <v>0</v>
      </c>
      <c r="Z276" s="194">
        <f t="shared" si="952"/>
        <v>0</v>
      </c>
      <c r="AA276" s="194">
        <f t="shared" si="952"/>
        <v>0</v>
      </c>
      <c r="AB276" s="194">
        <f t="shared" si="952"/>
        <v>0</v>
      </c>
      <c r="AC276" s="194">
        <f t="shared" si="952"/>
        <v>0</v>
      </c>
      <c r="AD276" s="194">
        <f t="shared" si="952"/>
        <v>0</v>
      </c>
      <c r="AE276" s="2"/>
      <c r="AF276" s="194">
        <f t="shared" ref="AF276:AG276" si="953">$C276*AF108*12</f>
        <v>0</v>
      </c>
      <c r="AG276" s="194">
        <f t="shared" si="953"/>
        <v>0</v>
      </c>
      <c r="AH276" s="2"/>
      <c r="AI276" s="2"/>
      <c r="AJ276" s="2"/>
      <c r="AK276" s="194">
        <f t="shared" ref="AK276:AN276" si="954">$C276*AK108*12</f>
        <v>0</v>
      </c>
      <c r="AL276" s="194">
        <f t="shared" si="954"/>
        <v>0</v>
      </c>
      <c r="AM276" s="194">
        <f t="shared" si="954"/>
        <v>0</v>
      </c>
      <c r="AN276" s="194">
        <f t="shared" si="954"/>
        <v>0</v>
      </c>
      <c r="AO276" s="2"/>
      <c r="AP276" s="2"/>
      <c r="AQ276" s="194">
        <f t="shared" ref="AQ276" si="955">$C276*AQ108*12</f>
        <v>0</v>
      </c>
      <c r="AR276" s="2"/>
      <c r="AS276" s="194">
        <f t="shared" ref="AS276:AU276" si="956">$C276*AS108*12</f>
        <v>0</v>
      </c>
      <c r="AT276" s="194">
        <f t="shared" si="956"/>
        <v>0</v>
      </c>
      <c r="AU276" s="194">
        <f t="shared" si="956"/>
        <v>0</v>
      </c>
      <c r="AV276" s="2"/>
      <c r="AW276" s="194">
        <f t="shared" ref="AW276:AY276" si="957">$C276*AW108*12</f>
        <v>0</v>
      </c>
      <c r="AX276" s="194">
        <f t="shared" si="957"/>
        <v>0</v>
      </c>
      <c r="AY276" s="194">
        <f t="shared" si="957"/>
        <v>0</v>
      </c>
      <c r="AZ276" s="2"/>
      <c r="BA276" s="194">
        <f t="shared" ref="BA276:BD276" si="958">$C276*BA108*12</f>
        <v>0</v>
      </c>
      <c r="BB276" s="194">
        <f t="shared" si="958"/>
        <v>0</v>
      </c>
      <c r="BC276" s="194">
        <f t="shared" si="958"/>
        <v>0</v>
      </c>
      <c r="BD276" s="194">
        <f t="shared" si="958"/>
        <v>0</v>
      </c>
      <c r="BE276" s="2"/>
      <c r="BF276" s="194">
        <f t="shared" ref="BF276:BG276" si="959">$C276*BF108*12</f>
        <v>0</v>
      </c>
      <c r="BG276" s="194">
        <f t="shared" si="959"/>
        <v>0</v>
      </c>
    </row>
    <row r="277" spans="1:59" s="78" customFormat="1" ht="17.100000000000001" customHeight="1" x14ac:dyDescent="0.3">
      <c r="A277" s="67"/>
      <c r="B277" s="150" t="str">
        <f t="shared" si="875"/>
        <v>GFT650/660-16/4</v>
      </c>
      <c r="C277" s="193"/>
      <c r="D277" s="2"/>
      <c r="E277" s="40">
        <f t="shared" si="876"/>
        <v>0</v>
      </c>
      <c r="F277" s="2"/>
      <c r="G277" s="194">
        <f t="shared" si="877"/>
        <v>0</v>
      </c>
      <c r="H277" s="2"/>
      <c r="I277" s="194">
        <f t="shared" si="887"/>
        <v>0</v>
      </c>
      <c r="J277" s="194">
        <f t="shared" ref="J277:T277" si="960">$C277*J109*12</f>
        <v>0</v>
      </c>
      <c r="K277" s="194">
        <f t="shared" si="960"/>
        <v>0</v>
      </c>
      <c r="L277" s="194">
        <f t="shared" si="960"/>
        <v>0</v>
      </c>
      <c r="M277" s="194">
        <f t="shared" si="960"/>
        <v>0</v>
      </c>
      <c r="N277" s="194">
        <f t="shared" si="960"/>
        <v>0</v>
      </c>
      <c r="O277" s="194">
        <f t="shared" si="960"/>
        <v>0</v>
      </c>
      <c r="P277" s="194">
        <f t="shared" si="960"/>
        <v>0</v>
      </c>
      <c r="Q277" s="194">
        <f t="shared" si="960"/>
        <v>0</v>
      </c>
      <c r="R277" s="194">
        <f t="shared" si="960"/>
        <v>0</v>
      </c>
      <c r="S277" s="194">
        <f t="shared" si="960"/>
        <v>0</v>
      </c>
      <c r="T277" s="194">
        <f t="shared" si="960"/>
        <v>0</v>
      </c>
      <c r="U277" s="2"/>
      <c r="V277" s="194">
        <f t="shared" ref="V277:AD277" si="961">$C277*V109*12</f>
        <v>0</v>
      </c>
      <c r="W277" s="194">
        <f t="shared" si="961"/>
        <v>0</v>
      </c>
      <c r="X277" s="194">
        <f t="shared" si="961"/>
        <v>0</v>
      </c>
      <c r="Y277" s="194">
        <f t="shared" si="961"/>
        <v>0</v>
      </c>
      <c r="Z277" s="194">
        <f t="shared" si="961"/>
        <v>0</v>
      </c>
      <c r="AA277" s="194">
        <f t="shared" si="961"/>
        <v>0</v>
      </c>
      <c r="AB277" s="194">
        <f t="shared" si="961"/>
        <v>0</v>
      </c>
      <c r="AC277" s="194">
        <f t="shared" si="961"/>
        <v>0</v>
      </c>
      <c r="AD277" s="194">
        <f t="shared" si="961"/>
        <v>0</v>
      </c>
      <c r="AE277" s="2"/>
      <c r="AF277" s="194">
        <f t="shared" ref="AF277:AG277" si="962">$C277*AF109*12</f>
        <v>0</v>
      </c>
      <c r="AG277" s="194">
        <f t="shared" si="962"/>
        <v>0</v>
      </c>
      <c r="AH277" s="2"/>
      <c r="AI277" s="2"/>
      <c r="AJ277" s="2"/>
      <c r="AK277" s="194">
        <f t="shared" ref="AK277:AN277" si="963">$C277*AK109*12</f>
        <v>0</v>
      </c>
      <c r="AL277" s="194">
        <f t="shared" si="963"/>
        <v>0</v>
      </c>
      <c r="AM277" s="194">
        <f t="shared" si="963"/>
        <v>0</v>
      </c>
      <c r="AN277" s="194">
        <f t="shared" si="963"/>
        <v>0</v>
      </c>
      <c r="AO277" s="2"/>
      <c r="AP277" s="2"/>
      <c r="AQ277" s="194">
        <f t="shared" ref="AQ277" si="964">$C277*AQ109*12</f>
        <v>0</v>
      </c>
      <c r="AR277" s="2"/>
      <c r="AS277" s="194">
        <f t="shared" ref="AS277:AU277" si="965">$C277*AS109*12</f>
        <v>0</v>
      </c>
      <c r="AT277" s="194">
        <f t="shared" si="965"/>
        <v>0</v>
      </c>
      <c r="AU277" s="194">
        <f t="shared" si="965"/>
        <v>0</v>
      </c>
      <c r="AV277" s="2"/>
      <c r="AW277" s="194">
        <f t="shared" ref="AW277:AY277" si="966">$C277*AW109*12</f>
        <v>0</v>
      </c>
      <c r="AX277" s="194">
        <f t="shared" si="966"/>
        <v>0</v>
      </c>
      <c r="AY277" s="194">
        <f t="shared" si="966"/>
        <v>0</v>
      </c>
      <c r="AZ277" s="2"/>
      <c r="BA277" s="194">
        <f t="shared" ref="BA277:BD277" si="967">$C277*BA109*12</f>
        <v>0</v>
      </c>
      <c r="BB277" s="194">
        <f t="shared" si="967"/>
        <v>0</v>
      </c>
      <c r="BC277" s="194">
        <f t="shared" si="967"/>
        <v>0</v>
      </c>
      <c r="BD277" s="194">
        <f t="shared" si="967"/>
        <v>0</v>
      </c>
      <c r="BE277" s="2"/>
      <c r="BF277" s="194">
        <f t="shared" ref="BF277:BG277" si="968">$C277*BF109*12</f>
        <v>0</v>
      </c>
      <c r="BG277" s="194">
        <f t="shared" si="968"/>
        <v>0</v>
      </c>
    </row>
    <row r="278" spans="1:59" s="78" customFormat="1" ht="17.100000000000001" customHeight="1" x14ac:dyDescent="0.3">
      <c r="A278" s="67"/>
      <c r="B278" s="150" t="str">
        <f t="shared" si="875"/>
        <v>GFT750/770-16/4</v>
      </c>
      <c r="C278" s="193"/>
      <c r="D278" s="2"/>
      <c r="E278" s="40">
        <f t="shared" si="876"/>
        <v>0</v>
      </c>
      <c r="F278" s="2"/>
      <c r="G278" s="194">
        <f t="shared" si="877"/>
        <v>0</v>
      </c>
      <c r="H278" s="2"/>
      <c r="I278" s="194">
        <f t="shared" si="887"/>
        <v>0</v>
      </c>
      <c r="J278" s="194">
        <f t="shared" ref="J278:T278" si="969">$C278*J110*12</f>
        <v>0</v>
      </c>
      <c r="K278" s="194">
        <f t="shared" si="969"/>
        <v>0</v>
      </c>
      <c r="L278" s="194">
        <f t="shared" si="969"/>
        <v>0</v>
      </c>
      <c r="M278" s="194">
        <f t="shared" si="969"/>
        <v>0</v>
      </c>
      <c r="N278" s="194">
        <f t="shared" si="969"/>
        <v>0</v>
      </c>
      <c r="O278" s="194">
        <f t="shared" si="969"/>
        <v>0</v>
      </c>
      <c r="P278" s="194">
        <f t="shared" si="969"/>
        <v>0</v>
      </c>
      <c r="Q278" s="194">
        <f t="shared" si="969"/>
        <v>0</v>
      </c>
      <c r="R278" s="194">
        <f t="shared" si="969"/>
        <v>0</v>
      </c>
      <c r="S278" s="194">
        <f t="shared" si="969"/>
        <v>0</v>
      </c>
      <c r="T278" s="194">
        <f t="shared" si="969"/>
        <v>0</v>
      </c>
      <c r="U278" s="2"/>
      <c r="V278" s="194">
        <f t="shared" ref="V278:AD278" si="970">$C278*V110*12</f>
        <v>0</v>
      </c>
      <c r="W278" s="194">
        <f t="shared" si="970"/>
        <v>0</v>
      </c>
      <c r="X278" s="194">
        <f t="shared" si="970"/>
        <v>0</v>
      </c>
      <c r="Y278" s="194">
        <f t="shared" si="970"/>
        <v>0</v>
      </c>
      <c r="Z278" s="194">
        <f t="shared" si="970"/>
        <v>0</v>
      </c>
      <c r="AA278" s="194">
        <f t="shared" si="970"/>
        <v>0</v>
      </c>
      <c r="AB278" s="194">
        <f t="shared" si="970"/>
        <v>0</v>
      </c>
      <c r="AC278" s="194">
        <f t="shared" si="970"/>
        <v>0</v>
      </c>
      <c r="AD278" s="194">
        <f t="shared" si="970"/>
        <v>0</v>
      </c>
      <c r="AE278" s="2"/>
      <c r="AF278" s="194">
        <f t="shared" ref="AF278:AG278" si="971">$C278*AF110*12</f>
        <v>0</v>
      </c>
      <c r="AG278" s="194">
        <f t="shared" si="971"/>
        <v>0</v>
      </c>
      <c r="AH278" s="2"/>
      <c r="AI278" s="2"/>
      <c r="AJ278" s="2"/>
      <c r="AK278" s="194">
        <f t="shared" ref="AK278:AN278" si="972">$C278*AK110*12</f>
        <v>0</v>
      </c>
      <c r="AL278" s="194">
        <f t="shared" si="972"/>
        <v>0</v>
      </c>
      <c r="AM278" s="194">
        <f t="shared" si="972"/>
        <v>0</v>
      </c>
      <c r="AN278" s="194">
        <f t="shared" si="972"/>
        <v>0</v>
      </c>
      <c r="AO278" s="2"/>
      <c r="AP278" s="2"/>
      <c r="AQ278" s="194">
        <f t="shared" ref="AQ278" si="973">$C278*AQ110*12</f>
        <v>0</v>
      </c>
      <c r="AR278" s="2"/>
      <c r="AS278" s="194">
        <f t="shared" ref="AS278:AU278" si="974">$C278*AS110*12</f>
        <v>0</v>
      </c>
      <c r="AT278" s="194">
        <f t="shared" si="974"/>
        <v>0</v>
      </c>
      <c r="AU278" s="194">
        <f t="shared" si="974"/>
        <v>0</v>
      </c>
      <c r="AV278" s="2"/>
      <c r="AW278" s="194">
        <f t="shared" ref="AW278:AY278" si="975">$C278*AW110*12</f>
        <v>0</v>
      </c>
      <c r="AX278" s="194">
        <f t="shared" si="975"/>
        <v>0</v>
      </c>
      <c r="AY278" s="194">
        <f t="shared" si="975"/>
        <v>0</v>
      </c>
      <c r="AZ278" s="2"/>
      <c r="BA278" s="194">
        <f t="shared" ref="BA278:BD278" si="976">$C278*BA110*12</f>
        <v>0</v>
      </c>
      <c r="BB278" s="194">
        <f t="shared" si="976"/>
        <v>0</v>
      </c>
      <c r="BC278" s="194">
        <f t="shared" si="976"/>
        <v>0</v>
      </c>
      <c r="BD278" s="194">
        <f t="shared" si="976"/>
        <v>0</v>
      </c>
      <c r="BE278" s="2"/>
      <c r="BF278" s="194">
        <f t="shared" ref="BF278:BG278" si="977">$C278*BF110*12</f>
        <v>0</v>
      </c>
      <c r="BG278" s="194">
        <f t="shared" si="977"/>
        <v>0</v>
      </c>
    </row>
    <row r="279" spans="1:59" s="78" customFormat="1" ht="17.100000000000001" customHeight="1" x14ac:dyDescent="0.3">
      <c r="A279" s="67"/>
      <c r="B279" s="150" t="str">
        <f t="shared" si="875"/>
        <v>GFT1000/1100-16/4</v>
      </c>
      <c r="C279" s="193"/>
      <c r="D279" s="2"/>
      <c r="E279" s="40">
        <f t="shared" si="876"/>
        <v>0</v>
      </c>
      <c r="F279" s="2"/>
      <c r="G279" s="194">
        <f t="shared" si="877"/>
        <v>0</v>
      </c>
      <c r="H279" s="2"/>
      <c r="I279" s="194">
        <f t="shared" si="887"/>
        <v>0</v>
      </c>
      <c r="J279" s="194">
        <f t="shared" ref="J279:T279" si="978">$C279*J111*12</f>
        <v>0</v>
      </c>
      <c r="K279" s="194">
        <f t="shared" si="978"/>
        <v>0</v>
      </c>
      <c r="L279" s="194">
        <f t="shared" si="978"/>
        <v>0</v>
      </c>
      <c r="M279" s="194">
        <f t="shared" si="978"/>
        <v>0</v>
      </c>
      <c r="N279" s="194">
        <f t="shared" si="978"/>
        <v>0</v>
      </c>
      <c r="O279" s="194">
        <f t="shared" si="978"/>
        <v>0</v>
      </c>
      <c r="P279" s="194">
        <f t="shared" si="978"/>
        <v>0</v>
      </c>
      <c r="Q279" s="194">
        <f t="shared" si="978"/>
        <v>0</v>
      </c>
      <c r="R279" s="194">
        <f t="shared" si="978"/>
        <v>0</v>
      </c>
      <c r="S279" s="194">
        <f t="shared" si="978"/>
        <v>0</v>
      </c>
      <c r="T279" s="194">
        <f t="shared" si="978"/>
        <v>0</v>
      </c>
      <c r="U279" s="2"/>
      <c r="V279" s="194">
        <f t="shared" ref="V279:AD279" si="979">$C279*V111*12</f>
        <v>0</v>
      </c>
      <c r="W279" s="194">
        <f t="shared" si="979"/>
        <v>0</v>
      </c>
      <c r="X279" s="194">
        <f t="shared" si="979"/>
        <v>0</v>
      </c>
      <c r="Y279" s="194">
        <f t="shared" si="979"/>
        <v>0</v>
      </c>
      <c r="Z279" s="194">
        <f t="shared" si="979"/>
        <v>0</v>
      </c>
      <c r="AA279" s="194">
        <f t="shared" si="979"/>
        <v>0</v>
      </c>
      <c r="AB279" s="194">
        <f t="shared" si="979"/>
        <v>0</v>
      </c>
      <c r="AC279" s="194">
        <f t="shared" si="979"/>
        <v>0</v>
      </c>
      <c r="AD279" s="194">
        <f t="shared" si="979"/>
        <v>0</v>
      </c>
      <c r="AE279" s="2"/>
      <c r="AF279" s="194">
        <f t="shared" ref="AF279:AG279" si="980">$C279*AF111*12</f>
        <v>0</v>
      </c>
      <c r="AG279" s="194">
        <f t="shared" si="980"/>
        <v>0</v>
      </c>
      <c r="AH279" s="2"/>
      <c r="AI279" s="2"/>
      <c r="AJ279" s="2"/>
      <c r="AK279" s="194">
        <f t="shared" ref="AK279:AN279" si="981">$C279*AK111*12</f>
        <v>0</v>
      </c>
      <c r="AL279" s="194">
        <f t="shared" si="981"/>
        <v>0</v>
      </c>
      <c r="AM279" s="194">
        <f t="shared" si="981"/>
        <v>0</v>
      </c>
      <c r="AN279" s="194">
        <f t="shared" si="981"/>
        <v>0</v>
      </c>
      <c r="AO279" s="2"/>
      <c r="AP279" s="2"/>
      <c r="AQ279" s="194">
        <f t="shared" ref="AQ279" si="982">$C279*AQ111*12</f>
        <v>0</v>
      </c>
      <c r="AR279" s="2"/>
      <c r="AS279" s="194">
        <f t="shared" ref="AS279:AU279" si="983">$C279*AS111*12</f>
        <v>0</v>
      </c>
      <c r="AT279" s="194">
        <f t="shared" si="983"/>
        <v>0</v>
      </c>
      <c r="AU279" s="194">
        <f t="shared" si="983"/>
        <v>0</v>
      </c>
      <c r="AV279" s="2"/>
      <c r="AW279" s="194">
        <f t="shared" ref="AW279:AY279" si="984">$C279*AW111*12</f>
        <v>0</v>
      </c>
      <c r="AX279" s="194">
        <f t="shared" si="984"/>
        <v>0</v>
      </c>
      <c r="AY279" s="194">
        <f t="shared" si="984"/>
        <v>0</v>
      </c>
      <c r="AZ279" s="2"/>
      <c r="BA279" s="194">
        <f t="shared" ref="BA279:BD279" si="985">$C279*BA111*12</f>
        <v>0</v>
      </c>
      <c r="BB279" s="194">
        <f t="shared" si="985"/>
        <v>0</v>
      </c>
      <c r="BC279" s="194">
        <f t="shared" si="985"/>
        <v>0</v>
      </c>
      <c r="BD279" s="194">
        <f t="shared" si="985"/>
        <v>0</v>
      </c>
      <c r="BE279" s="2"/>
      <c r="BF279" s="194">
        <f t="shared" ref="BF279:BG279" si="986">$C279*BF111*12</f>
        <v>0</v>
      </c>
      <c r="BG279" s="194">
        <f t="shared" si="986"/>
        <v>0</v>
      </c>
    </row>
    <row r="280" spans="1:59" s="78" customFormat="1" ht="17.100000000000001" customHeight="1" x14ac:dyDescent="0.3">
      <c r="A280" s="67"/>
      <c r="B280" s="150" t="str">
        <f t="shared" si="875"/>
        <v>GFT240-20/4</v>
      </c>
      <c r="C280" s="193"/>
      <c r="D280" s="2"/>
      <c r="E280" s="40">
        <f t="shared" si="876"/>
        <v>0</v>
      </c>
      <c r="F280" s="2"/>
      <c r="G280" s="194">
        <f t="shared" si="877"/>
        <v>0</v>
      </c>
      <c r="H280" s="2"/>
      <c r="I280" s="194">
        <f t="shared" si="887"/>
        <v>0</v>
      </c>
      <c r="J280" s="194">
        <f t="shared" ref="J280:T280" si="987">$C280*J112*12</f>
        <v>0</v>
      </c>
      <c r="K280" s="194">
        <f t="shared" si="987"/>
        <v>0</v>
      </c>
      <c r="L280" s="194">
        <f t="shared" si="987"/>
        <v>0</v>
      </c>
      <c r="M280" s="194">
        <f t="shared" si="987"/>
        <v>0</v>
      </c>
      <c r="N280" s="194">
        <f t="shared" si="987"/>
        <v>0</v>
      </c>
      <c r="O280" s="194">
        <f t="shared" si="987"/>
        <v>0</v>
      </c>
      <c r="P280" s="194">
        <f t="shared" si="987"/>
        <v>0</v>
      </c>
      <c r="Q280" s="194">
        <f t="shared" si="987"/>
        <v>0</v>
      </c>
      <c r="R280" s="194">
        <f t="shared" si="987"/>
        <v>0</v>
      </c>
      <c r="S280" s="194">
        <f t="shared" si="987"/>
        <v>0</v>
      </c>
      <c r="T280" s="194">
        <f t="shared" si="987"/>
        <v>0</v>
      </c>
      <c r="U280" s="2"/>
      <c r="V280" s="194">
        <f t="shared" ref="V280:AD280" si="988">$C280*V112*12</f>
        <v>0</v>
      </c>
      <c r="W280" s="194">
        <f t="shared" si="988"/>
        <v>0</v>
      </c>
      <c r="X280" s="194">
        <f t="shared" si="988"/>
        <v>0</v>
      </c>
      <c r="Y280" s="194">
        <f t="shared" si="988"/>
        <v>0</v>
      </c>
      <c r="Z280" s="194">
        <f t="shared" si="988"/>
        <v>0</v>
      </c>
      <c r="AA280" s="194">
        <f t="shared" si="988"/>
        <v>0</v>
      </c>
      <c r="AB280" s="194">
        <f t="shared" si="988"/>
        <v>0</v>
      </c>
      <c r="AC280" s="194">
        <f t="shared" si="988"/>
        <v>0</v>
      </c>
      <c r="AD280" s="194">
        <f t="shared" si="988"/>
        <v>0</v>
      </c>
      <c r="AE280" s="2"/>
      <c r="AF280" s="194">
        <f t="shared" ref="AF280:AG280" si="989">$C280*AF112*12</f>
        <v>0</v>
      </c>
      <c r="AG280" s="194">
        <f t="shared" si="989"/>
        <v>0</v>
      </c>
      <c r="AH280" s="2"/>
      <c r="AI280" s="2"/>
      <c r="AJ280" s="2"/>
      <c r="AK280" s="194">
        <f t="shared" ref="AK280:AN280" si="990">$C280*AK112*12</f>
        <v>0</v>
      </c>
      <c r="AL280" s="194">
        <f t="shared" si="990"/>
        <v>0</v>
      </c>
      <c r="AM280" s="194">
        <f t="shared" si="990"/>
        <v>0</v>
      </c>
      <c r="AN280" s="194">
        <f t="shared" si="990"/>
        <v>0</v>
      </c>
      <c r="AO280" s="2"/>
      <c r="AP280" s="2"/>
      <c r="AQ280" s="194">
        <f t="shared" ref="AQ280" si="991">$C280*AQ112*12</f>
        <v>0</v>
      </c>
      <c r="AR280" s="2"/>
      <c r="AS280" s="194">
        <f t="shared" ref="AS280:AU280" si="992">$C280*AS112*12</f>
        <v>0</v>
      </c>
      <c r="AT280" s="194">
        <f t="shared" si="992"/>
        <v>0</v>
      </c>
      <c r="AU280" s="194">
        <f t="shared" si="992"/>
        <v>0</v>
      </c>
      <c r="AV280" s="2"/>
      <c r="AW280" s="194">
        <f t="shared" ref="AW280:AY280" si="993">$C280*AW112*12</f>
        <v>0</v>
      </c>
      <c r="AX280" s="194">
        <f t="shared" si="993"/>
        <v>0</v>
      </c>
      <c r="AY280" s="194">
        <f t="shared" si="993"/>
        <v>0</v>
      </c>
      <c r="AZ280" s="2"/>
      <c r="BA280" s="194">
        <f t="shared" ref="BA280:BD280" si="994">$C280*BA112*12</f>
        <v>0</v>
      </c>
      <c r="BB280" s="194">
        <f t="shared" si="994"/>
        <v>0</v>
      </c>
      <c r="BC280" s="194">
        <f t="shared" si="994"/>
        <v>0</v>
      </c>
      <c r="BD280" s="194">
        <f t="shared" si="994"/>
        <v>0</v>
      </c>
      <c r="BE280" s="2"/>
      <c r="BF280" s="194">
        <f t="shared" ref="BF280:BG280" si="995">$C280*BF112*12</f>
        <v>0</v>
      </c>
      <c r="BG280" s="194">
        <f t="shared" si="995"/>
        <v>0</v>
      </c>
    </row>
    <row r="281" spans="1:59" s="78" customFormat="1" ht="17.100000000000001" customHeight="1" x14ac:dyDescent="0.3">
      <c r="A281" s="67"/>
      <c r="B281" s="150" t="str">
        <f t="shared" si="875"/>
        <v>GFT650/660-20/4</v>
      </c>
      <c r="C281" s="193"/>
      <c r="D281" s="2"/>
      <c r="E281" s="40">
        <f t="shared" si="876"/>
        <v>0</v>
      </c>
      <c r="F281" s="2"/>
      <c r="G281" s="194">
        <f t="shared" si="877"/>
        <v>0</v>
      </c>
      <c r="H281" s="2"/>
      <c r="I281" s="194">
        <f t="shared" si="887"/>
        <v>0</v>
      </c>
      <c r="J281" s="194">
        <f t="shared" ref="J281:T281" si="996">$C281*J113*12</f>
        <v>0</v>
      </c>
      <c r="K281" s="194">
        <f t="shared" si="996"/>
        <v>0</v>
      </c>
      <c r="L281" s="194">
        <f t="shared" si="996"/>
        <v>0</v>
      </c>
      <c r="M281" s="194">
        <f t="shared" si="996"/>
        <v>0</v>
      </c>
      <c r="N281" s="194">
        <f t="shared" si="996"/>
        <v>0</v>
      </c>
      <c r="O281" s="194">
        <f t="shared" si="996"/>
        <v>0</v>
      </c>
      <c r="P281" s="194">
        <f t="shared" si="996"/>
        <v>0</v>
      </c>
      <c r="Q281" s="194">
        <f t="shared" si="996"/>
        <v>0</v>
      </c>
      <c r="R281" s="194">
        <f t="shared" si="996"/>
        <v>0</v>
      </c>
      <c r="S281" s="194">
        <f t="shared" si="996"/>
        <v>0</v>
      </c>
      <c r="T281" s="194">
        <f t="shared" si="996"/>
        <v>0</v>
      </c>
      <c r="U281" s="2"/>
      <c r="V281" s="194">
        <f t="shared" ref="V281:AD281" si="997">$C281*V113*12</f>
        <v>0</v>
      </c>
      <c r="W281" s="194">
        <f t="shared" si="997"/>
        <v>0</v>
      </c>
      <c r="X281" s="194">
        <f t="shared" si="997"/>
        <v>0</v>
      </c>
      <c r="Y281" s="194">
        <f t="shared" si="997"/>
        <v>0</v>
      </c>
      <c r="Z281" s="194">
        <f t="shared" si="997"/>
        <v>0</v>
      </c>
      <c r="AA281" s="194">
        <f t="shared" si="997"/>
        <v>0</v>
      </c>
      <c r="AB281" s="194">
        <f t="shared" si="997"/>
        <v>0</v>
      </c>
      <c r="AC281" s="194">
        <f t="shared" si="997"/>
        <v>0</v>
      </c>
      <c r="AD281" s="194">
        <f t="shared" si="997"/>
        <v>0</v>
      </c>
      <c r="AE281" s="2"/>
      <c r="AF281" s="194">
        <f t="shared" ref="AF281:AG281" si="998">$C281*AF113*12</f>
        <v>0</v>
      </c>
      <c r="AG281" s="194">
        <f t="shared" si="998"/>
        <v>0</v>
      </c>
      <c r="AH281" s="2"/>
      <c r="AI281" s="2"/>
      <c r="AJ281" s="2"/>
      <c r="AK281" s="194">
        <f t="shared" ref="AK281:AN281" si="999">$C281*AK113*12</f>
        <v>0</v>
      </c>
      <c r="AL281" s="194">
        <f t="shared" si="999"/>
        <v>0</v>
      </c>
      <c r="AM281" s="194">
        <f t="shared" si="999"/>
        <v>0</v>
      </c>
      <c r="AN281" s="194">
        <f t="shared" si="999"/>
        <v>0</v>
      </c>
      <c r="AO281" s="2"/>
      <c r="AP281" s="2"/>
      <c r="AQ281" s="194">
        <f t="shared" ref="AQ281" si="1000">$C281*AQ113*12</f>
        <v>0</v>
      </c>
      <c r="AR281" s="2"/>
      <c r="AS281" s="194">
        <f t="shared" ref="AS281:AU281" si="1001">$C281*AS113*12</f>
        <v>0</v>
      </c>
      <c r="AT281" s="194">
        <f t="shared" si="1001"/>
        <v>0</v>
      </c>
      <c r="AU281" s="194">
        <f t="shared" si="1001"/>
        <v>0</v>
      </c>
      <c r="AV281" s="2"/>
      <c r="AW281" s="194">
        <f t="shared" ref="AW281:AY281" si="1002">$C281*AW113*12</f>
        <v>0</v>
      </c>
      <c r="AX281" s="194">
        <f t="shared" si="1002"/>
        <v>0</v>
      </c>
      <c r="AY281" s="194">
        <f t="shared" si="1002"/>
        <v>0</v>
      </c>
      <c r="AZ281" s="2"/>
      <c r="BA281" s="194">
        <f t="shared" ref="BA281:BD281" si="1003">$C281*BA113*12</f>
        <v>0</v>
      </c>
      <c r="BB281" s="194">
        <f t="shared" si="1003"/>
        <v>0</v>
      </c>
      <c r="BC281" s="194">
        <f t="shared" si="1003"/>
        <v>0</v>
      </c>
      <c r="BD281" s="194">
        <f t="shared" si="1003"/>
        <v>0</v>
      </c>
      <c r="BE281" s="2"/>
      <c r="BF281" s="194">
        <f t="shared" ref="BF281:BG281" si="1004">$C281*BF113*12</f>
        <v>0</v>
      </c>
      <c r="BG281" s="194">
        <f t="shared" si="1004"/>
        <v>0</v>
      </c>
    </row>
    <row r="282" spans="1:59" s="78" customFormat="1" ht="17.100000000000001" customHeight="1" x14ac:dyDescent="0.3">
      <c r="A282" s="67"/>
      <c r="B282" s="150" t="str">
        <f t="shared" si="875"/>
        <v>GFT750/770-20/4</v>
      </c>
      <c r="C282" s="193"/>
      <c r="D282" s="2"/>
      <c r="E282" s="40">
        <f t="shared" si="876"/>
        <v>0</v>
      </c>
      <c r="F282" s="2"/>
      <c r="G282" s="194">
        <f t="shared" si="877"/>
        <v>0</v>
      </c>
      <c r="H282" s="2"/>
      <c r="I282" s="194">
        <f t="shared" si="887"/>
        <v>0</v>
      </c>
      <c r="J282" s="194">
        <f t="shared" ref="J282:T282" si="1005">$C282*J114*12</f>
        <v>0</v>
      </c>
      <c r="K282" s="194">
        <f t="shared" si="1005"/>
        <v>0</v>
      </c>
      <c r="L282" s="194">
        <f t="shared" si="1005"/>
        <v>0</v>
      </c>
      <c r="M282" s="194">
        <f t="shared" si="1005"/>
        <v>0</v>
      </c>
      <c r="N282" s="194">
        <f t="shared" si="1005"/>
        <v>0</v>
      </c>
      <c r="O282" s="194">
        <f t="shared" si="1005"/>
        <v>0</v>
      </c>
      <c r="P282" s="194">
        <f t="shared" si="1005"/>
        <v>0</v>
      </c>
      <c r="Q282" s="194">
        <f t="shared" si="1005"/>
        <v>0</v>
      </c>
      <c r="R282" s="194">
        <f t="shared" si="1005"/>
        <v>0</v>
      </c>
      <c r="S282" s="194">
        <f t="shared" si="1005"/>
        <v>0</v>
      </c>
      <c r="T282" s="194">
        <f t="shared" si="1005"/>
        <v>0</v>
      </c>
      <c r="U282" s="2"/>
      <c r="V282" s="194">
        <f t="shared" ref="V282:AD282" si="1006">$C282*V114*12</f>
        <v>0</v>
      </c>
      <c r="W282" s="194">
        <f t="shared" si="1006"/>
        <v>0</v>
      </c>
      <c r="X282" s="194">
        <f t="shared" si="1006"/>
        <v>0</v>
      </c>
      <c r="Y282" s="194">
        <f t="shared" si="1006"/>
        <v>0</v>
      </c>
      <c r="Z282" s="194">
        <f t="shared" si="1006"/>
        <v>0</v>
      </c>
      <c r="AA282" s="194">
        <f t="shared" si="1006"/>
        <v>0</v>
      </c>
      <c r="AB282" s="194">
        <f t="shared" si="1006"/>
        <v>0</v>
      </c>
      <c r="AC282" s="194">
        <f t="shared" si="1006"/>
        <v>0</v>
      </c>
      <c r="AD282" s="194">
        <f t="shared" si="1006"/>
        <v>0</v>
      </c>
      <c r="AE282" s="2"/>
      <c r="AF282" s="194">
        <f t="shared" ref="AF282:AG282" si="1007">$C282*AF114*12</f>
        <v>0</v>
      </c>
      <c r="AG282" s="194">
        <f t="shared" si="1007"/>
        <v>0</v>
      </c>
      <c r="AH282" s="2"/>
      <c r="AI282" s="2"/>
      <c r="AJ282" s="2"/>
      <c r="AK282" s="194">
        <f t="shared" ref="AK282:AN282" si="1008">$C282*AK114*12</f>
        <v>0</v>
      </c>
      <c r="AL282" s="194">
        <f t="shared" si="1008"/>
        <v>0</v>
      </c>
      <c r="AM282" s="194">
        <f t="shared" si="1008"/>
        <v>0</v>
      </c>
      <c r="AN282" s="194">
        <f t="shared" si="1008"/>
        <v>0</v>
      </c>
      <c r="AO282" s="2"/>
      <c r="AP282" s="2"/>
      <c r="AQ282" s="194">
        <f t="shared" ref="AQ282" si="1009">$C282*AQ114*12</f>
        <v>0</v>
      </c>
      <c r="AR282" s="2"/>
      <c r="AS282" s="194">
        <f t="shared" ref="AS282:AU282" si="1010">$C282*AS114*12</f>
        <v>0</v>
      </c>
      <c r="AT282" s="194">
        <f t="shared" si="1010"/>
        <v>0</v>
      </c>
      <c r="AU282" s="194">
        <f t="shared" si="1010"/>
        <v>0</v>
      </c>
      <c r="AV282" s="2"/>
      <c r="AW282" s="194">
        <f t="shared" ref="AW282:AY282" si="1011">$C282*AW114*12</f>
        <v>0</v>
      </c>
      <c r="AX282" s="194">
        <f t="shared" si="1011"/>
        <v>0</v>
      </c>
      <c r="AY282" s="194">
        <f t="shared" si="1011"/>
        <v>0</v>
      </c>
      <c r="AZ282" s="2"/>
      <c r="BA282" s="194">
        <f t="shared" ref="BA282:BD282" si="1012">$C282*BA114*12</f>
        <v>0</v>
      </c>
      <c r="BB282" s="194">
        <f t="shared" si="1012"/>
        <v>0</v>
      </c>
      <c r="BC282" s="194">
        <f t="shared" si="1012"/>
        <v>0</v>
      </c>
      <c r="BD282" s="194">
        <f t="shared" si="1012"/>
        <v>0</v>
      </c>
      <c r="BE282" s="2"/>
      <c r="BF282" s="194">
        <f t="shared" ref="BF282:BG282" si="1013">$C282*BF114*12</f>
        <v>0</v>
      </c>
      <c r="BG282" s="194">
        <f t="shared" si="1013"/>
        <v>0</v>
      </c>
    </row>
    <row r="283" spans="1:59" s="78" customFormat="1" ht="17.100000000000001" customHeight="1" x14ac:dyDescent="0.3">
      <c r="A283" s="67"/>
      <c r="B283" s="150" t="str">
        <f t="shared" si="875"/>
        <v>GFT1000/1100-20/4</v>
      </c>
      <c r="C283" s="193"/>
      <c r="D283" s="2"/>
      <c r="E283" s="40">
        <f t="shared" si="876"/>
        <v>0</v>
      </c>
      <c r="F283" s="2"/>
      <c r="G283" s="194">
        <f t="shared" si="877"/>
        <v>0</v>
      </c>
      <c r="H283" s="2"/>
      <c r="I283" s="194">
        <f t="shared" si="887"/>
        <v>0</v>
      </c>
      <c r="J283" s="194">
        <f t="shared" ref="J283:T283" si="1014">$C283*J115*12</f>
        <v>0</v>
      </c>
      <c r="K283" s="194">
        <f t="shared" si="1014"/>
        <v>0</v>
      </c>
      <c r="L283" s="194">
        <f t="shared" si="1014"/>
        <v>0</v>
      </c>
      <c r="M283" s="194">
        <f t="shared" si="1014"/>
        <v>0</v>
      </c>
      <c r="N283" s="194">
        <f t="shared" si="1014"/>
        <v>0</v>
      </c>
      <c r="O283" s="194">
        <f t="shared" si="1014"/>
        <v>0</v>
      </c>
      <c r="P283" s="194">
        <f t="shared" si="1014"/>
        <v>0</v>
      </c>
      <c r="Q283" s="194">
        <f t="shared" si="1014"/>
        <v>0</v>
      </c>
      <c r="R283" s="194">
        <f t="shared" si="1014"/>
        <v>0</v>
      </c>
      <c r="S283" s="194">
        <f t="shared" si="1014"/>
        <v>0</v>
      </c>
      <c r="T283" s="194">
        <f t="shared" si="1014"/>
        <v>0</v>
      </c>
      <c r="U283" s="2"/>
      <c r="V283" s="194">
        <f t="shared" ref="V283:AD283" si="1015">$C283*V115*12</f>
        <v>0</v>
      </c>
      <c r="W283" s="194">
        <f t="shared" si="1015"/>
        <v>0</v>
      </c>
      <c r="X283" s="194">
        <f t="shared" si="1015"/>
        <v>0</v>
      </c>
      <c r="Y283" s="194">
        <f t="shared" si="1015"/>
        <v>0</v>
      </c>
      <c r="Z283" s="194">
        <f t="shared" si="1015"/>
        <v>0</v>
      </c>
      <c r="AA283" s="194">
        <f t="shared" si="1015"/>
        <v>0</v>
      </c>
      <c r="AB283" s="194">
        <f t="shared" si="1015"/>
        <v>0</v>
      </c>
      <c r="AC283" s="194">
        <f t="shared" si="1015"/>
        <v>0</v>
      </c>
      <c r="AD283" s="194">
        <f t="shared" si="1015"/>
        <v>0</v>
      </c>
      <c r="AE283" s="2"/>
      <c r="AF283" s="194">
        <f t="shared" ref="AF283:AG283" si="1016">$C283*AF115*12</f>
        <v>0</v>
      </c>
      <c r="AG283" s="194">
        <f t="shared" si="1016"/>
        <v>0</v>
      </c>
      <c r="AH283" s="2"/>
      <c r="AI283" s="2"/>
      <c r="AJ283" s="2"/>
      <c r="AK283" s="194">
        <f t="shared" ref="AK283:AN283" si="1017">$C283*AK115*12</f>
        <v>0</v>
      </c>
      <c r="AL283" s="194">
        <f t="shared" si="1017"/>
        <v>0</v>
      </c>
      <c r="AM283" s="194">
        <f t="shared" si="1017"/>
        <v>0</v>
      </c>
      <c r="AN283" s="194">
        <f t="shared" si="1017"/>
        <v>0</v>
      </c>
      <c r="AO283" s="2"/>
      <c r="AP283" s="2"/>
      <c r="AQ283" s="194">
        <f t="shared" ref="AQ283" si="1018">$C283*AQ115*12</f>
        <v>0</v>
      </c>
      <c r="AR283" s="2"/>
      <c r="AS283" s="194">
        <f t="shared" ref="AS283:AU283" si="1019">$C283*AS115*12</f>
        <v>0</v>
      </c>
      <c r="AT283" s="194">
        <f t="shared" si="1019"/>
        <v>0</v>
      </c>
      <c r="AU283" s="194">
        <f t="shared" si="1019"/>
        <v>0</v>
      </c>
      <c r="AV283" s="2"/>
      <c r="AW283" s="194">
        <f t="shared" ref="AW283:AY283" si="1020">$C283*AW115*12</f>
        <v>0</v>
      </c>
      <c r="AX283" s="194">
        <f t="shared" si="1020"/>
        <v>0</v>
      </c>
      <c r="AY283" s="194">
        <f t="shared" si="1020"/>
        <v>0</v>
      </c>
      <c r="AZ283" s="2"/>
      <c r="BA283" s="194">
        <f t="shared" ref="BA283:BD283" si="1021">$C283*BA115*12</f>
        <v>0</v>
      </c>
      <c r="BB283" s="194">
        <f t="shared" si="1021"/>
        <v>0</v>
      </c>
      <c r="BC283" s="194">
        <f t="shared" si="1021"/>
        <v>0</v>
      </c>
      <c r="BD283" s="194">
        <f t="shared" si="1021"/>
        <v>0</v>
      </c>
      <c r="BE283" s="2"/>
      <c r="BF283" s="194">
        <f t="shared" ref="BF283:BG283" si="1022">$C283*BF115*12</f>
        <v>0</v>
      </c>
      <c r="BG283" s="194">
        <f t="shared" si="1022"/>
        <v>0</v>
      </c>
    </row>
    <row r="284" spans="1:59" s="78" customFormat="1" ht="17.100000000000001" customHeight="1" x14ac:dyDescent="0.3">
      <c r="A284" s="67"/>
      <c r="B284" s="150" t="str">
        <f t="shared" si="875"/>
        <v>PMD240-1/4</v>
      </c>
      <c r="C284" s="193"/>
      <c r="D284" s="2"/>
      <c r="E284" s="40">
        <f t="shared" si="876"/>
        <v>0</v>
      </c>
      <c r="F284" s="2"/>
      <c r="G284" s="194">
        <f t="shared" si="877"/>
        <v>0</v>
      </c>
      <c r="H284" s="2"/>
      <c r="I284" s="194">
        <f t="shared" si="887"/>
        <v>0</v>
      </c>
      <c r="J284" s="194">
        <f t="shared" ref="J284:T284" si="1023">$C284*J116*12</f>
        <v>0</v>
      </c>
      <c r="K284" s="194">
        <f t="shared" si="1023"/>
        <v>0</v>
      </c>
      <c r="L284" s="194">
        <f t="shared" si="1023"/>
        <v>0</v>
      </c>
      <c r="M284" s="194">
        <f t="shared" si="1023"/>
        <v>0</v>
      </c>
      <c r="N284" s="194">
        <f t="shared" si="1023"/>
        <v>0</v>
      </c>
      <c r="O284" s="194">
        <f t="shared" si="1023"/>
        <v>0</v>
      </c>
      <c r="P284" s="194">
        <f t="shared" si="1023"/>
        <v>0</v>
      </c>
      <c r="Q284" s="194">
        <f t="shared" si="1023"/>
        <v>0</v>
      </c>
      <c r="R284" s="194">
        <f t="shared" si="1023"/>
        <v>0</v>
      </c>
      <c r="S284" s="194">
        <f t="shared" si="1023"/>
        <v>0</v>
      </c>
      <c r="T284" s="194">
        <f t="shared" si="1023"/>
        <v>0</v>
      </c>
      <c r="U284" s="2"/>
      <c r="V284" s="194">
        <f t="shared" ref="V284:AD284" si="1024">$C284*V116*12</f>
        <v>0</v>
      </c>
      <c r="W284" s="194">
        <f t="shared" si="1024"/>
        <v>0</v>
      </c>
      <c r="X284" s="194">
        <f t="shared" si="1024"/>
        <v>0</v>
      </c>
      <c r="Y284" s="194">
        <f t="shared" si="1024"/>
        <v>0</v>
      </c>
      <c r="Z284" s="194">
        <f t="shared" si="1024"/>
        <v>0</v>
      </c>
      <c r="AA284" s="194">
        <f t="shared" si="1024"/>
        <v>0</v>
      </c>
      <c r="AB284" s="194">
        <f t="shared" si="1024"/>
        <v>0</v>
      </c>
      <c r="AC284" s="194">
        <f t="shared" si="1024"/>
        <v>0</v>
      </c>
      <c r="AD284" s="194">
        <f t="shared" si="1024"/>
        <v>0</v>
      </c>
      <c r="AE284" s="2"/>
      <c r="AF284" s="194">
        <f t="shared" ref="AF284:AG284" si="1025">$C284*AF116*12</f>
        <v>0</v>
      </c>
      <c r="AG284" s="194">
        <f t="shared" si="1025"/>
        <v>0</v>
      </c>
      <c r="AH284" s="2"/>
      <c r="AI284" s="2"/>
      <c r="AJ284" s="2"/>
      <c r="AK284" s="194">
        <f t="shared" ref="AK284:AN284" si="1026">$C284*AK116*12</f>
        <v>0</v>
      </c>
      <c r="AL284" s="194">
        <f t="shared" si="1026"/>
        <v>0</v>
      </c>
      <c r="AM284" s="194">
        <f t="shared" si="1026"/>
        <v>0</v>
      </c>
      <c r="AN284" s="194">
        <f t="shared" si="1026"/>
        <v>0</v>
      </c>
      <c r="AO284" s="2"/>
      <c r="AP284" s="2"/>
      <c r="AQ284" s="194">
        <f t="shared" ref="AQ284" si="1027">$C284*AQ116*12</f>
        <v>0</v>
      </c>
      <c r="AR284" s="2"/>
      <c r="AS284" s="194">
        <f t="shared" ref="AS284:AU284" si="1028">$C284*AS116*12</f>
        <v>0</v>
      </c>
      <c r="AT284" s="194">
        <f t="shared" si="1028"/>
        <v>0</v>
      </c>
      <c r="AU284" s="194">
        <f t="shared" si="1028"/>
        <v>0</v>
      </c>
      <c r="AV284" s="2"/>
      <c r="AW284" s="194">
        <f t="shared" ref="AW284:AY284" si="1029">$C284*AW116*12</f>
        <v>0</v>
      </c>
      <c r="AX284" s="194">
        <f t="shared" si="1029"/>
        <v>0</v>
      </c>
      <c r="AY284" s="194">
        <f t="shared" si="1029"/>
        <v>0</v>
      </c>
      <c r="AZ284" s="2"/>
      <c r="BA284" s="194">
        <f t="shared" ref="BA284:BD284" si="1030">$C284*BA116*12</f>
        <v>0</v>
      </c>
      <c r="BB284" s="194">
        <f t="shared" si="1030"/>
        <v>0</v>
      </c>
      <c r="BC284" s="194">
        <f t="shared" si="1030"/>
        <v>0</v>
      </c>
      <c r="BD284" s="194">
        <f t="shared" si="1030"/>
        <v>0</v>
      </c>
      <c r="BE284" s="2"/>
      <c r="BF284" s="194">
        <f t="shared" ref="BF284:BG284" si="1031">$C284*BF116*12</f>
        <v>0</v>
      </c>
      <c r="BG284" s="194">
        <f t="shared" si="1031"/>
        <v>0</v>
      </c>
    </row>
    <row r="285" spans="1:59" s="78" customFormat="1" ht="17.100000000000001" customHeight="1" x14ac:dyDescent="0.3">
      <c r="A285" s="67"/>
      <c r="B285" s="150" t="str">
        <f t="shared" si="875"/>
        <v>PMD650/660-1/4</v>
      </c>
      <c r="C285" s="193"/>
      <c r="D285" s="2"/>
      <c r="E285" s="40">
        <f t="shared" si="876"/>
        <v>0</v>
      </c>
      <c r="F285" s="2"/>
      <c r="G285" s="194">
        <f t="shared" si="877"/>
        <v>0</v>
      </c>
      <c r="H285" s="2"/>
      <c r="I285" s="194">
        <f t="shared" si="887"/>
        <v>0</v>
      </c>
      <c r="J285" s="194">
        <f t="shared" ref="J285:T285" si="1032">$C285*J117*12</f>
        <v>0</v>
      </c>
      <c r="K285" s="194">
        <f t="shared" si="1032"/>
        <v>0</v>
      </c>
      <c r="L285" s="194">
        <f t="shared" si="1032"/>
        <v>0</v>
      </c>
      <c r="M285" s="194">
        <f t="shared" si="1032"/>
        <v>0</v>
      </c>
      <c r="N285" s="194">
        <f t="shared" si="1032"/>
        <v>0</v>
      </c>
      <c r="O285" s="194">
        <f t="shared" si="1032"/>
        <v>0</v>
      </c>
      <c r="P285" s="194">
        <f t="shared" si="1032"/>
        <v>0</v>
      </c>
      <c r="Q285" s="194">
        <f t="shared" si="1032"/>
        <v>0</v>
      </c>
      <c r="R285" s="194">
        <f t="shared" si="1032"/>
        <v>0</v>
      </c>
      <c r="S285" s="194">
        <f t="shared" si="1032"/>
        <v>0</v>
      </c>
      <c r="T285" s="194">
        <f t="shared" si="1032"/>
        <v>0</v>
      </c>
      <c r="U285" s="2"/>
      <c r="V285" s="194">
        <f t="shared" ref="V285:AD285" si="1033">$C285*V117*12</f>
        <v>0</v>
      </c>
      <c r="W285" s="194">
        <f t="shared" si="1033"/>
        <v>0</v>
      </c>
      <c r="X285" s="194">
        <f t="shared" si="1033"/>
        <v>0</v>
      </c>
      <c r="Y285" s="194">
        <f t="shared" si="1033"/>
        <v>0</v>
      </c>
      <c r="Z285" s="194">
        <f t="shared" si="1033"/>
        <v>0</v>
      </c>
      <c r="AA285" s="194">
        <f t="shared" si="1033"/>
        <v>0</v>
      </c>
      <c r="AB285" s="194">
        <f t="shared" si="1033"/>
        <v>0</v>
      </c>
      <c r="AC285" s="194">
        <f t="shared" si="1033"/>
        <v>0</v>
      </c>
      <c r="AD285" s="194">
        <f t="shared" si="1033"/>
        <v>0</v>
      </c>
      <c r="AE285" s="2"/>
      <c r="AF285" s="194">
        <f t="shared" ref="AF285:AG285" si="1034">$C285*AF117*12</f>
        <v>0</v>
      </c>
      <c r="AG285" s="194">
        <f t="shared" si="1034"/>
        <v>0</v>
      </c>
      <c r="AH285" s="2"/>
      <c r="AI285" s="2"/>
      <c r="AJ285" s="2"/>
      <c r="AK285" s="194">
        <f t="shared" ref="AK285:AN285" si="1035">$C285*AK117*12</f>
        <v>0</v>
      </c>
      <c r="AL285" s="194">
        <f t="shared" si="1035"/>
        <v>0</v>
      </c>
      <c r="AM285" s="194">
        <f t="shared" si="1035"/>
        <v>0</v>
      </c>
      <c r="AN285" s="194">
        <f t="shared" si="1035"/>
        <v>0</v>
      </c>
      <c r="AO285" s="2"/>
      <c r="AP285" s="2"/>
      <c r="AQ285" s="194">
        <f t="shared" ref="AQ285" si="1036">$C285*AQ117*12</f>
        <v>0</v>
      </c>
      <c r="AR285" s="2"/>
      <c r="AS285" s="194">
        <f t="shared" ref="AS285:AU285" si="1037">$C285*AS117*12</f>
        <v>0</v>
      </c>
      <c r="AT285" s="194">
        <f t="shared" si="1037"/>
        <v>0</v>
      </c>
      <c r="AU285" s="194">
        <f t="shared" si="1037"/>
        <v>0</v>
      </c>
      <c r="AV285" s="2"/>
      <c r="AW285" s="194">
        <f t="shared" ref="AW285:AY285" si="1038">$C285*AW117*12</f>
        <v>0</v>
      </c>
      <c r="AX285" s="194">
        <f t="shared" si="1038"/>
        <v>0</v>
      </c>
      <c r="AY285" s="194">
        <f t="shared" si="1038"/>
        <v>0</v>
      </c>
      <c r="AZ285" s="2"/>
      <c r="BA285" s="194">
        <f t="shared" ref="BA285:BD285" si="1039">$C285*BA117*12</f>
        <v>0</v>
      </c>
      <c r="BB285" s="194">
        <f t="shared" si="1039"/>
        <v>0</v>
      </c>
      <c r="BC285" s="194">
        <f t="shared" si="1039"/>
        <v>0</v>
      </c>
      <c r="BD285" s="194">
        <f t="shared" si="1039"/>
        <v>0</v>
      </c>
      <c r="BE285" s="2"/>
      <c r="BF285" s="194">
        <f t="shared" ref="BF285:BG285" si="1040">$C285*BF117*12</f>
        <v>0</v>
      </c>
      <c r="BG285" s="194">
        <f t="shared" si="1040"/>
        <v>0</v>
      </c>
    </row>
    <row r="286" spans="1:59" s="78" customFormat="1" ht="17.100000000000001" customHeight="1" x14ac:dyDescent="0.3">
      <c r="A286" s="67"/>
      <c r="B286" s="150" t="str">
        <f t="shared" si="875"/>
        <v>PMD750/770-1/4</v>
      </c>
      <c r="C286" s="193"/>
      <c r="D286" s="2"/>
      <c r="E286" s="40">
        <f t="shared" si="876"/>
        <v>0</v>
      </c>
      <c r="F286" s="2"/>
      <c r="G286" s="194">
        <f t="shared" si="877"/>
        <v>0</v>
      </c>
      <c r="H286" s="2"/>
      <c r="I286" s="194">
        <f t="shared" si="887"/>
        <v>0</v>
      </c>
      <c r="J286" s="194">
        <f t="shared" ref="J286:T286" si="1041">$C286*J118*12</f>
        <v>0</v>
      </c>
      <c r="K286" s="194">
        <f t="shared" si="1041"/>
        <v>0</v>
      </c>
      <c r="L286" s="194">
        <f t="shared" si="1041"/>
        <v>0</v>
      </c>
      <c r="M286" s="194">
        <f t="shared" si="1041"/>
        <v>0</v>
      </c>
      <c r="N286" s="194">
        <f t="shared" si="1041"/>
        <v>0</v>
      </c>
      <c r="O286" s="194">
        <f t="shared" si="1041"/>
        <v>0</v>
      </c>
      <c r="P286" s="194">
        <f t="shared" si="1041"/>
        <v>0</v>
      </c>
      <c r="Q286" s="194">
        <f t="shared" si="1041"/>
        <v>0</v>
      </c>
      <c r="R286" s="194">
        <f t="shared" si="1041"/>
        <v>0</v>
      </c>
      <c r="S286" s="194">
        <f t="shared" si="1041"/>
        <v>0</v>
      </c>
      <c r="T286" s="194">
        <f t="shared" si="1041"/>
        <v>0</v>
      </c>
      <c r="U286" s="2"/>
      <c r="V286" s="194">
        <f t="shared" ref="V286:AD286" si="1042">$C286*V118*12</f>
        <v>0</v>
      </c>
      <c r="W286" s="194">
        <f t="shared" si="1042"/>
        <v>0</v>
      </c>
      <c r="X286" s="194">
        <f t="shared" si="1042"/>
        <v>0</v>
      </c>
      <c r="Y286" s="194">
        <f t="shared" si="1042"/>
        <v>0</v>
      </c>
      <c r="Z286" s="194">
        <f t="shared" si="1042"/>
        <v>0</v>
      </c>
      <c r="AA286" s="194">
        <f t="shared" si="1042"/>
        <v>0</v>
      </c>
      <c r="AB286" s="194">
        <f t="shared" si="1042"/>
        <v>0</v>
      </c>
      <c r="AC286" s="194">
        <f t="shared" si="1042"/>
        <v>0</v>
      </c>
      <c r="AD286" s="194">
        <f t="shared" si="1042"/>
        <v>0</v>
      </c>
      <c r="AE286" s="2"/>
      <c r="AF286" s="194">
        <f t="shared" ref="AF286:AG286" si="1043">$C286*AF118*12</f>
        <v>0</v>
      </c>
      <c r="AG286" s="194">
        <f t="shared" si="1043"/>
        <v>0</v>
      </c>
      <c r="AH286" s="2"/>
      <c r="AI286" s="2"/>
      <c r="AJ286" s="2"/>
      <c r="AK286" s="194">
        <f t="shared" ref="AK286:AN286" si="1044">$C286*AK118*12</f>
        <v>0</v>
      </c>
      <c r="AL286" s="194">
        <f t="shared" si="1044"/>
        <v>0</v>
      </c>
      <c r="AM286" s="194">
        <f t="shared" si="1044"/>
        <v>0</v>
      </c>
      <c r="AN286" s="194">
        <f t="shared" si="1044"/>
        <v>0</v>
      </c>
      <c r="AO286" s="2"/>
      <c r="AP286" s="2"/>
      <c r="AQ286" s="194">
        <f t="shared" ref="AQ286" si="1045">$C286*AQ118*12</f>
        <v>0</v>
      </c>
      <c r="AR286" s="2"/>
      <c r="AS286" s="194">
        <f t="shared" ref="AS286:AU286" si="1046">$C286*AS118*12</f>
        <v>0</v>
      </c>
      <c r="AT286" s="194">
        <f t="shared" si="1046"/>
        <v>0</v>
      </c>
      <c r="AU286" s="194">
        <f t="shared" si="1046"/>
        <v>0</v>
      </c>
      <c r="AV286" s="2"/>
      <c r="AW286" s="194">
        <f t="shared" ref="AW286:AY286" si="1047">$C286*AW118*12</f>
        <v>0</v>
      </c>
      <c r="AX286" s="194">
        <f t="shared" si="1047"/>
        <v>0</v>
      </c>
      <c r="AY286" s="194">
        <f t="shared" si="1047"/>
        <v>0</v>
      </c>
      <c r="AZ286" s="2"/>
      <c r="BA286" s="194">
        <f t="shared" ref="BA286:BD286" si="1048">$C286*BA118*12</f>
        <v>0</v>
      </c>
      <c r="BB286" s="194">
        <f t="shared" si="1048"/>
        <v>0</v>
      </c>
      <c r="BC286" s="194">
        <f t="shared" si="1048"/>
        <v>0</v>
      </c>
      <c r="BD286" s="194">
        <f t="shared" si="1048"/>
        <v>0</v>
      </c>
      <c r="BE286" s="2"/>
      <c r="BF286" s="194">
        <f t="shared" ref="BF286:BG286" si="1049">$C286*BF118*12</f>
        <v>0</v>
      </c>
      <c r="BG286" s="194">
        <f t="shared" si="1049"/>
        <v>0</v>
      </c>
    </row>
    <row r="287" spans="1:59" s="78" customFormat="1" ht="17.100000000000001" customHeight="1" x14ac:dyDescent="0.3">
      <c r="A287" s="67"/>
      <c r="B287" s="150" t="str">
        <f t="shared" si="875"/>
        <v>PMD1000/1100-1/4</v>
      </c>
      <c r="C287" s="193"/>
      <c r="D287" s="2"/>
      <c r="E287" s="40">
        <f t="shared" si="876"/>
        <v>0</v>
      </c>
      <c r="F287" s="2"/>
      <c r="G287" s="194">
        <f t="shared" si="877"/>
        <v>0</v>
      </c>
      <c r="H287" s="2"/>
      <c r="I287" s="194">
        <f t="shared" si="887"/>
        <v>0</v>
      </c>
      <c r="J287" s="194">
        <f t="shared" ref="J287:T287" si="1050">$C287*J119*12</f>
        <v>0</v>
      </c>
      <c r="K287" s="194">
        <f t="shared" si="1050"/>
        <v>0</v>
      </c>
      <c r="L287" s="194">
        <f t="shared" si="1050"/>
        <v>0</v>
      </c>
      <c r="M287" s="194">
        <f t="shared" si="1050"/>
        <v>0</v>
      </c>
      <c r="N287" s="194">
        <f t="shared" si="1050"/>
        <v>0</v>
      </c>
      <c r="O287" s="194">
        <f t="shared" si="1050"/>
        <v>0</v>
      </c>
      <c r="P287" s="194">
        <f t="shared" si="1050"/>
        <v>0</v>
      </c>
      <c r="Q287" s="194">
        <f t="shared" si="1050"/>
        <v>0</v>
      </c>
      <c r="R287" s="194">
        <f t="shared" si="1050"/>
        <v>0</v>
      </c>
      <c r="S287" s="194">
        <f t="shared" si="1050"/>
        <v>0</v>
      </c>
      <c r="T287" s="194">
        <f t="shared" si="1050"/>
        <v>0</v>
      </c>
      <c r="U287" s="2"/>
      <c r="V287" s="194">
        <f t="shared" ref="V287:AD287" si="1051">$C287*V119*12</f>
        <v>0</v>
      </c>
      <c r="W287" s="194">
        <f t="shared" si="1051"/>
        <v>0</v>
      </c>
      <c r="X287" s="194">
        <f t="shared" si="1051"/>
        <v>0</v>
      </c>
      <c r="Y287" s="194">
        <f t="shared" si="1051"/>
        <v>0</v>
      </c>
      <c r="Z287" s="194">
        <f t="shared" si="1051"/>
        <v>0</v>
      </c>
      <c r="AA287" s="194">
        <f t="shared" si="1051"/>
        <v>0</v>
      </c>
      <c r="AB287" s="194">
        <f t="shared" si="1051"/>
        <v>0</v>
      </c>
      <c r="AC287" s="194">
        <f t="shared" si="1051"/>
        <v>0</v>
      </c>
      <c r="AD287" s="194">
        <f t="shared" si="1051"/>
        <v>0</v>
      </c>
      <c r="AE287" s="2"/>
      <c r="AF287" s="194">
        <f t="shared" ref="AF287:AG287" si="1052">$C287*AF119*12</f>
        <v>0</v>
      </c>
      <c r="AG287" s="194">
        <f t="shared" si="1052"/>
        <v>0</v>
      </c>
      <c r="AH287" s="2"/>
      <c r="AI287" s="2"/>
      <c r="AJ287" s="2"/>
      <c r="AK287" s="194">
        <f t="shared" ref="AK287:AN287" si="1053">$C287*AK119*12</f>
        <v>0</v>
      </c>
      <c r="AL287" s="194">
        <f t="shared" si="1053"/>
        <v>0</v>
      </c>
      <c r="AM287" s="194">
        <f t="shared" si="1053"/>
        <v>0</v>
      </c>
      <c r="AN287" s="194">
        <f t="shared" si="1053"/>
        <v>0</v>
      </c>
      <c r="AO287" s="2"/>
      <c r="AP287" s="2"/>
      <c r="AQ287" s="194">
        <f t="shared" ref="AQ287" si="1054">$C287*AQ119*12</f>
        <v>0</v>
      </c>
      <c r="AR287" s="2"/>
      <c r="AS287" s="194">
        <f t="shared" ref="AS287:AU287" si="1055">$C287*AS119*12</f>
        <v>0</v>
      </c>
      <c r="AT287" s="194">
        <f t="shared" si="1055"/>
        <v>0</v>
      </c>
      <c r="AU287" s="194">
        <f t="shared" si="1055"/>
        <v>0</v>
      </c>
      <c r="AV287" s="2"/>
      <c r="AW287" s="194">
        <f t="shared" ref="AW287:AY287" si="1056">$C287*AW119*12</f>
        <v>0</v>
      </c>
      <c r="AX287" s="194">
        <f t="shared" si="1056"/>
        <v>0</v>
      </c>
      <c r="AY287" s="194">
        <f t="shared" si="1056"/>
        <v>0</v>
      </c>
      <c r="AZ287" s="2"/>
      <c r="BA287" s="194">
        <f t="shared" ref="BA287:BD287" si="1057">$C287*BA119*12</f>
        <v>0</v>
      </c>
      <c r="BB287" s="194">
        <f t="shared" si="1057"/>
        <v>0</v>
      </c>
      <c r="BC287" s="194">
        <f t="shared" si="1057"/>
        <v>0</v>
      </c>
      <c r="BD287" s="194">
        <f t="shared" si="1057"/>
        <v>0</v>
      </c>
      <c r="BE287" s="2"/>
      <c r="BF287" s="194">
        <f t="shared" ref="BF287:BG287" si="1058">$C287*BF119*12</f>
        <v>0</v>
      </c>
      <c r="BG287" s="194">
        <f t="shared" si="1058"/>
        <v>0</v>
      </c>
    </row>
    <row r="288" spans="1:59" s="78" customFormat="1" ht="17.100000000000001" customHeight="1" x14ac:dyDescent="0.3">
      <c r="A288" s="67"/>
      <c r="B288" s="150" t="str">
        <f t="shared" si="875"/>
        <v>PMD240-2/4</v>
      </c>
      <c r="C288" s="193"/>
      <c r="D288" s="2"/>
      <c r="E288" s="40">
        <f t="shared" si="876"/>
        <v>0</v>
      </c>
      <c r="F288" s="2"/>
      <c r="G288" s="194">
        <f t="shared" si="877"/>
        <v>0</v>
      </c>
      <c r="H288" s="2"/>
      <c r="I288" s="194">
        <f t="shared" si="887"/>
        <v>0</v>
      </c>
      <c r="J288" s="194">
        <f t="shared" ref="J288:T288" si="1059">$C288*J120*12</f>
        <v>0</v>
      </c>
      <c r="K288" s="194">
        <f t="shared" si="1059"/>
        <v>0</v>
      </c>
      <c r="L288" s="194">
        <f t="shared" si="1059"/>
        <v>0</v>
      </c>
      <c r="M288" s="194">
        <f t="shared" si="1059"/>
        <v>0</v>
      </c>
      <c r="N288" s="194">
        <f t="shared" si="1059"/>
        <v>0</v>
      </c>
      <c r="O288" s="194">
        <f t="shared" si="1059"/>
        <v>0</v>
      </c>
      <c r="P288" s="194">
        <f t="shared" si="1059"/>
        <v>0</v>
      </c>
      <c r="Q288" s="194">
        <f t="shared" si="1059"/>
        <v>0</v>
      </c>
      <c r="R288" s="194">
        <f t="shared" si="1059"/>
        <v>0</v>
      </c>
      <c r="S288" s="194">
        <f t="shared" si="1059"/>
        <v>0</v>
      </c>
      <c r="T288" s="194">
        <f t="shared" si="1059"/>
        <v>0</v>
      </c>
      <c r="U288" s="2"/>
      <c r="V288" s="194">
        <f t="shared" ref="V288:AD288" si="1060">$C288*V120*12</f>
        <v>0</v>
      </c>
      <c r="W288" s="194">
        <f t="shared" si="1060"/>
        <v>0</v>
      </c>
      <c r="X288" s="194">
        <f t="shared" si="1060"/>
        <v>0</v>
      </c>
      <c r="Y288" s="194">
        <f t="shared" si="1060"/>
        <v>0</v>
      </c>
      <c r="Z288" s="194">
        <f t="shared" si="1060"/>
        <v>0</v>
      </c>
      <c r="AA288" s="194">
        <f t="shared" si="1060"/>
        <v>0</v>
      </c>
      <c r="AB288" s="194">
        <f t="shared" si="1060"/>
        <v>0</v>
      </c>
      <c r="AC288" s="194">
        <f t="shared" si="1060"/>
        <v>0</v>
      </c>
      <c r="AD288" s="194">
        <f t="shared" si="1060"/>
        <v>0</v>
      </c>
      <c r="AE288" s="2"/>
      <c r="AF288" s="194">
        <f t="shared" ref="AF288:AG288" si="1061">$C288*AF120*12</f>
        <v>0</v>
      </c>
      <c r="AG288" s="194">
        <f t="shared" si="1061"/>
        <v>0</v>
      </c>
      <c r="AH288" s="2"/>
      <c r="AI288" s="2"/>
      <c r="AJ288" s="2"/>
      <c r="AK288" s="194">
        <f t="shared" ref="AK288:AN288" si="1062">$C288*AK120*12</f>
        <v>0</v>
      </c>
      <c r="AL288" s="194">
        <f t="shared" si="1062"/>
        <v>0</v>
      </c>
      <c r="AM288" s="194">
        <f t="shared" si="1062"/>
        <v>0</v>
      </c>
      <c r="AN288" s="194">
        <f t="shared" si="1062"/>
        <v>0</v>
      </c>
      <c r="AO288" s="2"/>
      <c r="AP288" s="2"/>
      <c r="AQ288" s="194">
        <f t="shared" ref="AQ288" si="1063">$C288*AQ120*12</f>
        <v>0</v>
      </c>
      <c r="AR288" s="2"/>
      <c r="AS288" s="194">
        <f t="shared" ref="AS288:AU288" si="1064">$C288*AS120*12</f>
        <v>0</v>
      </c>
      <c r="AT288" s="194">
        <f t="shared" si="1064"/>
        <v>0</v>
      </c>
      <c r="AU288" s="194">
        <f t="shared" si="1064"/>
        <v>0</v>
      </c>
      <c r="AV288" s="2"/>
      <c r="AW288" s="194">
        <f t="shared" ref="AW288:AY288" si="1065">$C288*AW120*12</f>
        <v>0</v>
      </c>
      <c r="AX288" s="194">
        <f t="shared" si="1065"/>
        <v>0</v>
      </c>
      <c r="AY288" s="194">
        <f t="shared" si="1065"/>
        <v>0</v>
      </c>
      <c r="AZ288" s="2"/>
      <c r="BA288" s="194">
        <f t="shared" ref="BA288:BD288" si="1066">$C288*BA120*12</f>
        <v>0</v>
      </c>
      <c r="BB288" s="194">
        <f t="shared" si="1066"/>
        <v>0</v>
      </c>
      <c r="BC288" s="194">
        <f t="shared" si="1066"/>
        <v>0</v>
      </c>
      <c r="BD288" s="194">
        <f t="shared" si="1066"/>
        <v>0</v>
      </c>
      <c r="BE288" s="2"/>
      <c r="BF288" s="194">
        <f t="shared" ref="BF288:BG288" si="1067">$C288*BF120*12</f>
        <v>0</v>
      </c>
      <c r="BG288" s="194">
        <f t="shared" si="1067"/>
        <v>0</v>
      </c>
    </row>
    <row r="289" spans="1:59" s="78" customFormat="1" ht="17.100000000000001" customHeight="1" x14ac:dyDescent="0.3">
      <c r="A289" s="67"/>
      <c r="B289" s="150" t="str">
        <f t="shared" si="875"/>
        <v>PMD650/660-2/4</v>
      </c>
      <c r="C289" s="193"/>
      <c r="D289" s="2"/>
      <c r="E289" s="40">
        <f t="shared" si="876"/>
        <v>0</v>
      </c>
      <c r="F289" s="2"/>
      <c r="G289" s="194">
        <f t="shared" si="877"/>
        <v>0</v>
      </c>
      <c r="H289" s="2"/>
      <c r="I289" s="194">
        <f t="shared" si="887"/>
        <v>0</v>
      </c>
      <c r="J289" s="194">
        <f t="shared" ref="J289:T289" si="1068">$C289*J121*12</f>
        <v>0</v>
      </c>
      <c r="K289" s="194">
        <f t="shared" si="1068"/>
        <v>0</v>
      </c>
      <c r="L289" s="194">
        <f t="shared" si="1068"/>
        <v>0</v>
      </c>
      <c r="M289" s="194">
        <f t="shared" si="1068"/>
        <v>0</v>
      </c>
      <c r="N289" s="194">
        <f t="shared" si="1068"/>
        <v>0</v>
      </c>
      <c r="O289" s="194">
        <f t="shared" si="1068"/>
        <v>0</v>
      </c>
      <c r="P289" s="194">
        <f t="shared" si="1068"/>
        <v>0</v>
      </c>
      <c r="Q289" s="194">
        <f t="shared" si="1068"/>
        <v>0</v>
      </c>
      <c r="R289" s="194">
        <f t="shared" si="1068"/>
        <v>0</v>
      </c>
      <c r="S289" s="194">
        <f t="shared" si="1068"/>
        <v>0</v>
      </c>
      <c r="T289" s="194">
        <f t="shared" si="1068"/>
        <v>0</v>
      </c>
      <c r="U289" s="2"/>
      <c r="V289" s="194">
        <f t="shared" ref="V289:AD289" si="1069">$C289*V121*12</f>
        <v>0</v>
      </c>
      <c r="W289" s="194">
        <f t="shared" si="1069"/>
        <v>0</v>
      </c>
      <c r="X289" s="194">
        <f t="shared" si="1069"/>
        <v>0</v>
      </c>
      <c r="Y289" s="194">
        <f t="shared" si="1069"/>
        <v>0</v>
      </c>
      <c r="Z289" s="194">
        <f t="shared" si="1069"/>
        <v>0</v>
      </c>
      <c r="AA289" s="194">
        <f t="shared" si="1069"/>
        <v>0</v>
      </c>
      <c r="AB289" s="194">
        <f t="shared" si="1069"/>
        <v>0</v>
      </c>
      <c r="AC289" s="194">
        <f t="shared" si="1069"/>
        <v>0</v>
      </c>
      <c r="AD289" s="194">
        <f t="shared" si="1069"/>
        <v>0</v>
      </c>
      <c r="AE289" s="2"/>
      <c r="AF289" s="194">
        <f t="shared" ref="AF289:AG289" si="1070">$C289*AF121*12</f>
        <v>0</v>
      </c>
      <c r="AG289" s="194">
        <f t="shared" si="1070"/>
        <v>0</v>
      </c>
      <c r="AH289" s="2"/>
      <c r="AI289" s="2"/>
      <c r="AJ289" s="2"/>
      <c r="AK289" s="194">
        <f t="shared" ref="AK289:AN289" si="1071">$C289*AK121*12</f>
        <v>0</v>
      </c>
      <c r="AL289" s="194">
        <f t="shared" si="1071"/>
        <v>0</v>
      </c>
      <c r="AM289" s="194">
        <f t="shared" si="1071"/>
        <v>0</v>
      </c>
      <c r="AN289" s="194">
        <f t="shared" si="1071"/>
        <v>0</v>
      </c>
      <c r="AO289" s="2"/>
      <c r="AP289" s="2"/>
      <c r="AQ289" s="194">
        <f t="shared" ref="AQ289" si="1072">$C289*AQ121*12</f>
        <v>0</v>
      </c>
      <c r="AR289" s="2"/>
      <c r="AS289" s="194">
        <f t="shared" ref="AS289:AU289" si="1073">$C289*AS121*12</f>
        <v>0</v>
      </c>
      <c r="AT289" s="194">
        <f t="shared" si="1073"/>
        <v>0</v>
      </c>
      <c r="AU289" s="194">
        <f t="shared" si="1073"/>
        <v>0</v>
      </c>
      <c r="AV289" s="2"/>
      <c r="AW289" s="194">
        <f t="shared" ref="AW289:AY289" si="1074">$C289*AW121*12</f>
        <v>0</v>
      </c>
      <c r="AX289" s="194">
        <f t="shared" si="1074"/>
        <v>0</v>
      </c>
      <c r="AY289" s="194">
        <f t="shared" si="1074"/>
        <v>0</v>
      </c>
      <c r="AZ289" s="2"/>
      <c r="BA289" s="194">
        <f t="shared" ref="BA289:BD289" si="1075">$C289*BA121*12</f>
        <v>0</v>
      </c>
      <c r="BB289" s="194">
        <f t="shared" si="1075"/>
        <v>0</v>
      </c>
      <c r="BC289" s="194">
        <f t="shared" si="1075"/>
        <v>0</v>
      </c>
      <c r="BD289" s="194">
        <f t="shared" si="1075"/>
        <v>0</v>
      </c>
      <c r="BE289" s="2"/>
      <c r="BF289" s="194">
        <f t="shared" ref="BF289:BG289" si="1076">$C289*BF121*12</f>
        <v>0</v>
      </c>
      <c r="BG289" s="194">
        <f t="shared" si="1076"/>
        <v>0</v>
      </c>
    </row>
    <row r="290" spans="1:59" s="78" customFormat="1" ht="17.100000000000001" customHeight="1" x14ac:dyDescent="0.3">
      <c r="A290" s="67"/>
      <c r="B290" s="150" t="str">
        <f t="shared" si="875"/>
        <v>PMD750/770-2/4</v>
      </c>
      <c r="C290" s="193"/>
      <c r="D290" s="2"/>
      <c r="E290" s="40">
        <f t="shared" si="876"/>
        <v>0</v>
      </c>
      <c r="F290" s="2"/>
      <c r="G290" s="194">
        <f t="shared" si="877"/>
        <v>0</v>
      </c>
      <c r="H290" s="2"/>
      <c r="I290" s="194">
        <f t="shared" si="887"/>
        <v>0</v>
      </c>
      <c r="J290" s="194">
        <f t="shared" ref="J290:T290" si="1077">$C290*J122*12</f>
        <v>0</v>
      </c>
      <c r="K290" s="194">
        <f t="shared" si="1077"/>
        <v>0</v>
      </c>
      <c r="L290" s="194">
        <f t="shared" si="1077"/>
        <v>0</v>
      </c>
      <c r="M290" s="194">
        <f t="shared" si="1077"/>
        <v>0</v>
      </c>
      <c r="N290" s="194">
        <f t="shared" si="1077"/>
        <v>0</v>
      </c>
      <c r="O290" s="194">
        <f t="shared" si="1077"/>
        <v>0</v>
      </c>
      <c r="P290" s="194">
        <f t="shared" si="1077"/>
        <v>0</v>
      </c>
      <c r="Q290" s="194">
        <f t="shared" si="1077"/>
        <v>0</v>
      </c>
      <c r="R290" s="194">
        <f t="shared" si="1077"/>
        <v>0</v>
      </c>
      <c r="S290" s="194">
        <f t="shared" si="1077"/>
        <v>0</v>
      </c>
      <c r="T290" s="194">
        <f t="shared" si="1077"/>
        <v>0</v>
      </c>
      <c r="U290" s="2"/>
      <c r="V290" s="194">
        <f t="shared" ref="V290:AD290" si="1078">$C290*V122*12</f>
        <v>0</v>
      </c>
      <c r="W290" s="194">
        <f t="shared" si="1078"/>
        <v>0</v>
      </c>
      <c r="X290" s="194">
        <f t="shared" si="1078"/>
        <v>0</v>
      </c>
      <c r="Y290" s="194">
        <f t="shared" si="1078"/>
        <v>0</v>
      </c>
      <c r="Z290" s="194">
        <f t="shared" si="1078"/>
        <v>0</v>
      </c>
      <c r="AA290" s="194">
        <f t="shared" si="1078"/>
        <v>0</v>
      </c>
      <c r="AB290" s="194">
        <f t="shared" si="1078"/>
        <v>0</v>
      </c>
      <c r="AC290" s="194">
        <f t="shared" si="1078"/>
        <v>0</v>
      </c>
      <c r="AD290" s="194">
        <f t="shared" si="1078"/>
        <v>0</v>
      </c>
      <c r="AE290" s="2"/>
      <c r="AF290" s="194">
        <f t="shared" ref="AF290:AG290" si="1079">$C290*AF122*12</f>
        <v>0</v>
      </c>
      <c r="AG290" s="194">
        <f t="shared" si="1079"/>
        <v>0</v>
      </c>
      <c r="AH290" s="2"/>
      <c r="AI290" s="2"/>
      <c r="AJ290" s="2"/>
      <c r="AK290" s="194">
        <f t="shared" ref="AK290:AN290" si="1080">$C290*AK122*12</f>
        <v>0</v>
      </c>
      <c r="AL290" s="194">
        <f t="shared" si="1080"/>
        <v>0</v>
      </c>
      <c r="AM290" s="194">
        <f t="shared" si="1080"/>
        <v>0</v>
      </c>
      <c r="AN290" s="194">
        <f t="shared" si="1080"/>
        <v>0</v>
      </c>
      <c r="AO290" s="2"/>
      <c r="AP290" s="2"/>
      <c r="AQ290" s="194">
        <f t="shared" ref="AQ290" si="1081">$C290*AQ122*12</f>
        <v>0</v>
      </c>
      <c r="AR290" s="2"/>
      <c r="AS290" s="194">
        <f t="shared" ref="AS290:AU290" si="1082">$C290*AS122*12</f>
        <v>0</v>
      </c>
      <c r="AT290" s="194">
        <f t="shared" si="1082"/>
        <v>0</v>
      </c>
      <c r="AU290" s="194">
        <f t="shared" si="1082"/>
        <v>0</v>
      </c>
      <c r="AV290" s="2"/>
      <c r="AW290" s="194">
        <f t="shared" ref="AW290:AY290" si="1083">$C290*AW122*12</f>
        <v>0</v>
      </c>
      <c r="AX290" s="194">
        <f t="shared" si="1083"/>
        <v>0</v>
      </c>
      <c r="AY290" s="194">
        <f t="shared" si="1083"/>
        <v>0</v>
      </c>
      <c r="AZ290" s="2"/>
      <c r="BA290" s="194">
        <f t="shared" ref="BA290:BD290" si="1084">$C290*BA122*12</f>
        <v>0</v>
      </c>
      <c r="BB290" s="194">
        <f t="shared" si="1084"/>
        <v>0</v>
      </c>
      <c r="BC290" s="194">
        <f t="shared" si="1084"/>
        <v>0</v>
      </c>
      <c r="BD290" s="194">
        <f t="shared" si="1084"/>
        <v>0</v>
      </c>
      <c r="BE290" s="2"/>
      <c r="BF290" s="194">
        <f t="shared" ref="BF290:BG290" si="1085">$C290*BF122*12</f>
        <v>0</v>
      </c>
      <c r="BG290" s="194">
        <f t="shared" si="1085"/>
        <v>0</v>
      </c>
    </row>
    <row r="291" spans="1:59" s="78" customFormat="1" ht="17.100000000000001" customHeight="1" x14ac:dyDescent="0.3">
      <c r="A291" s="67"/>
      <c r="B291" s="150" t="str">
        <f t="shared" si="875"/>
        <v>PMD1000/1100-2/4</v>
      </c>
      <c r="C291" s="193"/>
      <c r="D291" s="2"/>
      <c r="E291" s="40">
        <f t="shared" si="876"/>
        <v>0</v>
      </c>
      <c r="F291" s="2"/>
      <c r="G291" s="194">
        <f t="shared" si="877"/>
        <v>0</v>
      </c>
      <c r="H291" s="2"/>
      <c r="I291" s="194">
        <f t="shared" si="887"/>
        <v>0</v>
      </c>
      <c r="J291" s="194">
        <f t="shared" ref="J291:T291" si="1086">$C291*J123*12</f>
        <v>0</v>
      </c>
      <c r="K291" s="194">
        <f t="shared" si="1086"/>
        <v>0</v>
      </c>
      <c r="L291" s="194">
        <f t="shared" si="1086"/>
        <v>0</v>
      </c>
      <c r="M291" s="194">
        <f t="shared" si="1086"/>
        <v>0</v>
      </c>
      <c r="N291" s="194">
        <f t="shared" si="1086"/>
        <v>0</v>
      </c>
      <c r="O291" s="194">
        <f t="shared" si="1086"/>
        <v>0</v>
      </c>
      <c r="P291" s="194">
        <f t="shared" si="1086"/>
        <v>0</v>
      </c>
      <c r="Q291" s="194">
        <f t="shared" si="1086"/>
        <v>0</v>
      </c>
      <c r="R291" s="194">
        <f t="shared" si="1086"/>
        <v>0</v>
      </c>
      <c r="S291" s="194">
        <f t="shared" si="1086"/>
        <v>0</v>
      </c>
      <c r="T291" s="194">
        <f t="shared" si="1086"/>
        <v>0</v>
      </c>
      <c r="U291" s="2"/>
      <c r="V291" s="194">
        <f t="shared" ref="V291:AD291" si="1087">$C291*V123*12</f>
        <v>0</v>
      </c>
      <c r="W291" s="194">
        <f t="shared" si="1087"/>
        <v>0</v>
      </c>
      <c r="X291" s="194">
        <f t="shared" si="1087"/>
        <v>0</v>
      </c>
      <c r="Y291" s="194">
        <f t="shared" si="1087"/>
        <v>0</v>
      </c>
      <c r="Z291" s="194">
        <f t="shared" si="1087"/>
        <v>0</v>
      </c>
      <c r="AA291" s="194">
        <f t="shared" si="1087"/>
        <v>0</v>
      </c>
      <c r="AB291" s="194">
        <f t="shared" si="1087"/>
        <v>0</v>
      </c>
      <c r="AC291" s="194">
        <f t="shared" si="1087"/>
        <v>0</v>
      </c>
      <c r="AD291" s="194">
        <f t="shared" si="1087"/>
        <v>0</v>
      </c>
      <c r="AE291" s="2"/>
      <c r="AF291" s="194">
        <f t="shared" ref="AF291:AG291" si="1088">$C291*AF123*12</f>
        <v>0</v>
      </c>
      <c r="AG291" s="194">
        <f t="shared" si="1088"/>
        <v>0</v>
      </c>
      <c r="AH291" s="2"/>
      <c r="AI291" s="2"/>
      <c r="AJ291" s="2"/>
      <c r="AK291" s="194">
        <f t="shared" ref="AK291:AN291" si="1089">$C291*AK123*12</f>
        <v>0</v>
      </c>
      <c r="AL291" s="194">
        <f t="shared" si="1089"/>
        <v>0</v>
      </c>
      <c r="AM291" s="194">
        <f t="shared" si="1089"/>
        <v>0</v>
      </c>
      <c r="AN291" s="194">
        <f t="shared" si="1089"/>
        <v>0</v>
      </c>
      <c r="AO291" s="2"/>
      <c r="AP291" s="2"/>
      <c r="AQ291" s="194">
        <f t="shared" ref="AQ291" si="1090">$C291*AQ123*12</f>
        <v>0</v>
      </c>
      <c r="AR291" s="2"/>
      <c r="AS291" s="194">
        <f t="shared" ref="AS291:AU291" si="1091">$C291*AS123*12</f>
        <v>0</v>
      </c>
      <c r="AT291" s="194">
        <f t="shared" si="1091"/>
        <v>0</v>
      </c>
      <c r="AU291" s="194">
        <f t="shared" si="1091"/>
        <v>0</v>
      </c>
      <c r="AV291" s="2"/>
      <c r="AW291" s="194">
        <f t="shared" ref="AW291:AY291" si="1092">$C291*AW123*12</f>
        <v>0</v>
      </c>
      <c r="AX291" s="194">
        <f t="shared" si="1092"/>
        <v>0</v>
      </c>
      <c r="AY291" s="194">
        <f t="shared" si="1092"/>
        <v>0</v>
      </c>
      <c r="AZ291" s="2"/>
      <c r="BA291" s="194">
        <f t="shared" ref="BA291:BD291" si="1093">$C291*BA123*12</f>
        <v>0</v>
      </c>
      <c r="BB291" s="194">
        <f t="shared" si="1093"/>
        <v>0</v>
      </c>
      <c r="BC291" s="194">
        <f t="shared" si="1093"/>
        <v>0</v>
      </c>
      <c r="BD291" s="194">
        <f t="shared" si="1093"/>
        <v>0</v>
      </c>
      <c r="BE291" s="2"/>
      <c r="BF291" s="194">
        <f t="shared" ref="BF291:BG291" si="1094">$C291*BF123*12</f>
        <v>0</v>
      </c>
      <c r="BG291" s="194">
        <f t="shared" si="1094"/>
        <v>0</v>
      </c>
    </row>
    <row r="292" spans="1:59" s="78" customFormat="1" ht="17.100000000000001" customHeight="1" x14ac:dyDescent="0.3">
      <c r="A292" s="67"/>
      <c r="B292" s="150" t="str">
        <f t="shared" si="875"/>
        <v>PMD240-4/4</v>
      </c>
      <c r="C292" s="193"/>
      <c r="D292" s="2"/>
      <c r="E292" s="40">
        <f t="shared" si="876"/>
        <v>0</v>
      </c>
      <c r="F292" s="2"/>
      <c r="G292" s="194">
        <f t="shared" si="877"/>
        <v>0</v>
      </c>
      <c r="H292" s="2"/>
      <c r="I292" s="194">
        <f t="shared" si="887"/>
        <v>0</v>
      </c>
      <c r="J292" s="194">
        <f t="shared" ref="J292:T292" si="1095">$C292*J124*12</f>
        <v>0</v>
      </c>
      <c r="K292" s="194">
        <f t="shared" si="1095"/>
        <v>0</v>
      </c>
      <c r="L292" s="194">
        <f t="shared" si="1095"/>
        <v>0</v>
      </c>
      <c r="M292" s="194">
        <f t="shared" si="1095"/>
        <v>0</v>
      </c>
      <c r="N292" s="194">
        <f t="shared" si="1095"/>
        <v>0</v>
      </c>
      <c r="O292" s="194">
        <f t="shared" si="1095"/>
        <v>0</v>
      </c>
      <c r="P292" s="194">
        <f t="shared" si="1095"/>
        <v>0</v>
      </c>
      <c r="Q292" s="194">
        <f t="shared" si="1095"/>
        <v>0</v>
      </c>
      <c r="R292" s="194">
        <f t="shared" si="1095"/>
        <v>0</v>
      </c>
      <c r="S292" s="194">
        <f t="shared" si="1095"/>
        <v>0</v>
      </c>
      <c r="T292" s="194">
        <f t="shared" si="1095"/>
        <v>0</v>
      </c>
      <c r="U292" s="2"/>
      <c r="V292" s="194">
        <f t="shared" ref="V292:AD292" si="1096">$C292*V124*12</f>
        <v>0</v>
      </c>
      <c r="W292" s="194">
        <f t="shared" si="1096"/>
        <v>0</v>
      </c>
      <c r="X292" s="194">
        <f t="shared" si="1096"/>
        <v>0</v>
      </c>
      <c r="Y292" s="194">
        <f t="shared" si="1096"/>
        <v>0</v>
      </c>
      <c r="Z292" s="194">
        <f t="shared" si="1096"/>
        <v>0</v>
      </c>
      <c r="AA292" s="194">
        <f t="shared" si="1096"/>
        <v>0</v>
      </c>
      <c r="AB292" s="194">
        <f t="shared" si="1096"/>
        <v>0</v>
      </c>
      <c r="AC292" s="194">
        <f t="shared" si="1096"/>
        <v>0</v>
      </c>
      <c r="AD292" s="194">
        <f t="shared" si="1096"/>
        <v>0</v>
      </c>
      <c r="AE292" s="2"/>
      <c r="AF292" s="194">
        <f t="shared" ref="AF292:AG292" si="1097">$C292*AF124*12</f>
        <v>0</v>
      </c>
      <c r="AG292" s="194">
        <f t="shared" si="1097"/>
        <v>0</v>
      </c>
      <c r="AH292" s="2"/>
      <c r="AI292" s="2"/>
      <c r="AJ292" s="2"/>
      <c r="AK292" s="194">
        <f t="shared" ref="AK292:AN292" si="1098">$C292*AK124*12</f>
        <v>0</v>
      </c>
      <c r="AL292" s="194">
        <f t="shared" si="1098"/>
        <v>0</v>
      </c>
      <c r="AM292" s="194">
        <f t="shared" si="1098"/>
        <v>0</v>
      </c>
      <c r="AN292" s="194">
        <f t="shared" si="1098"/>
        <v>0</v>
      </c>
      <c r="AO292" s="2"/>
      <c r="AP292" s="2"/>
      <c r="AQ292" s="194">
        <f t="shared" ref="AQ292" si="1099">$C292*AQ124*12</f>
        <v>0</v>
      </c>
      <c r="AR292" s="2"/>
      <c r="AS292" s="194">
        <f t="shared" ref="AS292:AU292" si="1100">$C292*AS124*12</f>
        <v>0</v>
      </c>
      <c r="AT292" s="194">
        <f t="shared" si="1100"/>
        <v>0</v>
      </c>
      <c r="AU292" s="194">
        <f t="shared" si="1100"/>
        <v>0</v>
      </c>
      <c r="AV292" s="2"/>
      <c r="AW292" s="194">
        <f t="shared" ref="AW292:AY292" si="1101">$C292*AW124*12</f>
        <v>0</v>
      </c>
      <c r="AX292" s="194">
        <f t="shared" si="1101"/>
        <v>0</v>
      </c>
      <c r="AY292" s="194">
        <f t="shared" si="1101"/>
        <v>0</v>
      </c>
      <c r="AZ292" s="2"/>
      <c r="BA292" s="194">
        <f t="shared" ref="BA292:BD292" si="1102">$C292*BA124*12</f>
        <v>0</v>
      </c>
      <c r="BB292" s="194">
        <f t="shared" si="1102"/>
        <v>0</v>
      </c>
      <c r="BC292" s="194">
        <f t="shared" si="1102"/>
        <v>0</v>
      </c>
      <c r="BD292" s="194">
        <f t="shared" si="1102"/>
        <v>0</v>
      </c>
      <c r="BE292" s="2"/>
      <c r="BF292" s="194">
        <f t="shared" ref="BF292:BG292" si="1103">$C292*BF124*12</f>
        <v>0</v>
      </c>
      <c r="BG292" s="194">
        <f t="shared" si="1103"/>
        <v>0</v>
      </c>
    </row>
    <row r="293" spans="1:59" s="78" customFormat="1" ht="17.100000000000001" customHeight="1" x14ac:dyDescent="0.3">
      <c r="A293" s="67"/>
      <c r="B293" s="150" t="str">
        <f t="shared" si="875"/>
        <v>PMD650/660-4/4</v>
      </c>
      <c r="C293" s="193"/>
      <c r="D293" s="2"/>
      <c r="E293" s="40">
        <f t="shared" si="876"/>
        <v>0</v>
      </c>
      <c r="F293" s="2"/>
      <c r="G293" s="194">
        <f t="shared" si="877"/>
        <v>0</v>
      </c>
      <c r="H293" s="2"/>
      <c r="I293" s="194">
        <f t="shared" si="887"/>
        <v>0</v>
      </c>
      <c r="J293" s="194">
        <f t="shared" ref="J293:T293" si="1104">$C293*J125*12</f>
        <v>0</v>
      </c>
      <c r="K293" s="194">
        <f t="shared" si="1104"/>
        <v>0</v>
      </c>
      <c r="L293" s="194">
        <f t="shared" si="1104"/>
        <v>0</v>
      </c>
      <c r="M293" s="194">
        <f t="shared" si="1104"/>
        <v>0</v>
      </c>
      <c r="N293" s="194">
        <f t="shared" si="1104"/>
        <v>0</v>
      </c>
      <c r="O293" s="194">
        <f t="shared" si="1104"/>
        <v>0</v>
      </c>
      <c r="P293" s="194">
        <f t="shared" si="1104"/>
        <v>0</v>
      </c>
      <c r="Q293" s="194">
        <f t="shared" si="1104"/>
        <v>0</v>
      </c>
      <c r="R293" s="194">
        <f t="shared" si="1104"/>
        <v>0</v>
      </c>
      <c r="S293" s="194">
        <f t="shared" si="1104"/>
        <v>0</v>
      </c>
      <c r="T293" s="194">
        <f t="shared" si="1104"/>
        <v>0</v>
      </c>
      <c r="U293" s="2"/>
      <c r="V293" s="194">
        <f t="shared" ref="V293:AD293" si="1105">$C293*V125*12</f>
        <v>0</v>
      </c>
      <c r="W293" s="194">
        <f t="shared" si="1105"/>
        <v>0</v>
      </c>
      <c r="X293" s="194">
        <f t="shared" si="1105"/>
        <v>0</v>
      </c>
      <c r="Y293" s="194">
        <f t="shared" si="1105"/>
        <v>0</v>
      </c>
      <c r="Z293" s="194">
        <f t="shared" si="1105"/>
        <v>0</v>
      </c>
      <c r="AA293" s="194">
        <f t="shared" si="1105"/>
        <v>0</v>
      </c>
      <c r="AB293" s="194">
        <f t="shared" si="1105"/>
        <v>0</v>
      </c>
      <c r="AC293" s="194">
        <f t="shared" si="1105"/>
        <v>0</v>
      </c>
      <c r="AD293" s="194">
        <f t="shared" si="1105"/>
        <v>0</v>
      </c>
      <c r="AE293" s="2"/>
      <c r="AF293" s="194">
        <f t="shared" ref="AF293:AG293" si="1106">$C293*AF125*12</f>
        <v>0</v>
      </c>
      <c r="AG293" s="194">
        <f t="shared" si="1106"/>
        <v>0</v>
      </c>
      <c r="AH293" s="2"/>
      <c r="AI293" s="2"/>
      <c r="AJ293" s="2"/>
      <c r="AK293" s="194">
        <f t="shared" ref="AK293:AN293" si="1107">$C293*AK125*12</f>
        <v>0</v>
      </c>
      <c r="AL293" s="194">
        <f t="shared" si="1107"/>
        <v>0</v>
      </c>
      <c r="AM293" s="194">
        <f t="shared" si="1107"/>
        <v>0</v>
      </c>
      <c r="AN293" s="194">
        <f t="shared" si="1107"/>
        <v>0</v>
      </c>
      <c r="AO293" s="2"/>
      <c r="AP293" s="2"/>
      <c r="AQ293" s="194">
        <f t="shared" ref="AQ293" si="1108">$C293*AQ125*12</f>
        <v>0</v>
      </c>
      <c r="AR293" s="2"/>
      <c r="AS293" s="194">
        <f t="shared" ref="AS293:AU293" si="1109">$C293*AS125*12</f>
        <v>0</v>
      </c>
      <c r="AT293" s="194">
        <f t="shared" si="1109"/>
        <v>0</v>
      </c>
      <c r="AU293" s="194">
        <f t="shared" si="1109"/>
        <v>0</v>
      </c>
      <c r="AV293" s="2"/>
      <c r="AW293" s="194">
        <f t="shared" ref="AW293:AY293" si="1110">$C293*AW125*12</f>
        <v>0</v>
      </c>
      <c r="AX293" s="194">
        <f t="shared" si="1110"/>
        <v>0</v>
      </c>
      <c r="AY293" s="194">
        <f t="shared" si="1110"/>
        <v>0</v>
      </c>
      <c r="AZ293" s="2"/>
      <c r="BA293" s="194">
        <f t="shared" ref="BA293:BD293" si="1111">$C293*BA125*12</f>
        <v>0</v>
      </c>
      <c r="BB293" s="194">
        <f t="shared" si="1111"/>
        <v>0</v>
      </c>
      <c r="BC293" s="194">
        <f t="shared" si="1111"/>
        <v>0</v>
      </c>
      <c r="BD293" s="194">
        <f t="shared" si="1111"/>
        <v>0</v>
      </c>
      <c r="BE293" s="2"/>
      <c r="BF293" s="194">
        <f t="shared" ref="BF293:BG293" si="1112">$C293*BF125*12</f>
        <v>0</v>
      </c>
      <c r="BG293" s="194">
        <f t="shared" si="1112"/>
        <v>0</v>
      </c>
    </row>
    <row r="294" spans="1:59" s="78" customFormat="1" ht="17.100000000000001" customHeight="1" x14ac:dyDescent="0.3">
      <c r="A294" s="67"/>
      <c r="B294" s="150" t="str">
        <f t="shared" si="875"/>
        <v>PMD750/770-4/4</v>
      </c>
      <c r="C294" s="193"/>
      <c r="D294" s="2"/>
      <c r="E294" s="40">
        <f t="shared" si="876"/>
        <v>0</v>
      </c>
      <c r="F294" s="2"/>
      <c r="G294" s="194">
        <f t="shared" si="877"/>
        <v>0</v>
      </c>
      <c r="H294" s="2"/>
      <c r="I294" s="194">
        <f t="shared" si="887"/>
        <v>0</v>
      </c>
      <c r="J294" s="194">
        <f t="shared" ref="J294:T294" si="1113">$C294*J126*12</f>
        <v>0</v>
      </c>
      <c r="K294" s="194">
        <f t="shared" si="1113"/>
        <v>0</v>
      </c>
      <c r="L294" s="194">
        <f t="shared" si="1113"/>
        <v>0</v>
      </c>
      <c r="M294" s="194">
        <f t="shared" si="1113"/>
        <v>0</v>
      </c>
      <c r="N294" s="194">
        <f t="shared" si="1113"/>
        <v>0</v>
      </c>
      <c r="O294" s="194">
        <f t="shared" si="1113"/>
        <v>0</v>
      </c>
      <c r="P294" s="194">
        <f t="shared" si="1113"/>
        <v>0</v>
      </c>
      <c r="Q294" s="194">
        <f t="shared" si="1113"/>
        <v>0</v>
      </c>
      <c r="R294" s="194">
        <f t="shared" si="1113"/>
        <v>0</v>
      </c>
      <c r="S294" s="194">
        <f t="shared" si="1113"/>
        <v>0</v>
      </c>
      <c r="T294" s="194">
        <f t="shared" si="1113"/>
        <v>0</v>
      </c>
      <c r="U294" s="2"/>
      <c r="V294" s="194">
        <f t="shared" ref="V294:AD294" si="1114">$C294*V126*12</f>
        <v>0</v>
      </c>
      <c r="W294" s="194">
        <f t="shared" si="1114"/>
        <v>0</v>
      </c>
      <c r="X294" s="194">
        <f t="shared" si="1114"/>
        <v>0</v>
      </c>
      <c r="Y294" s="194">
        <f t="shared" si="1114"/>
        <v>0</v>
      </c>
      <c r="Z294" s="194">
        <f t="shared" si="1114"/>
        <v>0</v>
      </c>
      <c r="AA294" s="194">
        <f t="shared" si="1114"/>
        <v>0</v>
      </c>
      <c r="AB294" s="194">
        <f t="shared" si="1114"/>
        <v>0</v>
      </c>
      <c r="AC294" s="194">
        <f t="shared" si="1114"/>
        <v>0</v>
      </c>
      <c r="AD294" s="194">
        <f t="shared" si="1114"/>
        <v>0</v>
      </c>
      <c r="AE294" s="2"/>
      <c r="AF294" s="194">
        <f t="shared" ref="AF294:AG294" si="1115">$C294*AF126*12</f>
        <v>0</v>
      </c>
      <c r="AG294" s="194">
        <f t="shared" si="1115"/>
        <v>0</v>
      </c>
      <c r="AH294" s="2"/>
      <c r="AI294" s="2"/>
      <c r="AJ294" s="2"/>
      <c r="AK294" s="194">
        <f t="shared" ref="AK294:AN294" si="1116">$C294*AK126*12</f>
        <v>0</v>
      </c>
      <c r="AL294" s="194">
        <f t="shared" si="1116"/>
        <v>0</v>
      </c>
      <c r="AM294" s="194">
        <f t="shared" si="1116"/>
        <v>0</v>
      </c>
      <c r="AN294" s="194">
        <f t="shared" si="1116"/>
        <v>0</v>
      </c>
      <c r="AO294" s="2"/>
      <c r="AP294" s="2"/>
      <c r="AQ294" s="194">
        <f t="shared" ref="AQ294" si="1117">$C294*AQ126*12</f>
        <v>0</v>
      </c>
      <c r="AR294" s="2"/>
      <c r="AS294" s="194">
        <f t="shared" ref="AS294:AU294" si="1118">$C294*AS126*12</f>
        <v>0</v>
      </c>
      <c r="AT294" s="194">
        <f t="shared" si="1118"/>
        <v>0</v>
      </c>
      <c r="AU294" s="194">
        <f t="shared" si="1118"/>
        <v>0</v>
      </c>
      <c r="AV294" s="2"/>
      <c r="AW294" s="194">
        <f t="shared" ref="AW294:AY294" si="1119">$C294*AW126*12</f>
        <v>0</v>
      </c>
      <c r="AX294" s="194">
        <f t="shared" si="1119"/>
        <v>0</v>
      </c>
      <c r="AY294" s="194">
        <f t="shared" si="1119"/>
        <v>0</v>
      </c>
      <c r="AZ294" s="2"/>
      <c r="BA294" s="194">
        <f t="shared" ref="BA294:BD294" si="1120">$C294*BA126*12</f>
        <v>0</v>
      </c>
      <c r="BB294" s="194">
        <f t="shared" si="1120"/>
        <v>0</v>
      </c>
      <c r="BC294" s="194">
        <f t="shared" si="1120"/>
        <v>0</v>
      </c>
      <c r="BD294" s="194">
        <f t="shared" si="1120"/>
        <v>0</v>
      </c>
      <c r="BE294" s="2"/>
      <c r="BF294" s="194">
        <f t="shared" ref="BF294:BG294" si="1121">$C294*BF126*12</f>
        <v>0</v>
      </c>
      <c r="BG294" s="194">
        <f t="shared" si="1121"/>
        <v>0</v>
      </c>
    </row>
    <row r="295" spans="1:59" s="78" customFormat="1" ht="17.100000000000001" customHeight="1" x14ac:dyDescent="0.3">
      <c r="A295" s="67"/>
      <c r="B295" s="150" t="str">
        <f t="shared" si="875"/>
        <v>PMD1000/1100-4/4</v>
      </c>
      <c r="C295" s="193"/>
      <c r="D295" s="2"/>
      <c r="E295" s="40">
        <f t="shared" si="876"/>
        <v>0</v>
      </c>
      <c r="F295" s="2"/>
      <c r="G295" s="194">
        <f t="shared" si="877"/>
        <v>0</v>
      </c>
      <c r="H295" s="2"/>
      <c r="I295" s="194">
        <f t="shared" si="887"/>
        <v>0</v>
      </c>
      <c r="J295" s="194">
        <f t="shared" ref="J295:T295" si="1122">$C295*J127*12</f>
        <v>0</v>
      </c>
      <c r="K295" s="194">
        <f t="shared" si="1122"/>
        <v>0</v>
      </c>
      <c r="L295" s="194">
        <f t="shared" si="1122"/>
        <v>0</v>
      </c>
      <c r="M295" s="194">
        <f t="shared" si="1122"/>
        <v>0</v>
      </c>
      <c r="N295" s="194">
        <f t="shared" si="1122"/>
        <v>0</v>
      </c>
      <c r="O295" s="194">
        <f t="shared" si="1122"/>
        <v>0</v>
      </c>
      <c r="P295" s="194">
        <f t="shared" si="1122"/>
        <v>0</v>
      </c>
      <c r="Q295" s="194">
        <f t="shared" si="1122"/>
        <v>0</v>
      </c>
      <c r="R295" s="194">
        <f t="shared" si="1122"/>
        <v>0</v>
      </c>
      <c r="S295" s="194">
        <f t="shared" si="1122"/>
        <v>0</v>
      </c>
      <c r="T295" s="194">
        <f t="shared" si="1122"/>
        <v>0</v>
      </c>
      <c r="U295" s="2"/>
      <c r="V295" s="194">
        <f t="shared" ref="V295:AD295" si="1123">$C295*V127*12</f>
        <v>0</v>
      </c>
      <c r="W295" s="194">
        <f t="shared" si="1123"/>
        <v>0</v>
      </c>
      <c r="X295" s="194">
        <f t="shared" si="1123"/>
        <v>0</v>
      </c>
      <c r="Y295" s="194">
        <f t="shared" si="1123"/>
        <v>0</v>
      </c>
      <c r="Z295" s="194">
        <f t="shared" si="1123"/>
        <v>0</v>
      </c>
      <c r="AA295" s="194">
        <f t="shared" si="1123"/>
        <v>0</v>
      </c>
      <c r="AB295" s="194">
        <f t="shared" si="1123"/>
        <v>0</v>
      </c>
      <c r="AC295" s="194">
        <f t="shared" si="1123"/>
        <v>0</v>
      </c>
      <c r="AD295" s="194">
        <f t="shared" si="1123"/>
        <v>0</v>
      </c>
      <c r="AE295" s="2"/>
      <c r="AF295" s="194">
        <f t="shared" ref="AF295:AG295" si="1124">$C295*AF127*12</f>
        <v>0</v>
      </c>
      <c r="AG295" s="194">
        <f t="shared" si="1124"/>
        <v>0</v>
      </c>
      <c r="AH295" s="2"/>
      <c r="AI295" s="2"/>
      <c r="AJ295" s="2"/>
      <c r="AK295" s="194">
        <f t="shared" ref="AK295:AN295" si="1125">$C295*AK127*12</f>
        <v>0</v>
      </c>
      <c r="AL295" s="194">
        <f t="shared" si="1125"/>
        <v>0</v>
      </c>
      <c r="AM295" s="194">
        <f t="shared" si="1125"/>
        <v>0</v>
      </c>
      <c r="AN295" s="194">
        <f t="shared" si="1125"/>
        <v>0</v>
      </c>
      <c r="AO295" s="2"/>
      <c r="AP295" s="2"/>
      <c r="AQ295" s="194">
        <f t="shared" ref="AQ295" si="1126">$C295*AQ127*12</f>
        <v>0</v>
      </c>
      <c r="AR295" s="2"/>
      <c r="AS295" s="194">
        <f t="shared" ref="AS295:AU295" si="1127">$C295*AS127*12</f>
        <v>0</v>
      </c>
      <c r="AT295" s="194">
        <f t="shared" si="1127"/>
        <v>0</v>
      </c>
      <c r="AU295" s="194">
        <f t="shared" si="1127"/>
        <v>0</v>
      </c>
      <c r="AV295" s="2"/>
      <c r="AW295" s="194">
        <f t="shared" ref="AW295:AY295" si="1128">$C295*AW127*12</f>
        <v>0</v>
      </c>
      <c r="AX295" s="194">
        <f t="shared" si="1128"/>
        <v>0</v>
      </c>
      <c r="AY295" s="194">
        <f t="shared" si="1128"/>
        <v>0</v>
      </c>
      <c r="AZ295" s="2"/>
      <c r="BA295" s="194">
        <f t="shared" ref="BA295:BD295" si="1129">$C295*BA127*12</f>
        <v>0</v>
      </c>
      <c r="BB295" s="194">
        <f t="shared" si="1129"/>
        <v>0</v>
      </c>
      <c r="BC295" s="194">
        <f t="shared" si="1129"/>
        <v>0</v>
      </c>
      <c r="BD295" s="194">
        <f t="shared" si="1129"/>
        <v>0</v>
      </c>
      <c r="BE295" s="2"/>
      <c r="BF295" s="194">
        <f t="shared" ref="BF295:BG295" si="1130">$C295*BF127*12</f>
        <v>0</v>
      </c>
      <c r="BG295" s="194">
        <f t="shared" si="1130"/>
        <v>0</v>
      </c>
    </row>
    <row r="296" spans="1:59" s="78" customFormat="1" ht="17.100000000000001" customHeight="1" x14ac:dyDescent="0.3">
      <c r="A296" s="67"/>
      <c r="B296" s="150" t="str">
        <f t="shared" si="875"/>
        <v>PMD240-8/4</v>
      </c>
      <c r="C296" s="193"/>
      <c r="D296" s="2"/>
      <c r="E296" s="40">
        <f t="shared" si="876"/>
        <v>0</v>
      </c>
      <c r="F296" s="2"/>
      <c r="G296" s="194">
        <f t="shared" si="877"/>
        <v>0</v>
      </c>
      <c r="H296" s="2"/>
      <c r="I296" s="194">
        <f t="shared" si="887"/>
        <v>0</v>
      </c>
      <c r="J296" s="194">
        <f t="shared" ref="J296:T296" si="1131">$C296*J128*12</f>
        <v>0</v>
      </c>
      <c r="K296" s="194">
        <f t="shared" si="1131"/>
        <v>0</v>
      </c>
      <c r="L296" s="194">
        <f t="shared" si="1131"/>
        <v>0</v>
      </c>
      <c r="M296" s="194">
        <f t="shared" si="1131"/>
        <v>0</v>
      </c>
      <c r="N296" s="194">
        <f t="shared" si="1131"/>
        <v>0</v>
      </c>
      <c r="O296" s="194">
        <f t="shared" si="1131"/>
        <v>0</v>
      </c>
      <c r="P296" s="194">
        <f t="shared" si="1131"/>
        <v>0</v>
      </c>
      <c r="Q296" s="194">
        <f t="shared" si="1131"/>
        <v>0</v>
      </c>
      <c r="R296" s="194">
        <f t="shared" si="1131"/>
        <v>0</v>
      </c>
      <c r="S296" s="194">
        <f t="shared" si="1131"/>
        <v>0</v>
      </c>
      <c r="T296" s="194">
        <f t="shared" si="1131"/>
        <v>0</v>
      </c>
      <c r="U296" s="2"/>
      <c r="V296" s="194">
        <f t="shared" ref="V296:AD296" si="1132">$C296*V128*12</f>
        <v>0</v>
      </c>
      <c r="W296" s="194">
        <f t="shared" si="1132"/>
        <v>0</v>
      </c>
      <c r="X296" s="194">
        <f t="shared" si="1132"/>
        <v>0</v>
      </c>
      <c r="Y296" s="194">
        <f t="shared" si="1132"/>
        <v>0</v>
      </c>
      <c r="Z296" s="194">
        <f t="shared" si="1132"/>
        <v>0</v>
      </c>
      <c r="AA296" s="194">
        <f t="shared" si="1132"/>
        <v>0</v>
      </c>
      <c r="AB296" s="194">
        <f t="shared" si="1132"/>
        <v>0</v>
      </c>
      <c r="AC296" s="194">
        <f t="shared" si="1132"/>
        <v>0</v>
      </c>
      <c r="AD296" s="194">
        <f t="shared" si="1132"/>
        <v>0</v>
      </c>
      <c r="AE296" s="2"/>
      <c r="AF296" s="194">
        <f t="shared" ref="AF296:AG296" si="1133">$C296*AF128*12</f>
        <v>0</v>
      </c>
      <c r="AG296" s="194">
        <f t="shared" si="1133"/>
        <v>0</v>
      </c>
      <c r="AH296" s="2"/>
      <c r="AI296" s="2"/>
      <c r="AJ296" s="2"/>
      <c r="AK296" s="194">
        <f t="shared" ref="AK296:AN296" si="1134">$C296*AK128*12</f>
        <v>0</v>
      </c>
      <c r="AL296" s="194">
        <f t="shared" si="1134"/>
        <v>0</v>
      </c>
      <c r="AM296" s="194">
        <f t="shared" si="1134"/>
        <v>0</v>
      </c>
      <c r="AN296" s="194">
        <f t="shared" si="1134"/>
        <v>0</v>
      </c>
      <c r="AO296" s="2"/>
      <c r="AP296" s="2"/>
      <c r="AQ296" s="194">
        <f t="shared" ref="AQ296" si="1135">$C296*AQ128*12</f>
        <v>0</v>
      </c>
      <c r="AR296" s="2"/>
      <c r="AS296" s="194">
        <f t="shared" ref="AS296:AU296" si="1136">$C296*AS128*12</f>
        <v>0</v>
      </c>
      <c r="AT296" s="194">
        <f t="shared" si="1136"/>
        <v>0</v>
      </c>
      <c r="AU296" s="194">
        <f t="shared" si="1136"/>
        <v>0</v>
      </c>
      <c r="AV296" s="2"/>
      <c r="AW296" s="194">
        <f t="shared" ref="AW296:AY296" si="1137">$C296*AW128*12</f>
        <v>0</v>
      </c>
      <c r="AX296" s="194">
        <f t="shared" si="1137"/>
        <v>0</v>
      </c>
      <c r="AY296" s="194">
        <f t="shared" si="1137"/>
        <v>0</v>
      </c>
      <c r="AZ296" s="2"/>
      <c r="BA296" s="194">
        <f t="shared" ref="BA296:BD296" si="1138">$C296*BA128*12</f>
        <v>0</v>
      </c>
      <c r="BB296" s="194">
        <f t="shared" si="1138"/>
        <v>0</v>
      </c>
      <c r="BC296" s="194">
        <f t="shared" si="1138"/>
        <v>0</v>
      </c>
      <c r="BD296" s="194">
        <f t="shared" si="1138"/>
        <v>0</v>
      </c>
      <c r="BE296" s="2"/>
      <c r="BF296" s="194">
        <f t="shared" ref="BF296:BG296" si="1139">$C296*BF128*12</f>
        <v>0</v>
      </c>
      <c r="BG296" s="194">
        <f t="shared" si="1139"/>
        <v>0</v>
      </c>
    </row>
    <row r="297" spans="1:59" s="78" customFormat="1" ht="17.100000000000001" customHeight="1" x14ac:dyDescent="0.3">
      <c r="A297" s="67"/>
      <c r="B297" s="150" t="str">
        <f t="shared" si="875"/>
        <v>PMD650/660-8/4</v>
      </c>
      <c r="C297" s="193"/>
      <c r="D297" s="2"/>
      <c r="E297" s="40">
        <f t="shared" si="876"/>
        <v>0</v>
      </c>
      <c r="F297" s="2"/>
      <c r="G297" s="194">
        <f t="shared" si="877"/>
        <v>0</v>
      </c>
      <c r="H297" s="2"/>
      <c r="I297" s="194">
        <f t="shared" si="887"/>
        <v>0</v>
      </c>
      <c r="J297" s="194">
        <f t="shared" ref="J297:T297" si="1140">$C297*J129*12</f>
        <v>0</v>
      </c>
      <c r="K297" s="194">
        <f t="shared" si="1140"/>
        <v>0</v>
      </c>
      <c r="L297" s="194">
        <f t="shared" si="1140"/>
        <v>0</v>
      </c>
      <c r="M297" s="194">
        <f t="shared" si="1140"/>
        <v>0</v>
      </c>
      <c r="N297" s="194">
        <f t="shared" si="1140"/>
        <v>0</v>
      </c>
      <c r="O297" s="194">
        <f t="shared" si="1140"/>
        <v>0</v>
      </c>
      <c r="P297" s="194">
        <f t="shared" si="1140"/>
        <v>0</v>
      </c>
      <c r="Q297" s="194">
        <f t="shared" si="1140"/>
        <v>0</v>
      </c>
      <c r="R297" s="194">
        <f t="shared" si="1140"/>
        <v>0</v>
      </c>
      <c r="S297" s="194">
        <f t="shared" si="1140"/>
        <v>0</v>
      </c>
      <c r="T297" s="194">
        <f t="shared" si="1140"/>
        <v>0</v>
      </c>
      <c r="U297" s="2"/>
      <c r="V297" s="194">
        <f t="shared" ref="V297:AD297" si="1141">$C297*V129*12</f>
        <v>0</v>
      </c>
      <c r="W297" s="194">
        <f t="shared" si="1141"/>
        <v>0</v>
      </c>
      <c r="X297" s="194">
        <f t="shared" si="1141"/>
        <v>0</v>
      </c>
      <c r="Y297" s="194">
        <f t="shared" si="1141"/>
        <v>0</v>
      </c>
      <c r="Z297" s="194">
        <f t="shared" si="1141"/>
        <v>0</v>
      </c>
      <c r="AA297" s="194">
        <f t="shared" si="1141"/>
        <v>0</v>
      </c>
      <c r="AB297" s="194">
        <f t="shared" si="1141"/>
        <v>0</v>
      </c>
      <c r="AC297" s="194">
        <f t="shared" si="1141"/>
        <v>0</v>
      </c>
      <c r="AD297" s="194">
        <f t="shared" si="1141"/>
        <v>0</v>
      </c>
      <c r="AE297" s="2"/>
      <c r="AF297" s="194">
        <f t="shared" ref="AF297:AG297" si="1142">$C297*AF129*12</f>
        <v>0</v>
      </c>
      <c r="AG297" s="194">
        <f t="shared" si="1142"/>
        <v>0</v>
      </c>
      <c r="AH297" s="2"/>
      <c r="AI297" s="2"/>
      <c r="AJ297" s="2"/>
      <c r="AK297" s="194">
        <f t="shared" ref="AK297:AN297" si="1143">$C297*AK129*12</f>
        <v>0</v>
      </c>
      <c r="AL297" s="194">
        <f t="shared" si="1143"/>
        <v>0</v>
      </c>
      <c r="AM297" s="194">
        <f t="shared" si="1143"/>
        <v>0</v>
      </c>
      <c r="AN297" s="194">
        <f t="shared" si="1143"/>
        <v>0</v>
      </c>
      <c r="AO297" s="2"/>
      <c r="AP297" s="2"/>
      <c r="AQ297" s="194">
        <f t="shared" ref="AQ297" si="1144">$C297*AQ129*12</f>
        <v>0</v>
      </c>
      <c r="AR297" s="2"/>
      <c r="AS297" s="194">
        <f t="shared" ref="AS297:AU297" si="1145">$C297*AS129*12</f>
        <v>0</v>
      </c>
      <c r="AT297" s="194">
        <f t="shared" si="1145"/>
        <v>0</v>
      </c>
      <c r="AU297" s="194">
        <f t="shared" si="1145"/>
        <v>0</v>
      </c>
      <c r="AV297" s="2"/>
      <c r="AW297" s="194">
        <f t="shared" ref="AW297:AY297" si="1146">$C297*AW129*12</f>
        <v>0</v>
      </c>
      <c r="AX297" s="194">
        <f t="shared" si="1146"/>
        <v>0</v>
      </c>
      <c r="AY297" s="194">
        <f t="shared" si="1146"/>
        <v>0</v>
      </c>
      <c r="AZ297" s="2"/>
      <c r="BA297" s="194">
        <f t="shared" ref="BA297:BD297" si="1147">$C297*BA129*12</f>
        <v>0</v>
      </c>
      <c r="BB297" s="194">
        <f t="shared" si="1147"/>
        <v>0</v>
      </c>
      <c r="BC297" s="194">
        <f t="shared" si="1147"/>
        <v>0</v>
      </c>
      <c r="BD297" s="194">
        <f t="shared" si="1147"/>
        <v>0</v>
      </c>
      <c r="BE297" s="2"/>
      <c r="BF297" s="194">
        <f t="shared" ref="BF297:BG297" si="1148">$C297*BF129*12</f>
        <v>0</v>
      </c>
      <c r="BG297" s="194">
        <f t="shared" si="1148"/>
        <v>0</v>
      </c>
    </row>
    <row r="298" spans="1:59" s="78" customFormat="1" ht="17.100000000000001" customHeight="1" x14ac:dyDescent="0.3">
      <c r="A298" s="67"/>
      <c r="B298" s="150" t="str">
        <f t="shared" si="875"/>
        <v>PMD750/770-8/4</v>
      </c>
      <c r="C298" s="193"/>
      <c r="D298" s="2"/>
      <c r="E298" s="40">
        <f t="shared" si="876"/>
        <v>0</v>
      </c>
      <c r="F298" s="2"/>
      <c r="G298" s="194">
        <f t="shared" si="877"/>
        <v>0</v>
      </c>
      <c r="H298" s="2"/>
      <c r="I298" s="194">
        <f t="shared" si="887"/>
        <v>0</v>
      </c>
      <c r="J298" s="194">
        <f t="shared" ref="J298:T298" si="1149">$C298*J130*12</f>
        <v>0</v>
      </c>
      <c r="K298" s="194">
        <f t="shared" si="1149"/>
        <v>0</v>
      </c>
      <c r="L298" s="194">
        <f t="shared" si="1149"/>
        <v>0</v>
      </c>
      <c r="M298" s="194">
        <f t="shared" si="1149"/>
        <v>0</v>
      </c>
      <c r="N298" s="194">
        <f t="shared" si="1149"/>
        <v>0</v>
      </c>
      <c r="O298" s="194">
        <f t="shared" si="1149"/>
        <v>0</v>
      </c>
      <c r="P298" s="194">
        <f t="shared" si="1149"/>
        <v>0</v>
      </c>
      <c r="Q298" s="194">
        <f t="shared" si="1149"/>
        <v>0</v>
      </c>
      <c r="R298" s="194">
        <f t="shared" si="1149"/>
        <v>0</v>
      </c>
      <c r="S298" s="194">
        <f t="shared" si="1149"/>
        <v>0</v>
      </c>
      <c r="T298" s="194">
        <f t="shared" si="1149"/>
        <v>0</v>
      </c>
      <c r="U298" s="2"/>
      <c r="V298" s="194">
        <f t="shared" ref="V298:AD298" si="1150">$C298*V130*12</f>
        <v>0</v>
      </c>
      <c r="W298" s="194">
        <f t="shared" si="1150"/>
        <v>0</v>
      </c>
      <c r="X298" s="194">
        <f t="shared" si="1150"/>
        <v>0</v>
      </c>
      <c r="Y298" s="194">
        <f t="shared" si="1150"/>
        <v>0</v>
      </c>
      <c r="Z298" s="194">
        <f t="shared" si="1150"/>
        <v>0</v>
      </c>
      <c r="AA298" s="194">
        <f t="shared" si="1150"/>
        <v>0</v>
      </c>
      <c r="AB298" s="194">
        <f t="shared" si="1150"/>
        <v>0</v>
      </c>
      <c r="AC298" s="194">
        <f t="shared" si="1150"/>
        <v>0</v>
      </c>
      <c r="AD298" s="194">
        <f t="shared" si="1150"/>
        <v>0</v>
      </c>
      <c r="AE298" s="2"/>
      <c r="AF298" s="194">
        <f t="shared" ref="AF298:AG298" si="1151">$C298*AF130*12</f>
        <v>0</v>
      </c>
      <c r="AG298" s="194">
        <f t="shared" si="1151"/>
        <v>0</v>
      </c>
      <c r="AH298" s="2"/>
      <c r="AI298" s="2"/>
      <c r="AJ298" s="2"/>
      <c r="AK298" s="194">
        <f t="shared" ref="AK298:AN298" si="1152">$C298*AK130*12</f>
        <v>0</v>
      </c>
      <c r="AL298" s="194">
        <f t="shared" si="1152"/>
        <v>0</v>
      </c>
      <c r="AM298" s="194">
        <f t="shared" si="1152"/>
        <v>0</v>
      </c>
      <c r="AN298" s="194">
        <f t="shared" si="1152"/>
        <v>0</v>
      </c>
      <c r="AO298" s="2"/>
      <c r="AP298" s="2"/>
      <c r="AQ298" s="194">
        <f t="shared" ref="AQ298" si="1153">$C298*AQ130*12</f>
        <v>0</v>
      </c>
      <c r="AR298" s="2"/>
      <c r="AS298" s="194">
        <f t="shared" ref="AS298:AU298" si="1154">$C298*AS130*12</f>
        <v>0</v>
      </c>
      <c r="AT298" s="194">
        <f t="shared" si="1154"/>
        <v>0</v>
      </c>
      <c r="AU298" s="194">
        <f t="shared" si="1154"/>
        <v>0</v>
      </c>
      <c r="AV298" s="2"/>
      <c r="AW298" s="194">
        <f t="shared" ref="AW298:AY298" si="1155">$C298*AW130*12</f>
        <v>0</v>
      </c>
      <c r="AX298" s="194">
        <f t="shared" si="1155"/>
        <v>0</v>
      </c>
      <c r="AY298" s="194">
        <f t="shared" si="1155"/>
        <v>0</v>
      </c>
      <c r="AZ298" s="2"/>
      <c r="BA298" s="194">
        <f t="shared" ref="BA298:BD298" si="1156">$C298*BA130*12</f>
        <v>0</v>
      </c>
      <c r="BB298" s="194">
        <f t="shared" si="1156"/>
        <v>0</v>
      </c>
      <c r="BC298" s="194">
        <f t="shared" si="1156"/>
        <v>0</v>
      </c>
      <c r="BD298" s="194">
        <f t="shared" si="1156"/>
        <v>0</v>
      </c>
      <c r="BE298" s="2"/>
      <c r="BF298" s="194">
        <f t="shared" ref="BF298:BG298" si="1157">$C298*BF130*12</f>
        <v>0</v>
      </c>
      <c r="BG298" s="194">
        <f t="shared" si="1157"/>
        <v>0</v>
      </c>
    </row>
    <row r="299" spans="1:59" s="78" customFormat="1" ht="17.100000000000001" customHeight="1" x14ac:dyDescent="0.3">
      <c r="A299" s="67"/>
      <c r="B299" s="150" t="str">
        <f t="shared" si="875"/>
        <v>PMD1000/1100-8/4</v>
      </c>
      <c r="C299" s="193"/>
      <c r="D299" s="2"/>
      <c r="E299" s="40">
        <f t="shared" si="876"/>
        <v>0</v>
      </c>
      <c r="F299" s="2"/>
      <c r="G299" s="194">
        <f t="shared" si="877"/>
        <v>0</v>
      </c>
      <c r="H299" s="2"/>
      <c r="I299" s="194">
        <f t="shared" si="887"/>
        <v>0</v>
      </c>
      <c r="J299" s="194">
        <f t="shared" ref="J299:T299" si="1158">$C299*J131*12</f>
        <v>0</v>
      </c>
      <c r="K299" s="194">
        <f t="shared" si="1158"/>
        <v>0</v>
      </c>
      <c r="L299" s="194">
        <f t="shared" si="1158"/>
        <v>0</v>
      </c>
      <c r="M299" s="194">
        <f t="shared" si="1158"/>
        <v>0</v>
      </c>
      <c r="N299" s="194">
        <f t="shared" si="1158"/>
        <v>0</v>
      </c>
      <c r="O299" s="194">
        <f t="shared" si="1158"/>
        <v>0</v>
      </c>
      <c r="P299" s="194">
        <f t="shared" si="1158"/>
        <v>0</v>
      </c>
      <c r="Q299" s="194">
        <f t="shared" si="1158"/>
        <v>0</v>
      </c>
      <c r="R299" s="194">
        <f t="shared" si="1158"/>
        <v>0</v>
      </c>
      <c r="S299" s="194">
        <f t="shared" si="1158"/>
        <v>0</v>
      </c>
      <c r="T299" s="194">
        <f t="shared" si="1158"/>
        <v>0</v>
      </c>
      <c r="U299" s="2"/>
      <c r="V299" s="194">
        <f t="shared" ref="V299:AD299" si="1159">$C299*V131*12</f>
        <v>0</v>
      </c>
      <c r="W299" s="194">
        <f t="shared" si="1159"/>
        <v>0</v>
      </c>
      <c r="X299" s="194">
        <f t="shared" si="1159"/>
        <v>0</v>
      </c>
      <c r="Y299" s="194">
        <f t="shared" si="1159"/>
        <v>0</v>
      </c>
      <c r="Z299" s="194">
        <f t="shared" si="1159"/>
        <v>0</v>
      </c>
      <c r="AA299" s="194">
        <f t="shared" si="1159"/>
        <v>0</v>
      </c>
      <c r="AB299" s="194">
        <f t="shared" si="1159"/>
        <v>0</v>
      </c>
      <c r="AC299" s="194">
        <f t="shared" si="1159"/>
        <v>0</v>
      </c>
      <c r="AD299" s="194">
        <f t="shared" si="1159"/>
        <v>0</v>
      </c>
      <c r="AE299" s="2"/>
      <c r="AF299" s="194">
        <f t="shared" ref="AF299:AG299" si="1160">$C299*AF131*12</f>
        <v>0</v>
      </c>
      <c r="AG299" s="194">
        <f t="shared" si="1160"/>
        <v>0</v>
      </c>
      <c r="AH299" s="2"/>
      <c r="AI299" s="2"/>
      <c r="AJ299" s="2"/>
      <c r="AK299" s="194">
        <f t="shared" ref="AK299:AN299" si="1161">$C299*AK131*12</f>
        <v>0</v>
      </c>
      <c r="AL299" s="194">
        <f t="shared" si="1161"/>
        <v>0</v>
      </c>
      <c r="AM299" s="194">
        <f t="shared" si="1161"/>
        <v>0</v>
      </c>
      <c r="AN299" s="194">
        <f t="shared" si="1161"/>
        <v>0</v>
      </c>
      <c r="AO299" s="2"/>
      <c r="AP299" s="2"/>
      <c r="AQ299" s="194">
        <f t="shared" ref="AQ299" si="1162">$C299*AQ131*12</f>
        <v>0</v>
      </c>
      <c r="AR299" s="2"/>
      <c r="AS299" s="194">
        <f t="shared" ref="AS299:AU299" si="1163">$C299*AS131*12</f>
        <v>0</v>
      </c>
      <c r="AT299" s="194">
        <f t="shared" si="1163"/>
        <v>0</v>
      </c>
      <c r="AU299" s="194">
        <f t="shared" si="1163"/>
        <v>0</v>
      </c>
      <c r="AV299" s="2"/>
      <c r="AW299" s="194">
        <f t="shared" ref="AW299:AY299" si="1164">$C299*AW131*12</f>
        <v>0</v>
      </c>
      <c r="AX299" s="194">
        <f t="shared" si="1164"/>
        <v>0</v>
      </c>
      <c r="AY299" s="194">
        <f t="shared" si="1164"/>
        <v>0</v>
      </c>
      <c r="AZ299" s="2"/>
      <c r="BA299" s="194">
        <f t="shared" ref="BA299:BD299" si="1165">$C299*BA131*12</f>
        <v>0</v>
      </c>
      <c r="BB299" s="194">
        <f t="shared" si="1165"/>
        <v>0</v>
      </c>
      <c r="BC299" s="194">
        <f t="shared" si="1165"/>
        <v>0</v>
      </c>
      <c r="BD299" s="194">
        <f t="shared" si="1165"/>
        <v>0</v>
      </c>
      <c r="BE299" s="2"/>
      <c r="BF299" s="194">
        <f t="shared" ref="BF299:BG299" si="1166">$C299*BF131*12</f>
        <v>0</v>
      </c>
      <c r="BG299" s="194">
        <f t="shared" si="1166"/>
        <v>0</v>
      </c>
    </row>
    <row r="300" spans="1:59" s="78" customFormat="1" ht="17.100000000000001" customHeight="1" x14ac:dyDescent="0.3">
      <c r="A300" s="67"/>
      <c r="B300" s="150" t="str">
        <f t="shared" ref="B300:B331" si="1167">B132</f>
        <v>PMD240-12/4</v>
      </c>
      <c r="C300" s="193"/>
      <c r="D300" s="2"/>
      <c r="E300" s="40">
        <f t="shared" ref="E300:E337" si="1168">SUM(F300:BG300)</f>
        <v>0</v>
      </c>
      <c r="F300" s="2"/>
      <c r="G300" s="194">
        <f t="shared" ref="G300:G331" si="1169">$C300*G132*12</f>
        <v>0</v>
      </c>
      <c r="H300" s="2"/>
      <c r="I300" s="194">
        <f t="shared" si="887"/>
        <v>0</v>
      </c>
      <c r="J300" s="194">
        <f t="shared" ref="J300:T300" si="1170">$C300*J132*12</f>
        <v>0</v>
      </c>
      <c r="K300" s="194">
        <f t="shared" si="1170"/>
        <v>0</v>
      </c>
      <c r="L300" s="194">
        <f t="shared" si="1170"/>
        <v>0</v>
      </c>
      <c r="M300" s="194">
        <f t="shared" si="1170"/>
        <v>0</v>
      </c>
      <c r="N300" s="194">
        <f t="shared" si="1170"/>
        <v>0</v>
      </c>
      <c r="O300" s="194">
        <f t="shared" si="1170"/>
        <v>0</v>
      </c>
      <c r="P300" s="194">
        <f t="shared" si="1170"/>
        <v>0</v>
      </c>
      <c r="Q300" s="194">
        <f t="shared" si="1170"/>
        <v>0</v>
      </c>
      <c r="R300" s="194">
        <f t="shared" si="1170"/>
        <v>0</v>
      </c>
      <c r="S300" s="194">
        <f t="shared" si="1170"/>
        <v>0</v>
      </c>
      <c r="T300" s="194">
        <f t="shared" si="1170"/>
        <v>0</v>
      </c>
      <c r="U300" s="2"/>
      <c r="V300" s="194">
        <f t="shared" ref="V300:AD300" si="1171">$C300*V132*12</f>
        <v>0</v>
      </c>
      <c r="W300" s="194">
        <f t="shared" si="1171"/>
        <v>0</v>
      </c>
      <c r="X300" s="194">
        <f t="shared" si="1171"/>
        <v>0</v>
      </c>
      <c r="Y300" s="194">
        <f t="shared" si="1171"/>
        <v>0</v>
      </c>
      <c r="Z300" s="194">
        <f t="shared" si="1171"/>
        <v>0</v>
      </c>
      <c r="AA300" s="194">
        <f t="shared" si="1171"/>
        <v>0</v>
      </c>
      <c r="AB300" s="194">
        <f t="shared" si="1171"/>
        <v>0</v>
      </c>
      <c r="AC300" s="194">
        <f t="shared" si="1171"/>
        <v>0</v>
      </c>
      <c r="AD300" s="194">
        <f t="shared" si="1171"/>
        <v>0</v>
      </c>
      <c r="AE300" s="2"/>
      <c r="AF300" s="194">
        <f t="shared" ref="AF300:AG300" si="1172">$C300*AF132*12</f>
        <v>0</v>
      </c>
      <c r="AG300" s="194">
        <f t="shared" si="1172"/>
        <v>0</v>
      </c>
      <c r="AH300" s="2"/>
      <c r="AI300" s="2"/>
      <c r="AJ300" s="2"/>
      <c r="AK300" s="194">
        <f t="shared" ref="AK300:AN300" si="1173">$C300*AK132*12</f>
        <v>0</v>
      </c>
      <c r="AL300" s="194">
        <f t="shared" si="1173"/>
        <v>0</v>
      </c>
      <c r="AM300" s="194">
        <f t="shared" si="1173"/>
        <v>0</v>
      </c>
      <c r="AN300" s="194">
        <f t="shared" si="1173"/>
        <v>0</v>
      </c>
      <c r="AO300" s="2"/>
      <c r="AP300" s="2"/>
      <c r="AQ300" s="194">
        <f t="shared" ref="AQ300" si="1174">$C300*AQ132*12</f>
        <v>0</v>
      </c>
      <c r="AR300" s="2"/>
      <c r="AS300" s="194">
        <f t="shared" ref="AS300:AU300" si="1175">$C300*AS132*12</f>
        <v>0</v>
      </c>
      <c r="AT300" s="194">
        <f t="shared" si="1175"/>
        <v>0</v>
      </c>
      <c r="AU300" s="194">
        <f t="shared" si="1175"/>
        <v>0</v>
      </c>
      <c r="AV300" s="2"/>
      <c r="AW300" s="194">
        <f t="shared" ref="AW300:AY300" si="1176">$C300*AW132*12</f>
        <v>0</v>
      </c>
      <c r="AX300" s="194">
        <f t="shared" si="1176"/>
        <v>0</v>
      </c>
      <c r="AY300" s="194">
        <f t="shared" si="1176"/>
        <v>0</v>
      </c>
      <c r="AZ300" s="2"/>
      <c r="BA300" s="194">
        <f t="shared" ref="BA300:BD300" si="1177">$C300*BA132*12</f>
        <v>0</v>
      </c>
      <c r="BB300" s="194">
        <f t="shared" si="1177"/>
        <v>0</v>
      </c>
      <c r="BC300" s="194">
        <f t="shared" si="1177"/>
        <v>0</v>
      </c>
      <c r="BD300" s="194">
        <f t="shared" si="1177"/>
        <v>0</v>
      </c>
      <c r="BE300" s="2"/>
      <c r="BF300" s="194">
        <f t="shared" ref="BF300:BG300" si="1178">$C300*BF132*12</f>
        <v>0</v>
      </c>
      <c r="BG300" s="194">
        <f t="shared" si="1178"/>
        <v>0</v>
      </c>
    </row>
    <row r="301" spans="1:59" s="78" customFormat="1" ht="17.100000000000001" customHeight="1" x14ac:dyDescent="0.3">
      <c r="A301" s="67"/>
      <c r="B301" s="150" t="str">
        <f t="shared" si="1167"/>
        <v>PMD650/660-12/4</v>
      </c>
      <c r="C301" s="193"/>
      <c r="D301" s="2"/>
      <c r="E301" s="40">
        <f t="shared" si="1168"/>
        <v>0</v>
      </c>
      <c r="F301" s="2"/>
      <c r="G301" s="194">
        <f t="shared" si="1169"/>
        <v>0</v>
      </c>
      <c r="H301" s="2"/>
      <c r="I301" s="194">
        <f t="shared" ref="I301:I332" si="1179">$C301*I133*12</f>
        <v>0</v>
      </c>
      <c r="J301" s="194">
        <f t="shared" ref="J301:T301" si="1180">$C301*J133*12</f>
        <v>0</v>
      </c>
      <c r="K301" s="194">
        <f t="shared" si="1180"/>
        <v>0</v>
      </c>
      <c r="L301" s="194">
        <f t="shared" si="1180"/>
        <v>0</v>
      </c>
      <c r="M301" s="194">
        <f t="shared" si="1180"/>
        <v>0</v>
      </c>
      <c r="N301" s="194">
        <f t="shared" si="1180"/>
        <v>0</v>
      </c>
      <c r="O301" s="194">
        <f t="shared" si="1180"/>
        <v>0</v>
      </c>
      <c r="P301" s="194">
        <f t="shared" si="1180"/>
        <v>0</v>
      </c>
      <c r="Q301" s="194">
        <f t="shared" si="1180"/>
        <v>0</v>
      </c>
      <c r="R301" s="194">
        <f t="shared" si="1180"/>
        <v>0</v>
      </c>
      <c r="S301" s="194">
        <f t="shared" si="1180"/>
        <v>0</v>
      </c>
      <c r="T301" s="194">
        <f t="shared" si="1180"/>
        <v>0</v>
      </c>
      <c r="U301" s="2"/>
      <c r="V301" s="194">
        <f t="shared" ref="V301:AD301" si="1181">$C301*V133*12</f>
        <v>0</v>
      </c>
      <c r="W301" s="194">
        <f t="shared" si="1181"/>
        <v>0</v>
      </c>
      <c r="X301" s="194">
        <f t="shared" si="1181"/>
        <v>0</v>
      </c>
      <c r="Y301" s="194">
        <f t="shared" si="1181"/>
        <v>0</v>
      </c>
      <c r="Z301" s="194">
        <f t="shared" si="1181"/>
        <v>0</v>
      </c>
      <c r="AA301" s="194">
        <f t="shared" si="1181"/>
        <v>0</v>
      </c>
      <c r="AB301" s="194">
        <f t="shared" si="1181"/>
        <v>0</v>
      </c>
      <c r="AC301" s="194">
        <f t="shared" si="1181"/>
        <v>0</v>
      </c>
      <c r="AD301" s="194">
        <f t="shared" si="1181"/>
        <v>0</v>
      </c>
      <c r="AE301" s="2"/>
      <c r="AF301" s="194">
        <f t="shared" ref="AF301:AG301" si="1182">$C301*AF133*12</f>
        <v>0</v>
      </c>
      <c r="AG301" s="194">
        <f t="shared" si="1182"/>
        <v>0</v>
      </c>
      <c r="AH301" s="2"/>
      <c r="AI301" s="2"/>
      <c r="AJ301" s="2"/>
      <c r="AK301" s="194">
        <f t="shared" ref="AK301:AN301" si="1183">$C301*AK133*12</f>
        <v>0</v>
      </c>
      <c r="AL301" s="194">
        <f t="shared" si="1183"/>
        <v>0</v>
      </c>
      <c r="AM301" s="194">
        <f t="shared" si="1183"/>
        <v>0</v>
      </c>
      <c r="AN301" s="194">
        <f t="shared" si="1183"/>
        <v>0</v>
      </c>
      <c r="AO301" s="2"/>
      <c r="AP301" s="2"/>
      <c r="AQ301" s="194">
        <f t="shared" ref="AQ301" si="1184">$C301*AQ133*12</f>
        <v>0</v>
      </c>
      <c r="AR301" s="2"/>
      <c r="AS301" s="194">
        <f t="shared" ref="AS301:AU301" si="1185">$C301*AS133*12</f>
        <v>0</v>
      </c>
      <c r="AT301" s="194">
        <f t="shared" si="1185"/>
        <v>0</v>
      </c>
      <c r="AU301" s="194">
        <f t="shared" si="1185"/>
        <v>0</v>
      </c>
      <c r="AV301" s="2"/>
      <c r="AW301" s="194">
        <f t="shared" ref="AW301:AY301" si="1186">$C301*AW133*12</f>
        <v>0</v>
      </c>
      <c r="AX301" s="194">
        <f t="shared" si="1186"/>
        <v>0</v>
      </c>
      <c r="AY301" s="194">
        <f t="shared" si="1186"/>
        <v>0</v>
      </c>
      <c r="AZ301" s="2"/>
      <c r="BA301" s="194">
        <f t="shared" ref="BA301:BD301" si="1187">$C301*BA133*12</f>
        <v>0</v>
      </c>
      <c r="BB301" s="194">
        <f t="shared" si="1187"/>
        <v>0</v>
      </c>
      <c r="BC301" s="194">
        <f t="shared" si="1187"/>
        <v>0</v>
      </c>
      <c r="BD301" s="194">
        <f t="shared" si="1187"/>
        <v>0</v>
      </c>
      <c r="BE301" s="2"/>
      <c r="BF301" s="194">
        <f t="shared" ref="BF301:BG301" si="1188">$C301*BF133*12</f>
        <v>0</v>
      </c>
      <c r="BG301" s="194">
        <f t="shared" si="1188"/>
        <v>0</v>
      </c>
    </row>
    <row r="302" spans="1:59" s="78" customFormat="1" ht="17.100000000000001" customHeight="1" x14ac:dyDescent="0.3">
      <c r="A302" s="67"/>
      <c r="B302" s="150" t="str">
        <f t="shared" si="1167"/>
        <v>PMD750/770-12/4</v>
      </c>
      <c r="C302" s="193"/>
      <c r="D302" s="2"/>
      <c r="E302" s="40">
        <f t="shared" si="1168"/>
        <v>0</v>
      </c>
      <c r="F302" s="2"/>
      <c r="G302" s="194">
        <f t="shared" si="1169"/>
        <v>0</v>
      </c>
      <c r="H302" s="2"/>
      <c r="I302" s="194">
        <f t="shared" si="1179"/>
        <v>0</v>
      </c>
      <c r="J302" s="194">
        <f t="shared" ref="J302:T302" si="1189">$C302*J134*12</f>
        <v>0</v>
      </c>
      <c r="K302" s="194">
        <f t="shared" si="1189"/>
        <v>0</v>
      </c>
      <c r="L302" s="194">
        <f t="shared" si="1189"/>
        <v>0</v>
      </c>
      <c r="M302" s="194">
        <f t="shared" si="1189"/>
        <v>0</v>
      </c>
      <c r="N302" s="194">
        <f t="shared" si="1189"/>
        <v>0</v>
      </c>
      <c r="O302" s="194">
        <f t="shared" si="1189"/>
        <v>0</v>
      </c>
      <c r="P302" s="194">
        <f t="shared" si="1189"/>
        <v>0</v>
      </c>
      <c r="Q302" s="194">
        <f t="shared" si="1189"/>
        <v>0</v>
      </c>
      <c r="R302" s="194">
        <f t="shared" si="1189"/>
        <v>0</v>
      </c>
      <c r="S302" s="194">
        <f t="shared" si="1189"/>
        <v>0</v>
      </c>
      <c r="T302" s="194">
        <f t="shared" si="1189"/>
        <v>0</v>
      </c>
      <c r="U302" s="2"/>
      <c r="V302" s="194">
        <f t="shared" ref="V302:AD302" si="1190">$C302*V134*12</f>
        <v>0</v>
      </c>
      <c r="W302" s="194">
        <f t="shared" si="1190"/>
        <v>0</v>
      </c>
      <c r="X302" s="194">
        <f t="shared" si="1190"/>
        <v>0</v>
      </c>
      <c r="Y302" s="194">
        <f t="shared" si="1190"/>
        <v>0</v>
      </c>
      <c r="Z302" s="194">
        <f t="shared" si="1190"/>
        <v>0</v>
      </c>
      <c r="AA302" s="194">
        <f t="shared" si="1190"/>
        <v>0</v>
      </c>
      <c r="AB302" s="194">
        <f t="shared" si="1190"/>
        <v>0</v>
      </c>
      <c r="AC302" s="194">
        <f t="shared" si="1190"/>
        <v>0</v>
      </c>
      <c r="AD302" s="194">
        <f t="shared" si="1190"/>
        <v>0</v>
      </c>
      <c r="AE302" s="2"/>
      <c r="AF302" s="194">
        <f t="shared" ref="AF302:AG302" si="1191">$C302*AF134*12</f>
        <v>0</v>
      </c>
      <c r="AG302" s="194">
        <f t="shared" si="1191"/>
        <v>0</v>
      </c>
      <c r="AH302" s="2"/>
      <c r="AI302" s="2"/>
      <c r="AJ302" s="2"/>
      <c r="AK302" s="194">
        <f t="shared" ref="AK302:AN302" si="1192">$C302*AK134*12</f>
        <v>0</v>
      </c>
      <c r="AL302" s="194">
        <f t="shared" si="1192"/>
        <v>0</v>
      </c>
      <c r="AM302" s="194">
        <f t="shared" si="1192"/>
        <v>0</v>
      </c>
      <c r="AN302" s="194">
        <f t="shared" si="1192"/>
        <v>0</v>
      </c>
      <c r="AO302" s="2"/>
      <c r="AP302" s="2"/>
      <c r="AQ302" s="194">
        <f t="shared" ref="AQ302" si="1193">$C302*AQ134*12</f>
        <v>0</v>
      </c>
      <c r="AR302" s="2"/>
      <c r="AS302" s="194">
        <f t="shared" ref="AS302:AU302" si="1194">$C302*AS134*12</f>
        <v>0</v>
      </c>
      <c r="AT302" s="194">
        <f t="shared" si="1194"/>
        <v>0</v>
      </c>
      <c r="AU302" s="194">
        <f t="shared" si="1194"/>
        <v>0</v>
      </c>
      <c r="AV302" s="2"/>
      <c r="AW302" s="194">
        <f t="shared" ref="AW302:AY302" si="1195">$C302*AW134*12</f>
        <v>0</v>
      </c>
      <c r="AX302" s="194">
        <f t="shared" si="1195"/>
        <v>0</v>
      </c>
      <c r="AY302" s="194">
        <f t="shared" si="1195"/>
        <v>0</v>
      </c>
      <c r="AZ302" s="2"/>
      <c r="BA302" s="194">
        <f t="shared" ref="BA302:BD302" si="1196">$C302*BA134*12</f>
        <v>0</v>
      </c>
      <c r="BB302" s="194">
        <f t="shared" si="1196"/>
        <v>0</v>
      </c>
      <c r="BC302" s="194">
        <f t="shared" si="1196"/>
        <v>0</v>
      </c>
      <c r="BD302" s="194">
        <f t="shared" si="1196"/>
        <v>0</v>
      </c>
      <c r="BE302" s="2"/>
      <c r="BF302" s="194">
        <f t="shared" ref="BF302:BG302" si="1197">$C302*BF134*12</f>
        <v>0</v>
      </c>
      <c r="BG302" s="194">
        <f t="shared" si="1197"/>
        <v>0</v>
      </c>
    </row>
    <row r="303" spans="1:59" s="78" customFormat="1" ht="17.100000000000001" customHeight="1" x14ac:dyDescent="0.3">
      <c r="A303" s="67"/>
      <c r="B303" s="150" t="str">
        <f t="shared" si="1167"/>
        <v>PMD1000/1100-12/4</v>
      </c>
      <c r="C303" s="193"/>
      <c r="D303" s="2"/>
      <c r="E303" s="40">
        <f t="shared" si="1168"/>
        <v>0</v>
      </c>
      <c r="F303" s="2"/>
      <c r="G303" s="194">
        <f t="shared" si="1169"/>
        <v>0</v>
      </c>
      <c r="H303" s="2"/>
      <c r="I303" s="194">
        <f t="shared" si="1179"/>
        <v>0</v>
      </c>
      <c r="J303" s="194">
        <f t="shared" ref="J303:T303" si="1198">$C303*J135*12</f>
        <v>0</v>
      </c>
      <c r="K303" s="194">
        <f t="shared" si="1198"/>
        <v>0</v>
      </c>
      <c r="L303" s="194">
        <f t="shared" si="1198"/>
        <v>0</v>
      </c>
      <c r="M303" s="194">
        <f t="shared" si="1198"/>
        <v>0</v>
      </c>
      <c r="N303" s="194">
        <f t="shared" si="1198"/>
        <v>0</v>
      </c>
      <c r="O303" s="194">
        <f t="shared" si="1198"/>
        <v>0</v>
      </c>
      <c r="P303" s="194">
        <f t="shared" si="1198"/>
        <v>0</v>
      </c>
      <c r="Q303" s="194">
        <f t="shared" si="1198"/>
        <v>0</v>
      </c>
      <c r="R303" s="194">
        <f t="shared" si="1198"/>
        <v>0</v>
      </c>
      <c r="S303" s="194">
        <f t="shared" si="1198"/>
        <v>0</v>
      </c>
      <c r="T303" s="194">
        <f t="shared" si="1198"/>
        <v>0</v>
      </c>
      <c r="U303" s="2"/>
      <c r="V303" s="194">
        <f t="shared" ref="V303:AD303" si="1199">$C303*V135*12</f>
        <v>0</v>
      </c>
      <c r="W303" s="194">
        <f t="shared" si="1199"/>
        <v>0</v>
      </c>
      <c r="X303" s="194">
        <f t="shared" si="1199"/>
        <v>0</v>
      </c>
      <c r="Y303" s="194">
        <f t="shared" si="1199"/>
        <v>0</v>
      </c>
      <c r="Z303" s="194">
        <f t="shared" si="1199"/>
        <v>0</v>
      </c>
      <c r="AA303" s="194">
        <f t="shared" si="1199"/>
        <v>0</v>
      </c>
      <c r="AB303" s="194">
        <f t="shared" si="1199"/>
        <v>0</v>
      </c>
      <c r="AC303" s="194">
        <f t="shared" si="1199"/>
        <v>0</v>
      </c>
      <c r="AD303" s="194">
        <f t="shared" si="1199"/>
        <v>0</v>
      </c>
      <c r="AE303" s="2"/>
      <c r="AF303" s="194">
        <f t="shared" ref="AF303:AG303" si="1200">$C303*AF135*12</f>
        <v>0</v>
      </c>
      <c r="AG303" s="194">
        <f t="shared" si="1200"/>
        <v>0</v>
      </c>
      <c r="AH303" s="2"/>
      <c r="AI303" s="2"/>
      <c r="AJ303" s="2"/>
      <c r="AK303" s="194">
        <f t="shared" ref="AK303:AN303" si="1201">$C303*AK135*12</f>
        <v>0</v>
      </c>
      <c r="AL303" s="194">
        <f t="shared" si="1201"/>
        <v>0</v>
      </c>
      <c r="AM303" s="194">
        <f t="shared" si="1201"/>
        <v>0</v>
      </c>
      <c r="AN303" s="194">
        <f t="shared" si="1201"/>
        <v>0</v>
      </c>
      <c r="AO303" s="2"/>
      <c r="AP303" s="2"/>
      <c r="AQ303" s="194">
        <f t="shared" ref="AQ303" si="1202">$C303*AQ135*12</f>
        <v>0</v>
      </c>
      <c r="AR303" s="2"/>
      <c r="AS303" s="194">
        <f t="shared" ref="AS303:AU303" si="1203">$C303*AS135*12</f>
        <v>0</v>
      </c>
      <c r="AT303" s="194">
        <f t="shared" si="1203"/>
        <v>0</v>
      </c>
      <c r="AU303" s="194">
        <f t="shared" si="1203"/>
        <v>0</v>
      </c>
      <c r="AV303" s="2"/>
      <c r="AW303" s="194">
        <f t="shared" ref="AW303:AY303" si="1204">$C303*AW135*12</f>
        <v>0</v>
      </c>
      <c r="AX303" s="194">
        <f t="shared" si="1204"/>
        <v>0</v>
      </c>
      <c r="AY303" s="194">
        <f t="shared" si="1204"/>
        <v>0</v>
      </c>
      <c r="AZ303" s="2"/>
      <c r="BA303" s="194">
        <f t="shared" ref="BA303:BD303" si="1205">$C303*BA135*12</f>
        <v>0</v>
      </c>
      <c r="BB303" s="194">
        <f t="shared" si="1205"/>
        <v>0</v>
      </c>
      <c r="BC303" s="194">
        <f t="shared" si="1205"/>
        <v>0</v>
      </c>
      <c r="BD303" s="194">
        <f t="shared" si="1205"/>
        <v>0</v>
      </c>
      <c r="BE303" s="2"/>
      <c r="BF303" s="194">
        <f t="shared" ref="BF303:BG303" si="1206">$C303*BF135*12</f>
        <v>0</v>
      </c>
      <c r="BG303" s="194">
        <f t="shared" si="1206"/>
        <v>0</v>
      </c>
    </row>
    <row r="304" spans="1:59" s="78" customFormat="1" ht="17.100000000000001" customHeight="1" x14ac:dyDescent="0.3">
      <c r="A304" s="67"/>
      <c r="B304" s="150" t="str">
        <f t="shared" si="1167"/>
        <v>PMD240-16/4</v>
      </c>
      <c r="C304" s="193"/>
      <c r="D304" s="2"/>
      <c r="E304" s="40">
        <f t="shared" si="1168"/>
        <v>0</v>
      </c>
      <c r="F304" s="2"/>
      <c r="G304" s="194">
        <f t="shared" si="1169"/>
        <v>0</v>
      </c>
      <c r="H304" s="2"/>
      <c r="I304" s="194">
        <f t="shared" si="1179"/>
        <v>0</v>
      </c>
      <c r="J304" s="194">
        <f t="shared" ref="J304:T304" si="1207">$C304*J136*12</f>
        <v>0</v>
      </c>
      <c r="K304" s="194">
        <f t="shared" si="1207"/>
        <v>0</v>
      </c>
      <c r="L304" s="194">
        <f t="shared" si="1207"/>
        <v>0</v>
      </c>
      <c r="M304" s="194">
        <f t="shared" si="1207"/>
        <v>0</v>
      </c>
      <c r="N304" s="194">
        <f t="shared" si="1207"/>
        <v>0</v>
      </c>
      <c r="O304" s="194">
        <f t="shared" si="1207"/>
        <v>0</v>
      </c>
      <c r="P304" s="194">
        <f t="shared" si="1207"/>
        <v>0</v>
      </c>
      <c r="Q304" s="194">
        <f t="shared" si="1207"/>
        <v>0</v>
      </c>
      <c r="R304" s="194">
        <f t="shared" si="1207"/>
        <v>0</v>
      </c>
      <c r="S304" s="194">
        <f t="shared" si="1207"/>
        <v>0</v>
      </c>
      <c r="T304" s="194">
        <f t="shared" si="1207"/>
        <v>0</v>
      </c>
      <c r="U304" s="2"/>
      <c r="V304" s="194">
        <f t="shared" ref="V304:AD304" si="1208">$C304*V136*12</f>
        <v>0</v>
      </c>
      <c r="W304" s="194">
        <f t="shared" si="1208"/>
        <v>0</v>
      </c>
      <c r="X304" s="194">
        <f t="shared" si="1208"/>
        <v>0</v>
      </c>
      <c r="Y304" s="194">
        <f t="shared" si="1208"/>
        <v>0</v>
      </c>
      <c r="Z304" s="194">
        <f t="shared" si="1208"/>
        <v>0</v>
      </c>
      <c r="AA304" s="194">
        <f t="shared" si="1208"/>
        <v>0</v>
      </c>
      <c r="AB304" s="194">
        <f t="shared" si="1208"/>
        <v>0</v>
      </c>
      <c r="AC304" s="194">
        <f t="shared" si="1208"/>
        <v>0</v>
      </c>
      <c r="AD304" s="194">
        <f t="shared" si="1208"/>
        <v>0</v>
      </c>
      <c r="AE304" s="2"/>
      <c r="AF304" s="194">
        <f t="shared" ref="AF304:AG304" si="1209">$C304*AF136*12</f>
        <v>0</v>
      </c>
      <c r="AG304" s="194">
        <f t="shared" si="1209"/>
        <v>0</v>
      </c>
      <c r="AH304" s="2"/>
      <c r="AI304" s="2"/>
      <c r="AJ304" s="2"/>
      <c r="AK304" s="194">
        <f t="shared" ref="AK304:AN304" si="1210">$C304*AK136*12</f>
        <v>0</v>
      </c>
      <c r="AL304" s="194">
        <f t="shared" si="1210"/>
        <v>0</v>
      </c>
      <c r="AM304" s="194">
        <f t="shared" si="1210"/>
        <v>0</v>
      </c>
      <c r="AN304" s="194">
        <f t="shared" si="1210"/>
        <v>0</v>
      </c>
      <c r="AO304" s="2"/>
      <c r="AP304" s="2"/>
      <c r="AQ304" s="194">
        <f t="shared" ref="AQ304" si="1211">$C304*AQ136*12</f>
        <v>0</v>
      </c>
      <c r="AR304" s="2"/>
      <c r="AS304" s="194">
        <f t="shared" ref="AS304:AU304" si="1212">$C304*AS136*12</f>
        <v>0</v>
      </c>
      <c r="AT304" s="194">
        <f t="shared" si="1212"/>
        <v>0</v>
      </c>
      <c r="AU304" s="194">
        <f t="shared" si="1212"/>
        <v>0</v>
      </c>
      <c r="AV304" s="2"/>
      <c r="AW304" s="194">
        <f t="shared" ref="AW304:AY304" si="1213">$C304*AW136*12</f>
        <v>0</v>
      </c>
      <c r="AX304" s="194">
        <f t="shared" si="1213"/>
        <v>0</v>
      </c>
      <c r="AY304" s="194">
        <f t="shared" si="1213"/>
        <v>0</v>
      </c>
      <c r="AZ304" s="2"/>
      <c r="BA304" s="194">
        <f t="shared" ref="BA304:BD304" si="1214">$C304*BA136*12</f>
        <v>0</v>
      </c>
      <c r="BB304" s="194">
        <f t="shared" si="1214"/>
        <v>0</v>
      </c>
      <c r="BC304" s="194">
        <f t="shared" si="1214"/>
        <v>0</v>
      </c>
      <c r="BD304" s="194">
        <f t="shared" si="1214"/>
        <v>0</v>
      </c>
      <c r="BE304" s="2"/>
      <c r="BF304" s="194">
        <f t="shared" ref="BF304:BG304" si="1215">$C304*BF136*12</f>
        <v>0</v>
      </c>
      <c r="BG304" s="194">
        <f t="shared" si="1215"/>
        <v>0</v>
      </c>
    </row>
    <row r="305" spans="1:59" s="78" customFormat="1" ht="17.100000000000001" customHeight="1" x14ac:dyDescent="0.3">
      <c r="A305" s="67"/>
      <c r="B305" s="150" t="str">
        <f t="shared" si="1167"/>
        <v>PMD650/660-16/4</v>
      </c>
      <c r="C305" s="193"/>
      <c r="D305" s="2"/>
      <c r="E305" s="40">
        <f t="shared" si="1168"/>
        <v>0</v>
      </c>
      <c r="F305" s="2"/>
      <c r="G305" s="194">
        <f t="shared" si="1169"/>
        <v>0</v>
      </c>
      <c r="H305" s="2"/>
      <c r="I305" s="194">
        <f t="shared" si="1179"/>
        <v>0</v>
      </c>
      <c r="J305" s="194">
        <f t="shared" ref="J305:T305" si="1216">$C305*J137*12</f>
        <v>0</v>
      </c>
      <c r="K305" s="194">
        <f t="shared" si="1216"/>
        <v>0</v>
      </c>
      <c r="L305" s="194">
        <f t="shared" si="1216"/>
        <v>0</v>
      </c>
      <c r="M305" s="194">
        <f t="shared" si="1216"/>
        <v>0</v>
      </c>
      <c r="N305" s="194">
        <f t="shared" si="1216"/>
        <v>0</v>
      </c>
      <c r="O305" s="194">
        <f t="shared" si="1216"/>
        <v>0</v>
      </c>
      <c r="P305" s="194">
        <f t="shared" si="1216"/>
        <v>0</v>
      </c>
      <c r="Q305" s="194">
        <f t="shared" si="1216"/>
        <v>0</v>
      </c>
      <c r="R305" s="194">
        <f t="shared" si="1216"/>
        <v>0</v>
      </c>
      <c r="S305" s="194">
        <f t="shared" si="1216"/>
        <v>0</v>
      </c>
      <c r="T305" s="194">
        <f t="shared" si="1216"/>
        <v>0</v>
      </c>
      <c r="U305" s="2"/>
      <c r="V305" s="194">
        <f t="shared" ref="V305:AD305" si="1217">$C305*V137*12</f>
        <v>0</v>
      </c>
      <c r="W305" s="194">
        <f t="shared" si="1217"/>
        <v>0</v>
      </c>
      <c r="X305" s="194">
        <f t="shared" si="1217"/>
        <v>0</v>
      </c>
      <c r="Y305" s="194">
        <f t="shared" si="1217"/>
        <v>0</v>
      </c>
      <c r="Z305" s="194">
        <f t="shared" si="1217"/>
        <v>0</v>
      </c>
      <c r="AA305" s="194">
        <f t="shared" si="1217"/>
        <v>0</v>
      </c>
      <c r="AB305" s="194">
        <f t="shared" si="1217"/>
        <v>0</v>
      </c>
      <c r="AC305" s="194">
        <f t="shared" si="1217"/>
        <v>0</v>
      </c>
      <c r="AD305" s="194">
        <f t="shared" si="1217"/>
        <v>0</v>
      </c>
      <c r="AE305" s="2"/>
      <c r="AF305" s="194">
        <f t="shared" ref="AF305:AG305" si="1218">$C305*AF137*12</f>
        <v>0</v>
      </c>
      <c r="AG305" s="194">
        <f t="shared" si="1218"/>
        <v>0</v>
      </c>
      <c r="AH305" s="2"/>
      <c r="AI305" s="2"/>
      <c r="AJ305" s="2"/>
      <c r="AK305" s="194">
        <f t="shared" ref="AK305:AN305" si="1219">$C305*AK137*12</f>
        <v>0</v>
      </c>
      <c r="AL305" s="194">
        <f t="shared" si="1219"/>
        <v>0</v>
      </c>
      <c r="AM305" s="194">
        <f t="shared" si="1219"/>
        <v>0</v>
      </c>
      <c r="AN305" s="194">
        <f t="shared" si="1219"/>
        <v>0</v>
      </c>
      <c r="AO305" s="2"/>
      <c r="AP305" s="2"/>
      <c r="AQ305" s="194">
        <f t="shared" ref="AQ305" si="1220">$C305*AQ137*12</f>
        <v>0</v>
      </c>
      <c r="AR305" s="2"/>
      <c r="AS305" s="194">
        <f t="shared" ref="AS305:AU305" si="1221">$C305*AS137*12</f>
        <v>0</v>
      </c>
      <c r="AT305" s="194">
        <f t="shared" si="1221"/>
        <v>0</v>
      </c>
      <c r="AU305" s="194">
        <f t="shared" si="1221"/>
        <v>0</v>
      </c>
      <c r="AV305" s="2"/>
      <c r="AW305" s="194">
        <f t="shared" ref="AW305:AY305" si="1222">$C305*AW137*12</f>
        <v>0</v>
      </c>
      <c r="AX305" s="194">
        <f t="shared" si="1222"/>
        <v>0</v>
      </c>
      <c r="AY305" s="194">
        <f t="shared" si="1222"/>
        <v>0</v>
      </c>
      <c r="AZ305" s="2"/>
      <c r="BA305" s="194">
        <f t="shared" ref="BA305:BD305" si="1223">$C305*BA137*12</f>
        <v>0</v>
      </c>
      <c r="BB305" s="194">
        <f t="shared" si="1223"/>
        <v>0</v>
      </c>
      <c r="BC305" s="194">
        <f t="shared" si="1223"/>
        <v>0</v>
      </c>
      <c r="BD305" s="194">
        <f t="shared" si="1223"/>
        <v>0</v>
      </c>
      <c r="BE305" s="2"/>
      <c r="BF305" s="194">
        <f t="shared" ref="BF305:BG305" si="1224">$C305*BF137*12</f>
        <v>0</v>
      </c>
      <c r="BG305" s="194">
        <f t="shared" si="1224"/>
        <v>0</v>
      </c>
    </row>
    <row r="306" spans="1:59" s="78" customFormat="1" ht="17.100000000000001" customHeight="1" x14ac:dyDescent="0.3">
      <c r="A306" s="67"/>
      <c r="B306" s="150" t="str">
        <f t="shared" si="1167"/>
        <v>PMD750/770-16/4</v>
      </c>
      <c r="C306" s="193"/>
      <c r="D306" s="2"/>
      <c r="E306" s="40">
        <f t="shared" si="1168"/>
        <v>0</v>
      </c>
      <c r="F306" s="2"/>
      <c r="G306" s="194">
        <f t="shared" si="1169"/>
        <v>0</v>
      </c>
      <c r="H306" s="2"/>
      <c r="I306" s="194">
        <f t="shared" si="1179"/>
        <v>0</v>
      </c>
      <c r="J306" s="194">
        <f t="shared" ref="J306:T306" si="1225">$C306*J138*12</f>
        <v>0</v>
      </c>
      <c r="K306" s="194">
        <f t="shared" si="1225"/>
        <v>0</v>
      </c>
      <c r="L306" s="194">
        <f t="shared" si="1225"/>
        <v>0</v>
      </c>
      <c r="M306" s="194">
        <f t="shared" si="1225"/>
        <v>0</v>
      </c>
      <c r="N306" s="194">
        <f t="shared" si="1225"/>
        <v>0</v>
      </c>
      <c r="O306" s="194">
        <f t="shared" si="1225"/>
        <v>0</v>
      </c>
      <c r="P306" s="194">
        <f t="shared" si="1225"/>
        <v>0</v>
      </c>
      <c r="Q306" s="194">
        <f t="shared" si="1225"/>
        <v>0</v>
      </c>
      <c r="R306" s="194">
        <f t="shared" si="1225"/>
        <v>0</v>
      </c>
      <c r="S306" s="194">
        <f t="shared" si="1225"/>
        <v>0</v>
      </c>
      <c r="T306" s="194">
        <f t="shared" si="1225"/>
        <v>0</v>
      </c>
      <c r="U306" s="2"/>
      <c r="V306" s="194">
        <f t="shared" ref="V306:AD306" si="1226">$C306*V138*12</f>
        <v>0</v>
      </c>
      <c r="W306" s="194">
        <f t="shared" si="1226"/>
        <v>0</v>
      </c>
      <c r="X306" s="194">
        <f t="shared" si="1226"/>
        <v>0</v>
      </c>
      <c r="Y306" s="194">
        <f t="shared" si="1226"/>
        <v>0</v>
      </c>
      <c r="Z306" s="194">
        <f t="shared" si="1226"/>
        <v>0</v>
      </c>
      <c r="AA306" s="194">
        <f t="shared" si="1226"/>
        <v>0</v>
      </c>
      <c r="AB306" s="194">
        <f t="shared" si="1226"/>
        <v>0</v>
      </c>
      <c r="AC306" s="194">
        <f t="shared" si="1226"/>
        <v>0</v>
      </c>
      <c r="AD306" s="194">
        <f t="shared" si="1226"/>
        <v>0</v>
      </c>
      <c r="AE306" s="2"/>
      <c r="AF306" s="194">
        <f t="shared" ref="AF306:AG306" si="1227">$C306*AF138*12</f>
        <v>0</v>
      </c>
      <c r="AG306" s="194">
        <f t="shared" si="1227"/>
        <v>0</v>
      </c>
      <c r="AH306" s="2"/>
      <c r="AI306" s="2"/>
      <c r="AJ306" s="2"/>
      <c r="AK306" s="194">
        <f t="shared" ref="AK306:AN306" si="1228">$C306*AK138*12</f>
        <v>0</v>
      </c>
      <c r="AL306" s="194">
        <f t="shared" si="1228"/>
        <v>0</v>
      </c>
      <c r="AM306" s="194">
        <f t="shared" si="1228"/>
        <v>0</v>
      </c>
      <c r="AN306" s="194">
        <f t="shared" si="1228"/>
        <v>0</v>
      </c>
      <c r="AO306" s="2"/>
      <c r="AP306" s="2"/>
      <c r="AQ306" s="194">
        <f t="shared" ref="AQ306" si="1229">$C306*AQ138*12</f>
        <v>0</v>
      </c>
      <c r="AR306" s="2"/>
      <c r="AS306" s="194">
        <f t="shared" ref="AS306:AU306" si="1230">$C306*AS138*12</f>
        <v>0</v>
      </c>
      <c r="AT306" s="194">
        <f t="shared" si="1230"/>
        <v>0</v>
      </c>
      <c r="AU306" s="194">
        <f t="shared" si="1230"/>
        <v>0</v>
      </c>
      <c r="AV306" s="2"/>
      <c r="AW306" s="194">
        <f t="shared" ref="AW306:AY306" si="1231">$C306*AW138*12</f>
        <v>0</v>
      </c>
      <c r="AX306" s="194">
        <f t="shared" si="1231"/>
        <v>0</v>
      </c>
      <c r="AY306" s="194">
        <f t="shared" si="1231"/>
        <v>0</v>
      </c>
      <c r="AZ306" s="2"/>
      <c r="BA306" s="194">
        <f t="shared" ref="BA306:BD306" si="1232">$C306*BA138*12</f>
        <v>0</v>
      </c>
      <c r="BB306" s="194">
        <f t="shared" si="1232"/>
        <v>0</v>
      </c>
      <c r="BC306" s="194">
        <f t="shared" si="1232"/>
        <v>0</v>
      </c>
      <c r="BD306" s="194">
        <f t="shared" si="1232"/>
        <v>0</v>
      </c>
      <c r="BE306" s="2"/>
      <c r="BF306" s="194">
        <f t="shared" ref="BF306:BG306" si="1233">$C306*BF138*12</f>
        <v>0</v>
      </c>
      <c r="BG306" s="194">
        <f t="shared" si="1233"/>
        <v>0</v>
      </c>
    </row>
    <row r="307" spans="1:59" s="78" customFormat="1" ht="17.100000000000001" customHeight="1" x14ac:dyDescent="0.3">
      <c r="A307" s="67"/>
      <c r="B307" s="150" t="str">
        <f t="shared" si="1167"/>
        <v>PMD1000/1100-16/4</v>
      </c>
      <c r="C307" s="193"/>
      <c r="D307" s="2"/>
      <c r="E307" s="40">
        <f t="shared" si="1168"/>
        <v>0</v>
      </c>
      <c r="F307" s="2"/>
      <c r="G307" s="194">
        <f t="shared" si="1169"/>
        <v>0</v>
      </c>
      <c r="H307" s="2"/>
      <c r="I307" s="194">
        <f t="shared" si="1179"/>
        <v>0</v>
      </c>
      <c r="J307" s="194">
        <f t="shared" ref="J307:T307" si="1234">$C307*J139*12</f>
        <v>0</v>
      </c>
      <c r="K307" s="194">
        <f t="shared" si="1234"/>
        <v>0</v>
      </c>
      <c r="L307" s="194">
        <f t="shared" si="1234"/>
        <v>0</v>
      </c>
      <c r="M307" s="194">
        <f t="shared" si="1234"/>
        <v>0</v>
      </c>
      <c r="N307" s="194">
        <f t="shared" si="1234"/>
        <v>0</v>
      </c>
      <c r="O307" s="194">
        <f t="shared" si="1234"/>
        <v>0</v>
      </c>
      <c r="P307" s="194">
        <f t="shared" si="1234"/>
        <v>0</v>
      </c>
      <c r="Q307" s="194">
        <f t="shared" si="1234"/>
        <v>0</v>
      </c>
      <c r="R307" s="194">
        <f t="shared" si="1234"/>
        <v>0</v>
      </c>
      <c r="S307" s="194">
        <f t="shared" si="1234"/>
        <v>0</v>
      </c>
      <c r="T307" s="194">
        <f t="shared" si="1234"/>
        <v>0</v>
      </c>
      <c r="U307" s="2"/>
      <c r="V307" s="194">
        <f t="shared" ref="V307:AD307" si="1235">$C307*V139*12</f>
        <v>0</v>
      </c>
      <c r="W307" s="194">
        <f t="shared" si="1235"/>
        <v>0</v>
      </c>
      <c r="X307" s="194">
        <f t="shared" si="1235"/>
        <v>0</v>
      </c>
      <c r="Y307" s="194">
        <f t="shared" si="1235"/>
        <v>0</v>
      </c>
      <c r="Z307" s="194">
        <f t="shared" si="1235"/>
        <v>0</v>
      </c>
      <c r="AA307" s="194">
        <f t="shared" si="1235"/>
        <v>0</v>
      </c>
      <c r="AB307" s="194">
        <f t="shared" si="1235"/>
        <v>0</v>
      </c>
      <c r="AC307" s="194">
        <f t="shared" si="1235"/>
        <v>0</v>
      </c>
      <c r="AD307" s="194">
        <f t="shared" si="1235"/>
        <v>0</v>
      </c>
      <c r="AE307" s="2"/>
      <c r="AF307" s="194">
        <f t="shared" ref="AF307:AG307" si="1236">$C307*AF139*12</f>
        <v>0</v>
      </c>
      <c r="AG307" s="194">
        <f t="shared" si="1236"/>
        <v>0</v>
      </c>
      <c r="AH307" s="2"/>
      <c r="AI307" s="2"/>
      <c r="AJ307" s="2"/>
      <c r="AK307" s="194">
        <f t="shared" ref="AK307:AN307" si="1237">$C307*AK139*12</f>
        <v>0</v>
      </c>
      <c r="AL307" s="194">
        <f t="shared" si="1237"/>
        <v>0</v>
      </c>
      <c r="AM307" s="194">
        <f t="shared" si="1237"/>
        <v>0</v>
      </c>
      <c r="AN307" s="194">
        <f t="shared" si="1237"/>
        <v>0</v>
      </c>
      <c r="AO307" s="2"/>
      <c r="AP307" s="2"/>
      <c r="AQ307" s="194">
        <f t="shared" ref="AQ307" si="1238">$C307*AQ139*12</f>
        <v>0</v>
      </c>
      <c r="AR307" s="2"/>
      <c r="AS307" s="194">
        <f t="shared" ref="AS307:AU307" si="1239">$C307*AS139*12</f>
        <v>0</v>
      </c>
      <c r="AT307" s="194">
        <f t="shared" si="1239"/>
        <v>0</v>
      </c>
      <c r="AU307" s="194">
        <f t="shared" si="1239"/>
        <v>0</v>
      </c>
      <c r="AV307" s="2"/>
      <c r="AW307" s="194">
        <f t="shared" ref="AW307:AY307" si="1240">$C307*AW139*12</f>
        <v>0</v>
      </c>
      <c r="AX307" s="194">
        <f t="shared" si="1240"/>
        <v>0</v>
      </c>
      <c r="AY307" s="194">
        <f t="shared" si="1240"/>
        <v>0</v>
      </c>
      <c r="AZ307" s="2"/>
      <c r="BA307" s="194">
        <f t="shared" ref="BA307:BD307" si="1241">$C307*BA139*12</f>
        <v>0</v>
      </c>
      <c r="BB307" s="194">
        <f t="shared" si="1241"/>
        <v>0</v>
      </c>
      <c r="BC307" s="194">
        <f t="shared" si="1241"/>
        <v>0</v>
      </c>
      <c r="BD307" s="194">
        <f t="shared" si="1241"/>
        <v>0</v>
      </c>
      <c r="BE307" s="2"/>
      <c r="BF307" s="194">
        <f t="shared" ref="BF307:BG307" si="1242">$C307*BF139*12</f>
        <v>0</v>
      </c>
      <c r="BG307" s="194">
        <f t="shared" si="1242"/>
        <v>0</v>
      </c>
    </row>
    <row r="308" spans="1:59" s="78" customFormat="1" ht="17.100000000000001" customHeight="1" x14ac:dyDescent="0.3">
      <c r="A308" s="67"/>
      <c r="B308" s="150" t="str">
        <f t="shared" si="1167"/>
        <v>PMD240-20/4</v>
      </c>
      <c r="C308" s="193"/>
      <c r="D308" s="2"/>
      <c r="E308" s="40">
        <f t="shared" si="1168"/>
        <v>0</v>
      </c>
      <c r="F308" s="2"/>
      <c r="G308" s="194">
        <f t="shared" si="1169"/>
        <v>0</v>
      </c>
      <c r="H308" s="2"/>
      <c r="I308" s="194">
        <f t="shared" si="1179"/>
        <v>0</v>
      </c>
      <c r="J308" s="194">
        <f t="shared" ref="J308:T308" si="1243">$C308*J140*12</f>
        <v>0</v>
      </c>
      <c r="K308" s="194">
        <f t="shared" si="1243"/>
        <v>0</v>
      </c>
      <c r="L308" s="194">
        <f t="shared" si="1243"/>
        <v>0</v>
      </c>
      <c r="M308" s="194">
        <f t="shared" si="1243"/>
        <v>0</v>
      </c>
      <c r="N308" s="194">
        <f t="shared" si="1243"/>
        <v>0</v>
      </c>
      <c r="O308" s="194">
        <f t="shared" si="1243"/>
        <v>0</v>
      </c>
      <c r="P308" s="194">
        <f t="shared" si="1243"/>
        <v>0</v>
      </c>
      <c r="Q308" s="194">
        <f t="shared" si="1243"/>
        <v>0</v>
      </c>
      <c r="R308" s="194">
        <f t="shared" si="1243"/>
        <v>0</v>
      </c>
      <c r="S308" s="194">
        <f t="shared" si="1243"/>
        <v>0</v>
      </c>
      <c r="T308" s="194">
        <f t="shared" si="1243"/>
        <v>0</v>
      </c>
      <c r="U308" s="2"/>
      <c r="V308" s="194">
        <f t="shared" ref="V308:AD308" si="1244">$C308*V140*12</f>
        <v>0</v>
      </c>
      <c r="W308" s="194">
        <f t="shared" si="1244"/>
        <v>0</v>
      </c>
      <c r="X308" s="194">
        <f t="shared" si="1244"/>
        <v>0</v>
      </c>
      <c r="Y308" s="194">
        <f t="shared" si="1244"/>
        <v>0</v>
      </c>
      <c r="Z308" s="194">
        <f t="shared" si="1244"/>
        <v>0</v>
      </c>
      <c r="AA308" s="194">
        <f t="shared" si="1244"/>
        <v>0</v>
      </c>
      <c r="AB308" s="194">
        <f t="shared" si="1244"/>
        <v>0</v>
      </c>
      <c r="AC308" s="194">
        <f t="shared" si="1244"/>
        <v>0</v>
      </c>
      <c r="AD308" s="194">
        <f t="shared" si="1244"/>
        <v>0</v>
      </c>
      <c r="AE308" s="2"/>
      <c r="AF308" s="194">
        <f t="shared" ref="AF308:AG308" si="1245">$C308*AF140*12</f>
        <v>0</v>
      </c>
      <c r="AG308" s="194">
        <f t="shared" si="1245"/>
        <v>0</v>
      </c>
      <c r="AH308" s="2"/>
      <c r="AI308" s="2"/>
      <c r="AJ308" s="2"/>
      <c r="AK308" s="194">
        <f t="shared" ref="AK308:AN308" si="1246">$C308*AK140*12</f>
        <v>0</v>
      </c>
      <c r="AL308" s="194">
        <f t="shared" si="1246"/>
        <v>0</v>
      </c>
      <c r="AM308" s="194">
        <f t="shared" si="1246"/>
        <v>0</v>
      </c>
      <c r="AN308" s="194">
        <f t="shared" si="1246"/>
        <v>0</v>
      </c>
      <c r="AO308" s="2"/>
      <c r="AP308" s="2"/>
      <c r="AQ308" s="194">
        <f t="shared" ref="AQ308" si="1247">$C308*AQ140*12</f>
        <v>0</v>
      </c>
      <c r="AR308" s="2"/>
      <c r="AS308" s="194">
        <f t="shared" ref="AS308:AU308" si="1248">$C308*AS140*12</f>
        <v>0</v>
      </c>
      <c r="AT308" s="194">
        <f t="shared" si="1248"/>
        <v>0</v>
      </c>
      <c r="AU308" s="194">
        <f t="shared" si="1248"/>
        <v>0</v>
      </c>
      <c r="AV308" s="2"/>
      <c r="AW308" s="194">
        <f t="shared" ref="AW308:AY308" si="1249">$C308*AW140*12</f>
        <v>0</v>
      </c>
      <c r="AX308" s="194">
        <f t="shared" si="1249"/>
        <v>0</v>
      </c>
      <c r="AY308" s="194">
        <f t="shared" si="1249"/>
        <v>0</v>
      </c>
      <c r="AZ308" s="2"/>
      <c r="BA308" s="194">
        <f t="shared" ref="BA308:BD308" si="1250">$C308*BA140*12</f>
        <v>0</v>
      </c>
      <c r="BB308" s="194">
        <f t="shared" si="1250"/>
        <v>0</v>
      </c>
      <c r="BC308" s="194">
        <f t="shared" si="1250"/>
        <v>0</v>
      </c>
      <c r="BD308" s="194">
        <f t="shared" si="1250"/>
        <v>0</v>
      </c>
      <c r="BE308" s="2"/>
      <c r="BF308" s="194">
        <f t="shared" ref="BF308:BG308" si="1251">$C308*BF140*12</f>
        <v>0</v>
      </c>
      <c r="BG308" s="194">
        <f t="shared" si="1251"/>
        <v>0</v>
      </c>
    </row>
    <row r="309" spans="1:59" s="78" customFormat="1" ht="17.100000000000001" customHeight="1" x14ac:dyDescent="0.3">
      <c r="A309" s="67"/>
      <c r="B309" s="150" t="str">
        <f t="shared" si="1167"/>
        <v>PMD650/660-20/4</v>
      </c>
      <c r="C309" s="193"/>
      <c r="D309" s="2"/>
      <c r="E309" s="40">
        <f t="shared" si="1168"/>
        <v>0</v>
      </c>
      <c r="F309" s="2"/>
      <c r="G309" s="194">
        <f t="shared" si="1169"/>
        <v>0</v>
      </c>
      <c r="H309" s="2"/>
      <c r="I309" s="194">
        <f t="shared" si="1179"/>
        <v>0</v>
      </c>
      <c r="J309" s="194">
        <f t="shared" ref="J309:T309" si="1252">$C309*J141*12</f>
        <v>0</v>
      </c>
      <c r="K309" s="194">
        <f t="shared" si="1252"/>
        <v>0</v>
      </c>
      <c r="L309" s="194">
        <f t="shared" si="1252"/>
        <v>0</v>
      </c>
      <c r="M309" s="194">
        <f t="shared" si="1252"/>
        <v>0</v>
      </c>
      <c r="N309" s="194">
        <f t="shared" si="1252"/>
        <v>0</v>
      </c>
      <c r="O309" s="194">
        <f t="shared" si="1252"/>
        <v>0</v>
      </c>
      <c r="P309" s="194">
        <f t="shared" si="1252"/>
        <v>0</v>
      </c>
      <c r="Q309" s="194">
        <f t="shared" si="1252"/>
        <v>0</v>
      </c>
      <c r="R309" s="194">
        <f t="shared" si="1252"/>
        <v>0</v>
      </c>
      <c r="S309" s="194">
        <f t="shared" si="1252"/>
        <v>0</v>
      </c>
      <c r="T309" s="194">
        <f t="shared" si="1252"/>
        <v>0</v>
      </c>
      <c r="U309" s="2"/>
      <c r="V309" s="194">
        <f t="shared" ref="V309:AD309" si="1253">$C309*V141*12</f>
        <v>0</v>
      </c>
      <c r="W309" s="194">
        <f t="shared" si="1253"/>
        <v>0</v>
      </c>
      <c r="X309" s="194">
        <f t="shared" si="1253"/>
        <v>0</v>
      </c>
      <c r="Y309" s="194">
        <f t="shared" si="1253"/>
        <v>0</v>
      </c>
      <c r="Z309" s="194">
        <f t="shared" si="1253"/>
        <v>0</v>
      </c>
      <c r="AA309" s="194">
        <f t="shared" si="1253"/>
        <v>0</v>
      </c>
      <c r="AB309" s="194">
        <f t="shared" si="1253"/>
        <v>0</v>
      </c>
      <c r="AC309" s="194">
        <f t="shared" si="1253"/>
        <v>0</v>
      </c>
      <c r="AD309" s="194">
        <f t="shared" si="1253"/>
        <v>0</v>
      </c>
      <c r="AE309" s="2"/>
      <c r="AF309" s="194">
        <f t="shared" ref="AF309:AG309" si="1254">$C309*AF141*12</f>
        <v>0</v>
      </c>
      <c r="AG309" s="194">
        <f t="shared" si="1254"/>
        <v>0</v>
      </c>
      <c r="AH309" s="2"/>
      <c r="AI309" s="2"/>
      <c r="AJ309" s="2"/>
      <c r="AK309" s="194">
        <f t="shared" ref="AK309:AN309" si="1255">$C309*AK141*12</f>
        <v>0</v>
      </c>
      <c r="AL309" s="194">
        <f t="shared" si="1255"/>
        <v>0</v>
      </c>
      <c r="AM309" s="194">
        <f t="shared" si="1255"/>
        <v>0</v>
      </c>
      <c r="AN309" s="194">
        <f t="shared" si="1255"/>
        <v>0</v>
      </c>
      <c r="AO309" s="2"/>
      <c r="AP309" s="2"/>
      <c r="AQ309" s="194">
        <f t="shared" ref="AQ309" si="1256">$C309*AQ141*12</f>
        <v>0</v>
      </c>
      <c r="AR309" s="2"/>
      <c r="AS309" s="194">
        <f t="shared" ref="AS309:AU309" si="1257">$C309*AS141*12</f>
        <v>0</v>
      </c>
      <c r="AT309" s="194">
        <f t="shared" si="1257"/>
        <v>0</v>
      </c>
      <c r="AU309" s="194">
        <f t="shared" si="1257"/>
        <v>0</v>
      </c>
      <c r="AV309" s="2"/>
      <c r="AW309" s="194">
        <f t="shared" ref="AW309:AY309" si="1258">$C309*AW141*12</f>
        <v>0</v>
      </c>
      <c r="AX309" s="194">
        <f t="shared" si="1258"/>
        <v>0</v>
      </c>
      <c r="AY309" s="194">
        <f t="shared" si="1258"/>
        <v>0</v>
      </c>
      <c r="AZ309" s="2"/>
      <c r="BA309" s="194">
        <f t="shared" ref="BA309:BD309" si="1259">$C309*BA141*12</f>
        <v>0</v>
      </c>
      <c r="BB309" s="194">
        <f t="shared" si="1259"/>
        <v>0</v>
      </c>
      <c r="BC309" s="194">
        <f t="shared" si="1259"/>
        <v>0</v>
      </c>
      <c r="BD309" s="194">
        <f t="shared" si="1259"/>
        <v>0</v>
      </c>
      <c r="BE309" s="2"/>
      <c r="BF309" s="194">
        <f t="shared" ref="BF309:BG309" si="1260">$C309*BF141*12</f>
        <v>0</v>
      </c>
      <c r="BG309" s="194">
        <f t="shared" si="1260"/>
        <v>0</v>
      </c>
    </row>
    <row r="310" spans="1:59" s="78" customFormat="1" ht="17.100000000000001" customHeight="1" x14ac:dyDescent="0.3">
      <c r="A310" s="67"/>
      <c r="B310" s="150" t="str">
        <f t="shared" si="1167"/>
        <v>PMD750/770-20/4</v>
      </c>
      <c r="C310" s="193"/>
      <c r="D310" s="2"/>
      <c r="E310" s="40">
        <f t="shared" si="1168"/>
        <v>0</v>
      </c>
      <c r="F310" s="2"/>
      <c r="G310" s="194">
        <f t="shared" si="1169"/>
        <v>0</v>
      </c>
      <c r="H310" s="2"/>
      <c r="I310" s="194">
        <f t="shared" si="1179"/>
        <v>0</v>
      </c>
      <c r="J310" s="194">
        <f t="shared" ref="J310:T310" si="1261">$C310*J142*12</f>
        <v>0</v>
      </c>
      <c r="K310" s="194">
        <f t="shared" si="1261"/>
        <v>0</v>
      </c>
      <c r="L310" s="194">
        <f t="shared" si="1261"/>
        <v>0</v>
      </c>
      <c r="M310" s="194">
        <f t="shared" si="1261"/>
        <v>0</v>
      </c>
      <c r="N310" s="194">
        <f t="shared" si="1261"/>
        <v>0</v>
      </c>
      <c r="O310" s="194">
        <f t="shared" si="1261"/>
        <v>0</v>
      </c>
      <c r="P310" s="194">
        <f t="shared" si="1261"/>
        <v>0</v>
      </c>
      <c r="Q310" s="194">
        <f t="shared" si="1261"/>
        <v>0</v>
      </c>
      <c r="R310" s="194">
        <f t="shared" si="1261"/>
        <v>0</v>
      </c>
      <c r="S310" s="194">
        <f t="shared" si="1261"/>
        <v>0</v>
      </c>
      <c r="T310" s="194">
        <f t="shared" si="1261"/>
        <v>0</v>
      </c>
      <c r="U310" s="2"/>
      <c r="V310" s="194">
        <f t="shared" ref="V310:AD310" si="1262">$C310*V142*12</f>
        <v>0</v>
      </c>
      <c r="W310" s="194">
        <f t="shared" si="1262"/>
        <v>0</v>
      </c>
      <c r="X310" s="194">
        <f t="shared" si="1262"/>
        <v>0</v>
      </c>
      <c r="Y310" s="194">
        <f t="shared" si="1262"/>
        <v>0</v>
      </c>
      <c r="Z310" s="194">
        <f t="shared" si="1262"/>
        <v>0</v>
      </c>
      <c r="AA310" s="194">
        <f t="shared" si="1262"/>
        <v>0</v>
      </c>
      <c r="AB310" s="194">
        <f t="shared" si="1262"/>
        <v>0</v>
      </c>
      <c r="AC310" s="194">
        <f t="shared" si="1262"/>
        <v>0</v>
      </c>
      <c r="AD310" s="194">
        <f t="shared" si="1262"/>
        <v>0</v>
      </c>
      <c r="AE310" s="2"/>
      <c r="AF310" s="194">
        <f t="shared" ref="AF310:AG310" si="1263">$C310*AF142*12</f>
        <v>0</v>
      </c>
      <c r="AG310" s="194">
        <f t="shared" si="1263"/>
        <v>0</v>
      </c>
      <c r="AH310" s="2"/>
      <c r="AI310" s="2"/>
      <c r="AJ310" s="2"/>
      <c r="AK310" s="194">
        <f t="shared" ref="AK310:AN310" si="1264">$C310*AK142*12</f>
        <v>0</v>
      </c>
      <c r="AL310" s="194">
        <f t="shared" si="1264"/>
        <v>0</v>
      </c>
      <c r="AM310" s="194">
        <f t="shared" si="1264"/>
        <v>0</v>
      </c>
      <c r="AN310" s="194">
        <f t="shared" si="1264"/>
        <v>0</v>
      </c>
      <c r="AO310" s="2"/>
      <c r="AP310" s="2"/>
      <c r="AQ310" s="194">
        <f t="shared" ref="AQ310" si="1265">$C310*AQ142*12</f>
        <v>0</v>
      </c>
      <c r="AR310" s="2"/>
      <c r="AS310" s="194">
        <f t="shared" ref="AS310:AU310" si="1266">$C310*AS142*12</f>
        <v>0</v>
      </c>
      <c r="AT310" s="194">
        <f t="shared" si="1266"/>
        <v>0</v>
      </c>
      <c r="AU310" s="194">
        <f t="shared" si="1266"/>
        <v>0</v>
      </c>
      <c r="AV310" s="2"/>
      <c r="AW310" s="194">
        <f t="shared" ref="AW310:AY310" si="1267">$C310*AW142*12</f>
        <v>0</v>
      </c>
      <c r="AX310" s="194">
        <f t="shared" si="1267"/>
        <v>0</v>
      </c>
      <c r="AY310" s="194">
        <f t="shared" si="1267"/>
        <v>0</v>
      </c>
      <c r="AZ310" s="2"/>
      <c r="BA310" s="194">
        <f t="shared" ref="BA310:BD310" si="1268">$C310*BA142*12</f>
        <v>0</v>
      </c>
      <c r="BB310" s="194">
        <f t="shared" si="1268"/>
        <v>0</v>
      </c>
      <c r="BC310" s="194">
        <f t="shared" si="1268"/>
        <v>0</v>
      </c>
      <c r="BD310" s="194">
        <f t="shared" si="1268"/>
        <v>0</v>
      </c>
      <c r="BE310" s="2"/>
      <c r="BF310" s="194">
        <f t="shared" ref="BF310:BG310" si="1269">$C310*BF142*12</f>
        <v>0</v>
      </c>
      <c r="BG310" s="194">
        <f t="shared" si="1269"/>
        <v>0</v>
      </c>
    </row>
    <row r="311" spans="1:59" s="78" customFormat="1" ht="17.100000000000001" customHeight="1" x14ac:dyDescent="0.3">
      <c r="A311" s="67"/>
      <c r="B311" s="150" t="str">
        <f t="shared" si="1167"/>
        <v>PMD1000/1100-20/4</v>
      </c>
      <c r="C311" s="193"/>
      <c r="D311" s="2"/>
      <c r="E311" s="40">
        <f t="shared" si="1168"/>
        <v>0</v>
      </c>
      <c r="F311" s="2"/>
      <c r="G311" s="194">
        <f t="shared" si="1169"/>
        <v>0</v>
      </c>
      <c r="H311" s="2"/>
      <c r="I311" s="194">
        <f t="shared" si="1179"/>
        <v>0</v>
      </c>
      <c r="J311" s="194">
        <f t="shared" ref="J311:T311" si="1270">$C311*J143*12</f>
        <v>0</v>
      </c>
      <c r="K311" s="194">
        <f t="shared" si="1270"/>
        <v>0</v>
      </c>
      <c r="L311" s="194">
        <f t="shared" si="1270"/>
        <v>0</v>
      </c>
      <c r="M311" s="194">
        <f t="shared" si="1270"/>
        <v>0</v>
      </c>
      <c r="N311" s="194">
        <f t="shared" si="1270"/>
        <v>0</v>
      </c>
      <c r="O311" s="194">
        <f t="shared" si="1270"/>
        <v>0</v>
      </c>
      <c r="P311" s="194">
        <f t="shared" si="1270"/>
        <v>0</v>
      </c>
      <c r="Q311" s="194">
        <f t="shared" si="1270"/>
        <v>0</v>
      </c>
      <c r="R311" s="194">
        <f t="shared" si="1270"/>
        <v>0</v>
      </c>
      <c r="S311" s="194">
        <f t="shared" si="1270"/>
        <v>0</v>
      </c>
      <c r="T311" s="194">
        <f t="shared" si="1270"/>
        <v>0</v>
      </c>
      <c r="U311" s="2"/>
      <c r="V311" s="194">
        <f t="shared" ref="V311:AD311" si="1271">$C311*V143*12</f>
        <v>0</v>
      </c>
      <c r="W311" s="194">
        <f t="shared" si="1271"/>
        <v>0</v>
      </c>
      <c r="X311" s="194">
        <f t="shared" si="1271"/>
        <v>0</v>
      </c>
      <c r="Y311" s="194">
        <f t="shared" si="1271"/>
        <v>0</v>
      </c>
      <c r="Z311" s="194">
        <f t="shared" si="1271"/>
        <v>0</v>
      </c>
      <c r="AA311" s="194">
        <f t="shared" si="1271"/>
        <v>0</v>
      </c>
      <c r="AB311" s="194">
        <f t="shared" si="1271"/>
        <v>0</v>
      </c>
      <c r="AC311" s="194">
        <f t="shared" si="1271"/>
        <v>0</v>
      </c>
      <c r="AD311" s="194">
        <f t="shared" si="1271"/>
        <v>0</v>
      </c>
      <c r="AE311" s="2"/>
      <c r="AF311" s="194">
        <f t="shared" ref="AF311:AG311" si="1272">$C311*AF143*12</f>
        <v>0</v>
      </c>
      <c r="AG311" s="194">
        <f t="shared" si="1272"/>
        <v>0</v>
      </c>
      <c r="AH311" s="2"/>
      <c r="AI311" s="2"/>
      <c r="AJ311" s="2"/>
      <c r="AK311" s="194">
        <f t="shared" ref="AK311:AN311" si="1273">$C311*AK143*12</f>
        <v>0</v>
      </c>
      <c r="AL311" s="194">
        <f t="shared" si="1273"/>
        <v>0</v>
      </c>
      <c r="AM311" s="194">
        <f t="shared" si="1273"/>
        <v>0</v>
      </c>
      <c r="AN311" s="194">
        <f t="shared" si="1273"/>
        <v>0</v>
      </c>
      <c r="AO311" s="2"/>
      <c r="AP311" s="2"/>
      <c r="AQ311" s="194">
        <f t="shared" ref="AQ311" si="1274">$C311*AQ143*12</f>
        <v>0</v>
      </c>
      <c r="AR311" s="2"/>
      <c r="AS311" s="194">
        <f t="shared" ref="AS311:AU311" si="1275">$C311*AS143*12</f>
        <v>0</v>
      </c>
      <c r="AT311" s="194">
        <f t="shared" si="1275"/>
        <v>0</v>
      </c>
      <c r="AU311" s="194">
        <f t="shared" si="1275"/>
        <v>0</v>
      </c>
      <c r="AV311" s="2"/>
      <c r="AW311" s="194">
        <f t="shared" ref="AW311:AY311" si="1276">$C311*AW143*12</f>
        <v>0</v>
      </c>
      <c r="AX311" s="194">
        <f t="shared" si="1276"/>
        <v>0</v>
      </c>
      <c r="AY311" s="194">
        <f t="shared" si="1276"/>
        <v>0</v>
      </c>
      <c r="AZ311" s="2"/>
      <c r="BA311" s="194">
        <f t="shared" ref="BA311:BD311" si="1277">$C311*BA143*12</f>
        <v>0</v>
      </c>
      <c r="BB311" s="194">
        <f t="shared" si="1277"/>
        <v>0</v>
      </c>
      <c r="BC311" s="194">
        <f t="shared" si="1277"/>
        <v>0</v>
      </c>
      <c r="BD311" s="194">
        <f t="shared" si="1277"/>
        <v>0</v>
      </c>
      <c r="BE311" s="2"/>
      <c r="BF311" s="194">
        <f t="shared" ref="BF311:BG311" si="1278">$C311*BF143*12</f>
        <v>0</v>
      </c>
      <c r="BG311" s="194">
        <f t="shared" si="1278"/>
        <v>0</v>
      </c>
    </row>
    <row r="312" spans="1:59" s="78" customFormat="1" ht="17.100000000000001" customHeight="1" x14ac:dyDescent="0.3">
      <c r="A312" s="67"/>
      <c r="B312" s="150" t="str">
        <f t="shared" si="1167"/>
        <v>Decentrale units</v>
      </c>
      <c r="C312" s="193"/>
      <c r="D312" s="2"/>
      <c r="E312" s="40">
        <f t="shared" si="1168"/>
        <v>0</v>
      </c>
      <c r="F312" s="2"/>
      <c r="G312" s="194">
        <f t="shared" si="1169"/>
        <v>0</v>
      </c>
      <c r="H312" s="2"/>
      <c r="I312" s="194">
        <f t="shared" si="1179"/>
        <v>0</v>
      </c>
      <c r="J312" s="194">
        <f t="shared" ref="J312:T312" si="1279">$C312*J144*12</f>
        <v>0</v>
      </c>
      <c r="K312" s="194">
        <f t="shared" si="1279"/>
        <v>0</v>
      </c>
      <c r="L312" s="194">
        <f t="shared" si="1279"/>
        <v>0</v>
      </c>
      <c r="M312" s="194">
        <f t="shared" si="1279"/>
        <v>0</v>
      </c>
      <c r="N312" s="194">
        <f t="shared" si="1279"/>
        <v>0</v>
      </c>
      <c r="O312" s="194">
        <f t="shared" si="1279"/>
        <v>0</v>
      </c>
      <c r="P312" s="194">
        <f t="shared" si="1279"/>
        <v>0</v>
      </c>
      <c r="Q312" s="194">
        <f t="shared" si="1279"/>
        <v>0</v>
      </c>
      <c r="R312" s="194">
        <f t="shared" si="1279"/>
        <v>0</v>
      </c>
      <c r="S312" s="194">
        <f t="shared" si="1279"/>
        <v>0</v>
      </c>
      <c r="T312" s="194">
        <f t="shared" si="1279"/>
        <v>0</v>
      </c>
      <c r="U312" s="2"/>
      <c r="V312" s="194">
        <f t="shared" ref="V312:AD312" si="1280">$C312*V144*12</f>
        <v>0</v>
      </c>
      <c r="W312" s="194">
        <f t="shared" si="1280"/>
        <v>0</v>
      </c>
      <c r="X312" s="194">
        <f t="shared" si="1280"/>
        <v>0</v>
      </c>
      <c r="Y312" s="194">
        <f t="shared" si="1280"/>
        <v>0</v>
      </c>
      <c r="Z312" s="194">
        <f t="shared" si="1280"/>
        <v>0</v>
      </c>
      <c r="AA312" s="194">
        <f t="shared" si="1280"/>
        <v>0</v>
      </c>
      <c r="AB312" s="194">
        <f t="shared" si="1280"/>
        <v>0</v>
      </c>
      <c r="AC312" s="194">
        <f t="shared" si="1280"/>
        <v>0</v>
      </c>
      <c r="AD312" s="194">
        <f t="shared" si="1280"/>
        <v>0</v>
      </c>
      <c r="AE312" s="2"/>
      <c r="AF312" s="194">
        <f t="shared" ref="AF312:AG312" si="1281">$C312*AF144*12</f>
        <v>0</v>
      </c>
      <c r="AG312" s="194">
        <f t="shared" si="1281"/>
        <v>0</v>
      </c>
      <c r="AH312" s="2"/>
      <c r="AI312" s="2"/>
      <c r="AJ312" s="2"/>
      <c r="AK312" s="194">
        <f t="shared" ref="AK312:AN312" si="1282">$C312*AK144*12</f>
        <v>0</v>
      </c>
      <c r="AL312" s="194">
        <f t="shared" si="1282"/>
        <v>0</v>
      </c>
      <c r="AM312" s="194">
        <f t="shared" si="1282"/>
        <v>0</v>
      </c>
      <c r="AN312" s="194">
        <f t="shared" si="1282"/>
        <v>0</v>
      </c>
      <c r="AO312" s="2"/>
      <c r="AP312" s="2"/>
      <c r="AQ312" s="194">
        <f t="shared" ref="AQ312" si="1283">$C312*AQ144*12</f>
        <v>0</v>
      </c>
      <c r="AR312" s="2"/>
      <c r="AS312" s="194">
        <f t="shared" ref="AS312:AU312" si="1284">$C312*AS144*12</f>
        <v>0</v>
      </c>
      <c r="AT312" s="194">
        <f t="shared" si="1284"/>
        <v>0</v>
      </c>
      <c r="AU312" s="194">
        <f t="shared" si="1284"/>
        <v>0</v>
      </c>
      <c r="AV312" s="2"/>
      <c r="AW312" s="194">
        <f t="shared" ref="AW312:AY312" si="1285">$C312*AW144*12</f>
        <v>0</v>
      </c>
      <c r="AX312" s="194">
        <f t="shared" si="1285"/>
        <v>0</v>
      </c>
      <c r="AY312" s="194">
        <f t="shared" si="1285"/>
        <v>0</v>
      </c>
      <c r="AZ312" s="2"/>
      <c r="BA312" s="194">
        <f t="shared" ref="BA312:BD312" si="1286">$C312*BA144*12</f>
        <v>0</v>
      </c>
      <c r="BB312" s="194">
        <f t="shared" si="1286"/>
        <v>0</v>
      </c>
      <c r="BC312" s="194">
        <f t="shared" si="1286"/>
        <v>0</v>
      </c>
      <c r="BD312" s="194">
        <f t="shared" si="1286"/>
        <v>0</v>
      </c>
      <c r="BE312" s="2"/>
      <c r="BF312" s="194">
        <f t="shared" ref="BF312:BG312" si="1287">$C312*BF144*12</f>
        <v>0</v>
      </c>
      <c r="BG312" s="194">
        <f t="shared" si="1287"/>
        <v>0</v>
      </c>
    </row>
    <row r="313" spans="1:59" s="78" customFormat="1" ht="17.100000000000001" customHeight="1" x14ac:dyDescent="0.3">
      <c r="A313" s="67"/>
      <c r="B313" s="150" t="str">
        <f t="shared" si="1167"/>
        <v>Afvaleilanden</v>
      </c>
      <c r="C313" s="193"/>
      <c r="D313" s="2"/>
      <c r="E313" s="40">
        <f t="shared" ref="E313:E336" si="1288">SUM(F313:BG313)</f>
        <v>0</v>
      </c>
      <c r="F313" s="2"/>
      <c r="G313" s="194">
        <f t="shared" si="1169"/>
        <v>0</v>
      </c>
      <c r="H313" s="2"/>
      <c r="I313" s="194">
        <f t="shared" si="1179"/>
        <v>0</v>
      </c>
      <c r="J313" s="194">
        <f t="shared" ref="J313:T313" si="1289">$C313*J145*12</f>
        <v>0</v>
      </c>
      <c r="K313" s="194">
        <f t="shared" si="1289"/>
        <v>0</v>
      </c>
      <c r="L313" s="194">
        <f t="shared" si="1289"/>
        <v>0</v>
      </c>
      <c r="M313" s="194">
        <f t="shared" si="1289"/>
        <v>0</v>
      </c>
      <c r="N313" s="194">
        <f t="shared" si="1289"/>
        <v>0</v>
      </c>
      <c r="O313" s="194">
        <f t="shared" si="1289"/>
        <v>0</v>
      </c>
      <c r="P313" s="194">
        <f t="shared" si="1289"/>
        <v>0</v>
      </c>
      <c r="Q313" s="194">
        <f t="shared" si="1289"/>
        <v>0</v>
      </c>
      <c r="R313" s="194">
        <f t="shared" si="1289"/>
        <v>0</v>
      </c>
      <c r="S313" s="194">
        <f t="shared" si="1289"/>
        <v>0</v>
      </c>
      <c r="T313" s="194">
        <f t="shared" si="1289"/>
        <v>0</v>
      </c>
      <c r="U313" s="2"/>
      <c r="V313" s="194">
        <f t="shared" ref="V313:AD313" si="1290">$C313*V145*12</f>
        <v>0</v>
      </c>
      <c r="W313" s="194">
        <f t="shared" si="1290"/>
        <v>0</v>
      </c>
      <c r="X313" s="194">
        <f t="shared" si="1290"/>
        <v>0</v>
      </c>
      <c r="Y313" s="194">
        <f t="shared" si="1290"/>
        <v>0</v>
      </c>
      <c r="Z313" s="194">
        <f t="shared" si="1290"/>
        <v>0</v>
      </c>
      <c r="AA313" s="194">
        <f t="shared" si="1290"/>
        <v>0</v>
      </c>
      <c r="AB313" s="194">
        <f t="shared" si="1290"/>
        <v>0</v>
      </c>
      <c r="AC313" s="194">
        <f t="shared" si="1290"/>
        <v>0</v>
      </c>
      <c r="AD313" s="194">
        <f t="shared" si="1290"/>
        <v>0</v>
      </c>
      <c r="AE313" s="2"/>
      <c r="AF313" s="194">
        <f t="shared" ref="AF313:AG333" si="1291">$C313*AF145*12</f>
        <v>0</v>
      </c>
      <c r="AG313" s="194">
        <f t="shared" si="1291"/>
        <v>0</v>
      </c>
      <c r="AH313" s="2"/>
      <c r="AI313" s="2"/>
      <c r="AJ313" s="2"/>
      <c r="AK313" s="194">
        <f t="shared" ref="AK313:AN333" si="1292">$C313*AK145*12</f>
        <v>0</v>
      </c>
      <c r="AL313" s="194">
        <f t="shared" si="1292"/>
        <v>0</v>
      </c>
      <c r="AM313" s="194">
        <f t="shared" si="1292"/>
        <v>0</v>
      </c>
      <c r="AN313" s="194">
        <f t="shared" si="1292"/>
        <v>0</v>
      </c>
      <c r="AO313" s="2"/>
      <c r="AP313" s="2"/>
      <c r="AQ313" s="194">
        <f t="shared" ref="AQ313:AQ333" si="1293">$C313*AQ145*12</f>
        <v>0</v>
      </c>
      <c r="AR313" s="2"/>
      <c r="AS313" s="194">
        <f t="shared" ref="AS313:AU333" si="1294">$C313*AS145*12</f>
        <v>0</v>
      </c>
      <c r="AT313" s="194">
        <f t="shared" si="1294"/>
        <v>0</v>
      </c>
      <c r="AU313" s="194">
        <f t="shared" si="1294"/>
        <v>0</v>
      </c>
      <c r="AV313" s="2"/>
      <c r="AW313" s="194">
        <f t="shared" ref="AW313:AY333" si="1295">$C313*AW145*12</f>
        <v>0</v>
      </c>
      <c r="AX313" s="194">
        <f t="shared" si="1295"/>
        <v>0</v>
      </c>
      <c r="AY313" s="194">
        <f t="shared" si="1295"/>
        <v>0</v>
      </c>
      <c r="AZ313" s="2"/>
      <c r="BA313" s="194">
        <f t="shared" ref="BA313:BD333" si="1296">$C313*BA145*12</f>
        <v>0</v>
      </c>
      <c r="BB313" s="194">
        <f t="shared" si="1296"/>
        <v>0</v>
      </c>
      <c r="BC313" s="194">
        <f t="shared" si="1296"/>
        <v>0</v>
      </c>
      <c r="BD313" s="194">
        <f t="shared" si="1296"/>
        <v>0</v>
      </c>
      <c r="BE313" s="2"/>
      <c r="BF313" s="194">
        <f t="shared" ref="BF313:BG333" si="1297">$C313*BF145*12</f>
        <v>0</v>
      </c>
      <c r="BG313" s="194">
        <f t="shared" si="1297"/>
        <v>0</v>
      </c>
    </row>
    <row r="314" spans="1:59" s="78" customFormat="1" ht="17.100000000000001" customHeight="1" x14ac:dyDescent="0.3">
      <c r="A314" s="67"/>
      <c r="B314" s="150" t="str">
        <f t="shared" si="1167"/>
        <v>Perscontainer Restafval 25 m3</v>
      </c>
      <c r="C314" s="193"/>
      <c r="D314" s="2"/>
      <c r="E314" s="40">
        <f t="shared" si="1288"/>
        <v>0</v>
      </c>
      <c r="F314" s="2"/>
      <c r="G314" s="194">
        <f t="shared" si="1169"/>
        <v>0</v>
      </c>
      <c r="H314" s="2"/>
      <c r="I314" s="194">
        <f t="shared" si="1179"/>
        <v>0</v>
      </c>
      <c r="J314" s="194">
        <f t="shared" ref="J314:T314" si="1298">$C314*J146*12</f>
        <v>0</v>
      </c>
      <c r="K314" s="194">
        <f t="shared" si="1298"/>
        <v>0</v>
      </c>
      <c r="L314" s="194">
        <f t="shared" si="1298"/>
        <v>0</v>
      </c>
      <c r="M314" s="194">
        <f t="shared" si="1298"/>
        <v>0</v>
      </c>
      <c r="N314" s="194">
        <f t="shared" si="1298"/>
        <v>0</v>
      </c>
      <c r="O314" s="194">
        <f t="shared" si="1298"/>
        <v>0</v>
      </c>
      <c r="P314" s="194">
        <f t="shared" si="1298"/>
        <v>0</v>
      </c>
      <c r="Q314" s="194">
        <f t="shared" si="1298"/>
        <v>0</v>
      </c>
      <c r="R314" s="194">
        <f t="shared" si="1298"/>
        <v>0</v>
      </c>
      <c r="S314" s="194">
        <f t="shared" si="1298"/>
        <v>0</v>
      </c>
      <c r="T314" s="194">
        <f t="shared" si="1298"/>
        <v>0</v>
      </c>
      <c r="U314" s="2"/>
      <c r="V314" s="194">
        <f t="shared" ref="V314:AD314" si="1299">$C314*V146*12</f>
        <v>0</v>
      </c>
      <c r="W314" s="194">
        <f t="shared" si="1299"/>
        <v>0</v>
      </c>
      <c r="X314" s="194">
        <f t="shared" si="1299"/>
        <v>0</v>
      </c>
      <c r="Y314" s="194">
        <f t="shared" si="1299"/>
        <v>0</v>
      </c>
      <c r="Z314" s="194">
        <f t="shared" si="1299"/>
        <v>0</v>
      </c>
      <c r="AA314" s="194">
        <f t="shared" si="1299"/>
        <v>0</v>
      </c>
      <c r="AB314" s="194">
        <f t="shared" si="1299"/>
        <v>0</v>
      </c>
      <c r="AC314" s="194">
        <f t="shared" si="1299"/>
        <v>0</v>
      </c>
      <c r="AD314" s="194">
        <f t="shared" si="1299"/>
        <v>0</v>
      </c>
      <c r="AE314" s="2"/>
      <c r="AF314" s="194">
        <f t="shared" si="1291"/>
        <v>0</v>
      </c>
      <c r="AG314" s="194">
        <f t="shared" si="1291"/>
        <v>0</v>
      </c>
      <c r="AH314" s="2"/>
      <c r="AI314" s="2"/>
      <c r="AJ314" s="2"/>
      <c r="AK314" s="194">
        <f t="shared" si="1292"/>
        <v>0</v>
      </c>
      <c r="AL314" s="194">
        <f t="shared" si="1292"/>
        <v>0</v>
      </c>
      <c r="AM314" s="194">
        <f t="shared" si="1292"/>
        <v>0</v>
      </c>
      <c r="AN314" s="194">
        <f t="shared" si="1292"/>
        <v>0</v>
      </c>
      <c r="AO314" s="2"/>
      <c r="AP314" s="2"/>
      <c r="AQ314" s="194">
        <f t="shared" si="1293"/>
        <v>0</v>
      </c>
      <c r="AR314" s="2"/>
      <c r="AS314" s="194">
        <f t="shared" si="1294"/>
        <v>0</v>
      </c>
      <c r="AT314" s="194">
        <f t="shared" si="1294"/>
        <v>0</v>
      </c>
      <c r="AU314" s="194">
        <f t="shared" si="1294"/>
        <v>0</v>
      </c>
      <c r="AV314" s="2"/>
      <c r="AW314" s="194">
        <f t="shared" si="1295"/>
        <v>0</v>
      </c>
      <c r="AX314" s="194">
        <f t="shared" si="1295"/>
        <v>0</v>
      </c>
      <c r="AY314" s="194">
        <f t="shared" si="1295"/>
        <v>0</v>
      </c>
      <c r="AZ314" s="2"/>
      <c r="BA314" s="194">
        <f t="shared" si="1296"/>
        <v>0</v>
      </c>
      <c r="BB314" s="194">
        <f t="shared" si="1296"/>
        <v>0</v>
      </c>
      <c r="BC314" s="194">
        <f t="shared" si="1296"/>
        <v>0</v>
      </c>
      <c r="BD314" s="194">
        <f t="shared" si="1296"/>
        <v>0</v>
      </c>
      <c r="BE314" s="2"/>
      <c r="BF314" s="194">
        <f t="shared" si="1297"/>
        <v>0</v>
      </c>
      <c r="BG314" s="194">
        <f t="shared" si="1297"/>
        <v>0</v>
      </c>
    </row>
    <row r="315" spans="1:59" s="78" customFormat="1" ht="17.100000000000001" customHeight="1" x14ac:dyDescent="0.3">
      <c r="A315" s="67"/>
      <c r="B315" s="150" t="str">
        <f t="shared" si="1167"/>
        <v>Perscontainer Vertrouwelijk papier 25 m3</v>
      </c>
      <c r="C315" s="193"/>
      <c r="D315" s="2"/>
      <c r="E315" s="40">
        <f t="shared" si="1288"/>
        <v>0</v>
      </c>
      <c r="F315" s="2"/>
      <c r="G315" s="194">
        <f t="shared" si="1169"/>
        <v>0</v>
      </c>
      <c r="H315" s="2"/>
      <c r="I315" s="194">
        <f t="shared" si="1179"/>
        <v>0</v>
      </c>
      <c r="J315" s="194">
        <f t="shared" ref="J315:T315" si="1300">$C315*J147*12</f>
        <v>0</v>
      </c>
      <c r="K315" s="194">
        <f t="shared" si="1300"/>
        <v>0</v>
      </c>
      <c r="L315" s="194">
        <f t="shared" si="1300"/>
        <v>0</v>
      </c>
      <c r="M315" s="194">
        <f t="shared" si="1300"/>
        <v>0</v>
      </c>
      <c r="N315" s="194">
        <f t="shared" si="1300"/>
        <v>0</v>
      </c>
      <c r="O315" s="194">
        <f t="shared" si="1300"/>
        <v>0</v>
      </c>
      <c r="P315" s="194">
        <f t="shared" si="1300"/>
        <v>0</v>
      </c>
      <c r="Q315" s="194">
        <f t="shared" si="1300"/>
        <v>0</v>
      </c>
      <c r="R315" s="194">
        <f t="shared" si="1300"/>
        <v>0</v>
      </c>
      <c r="S315" s="194">
        <f t="shared" si="1300"/>
        <v>0</v>
      </c>
      <c r="T315" s="194">
        <f t="shared" si="1300"/>
        <v>0</v>
      </c>
      <c r="U315" s="2"/>
      <c r="V315" s="194">
        <f t="shared" ref="V315:AD315" si="1301">$C315*V147*12</f>
        <v>0</v>
      </c>
      <c r="W315" s="194">
        <f t="shared" si="1301"/>
        <v>0</v>
      </c>
      <c r="X315" s="194">
        <f t="shared" si="1301"/>
        <v>0</v>
      </c>
      <c r="Y315" s="194">
        <f t="shared" si="1301"/>
        <v>0</v>
      </c>
      <c r="Z315" s="194">
        <f t="shared" si="1301"/>
        <v>0</v>
      </c>
      <c r="AA315" s="194">
        <f t="shared" si="1301"/>
        <v>0</v>
      </c>
      <c r="AB315" s="194">
        <f t="shared" si="1301"/>
        <v>0</v>
      </c>
      <c r="AC315" s="194">
        <f t="shared" si="1301"/>
        <v>0</v>
      </c>
      <c r="AD315" s="194">
        <f t="shared" si="1301"/>
        <v>0</v>
      </c>
      <c r="AE315" s="2"/>
      <c r="AF315" s="194">
        <f t="shared" si="1291"/>
        <v>0</v>
      </c>
      <c r="AG315" s="194">
        <f t="shared" si="1291"/>
        <v>0</v>
      </c>
      <c r="AH315" s="2"/>
      <c r="AI315" s="2"/>
      <c r="AJ315" s="2"/>
      <c r="AK315" s="194">
        <f t="shared" si="1292"/>
        <v>0</v>
      </c>
      <c r="AL315" s="194">
        <f t="shared" si="1292"/>
        <v>0</v>
      </c>
      <c r="AM315" s="194">
        <f t="shared" si="1292"/>
        <v>0</v>
      </c>
      <c r="AN315" s="194">
        <f t="shared" si="1292"/>
        <v>0</v>
      </c>
      <c r="AO315" s="2"/>
      <c r="AP315" s="2"/>
      <c r="AQ315" s="194">
        <f t="shared" si="1293"/>
        <v>0</v>
      </c>
      <c r="AR315" s="2"/>
      <c r="AS315" s="194">
        <f t="shared" si="1294"/>
        <v>0</v>
      </c>
      <c r="AT315" s="194">
        <f t="shared" si="1294"/>
        <v>0</v>
      </c>
      <c r="AU315" s="194">
        <f t="shared" si="1294"/>
        <v>0</v>
      </c>
      <c r="AV315" s="2"/>
      <c r="AW315" s="194">
        <f t="shared" si="1295"/>
        <v>0</v>
      </c>
      <c r="AX315" s="194">
        <f t="shared" si="1295"/>
        <v>0</v>
      </c>
      <c r="AY315" s="194">
        <f t="shared" si="1295"/>
        <v>0</v>
      </c>
      <c r="AZ315" s="2"/>
      <c r="BA315" s="194">
        <f t="shared" si="1296"/>
        <v>0</v>
      </c>
      <c r="BB315" s="194">
        <f t="shared" si="1296"/>
        <v>0</v>
      </c>
      <c r="BC315" s="194">
        <f t="shared" si="1296"/>
        <v>0</v>
      </c>
      <c r="BD315" s="194">
        <f t="shared" si="1296"/>
        <v>0</v>
      </c>
      <c r="BE315" s="2"/>
      <c r="BF315" s="194">
        <f t="shared" si="1297"/>
        <v>0</v>
      </c>
      <c r="BG315" s="194">
        <f t="shared" si="1297"/>
        <v>0</v>
      </c>
    </row>
    <row r="316" spans="1:59" s="78" customFormat="1" ht="17.100000000000001" customHeight="1" x14ac:dyDescent="0.3">
      <c r="A316" s="67"/>
      <c r="B316" s="150" t="str">
        <f t="shared" si="1167"/>
        <v>&lt;Optioneel&gt;</v>
      </c>
      <c r="C316" s="193"/>
      <c r="D316" s="2"/>
      <c r="E316" s="40">
        <f t="shared" si="1288"/>
        <v>0</v>
      </c>
      <c r="F316" s="2"/>
      <c r="G316" s="194">
        <f t="shared" si="1169"/>
        <v>0</v>
      </c>
      <c r="H316" s="2"/>
      <c r="I316" s="194">
        <f t="shared" si="1179"/>
        <v>0</v>
      </c>
      <c r="J316" s="194">
        <f t="shared" ref="J316:T316" si="1302">$C316*J148*12</f>
        <v>0</v>
      </c>
      <c r="K316" s="194">
        <f t="shared" si="1302"/>
        <v>0</v>
      </c>
      <c r="L316" s="194">
        <f t="shared" si="1302"/>
        <v>0</v>
      </c>
      <c r="M316" s="194">
        <f t="shared" si="1302"/>
        <v>0</v>
      </c>
      <c r="N316" s="194">
        <f t="shared" si="1302"/>
        <v>0</v>
      </c>
      <c r="O316" s="194">
        <f t="shared" si="1302"/>
        <v>0</v>
      </c>
      <c r="P316" s="194">
        <f t="shared" si="1302"/>
        <v>0</v>
      </c>
      <c r="Q316" s="194">
        <f t="shared" si="1302"/>
        <v>0</v>
      </c>
      <c r="R316" s="194">
        <f t="shared" si="1302"/>
        <v>0</v>
      </c>
      <c r="S316" s="194">
        <f t="shared" si="1302"/>
        <v>0</v>
      </c>
      <c r="T316" s="194">
        <f t="shared" si="1302"/>
        <v>0</v>
      </c>
      <c r="U316" s="2"/>
      <c r="V316" s="194">
        <f t="shared" ref="V316:AD316" si="1303">$C316*V148*12</f>
        <v>0</v>
      </c>
      <c r="W316" s="194">
        <f t="shared" si="1303"/>
        <v>0</v>
      </c>
      <c r="X316" s="194">
        <f t="shared" si="1303"/>
        <v>0</v>
      </c>
      <c r="Y316" s="194">
        <f t="shared" si="1303"/>
        <v>0</v>
      </c>
      <c r="Z316" s="194">
        <f t="shared" si="1303"/>
        <v>0</v>
      </c>
      <c r="AA316" s="194">
        <f t="shared" si="1303"/>
        <v>0</v>
      </c>
      <c r="AB316" s="194">
        <f t="shared" si="1303"/>
        <v>0</v>
      </c>
      <c r="AC316" s="194">
        <f t="shared" si="1303"/>
        <v>0</v>
      </c>
      <c r="AD316" s="194">
        <f t="shared" si="1303"/>
        <v>0</v>
      </c>
      <c r="AE316" s="2"/>
      <c r="AF316" s="194">
        <f t="shared" si="1291"/>
        <v>0</v>
      </c>
      <c r="AG316" s="194">
        <f t="shared" si="1291"/>
        <v>0</v>
      </c>
      <c r="AH316" s="2"/>
      <c r="AI316" s="2"/>
      <c r="AJ316" s="2"/>
      <c r="AK316" s="194">
        <f t="shared" si="1292"/>
        <v>0</v>
      </c>
      <c r="AL316" s="194">
        <f t="shared" si="1292"/>
        <v>0</v>
      </c>
      <c r="AM316" s="194">
        <f t="shared" si="1292"/>
        <v>0</v>
      </c>
      <c r="AN316" s="194">
        <f t="shared" si="1292"/>
        <v>0</v>
      </c>
      <c r="AO316" s="2"/>
      <c r="AP316" s="2"/>
      <c r="AQ316" s="194">
        <f t="shared" si="1293"/>
        <v>0</v>
      </c>
      <c r="AR316" s="2"/>
      <c r="AS316" s="194">
        <f t="shared" si="1294"/>
        <v>0</v>
      </c>
      <c r="AT316" s="194">
        <f t="shared" si="1294"/>
        <v>0</v>
      </c>
      <c r="AU316" s="194">
        <f t="shared" si="1294"/>
        <v>0</v>
      </c>
      <c r="AV316" s="2"/>
      <c r="AW316" s="194">
        <f t="shared" si="1295"/>
        <v>0</v>
      </c>
      <c r="AX316" s="194">
        <f t="shared" si="1295"/>
        <v>0</v>
      </c>
      <c r="AY316" s="194">
        <f t="shared" si="1295"/>
        <v>0</v>
      </c>
      <c r="AZ316" s="2"/>
      <c r="BA316" s="194">
        <f t="shared" si="1296"/>
        <v>0</v>
      </c>
      <c r="BB316" s="194">
        <f t="shared" si="1296"/>
        <v>0</v>
      </c>
      <c r="BC316" s="194">
        <f t="shared" si="1296"/>
        <v>0</v>
      </c>
      <c r="BD316" s="194">
        <f t="shared" si="1296"/>
        <v>0</v>
      </c>
      <c r="BE316" s="2"/>
      <c r="BF316" s="194">
        <f t="shared" si="1297"/>
        <v>0</v>
      </c>
      <c r="BG316" s="194">
        <f t="shared" si="1297"/>
        <v>0</v>
      </c>
    </row>
    <row r="317" spans="1:59" s="78" customFormat="1" ht="17.100000000000001" customHeight="1" x14ac:dyDescent="0.3">
      <c r="A317" s="67"/>
      <c r="B317" s="150" t="str">
        <f t="shared" si="1167"/>
        <v>&lt;Optioneel&gt;</v>
      </c>
      <c r="C317" s="193"/>
      <c r="D317" s="2"/>
      <c r="E317" s="40">
        <f t="shared" si="1288"/>
        <v>0</v>
      </c>
      <c r="F317" s="2"/>
      <c r="G317" s="194">
        <f t="shared" si="1169"/>
        <v>0</v>
      </c>
      <c r="H317" s="2"/>
      <c r="I317" s="194">
        <f t="shared" si="1179"/>
        <v>0</v>
      </c>
      <c r="J317" s="194">
        <f t="shared" ref="J317:T317" si="1304">$C317*J149*12</f>
        <v>0</v>
      </c>
      <c r="K317" s="194">
        <f t="shared" si="1304"/>
        <v>0</v>
      </c>
      <c r="L317" s="194">
        <f t="shared" si="1304"/>
        <v>0</v>
      </c>
      <c r="M317" s="194">
        <f t="shared" si="1304"/>
        <v>0</v>
      </c>
      <c r="N317" s="194">
        <f t="shared" si="1304"/>
        <v>0</v>
      </c>
      <c r="O317" s="194">
        <f t="shared" si="1304"/>
        <v>0</v>
      </c>
      <c r="P317" s="194">
        <f t="shared" si="1304"/>
        <v>0</v>
      </c>
      <c r="Q317" s="194">
        <f t="shared" si="1304"/>
        <v>0</v>
      </c>
      <c r="R317" s="194">
        <f t="shared" si="1304"/>
        <v>0</v>
      </c>
      <c r="S317" s="194">
        <f t="shared" si="1304"/>
        <v>0</v>
      </c>
      <c r="T317" s="194">
        <f t="shared" si="1304"/>
        <v>0</v>
      </c>
      <c r="U317" s="2"/>
      <c r="V317" s="194">
        <f t="shared" ref="V317:AD317" si="1305">$C317*V149*12</f>
        <v>0</v>
      </c>
      <c r="W317" s="194">
        <f t="shared" si="1305"/>
        <v>0</v>
      </c>
      <c r="X317" s="194">
        <f t="shared" si="1305"/>
        <v>0</v>
      </c>
      <c r="Y317" s="194">
        <f t="shared" si="1305"/>
        <v>0</v>
      </c>
      <c r="Z317" s="194">
        <f t="shared" si="1305"/>
        <v>0</v>
      </c>
      <c r="AA317" s="194">
        <f t="shared" si="1305"/>
        <v>0</v>
      </c>
      <c r="AB317" s="194">
        <f t="shared" si="1305"/>
        <v>0</v>
      </c>
      <c r="AC317" s="194">
        <f t="shared" si="1305"/>
        <v>0</v>
      </c>
      <c r="AD317" s="194">
        <f t="shared" si="1305"/>
        <v>0</v>
      </c>
      <c r="AE317" s="2"/>
      <c r="AF317" s="194">
        <f t="shared" si="1291"/>
        <v>0</v>
      </c>
      <c r="AG317" s="194">
        <f t="shared" si="1291"/>
        <v>0</v>
      </c>
      <c r="AH317" s="2"/>
      <c r="AI317" s="2"/>
      <c r="AJ317" s="2"/>
      <c r="AK317" s="194">
        <f t="shared" si="1292"/>
        <v>0</v>
      </c>
      <c r="AL317" s="194">
        <f t="shared" si="1292"/>
        <v>0</v>
      </c>
      <c r="AM317" s="194">
        <f t="shared" si="1292"/>
        <v>0</v>
      </c>
      <c r="AN317" s="194">
        <f t="shared" si="1292"/>
        <v>0</v>
      </c>
      <c r="AO317" s="2"/>
      <c r="AP317" s="2"/>
      <c r="AQ317" s="194">
        <f t="shared" si="1293"/>
        <v>0</v>
      </c>
      <c r="AR317" s="2"/>
      <c r="AS317" s="194">
        <f t="shared" si="1294"/>
        <v>0</v>
      </c>
      <c r="AT317" s="194">
        <f t="shared" si="1294"/>
        <v>0</v>
      </c>
      <c r="AU317" s="194">
        <f t="shared" si="1294"/>
        <v>0</v>
      </c>
      <c r="AV317" s="2"/>
      <c r="AW317" s="194">
        <f t="shared" si="1295"/>
        <v>0</v>
      </c>
      <c r="AX317" s="194">
        <f t="shared" si="1295"/>
        <v>0</v>
      </c>
      <c r="AY317" s="194">
        <f t="shared" si="1295"/>
        <v>0</v>
      </c>
      <c r="AZ317" s="2"/>
      <c r="BA317" s="194">
        <f t="shared" si="1296"/>
        <v>0</v>
      </c>
      <c r="BB317" s="194">
        <f t="shared" si="1296"/>
        <v>0</v>
      </c>
      <c r="BC317" s="194">
        <f t="shared" si="1296"/>
        <v>0</v>
      </c>
      <c r="BD317" s="194">
        <f t="shared" si="1296"/>
        <v>0</v>
      </c>
      <c r="BE317" s="2"/>
      <c r="BF317" s="194">
        <f t="shared" si="1297"/>
        <v>0</v>
      </c>
      <c r="BG317" s="194">
        <f t="shared" si="1297"/>
        <v>0</v>
      </c>
    </row>
    <row r="318" spans="1:59" s="78" customFormat="1" ht="17.100000000000001" customHeight="1" x14ac:dyDescent="0.3">
      <c r="A318" s="67"/>
      <c r="B318" s="150" t="str">
        <f t="shared" si="1167"/>
        <v>&lt;Optioneel&gt;</v>
      </c>
      <c r="C318" s="193"/>
      <c r="D318" s="2"/>
      <c r="E318" s="40">
        <f t="shared" si="1288"/>
        <v>0</v>
      </c>
      <c r="F318" s="2"/>
      <c r="G318" s="194">
        <f t="shared" si="1169"/>
        <v>0</v>
      </c>
      <c r="H318" s="2"/>
      <c r="I318" s="194">
        <f t="shared" si="1179"/>
        <v>0</v>
      </c>
      <c r="J318" s="194">
        <f t="shared" ref="J318:T318" si="1306">$C318*J150*12</f>
        <v>0</v>
      </c>
      <c r="K318" s="194">
        <f t="shared" si="1306"/>
        <v>0</v>
      </c>
      <c r="L318" s="194">
        <f t="shared" si="1306"/>
        <v>0</v>
      </c>
      <c r="M318" s="194">
        <f t="shared" si="1306"/>
        <v>0</v>
      </c>
      <c r="N318" s="194">
        <f t="shared" si="1306"/>
        <v>0</v>
      </c>
      <c r="O318" s="194">
        <f t="shared" si="1306"/>
        <v>0</v>
      </c>
      <c r="P318" s="194">
        <f t="shared" si="1306"/>
        <v>0</v>
      </c>
      <c r="Q318" s="194">
        <f t="shared" si="1306"/>
        <v>0</v>
      </c>
      <c r="R318" s="194">
        <f t="shared" si="1306"/>
        <v>0</v>
      </c>
      <c r="S318" s="194">
        <f t="shared" si="1306"/>
        <v>0</v>
      </c>
      <c r="T318" s="194">
        <f t="shared" si="1306"/>
        <v>0</v>
      </c>
      <c r="U318" s="2"/>
      <c r="V318" s="194">
        <f t="shared" ref="V318:AD318" si="1307">$C318*V150*12</f>
        <v>0</v>
      </c>
      <c r="W318" s="194">
        <f t="shared" si="1307"/>
        <v>0</v>
      </c>
      <c r="X318" s="194">
        <f t="shared" si="1307"/>
        <v>0</v>
      </c>
      <c r="Y318" s="194">
        <f t="shared" si="1307"/>
        <v>0</v>
      </c>
      <c r="Z318" s="194">
        <f t="shared" si="1307"/>
        <v>0</v>
      </c>
      <c r="AA318" s="194">
        <f t="shared" si="1307"/>
        <v>0</v>
      </c>
      <c r="AB318" s="194">
        <f t="shared" si="1307"/>
        <v>0</v>
      </c>
      <c r="AC318" s="194">
        <f t="shared" si="1307"/>
        <v>0</v>
      </c>
      <c r="AD318" s="194">
        <f t="shared" si="1307"/>
        <v>0</v>
      </c>
      <c r="AE318" s="2"/>
      <c r="AF318" s="194">
        <f t="shared" si="1291"/>
        <v>0</v>
      </c>
      <c r="AG318" s="194">
        <f t="shared" si="1291"/>
        <v>0</v>
      </c>
      <c r="AH318" s="2"/>
      <c r="AI318" s="2"/>
      <c r="AJ318" s="2"/>
      <c r="AK318" s="194">
        <f t="shared" si="1292"/>
        <v>0</v>
      </c>
      <c r="AL318" s="194">
        <f t="shared" si="1292"/>
        <v>0</v>
      </c>
      <c r="AM318" s="194">
        <f t="shared" si="1292"/>
        <v>0</v>
      </c>
      <c r="AN318" s="194">
        <f t="shared" si="1292"/>
        <v>0</v>
      </c>
      <c r="AO318" s="2"/>
      <c r="AP318" s="2"/>
      <c r="AQ318" s="194">
        <f t="shared" si="1293"/>
        <v>0</v>
      </c>
      <c r="AR318" s="2"/>
      <c r="AS318" s="194">
        <f t="shared" si="1294"/>
        <v>0</v>
      </c>
      <c r="AT318" s="194">
        <f t="shared" si="1294"/>
        <v>0</v>
      </c>
      <c r="AU318" s="194">
        <f t="shared" si="1294"/>
        <v>0</v>
      </c>
      <c r="AV318" s="2"/>
      <c r="AW318" s="194">
        <f t="shared" si="1295"/>
        <v>0</v>
      </c>
      <c r="AX318" s="194">
        <f t="shared" si="1295"/>
        <v>0</v>
      </c>
      <c r="AY318" s="194">
        <f t="shared" si="1295"/>
        <v>0</v>
      </c>
      <c r="AZ318" s="2"/>
      <c r="BA318" s="194">
        <f t="shared" si="1296"/>
        <v>0</v>
      </c>
      <c r="BB318" s="194">
        <f t="shared" si="1296"/>
        <v>0</v>
      </c>
      <c r="BC318" s="194">
        <f t="shared" si="1296"/>
        <v>0</v>
      </c>
      <c r="BD318" s="194">
        <f t="shared" si="1296"/>
        <v>0</v>
      </c>
      <c r="BE318" s="2"/>
      <c r="BF318" s="194">
        <f t="shared" si="1297"/>
        <v>0</v>
      </c>
      <c r="BG318" s="194">
        <f t="shared" si="1297"/>
        <v>0</v>
      </c>
    </row>
    <row r="319" spans="1:59" s="78" customFormat="1" ht="17.100000000000001" customHeight="1" x14ac:dyDescent="0.3">
      <c r="A319" s="67"/>
      <c r="B319" s="150" t="str">
        <f t="shared" si="1167"/>
        <v>&lt;Optioneel&gt;</v>
      </c>
      <c r="C319" s="193"/>
      <c r="D319" s="2"/>
      <c r="E319" s="40">
        <f t="shared" si="1288"/>
        <v>0</v>
      </c>
      <c r="F319" s="2"/>
      <c r="G319" s="194">
        <f t="shared" si="1169"/>
        <v>0</v>
      </c>
      <c r="H319" s="2"/>
      <c r="I319" s="194">
        <f t="shared" si="1179"/>
        <v>0</v>
      </c>
      <c r="J319" s="194">
        <f t="shared" ref="J319:T319" si="1308">$C319*J151*12</f>
        <v>0</v>
      </c>
      <c r="K319" s="194">
        <f t="shared" si="1308"/>
        <v>0</v>
      </c>
      <c r="L319" s="194">
        <f t="shared" si="1308"/>
        <v>0</v>
      </c>
      <c r="M319" s="194">
        <f t="shared" si="1308"/>
        <v>0</v>
      </c>
      <c r="N319" s="194">
        <f t="shared" si="1308"/>
        <v>0</v>
      </c>
      <c r="O319" s="194">
        <f t="shared" si="1308"/>
        <v>0</v>
      </c>
      <c r="P319" s="194">
        <f t="shared" si="1308"/>
        <v>0</v>
      </c>
      <c r="Q319" s="194">
        <f t="shared" si="1308"/>
        <v>0</v>
      </c>
      <c r="R319" s="194">
        <f t="shared" si="1308"/>
        <v>0</v>
      </c>
      <c r="S319" s="194">
        <f t="shared" si="1308"/>
        <v>0</v>
      </c>
      <c r="T319" s="194">
        <f t="shared" si="1308"/>
        <v>0</v>
      </c>
      <c r="U319" s="2"/>
      <c r="V319" s="194">
        <f t="shared" ref="V319:AD319" si="1309">$C319*V151*12</f>
        <v>0</v>
      </c>
      <c r="W319" s="194">
        <f t="shared" si="1309"/>
        <v>0</v>
      </c>
      <c r="X319" s="194">
        <f t="shared" si="1309"/>
        <v>0</v>
      </c>
      <c r="Y319" s="194">
        <f t="shared" si="1309"/>
        <v>0</v>
      </c>
      <c r="Z319" s="194">
        <f t="shared" si="1309"/>
        <v>0</v>
      </c>
      <c r="AA319" s="194">
        <f t="shared" si="1309"/>
        <v>0</v>
      </c>
      <c r="AB319" s="194">
        <f t="shared" si="1309"/>
        <v>0</v>
      </c>
      <c r="AC319" s="194">
        <f t="shared" si="1309"/>
        <v>0</v>
      </c>
      <c r="AD319" s="194">
        <f t="shared" si="1309"/>
        <v>0</v>
      </c>
      <c r="AE319" s="2"/>
      <c r="AF319" s="194">
        <f t="shared" si="1291"/>
        <v>0</v>
      </c>
      <c r="AG319" s="194">
        <f t="shared" si="1291"/>
        <v>0</v>
      </c>
      <c r="AH319" s="2"/>
      <c r="AI319" s="2"/>
      <c r="AJ319" s="2"/>
      <c r="AK319" s="194">
        <f t="shared" si="1292"/>
        <v>0</v>
      </c>
      <c r="AL319" s="194">
        <f t="shared" si="1292"/>
        <v>0</v>
      </c>
      <c r="AM319" s="194">
        <f t="shared" si="1292"/>
        <v>0</v>
      </c>
      <c r="AN319" s="194">
        <f t="shared" si="1292"/>
        <v>0</v>
      </c>
      <c r="AO319" s="2"/>
      <c r="AP319" s="2"/>
      <c r="AQ319" s="194">
        <f t="shared" si="1293"/>
        <v>0</v>
      </c>
      <c r="AR319" s="2"/>
      <c r="AS319" s="194">
        <f t="shared" si="1294"/>
        <v>0</v>
      </c>
      <c r="AT319" s="194">
        <f t="shared" si="1294"/>
        <v>0</v>
      </c>
      <c r="AU319" s="194">
        <f t="shared" si="1294"/>
        <v>0</v>
      </c>
      <c r="AV319" s="2"/>
      <c r="AW319" s="194">
        <f t="shared" si="1295"/>
        <v>0</v>
      </c>
      <c r="AX319" s="194">
        <f t="shared" si="1295"/>
        <v>0</v>
      </c>
      <c r="AY319" s="194">
        <f t="shared" si="1295"/>
        <v>0</v>
      </c>
      <c r="AZ319" s="2"/>
      <c r="BA319" s="194">
        <f t="shared" si="1296"/>
        <v>0</v>
      </c>
      <c r="BB319" s="194">
        <f t="shared" si="1296"/>
        <v>0</v>
      </c>
      <c r="BC319" s="194">
        <f t="shared" si="1296"/>
        <v>0</v>
      </c>
      <c r="BD319" s="194">
        <f t="shared" si="1296"/>
        <v>0</v>
      </c>
      <c r="BE319" s="2"/>
      <c r="BF319" s="194">
        <f t="shared" si="1297"/>
        <v>0</v>
      </c>
      <c r="BG319" s="194">
        <f t="shared" si="1297"/>
        <v>0</v>
      </c>
    </row>
    <row r="320" spans="1:59" s="78" customFormat="1" ht="17.100000000000001" customHeight="1" x14ac:dyDescent="0.3">
      <c r="A320" s="67"/>
      <c r="B320" s="150" t="str">
        <f t="shared" si="1167"/>
        <v>&lt;Optioneel&gt;</v>
      </c>
      <c r="C320" s="193"/>
      <c r="D320" s="2"/>
      <c r="E320" s="40">
        <f t="shared" si="1288"/>
        <v>0</v>
      </c>
      <c r="F320" s="2"/>
      <c r="G320" s="194">
        <f t="shared" si="1169"/>
        <v>0</v>
      </c>
      <c r="H320" s="2"/>
      <c r="I320" s="194">
        <f t="shared" si="1179"/>
        <v>0</v>
      </c>
      <c r="J320" s="194">
        <f t="shared" ref="J320:T320" si="1310">$C320*J152*12</f>
        <v>0</v>
      </c>
      <c r="K320" s="194">
        <f t="shared" si="1310"/>
        <v>0</v>
      </c>
      <c r="L320" s="194">
        <f t="shared" si="1310"/>
        <v>0</v>
      </c>
      <c r="M320" s="194">
        <f t="shared" si="1310"/>
        <v>0</v>
      </c>
      <c r="N320" s="194">
        <f t="shared" si="1310"/>
        <v>0</v>
      </c>
      <c r="O320" s="194">
        <f t="shared" si="1310"/>
        <v>0</v>
      </c>
      <c r="P320" s="194">
        <f t="shared" si="1310"/>
        <v>0</v>
      </c>
      <c r="Q320" s="194">
        <f t="shared" si="1310"/>
        <v>0</v>
      </c>
      <c r="R320" s="194">
        <f t="shared" si="1310"/>
        <v>0</v>
      </c>
      <c r="S320" s="194">
        <f t="shared" si="1310"/>
        <v>0</v>
      </c>
      <c r="T320" s="194">
        <f t="shared" si="1310"/>
        <v>0</v>
      </c>
      <c r="U320" s="2"/>
      <c r="V320" s="194">
        <f t="shared" ref="V320:AD320" si="1311">$C320*V152*12</f>
        <v>0</v>
      </c>
      <c r="W320" s="194">
        <f t="shared" si="1311"/>
        <v>0</v>
      </c>
      <c r="X320" s="194">
        <f t="shared" si="1311"/>
        <v>0</v>
      </c>
      <c r="Y320" s="194">
        <f t="shared" si="1311"/>
        <v>0</v>
      </c>
      <c r="Z320" s="194">
        <f t="shared" si="1311"/>
        <v>0</v>
      </c>
      <c r="AA320" s="194">
        <f t="shared" si="1311"/>
        <v>0</v>
      </c>
      <c r="AB320" s="194">
        <f t="shared" si="1311"/>
        <v>0</v>
      </c>
      <c r="AC320" s="194">
        <f t="shared" si="1311"/>
        <v>0</v>
      </c>
      <c r="AD320" s="194">
        <f t="shared" si="1311"/>
        <v>0</v>
      </c>
      <c r="AE320" s="2"/>
      <c r="AF320" s="194">
        <f t="shared" si="1291"/>
        <v>0</v>
      </c>
      <c r="AG320" s="194">
        <f t="shared" si="1291"/>
        <v>0</v>
      </c>
      <c r="AH320" s="2"/>
      <c r="AI320" s="2"/>
      <c r="AJ320" s="2"/>
      <c r="AK320" s="194">
        <f t="shared" si="1292"/>
        <v>0</v>
      </c>
      <c r="AL320" s="194">
        <f t="shared" si="1292"/>
        <v>0</v>
      </c>
      <c r="AM320" s="194">
        <f t="shared" si="1292"/>
        <v>0</v>
      </c>
      <c r="AN320" s="194">
        <f t="shared" si="1292"/>
        <v>0</v>
      </c>
      <c r="AO320" s="2"/>
      <c r="AP320" s="2"/>
      <c r="AQ320" s="194">
        <f t="shared" si="1293"/>
        <v>0</v>
      </c>
      <c r="AR320" s="2"/>
      <c r="AS320" s="194">
        <f t="shared" si="1294"/>
        <v>0</v>
      </c>
      <c r="AT320" s="194">
        <f t="shared" si="1294"/>
        <v>0</v>
      </c>
      <c r="AU320" s="194">
        <f t="shared" si="1294"/>
        <v>0</v>
      </c>
      <c r="AV320" s="2"/>
      <c r="AW320" s="194">
        <f t="shared" si="1295"/>
        <v>0</v>
      </c>
      <c r="AX320" s="194">
        <f t="shared" si="1295"/>
        <v>0</v>
      </c>
      <c r="AY320" s="194">
        <f t="shared" si="1295"/>
        <v>0</v>
      </c>
      <c r="AZ320" s="2"/>
      <c r="BA320" s="194">
        <f t="shared" si="1296"/>
        <v>0</v>
      </c>
      <c r="BB320" s="194">
        <f t="shared" si="1296"/>
        <v>0</v>
      </c>
      <c r="BC320" s="194">
        <f t="shared" si="1296"/>
        <v>0</v>
      </c>
      <c r="BD320" s="194">
        <f t="shared" si="1296"/>
        <v>0</v>
      </c>
      <c r="BE320" s="2"/>
      <c r="BF320" s="194">
        <f t="shared" si="1297"/>
        <v>0</v>
      </c>
      <c r="BG320" s="194">
        <f t="shared" si="1297"/>
        <v>0</v>
      </c>
    </row>
    <row r="321" spans="1:59" s="78" customFormat="1" ht="17.100000000000001" customHeight="1" x14ac:dyDescent="0.3">
      <c r="A321" s="67"/>
      <c r="B321" s="150" t="str">
        <f t="shared" si="1167"/>
        <v>&lt;Optioneel&gt;</v>
      </c>
      <c r="C321" s="193"/>
      <c r="D321" s="2"/>
      <c r="E321" s="40">
        <f t="shared" si="1288"/>
        <v>0</v>
      </c>
      <c r="F321" s="2"/>
      <c r="G321" s="194">
        <f t="shared" si="1169"/>
        <v>0</v>
      </c>
      <c r="H321" s="2"/>
      <c r="I321" s="194">
        <f t="shared" si="1179"/>
        <v>0</v>
      </c>
      <c r="J321" s="194">
        <f t="shared" ref="J321:T321" si="1312">$C321*J153*12</f>
        <v>0</v>
      </c>
      <c r="K321" s="194">
        <f t="shared" si="1312"/>
        <v>0</v>
      </c>
      <c r="L321" s="194">
        <f t="shared" si="1312"/>
        <v>0</v>
      </c>
      <c r="M321" s="194">
        <f t="shared" si="1312"/>
        <v>0</v>
      </c>
      <c r="N321" s="194">
        <f t="shared" si="1312"/>
        <v>0</v>
      </c>
      <c r="O321" s="194">
        <f t="shared" si="1312"/>
        <v>0</v>
      </c>
      <c r="P321" s="194">
        <f t="shared" si="1312"/>
        <v>0</v>
      </c>
      <c r="Q321" s="194">
        <f t="shared" si="1312"/>
        <v>0</v>
      </c>
      <c r="R321" s="194">
        <f t="shared" si="1312"/>
        <v>0</v>
      </c>
      <c r="S321" s="194">
        <f t="shared" si="1312"/>
        <v>0</v>
      </c>
      <c r="T321" s="194">
        <f t="shared" si="1312"/>
        <v>0</v>
      </c>
      <c r="U321" s="2"/>
      <c r="V321" s="194">
        <f t="shared" ref="V321:AD321" si="1313">$C321*V153*12</f>
        <v>0</v>
      </c>
      <c r="W321" s="194">
        <f t="shared" si="1313"/>
        <v>0</v>
      </c>
      <c r="X321" s="194">
        <f t="shared" si="1313"/>
        <v>0</v>
      </c>
      <c r="Y321" s="194">
        <f t="shared" si="1313"/>
        <v>0</v>
      </c>
      <c r="Z321" s="194">
        <f t="shared" si="1313"/>
        <v>0</v>
      </c>
      <c r="AA321" s="194">
        <f t="shared" si="1313"/>
        <v>0</v>
      </c>
      <c r="AB321" s="194">
        <f t="shared" si="1313"/>
        <v>0</v>
      </c>
      <c r="AC321" s="194">
        <f t="shared" si="1313"/>
        <v>0</v>
      </c>
      <c r="AD321" s="194">
        <f t="shared" si="1313"/>
        <v>0</v>
      </c>
      <c r="AE321" s="2"/>
      <c r="AF321" s="194">
        <f t="shared" si="1291"/>
        <v>0</v>
      </c>
      <c r="AG321" s="194">
        <f t="shared" si="1291"/>
        <v>0</v>
      </c>
      <c r="AH321" s="2"/>
      <c r="AI321" s="2"/>
      <c r="AJ321" s="2"/>
      <c r="AK321" s="194">
        <f t="shared" si="1292"/>
        <v>0</v>
      </c>
      <c r="AL321" s="194">
        <f t="shared" si="1292"/>
        <v>0</v>
      </c>
      <c r="AM321" s="194">
        <f t="shared" si="1292"/>
        <v>0</v>
      </c>
      <c r="AN321" s="194">
        <f t="shared" si="1292"/>
        <v>0</v>
      </c>
      <c r="AO321" s="2"/>
      <c r="AP321" s="2"/>
      <c r="AQ321" s="194">
        <f t="shared" si="1293"/>
        <v>0</v>
      </c>
      <c r="AR321" s="2"/>
      <c r="AS321" s="194">
        <f t="shared" si="1294"/>
        <v>0</v>
      </c>
      <c r="AT321" s="194">
        <f t="shared" si="1294"/>
        <v>0</v>
      </c>
      <c r="AU321" s="194">
        <f t="shared" si="1294"/>
        <v>0</v>
      </c>
      <c r="AV321" s="2"/>
      <c r="AW321" s="194">
        <f t="shared" si="1295"/>
        <v>0</v>
      </c>
      <c r="AX321" s="194">
        <f t="shared" si="1295"/>
        <v>0</v>
      </c>
      <c r="AY321" s="194">
        <f t="shared" si="1295"/>
        <v>0</v>
      </c>
      <c r="AZ321" s="2"/>
      <c r="BA321" s="194">
        <f t="shared" si="1296"/>
        <v>0</v>
      </c>
      <c r="BB321" s="194">
        <f t="shared" si="1296"/>
        <v>0</v>
      </c>
      <c r="BC321" s="194">
        <f t="shared" si="1296"/>
        <v>0</v>
      </c>
      <c r="BD321" s="194">
        <f t="shared" si="1296"/>
        <v>0</v>
      </c>
      <c r="BE321" s="2"/>
      <c r="BF321" s="194">
        <f t="shared" si="1297"/>
        <v>0</v>
      </c>
      <c r="BG321" s="194">
        <f t="shared" si="1297"/>
        <v>0</v>
      </c>
    </row>
    <row r="322" spans="1:59" s="78" customFormat="1" ht="17.100000000000001" customHeight="1" x14ac:dyDescent="0.3">
      <c r="A322" s="67"/>
      <c r="B322" s="150" t="str">
        <f t="shared" si="1167"/>
        <v>&lt;Optioneel&gt;</v>
      </c>
      <c r="C322" s="193"/>
      <c r="D322" s="2"/>
      <c r="E322" s="40">
        <f t="shared" si="1288"/>
        <v>0</v>
      </c>
      <c r="F322" s="2"/>
      <c r="G322" s="194">
        <f t="shared" si="1169"/>
        <v>0</v>
      </c>
      <c r="H322" s="2"/>
      <c r="I322" s="194">
        <f t="shared" si="1179"/>
        <v>0</v>
      </c>
      <c r="J322" s="194">
        <f t="shared" ref="J322:T322" si="1314">$C322*J154*12</f>
        <v>0</v>
      </c>
      <c r="K322" s="194">
        <f t="shared" si="1314"/>
        <v>0</v>
      </c>
      <c r="L322" s="194">
        <f t="shared" si="1314"/>
        <v>0</v>
      </c>
      <c r="M322" s="194">
        <f t="shared" si="1314"/>
        <v>0</v>
      </c>
      <c r="N322" s="194">
        <f t="shared" si="1314"/>
        <v>0</v>
      </c>
      <c r="O322" s="194">
        <f t="shared" si="1314"/>
        <v>0</v>
      </c>
      <c r="P322" s="194">
        <f t="shared" si="1314"/>
        <v>0</v>
      </c>
      <c r="Q322" s="194">
        <f t="shared" si="1314"/>
        <v>0</v>
      </c>
      <c r="R322" s="194">
        <f t="shared" si="1314"/>
        <v>0</v>
      </c>
      <c r="S322" s="194">
        <f t="shared" si="1314"/>
        <v>0</v>
      </c>
      <c r="T322" s="194">
        <f t="shared" si="1314"/>
        <v>0</v>
      </c>
      <c r="U322" s="2"/>
      <c r="V322" s="194">
        <f t="shared" ref="V322:AD322" si="1315">$C322*V154*12</f>
        <v>0</v>
      </c>
      <c r="W322" s="194">
        <f t="shared" si="1315"/>
        <v>0</v>
      </c>
      <c r="X322" s="194">
        <f t="shared" si="1315"/>
        <v>0</v>
      </c>
      <c r="Y322" s="194">
        <f t="shared" si="1315"/>
        <v>0</v>
      </c>
      <c r="Z322" s="194">
        <f t="shared" si="1315"/>
        <v>0</v>
      </c>
      <c r="AA322" s="194">
        <f t="shared" si="1315"/>
        <v>0</v>
      </c>
      <c r="AB322" s="194">
        <f t="shared" si="1315"/>
        <v>0</v>
      </c>
      <c r="AC322" s="194">
        <f t="shared" si="1315"/>
        <v>0</v>
      </c>
      <c r="AD322" s="194">
        <f t="shared" si="1315"/>
        <v>0</v>
      </c>
      <c r="AE322" s="2"/>
      <c r="AF322" s="194">
        <f t="shared" si="1291"/>
        <v>0</v>
      </c>
      <c r="AG322" s="194">
        <f t="shared" si="1291"/>
        <v>0</v>
      </c>
      <c r="AH322" s="2"/>
      <c r="AI322" s="2"/>
      <c r="AJ322" s="2"/>
      <c r="AK322" s="194">
        <f t="shared" si="1292"/>
        <v>0</v>
      </c>
      <c r="AL322" s="194">
        <f t="shared" si="1292"/>
        <v>0</v>
      </c>
      <c r="AM322" s="194">
        <f t="shared" si="1292"/>
        <v>0</v>
      </c>
      <c r="AN322" s="194">
        <f t="shared" si="1292"/>
        <v>0</v>
      </c>
      <c r="AO322" s="2"/>
      <c r="AP322" s="2"/>
      <c r="AQ322" s="194">
        <f t="shared" si="1293"/>
        <v>0</v>
      </c>
      <c r="AR322" s="2"/>
      <c r="AS322" s="194">
        <f t="shared" si="1294"/>
        <v>0</v>
      </c>
      <c r="AT322" s="194">
        <f t="shared" si="1294"/>
        <v>0</v>
      </c>
      <c r="AU322" s="194">
        <f t="shared" si="1294"/>
        <v>0</v>
      </c>
      <c r="AV322" s="2"/>
      <c r="AW322" s="194">
        <f t="shared" si="1295"/>
        <v>0</v>
      </c>
      <c r="AX322" s="194">
        <f t="shared" si="1295"/>
        <v>0</v>
      </c>
      <c r="AY322" s="194">
        <f t="shared" si="1295"/>
        <v>0</v>
      </c>
      <c r="AZ322" s="2"/>
      <c r="BA322" s="194">
        <f t="shared" si="1296"/>
        <v>0</v>
      </c>
      <c r="BB322" s="194">
        <f t="shared" si="1296"/>
        <v>0</v>
      </c>
      <c r="BC322" s="194">
        <f t="shared" si="1296"/>
        <v>0</v>
      </c>
      <c r="BD322" s="194">
        <f t="shared" si="1296"/>
        <v>0</v>
      </c>
      <c r="BE322" s="2"/>
      <c r="BF322" s="194">
        <f t="shared" si="1297"/>
        <v>0</v>
      </c>
      <c r="BG322" s="194">
        <f t="shared" si="1297"/>
        <v>0</v>
      </c>
    </row>
    <row r="323" spans="1:59" s="78" customFormat="1" ht="17.100000000000001" customHeight="1" x14ac:dyDescent="0.3">
      <c r="A323" s="67"/>
      <c r="B323" s="150" t="str">
        <f t="shared" si="1167"/>
        <v>&lt;Optioneel&gt;</v>
      </c>
      <c r="C323" s="193"/>
      <c r="D323" s="2"/>
      <c r="E323" s="40">
        <f t="shared" si="1288"/>
        <v>0</v>
      </c>
      <c r="F323" s="2"/>
      <c r="G323" s="194">
        <f t="shared" si="1169"/>
        <v>0</v>
      </c>
      <c r="H323" s="2"/>
      <c r="I323" s="194">
        <f t="shared" si="1179"/>
        <v>0</v>
      </c>
      <c r="J323" s="194">
        <f t="shared" ref="J323:T323" si="1316">$C323*J155*12</f>
        <v>0</v>
      </c>
      <c r="K323" s="194">
        <f t="shared" si="1316"/>
        <v>0</v>
      </c>
      <c r="L323" s="194">
        <f t="shared" si="1316"/>
        <v>0</v>
      </c>
      <c r="M323" s="194">
        <f t="shared" si="1316"/>
        <v>0</v>
      </c>
      <c r="N323" s="194">
        <f t="shared" si="1316"/>
        <v>0</v>
      </c>
      <c r="O323" s="194">
        <f t="shared" si="1316"/>
        <v>0</v>
      </c>
      <c r="P323" s="194">
        <f t="shared" si="1316"/>
        <v>0</v>
      </c>
      <c r="Q323" s="194">
        <f t="shared" si="1316"/>
        <v>0</v>
      </c>
      <c r="R323" s="194">
        <f t="shared" si="1316"/>
        <v>0</v>
      </c>
      <c r="S323" s="194">
        <f t="shared" si="1316"/>
        <v>0</v>
      </c>
      <c r="T323" s="194">
        <f t="shared" si="1316"/>
        <v>0</v>
      </c>
      <c r="U323" s="2"/>
      <c r="V323" s="194">
        <f t="shared" ref="V323:AD323" si="1317">$C323*V155*12</f>
        <v>0</v>
      </c>
      <c r="W323" s="194">
        <f t="shared" si="1317"/>
        <v>0</v>
      </c>
      <c r="X323" s="194">
        <f t="shared" si="1317"/>
        <v>0</v>
      </c>
      <c r="Y323" s="194">
        <f t="shared" si="1317"/>
        <v>0</v>
      </c>
      <c r="Z323" s="194">
        <f t="shared" si="1317"/>
        <v>0</v>
      </c>
      <c r="AA323" s="194">
        <f t="shared" si="1317"/>
        <v>0</v>
      </c>
      <c r="AB323" s="194">
        <f t="shared" si="1317"/>
        <v>0</v>
      </c>
      <c r="AC323" s="194">
        <f t="shared" si="1317"/>
        <v>0</v>
      </c>
      <c r="AD323" s="194">
        <f t="shared" si="1317"/>
        <v>0</v>
      </c>
      <c r="AE323" s="2"/>
      <c r="AF323" s="194">
        <f t="shared" si="1291"/>
        <v>0</v>
      </c>
      <c r="AG323" s="194">
        <f t="shared" si="1291"/>
        <v>0</v>
      </c>
      <c r="AH323" s="2"/>
      <c r="AI323" s="2"/>
      <c r="AJ323" s="2"/>
      <c r="AK323" s="194">
        <f t="shared" si="1292"/>
        <v>0</v>
      </c>
      <c r="AL323" s="194">
        <f t="shared" si="1292"/>
        <v>0</v>
      </c>
      <c r="AM323" s="194">
        <f t="shared" si="1292"/>
        <v>0</v>
      </c>
      <c r="AN323" s="194">
        <f t="shared" si="1292"/>
        <v>0</v>
      </c>
      <c r="AO323" s="2"/>
      <c r="AP323" s="2"/>
      <c r="AQ323" s="194">
        <f t="shared" si="1293"/>
        <v>0</v>
      </c>
      <c r="AR323" s="2"/>
      <c r="AS323" s="194">
        <f t="shared" si="1294"/>
        <v>0</v>
      </c>
      <c r="AT323" s="194">
        <f t="shared" si="1294"/>
        <v>0</v>
      </c>
      <c r="AU323" s="194">
        <f t="shared" si="1294"/>
        <v>0</v>
      </c>
      <c r="AV323" s="2"/>
      <c r="AW323" s="194">
        <f t="shared" si="1295"/>
        <v>0</v>
      </c>
      <c r="AX323" s="194">
        <f t="shared" si="1295"/>
        <v>0</v>
      </c>
      <c r="AY323" s="194">
        <f t="shared" si="1295"/>
        <v>0</v>
      </c>
      <c r="AZ323" s="2"/>
      <c r="BA323" s="194">
        <f t="shared" si="1296"/>
        <v>0</v>
      </c>
      <c r="BB323" s="194">
        <f t="shared" si="1296"/>
        <v>0</v>
      </c>
      <c r="BC323" s="194">
        <f t="shared" si="1296"/>
        <v>0</v>
      </c>
      <c r="BD323" s="194">
        <f t="shared" si="1296"/>
        <v>0</v>
      </c>
      <c r="BE323" s="2"/>
      <c r="BF323" s="194">
        <f t="shared" si="1297"/>
        <v>0</v>
      </c>
      <c r="BG323" s="194">
        <f t="shared" si="1297"/>
        <v>0</v>
      </c>
    </row>
    <row r="324" spans="1:59" s="78" customFormat="1" ht="17.100000000000001" customHeight="1" x14ac:dyDescent="0.3">
      <c r="A324" s="67"/>
      <c r="B324" s="150" t="str">
        <f t="shared" si="1167"/>
        <v>&lt;Optioneel&gt;</v>
      </c>
      <c r="C324" s="193"/>
      <c r="D324" s="2"/>
      <c r="E324" s="40">
        <f t="shared" si="1288"/>
        <v>0</v>
      </c>
      <c r="F324" s="2"/>
      <c r="G324" s="194">
        <f t="shared" si="1169"/>
        <v>0</v>
      </c>
      <c r="H324" s="2"/>
      <c r="I324" s="194">
        <f t="shared" si="1179"/>
        <v>0</v>
      </c>
      <c r="J324" s="194">
        <f t="shared" ref="J324:T324" si="1318">$C324*J156*12</f>
        <v>0</v>
      </c>
      <c r="K324" s="194">
        <f t="shared" si="1318"/>
        <v>0</v>
      </c>
      <c r="L324" s="194">
        <f t="shared" si="1318"/>
        <v>0</v>
      </c>
      <c r="M324" s="194">
        <f t="shared" si="1318"/>
        <v>0</v>
      </c>
      <c r="N324" s="194">
        <f t="shared" si="1318"/>
        <v>0</v>
      </c>
      <c r="O324" s="194">
        <f t="shared" si="1318"/>
        <v>0</v>
      </c>
      <c r="P324" s="194">
        <f t="shared" si="1318"/>
        <v>0</v>
      </c>
      <c r="Q324" s="194">
        <f t="shared" si="1318"/>
        <v>0</v>
      </c>
      <c r="R324" s="194">
        <f t="shared" si="1318"/>
        <v>0</v>
      </c>
      <c r="S324" s="194">
        <f t="shared" si="1318"/>
        <v>0</v>
      </c>
      <c r="T324" s="194">
        <f t="shared" si="1318"/>
        <v>0</v>
      </c>
      <c r="U324" s="2"/>
      <c r="V324" s="194">
        <f t="shared" ref="V324:AD324" si="1319">$C324*V156*12</f>
        <v>0</v>
      </c>
      <c r="W324" s="194">
        <f t="shared" si="1319"/>
        <v>0</v>
      </c>
      <c r="X324" s="194">
        <f t="shared" si="1319"/>
        <v>0</v>
      </c>
      <c r="Y324" s="194">
        <f t="shared" si="1319"/>
        <v>0</v>
      </c>
      <c r="Z324" s="194">
        <f t="shared" si="1319"/>
        <v>0</v>
      </c>
      <c r="AA324" s="194">
        <f t="shared" si="1319"/>
        <v>0</v>
      </c>
      <c r="AB324" s="194">
        <f t="shared" si="1319"/>
        <v>0</v>
      </c>
      <c r="AC324" s="194">
        <f t="shared" si="1319"/>
        <v>0</v>
      </c>
      <c r="AD324" s="194">
        <f t="shared" si="1319"/>
        <v>0</v>
      </c>
      <c r="AE324" s="2"/>
      <c r="AF324" s="194">
        <f t="shared" si="1291"/>
        <v>0</v>
      </c>
      <c r="AG324" s="194">
        <f t="shared" si="1291"/>
        <v>0</v>
      </c>
      <c r="AH324" s="2"/>
      <c r="AI324" s="2"/>
      <c r="AJ324" s="2"/>
      <c r="AK324" s="194">
        <f t="shared" si="1292"/>
        <v>0</v>
      </c>
      <c r="AL324" s="194">
        <f t="shared" si="1292"/>
        <v>0</v>
      </c>
      <c r="AM324" s="194">
        <f t="shared" si="1292"/>
        <v>0</v>
      </c>
      <c r="AN324" s="194">
        <f t="shared" si="1292"/>
        <v>0</v>
      </c>
      <c r="AO324" s="2"/>
      <c r="AP324" s="2"/>
      <c r="AQ324" s="194">
        <f t="shared" si="1293"/>
        <v>0</v>
      </c>
      <c r="AR324" s="2"/>
      <c r="AS324" s="194">
        <f t="shared" si="1294"/>
        <v>0</v>
      </c>
      <c r="AT324" s="194">
        <f t="shared" si="1294"/>
        <v>0</v>
      </c>
      <c r="AU324" s="194">
        <f t="shared" si="1294"/>
        <v>0</v>
      </c>
      <c r="AV324" s="2"/>
      <c r="AW324" s="194">
        <f t="shared" si="1295"/>
        <v>0</v>
      </c>
      <c r="AX324" s="194">
        <f t="shared" si="1295"/>
        <v>0</v>
      </c>
      <c r="AY324" s="194">
        <f t="shared" si="1295"/>
        <v>0</v>
      </c>
      <c r="AZ324" s="2"/>
      <c r="BA324" s="194">
        <f t="shared" si="1296"/>
        <v>0</v>
      </c>
      <c r="BB324" s="194">
        <f t="shared" si="1296"/>
        <v>0</v>
      </c>
      <c r="BC324" s="194">
        <f t="shared" si="1296"/>
        <v>0</v>
      </c>
      <c r="BD324" s="194">
        <f t="shared" si="1296"/>
        <v>0</v>
      </c>
      <c r="BE324" s="2"/>
      <c r="BF324" s="194">
        <f t="shared" si="1297"/>
        <v>0</v>
      </c>
      <c r="BG324" s="194">
        <f t="shared" si="1297"/>
        <v>0</v>
      </c>
    </row>
    <row r="325" spans="1:59" s="78" customFormat="1" ht="17.100000000000001" customHeight="1" x14ac:dyDescent="0.3">
      <c r="A325" s="67"/>
      <c r="B325" s="150" t="str">
        <f t="shared" si="1167"/>
        <v>&lt;Optioneel&gt;</v>
      </c>
      <c r="C325" s="193"/>
      <c r="D325" s="2"/>
      <c r="E325" s="40">
        <f t="shared" si="1288"/>
        <v>0</v>
      </c>
      <c r="F325" s="2"/>
      <c r="G325" s="194">
        <f t="shared" si="1169"/>
        <v>0</v>
      </c>
      <c r="H325" s="2"/>
      <c r="I325" s="194">
        <f t="shared" si="1179"/>
        <v>0</v>
      </c>
      <c r="J325" s="194">
        <f t="shared" ref="J325:T325" si="1320">$C325*J157*12</f>
        <v>0</v>
      </c>
      <c r="K325" s="194">
        <f t="shared" si="1320"/>
        <v>0</v>
      </c>
      <c r="L325" s="194">
        <f t="shared" si="1320"/>
        <v>0</v>
      </c>
      <c r="M325" s="194">
        <f t="shared" si="1320"/>
        <v>0</v>
      </c>
      <c r="N325" s="194">
        <f t="shared" si="1320"/>
        <v>0</v>
      </c>
      <c r="O325" s="194">
        <f t="shared" si="1320"/>
        <v>0</v>
      </c>
      <c r="P325" s="194">
        <f t="shared" si="1320"/>
        <v>0</v>
      </c>
      <c r="Q325" s="194">
        <f t="shared" si="1320"/>
        <v>0</v>
      </c>
      <c r="R325" s="194">
        <f t="shared" si="1320"/>
        <v>0</v>
      </c>
      <c r="S325" s="194">
        <f t="shared" si="1320"/>
        <v>0</v>
      </c>
      <c r="T325" s="194">
        <f t="shared" si="1320"/>
        <v>0</v>
      </c>
      <c r="U325" s="2"/>
      <c r="V325" s="194">
        <f t="shared" ref="V325:AD325" si="1321">$C325*V157*12</f>
        <v>0</v>
      </c>
      <c r="W325" s="194">
        <f t="shared" si="1321"/>
        <v>0</v>
      </c>
      <c r="X325" s="194">
        <f t="shared" si="1321"/>
        <v>0</v>
      </c>
      <c r="Y325" s="194">
        <f t="shared" si="1321"/>
        <v>0</v>
      </c>
      <c r="Z325" s="194">
        <f t="shared" si="1321"/>
        <v>0</v>
      </c>
      <c r="AA325" s="194">
        <f t="shared" si="1321"/>
        <v>0</v>
      </c>
      <c r="AB325" s="194">
        <f t="shared" si="1321"/>
        <v>0</v>
      </c>
      <c r="AC325" s="194">
        <f t="shared" si="1321"/>
        <v>0</v>
      </c>
      <c r="AD325" s="194">
        <f t="shared" si="1321"/>
        <v>0</v>
      </c>
      <c r="AE325" s="2"/>
      <c r="AF325" s="194">
        <f t="shared" si="1291"/>
        <v>0</v>
      </c>
      <c r="AG325" s="194">
        <f t="shared" si="1291"/>
        <v>0</v>
      </c>
      <c r="AH325" s="2"/>
      <c r="AI325" s="2"/>
      <c r="AJ325" s="2"/>
      <c r="AK325" s="194">
        <f t="shared" si="1292"/>
        <v>0</v>
      </c>
      <c r="AL325" s="194">
        <f t="shared" si="1292"/>
        <v>0</v>
      </c>
      <c r="AM325" s="194">
        <f t="shared" si="1292"/>
        <v>0</v>
      </c>
      <c r="AN325" s="194">
        <f t="shared" si="1292"/>
        <v>0</v>
      </c>
      <c r="AO325" s="2"/>
      <c r="AP325" s="2"/>
      <c r="AQ325" s="194">
        <f t="shared" si="1293"/>
        <v>0</v>
      </c>
      <c r="AR325" s="2"/>
      <c r="AS325" s="194">
        <f t="shared" si="1294"/>
        <v>0</v>
      </c>
      <c r="AT325" s="194">
        <f t="shared" si="1294"/>
        <v>0</v>
      </c>
      <c r="AU325" s="194">
        <f t="shared" si="1294"/>
        <v>0</v>
      </c>
      <c r="AV325" s="2"/>
      <c r="AW325" s="194">
        <f t="shared" si="1295"/>
        <v>0</v>
      </c>
      <c r="AX325" s="194">
        <f t="shared" si="1295"/>
        <v>0</v>
      </c>
      <c r="AY325" s="194">
        <f t="shared" si="1295"/>
        <v>0</v>
      </c>
      <c r="AZ325" s="2"/>
      <c r="BA325" s="194">
        <f t="shared" si="1296"/>
        <v>0</v>
      </c>
      <c r="BB325" s="194">
        <f t="shared" si="1296"/>
        <v>0</v>
      </c>
      <c r="BC325" s="194">
        <f t="shared" si="1296"/>
        <v>0</v>
      </c>
      <c r="BD325" s="194">
        <f t="shared" si="1296"/>
        <v>0</v>
      </c>
      <c r="BE325" s="2"/>
      <c r="BF325" s="194">
        <f t="shared" si="1297"/>
        <v>0</v>
      </c>
      <c r="BG325" s="194">
        <f t="shared" si="1297"/>
        <v>0</v>
      </c>
    </row>
    <row r="326" spans="1:59" s="78" customFormat="1" ht="17.100000000000001" customHeight="1" x14ac:dyDescent="0.3">
      <c r="A326" s="67"/>
      <c r="B326" s="150" t="str">
        <f t="shared" si="1167"/>
        <v>&lt;Optioneel&gt;</v>
      </c>
      <c r="C326" s="193"/>
      <c r="D326" s="2"/>
      <c r="E326" s="40">
        <f t="shared" si="1288"/>
        <v>0</v>
      </c>
      <c r="F326" s="2"/>
      <c r="G326" s="194">
        <f t="shared" si="1169"/>
        <v>0</v>
      </c>
      <c r="H326" s="2"/>
      <c r="I326" s="194">
        <f t="shared" si="1179"/>
        <v>0</v>
      </c>
      <c r="J326" s="194">
        <f t="shared" ref="J326:T326" si="1322">$C326*J158*12</f>
        <v>0</v>
      </c>
      <c r="K326" s="194">
        <f t="shared" si="1322"/>
        <v>0</v>
      </c>
      <c r="L326" s="194">
        <f t="shared" si="1322"/>
        <v>0</v>
      </c>
      <c r="M326" s="194">
        <f t="shared" si="1322"/>
        <v>0</v>
      </c>
      <c r="N326" s="194">
        <f t="shared" si="1322"/>
        <v>0</v>
      </c>
      <c r="O326" s="194">
        <f t="shared" si="1322"/>
        <v>0</v>
      </c>
      <c r="P326" s="194">
        <f t="shared" si="1322"/>
        <v>0</v>
      </c>
      <c r="Q326" s="194">
        <f t="shared" si="1322"/>
        <v>0</v>
      </c>
      <c r="R326" s="194">
        <f t="shared" si="1322"/>
        <v>0</v>
      </c>
      <c r="S326" s="194">
        <f t="shared" si="1322"/>
        <v>0</v>
      </c>
      <c r="T326" s="194">
        <f t="shared" si="1322"/>
        <v>0</v>
      </c>
      <c r="U326" s="2"/>
      <c r="V326" s="194">
        <f t="shared" ref="V326:AD326" si="1323">$C326*V158*12</f>
        <v>0</v>
      </c>
      <c r="W326" s="194">
        <f t="shared" si="1323"/>
        <v>0</v>
      </c>
      <c r="X326" s="194">
        <f t="shared" si="1323"/>
        <v>0</v>
      </c>
      <c r="Y326" s="194">
        <f t="shared" si="1323"/>
        <v>0</v>
      </c>
      <c r="Z326" s="194">
        <f t="shared" si="1323"/>
        <v>0</v>
      </c>
      <c r="AA326" s="194">
        <f t="shared" si="1323"/>
        <v>0</v>
      </c>
      <c r="AB326" s="194">
        <f t="shared" si="1323"/>
        <v>0</v>
      </c>
      <c r="AC326" s="194">
        <f t="shared" si="1323"/>
        <v>0</v>
      </c>
      <c r="AD326" s="194">
        <f t="shared" si="1323"/>
        <v>0</v>
      </c>
      <c r="AE326" s="2"/>
      <c r="AF326" s="194">
        <f t="shared" si="1291"/>
        <v>0</v>
      </c>
      <c r="AG326" s="194">
        <f t="shared" si="1291"/>
        <v>0</v>
      </c>
      <c r="AH326" s="2"/>
      <c r="AI326" s="2"/>
      <c r="AJ326" s="2"/>
      <c r="AK326" s="194">
        <f t="shared" si="1292"/>
        <v>0</v>
      </c>
      <c r="AL326" s="194">
        <f t="shared" si="1292"/>
        <v>0</v>
      </c>
      <c r="AM326" s="194">
        <f t="shared" si="1292"/>
        <v>0</v>
      </c>
      <c r="AN326" s="194">
        <f t="shared" si="1292"/>
        <v>0</v>
      </c>
      <c r="AO326" s="2"/>
      <c r="AP326" s="2"/>
      <c r="AQ326" s="194">
        <f t="shared" si="1293"/>
        <v>0</v>
      </c>
      <c r="AR326" s="2"/>
      <c r="AS326" s="194">
        <f t="shared" si="1294"/>
        <v>0</v>
      </c>
      <c r="AT326" s="194">
        <f t="shared" si="1294"/>
        <v>0</v>
      </c>
      <c r="AU326" s="194">
        <f t="shared" si="1294"/>
        <v>0</v>
      </c>
      <c r="AV326" s="2"/>
      <c r="AW326" s="194">
        <f t="shared" si="1295"/>
        <v>0</v>
      </c>
      <c r="AX326" s="194">
        <f t="shared" si="1295"/>
        <v>0</v>
      </c>
      <c r="AY326" s="194">
        <f t="shared" si="1295"/>
        <v>0</v>
      </c>
      <c r="AZ326" s="2"/>
      <c r="BA326" s="194">
        <f t="shared" si="1296"/>
        <v>0</v>
      </c>
      <c r="BB326" s="194">
        <f t="shared" si="1296"/>
        <v>0</v>
      </c>
      <c r="BC326" s="194">
        <f t="shared" si="1296"/>
        <v>0</v>
      </c>
      <c r="BD326" s="194">
        <f t="shared" si="1296"/>
        <v>0</v>
      </c>
      <c r="BE326" s="2"/>
      <c r="BF326" s="194">
        <f t="shared" si="1297"/>
        <v>0</v>
      </c>
      <c r="BG326" s="194">
        <f t="shared" si="1297"/>
        <v>0</v>
      </c>
    </row>
    <row r="327" spans="1:59" s="78" customFormat="1" ht="17.100000000000001" customHeight="1" x14ac:dyDescent="0.3">
      <c r="A327" s="67"/>
      <c r="B327" s="150" t="str">
        <f t="shared" si="1167"/>
        <v>&lt;Optioneel&gt;</v>
      </c>
      <c r="C327" s="193"/>
      <c r="D327" s="2"/>
      <c r="E327" s="40">
        <f t="shared" si="1288"/>
        <v>0</v>
      </c>
      <c r="F327" s="2"/>
      <c r="G327" s="194">
        <f t="shared" si="1169"/>
        <v>0</v>
      </c>
      <c r="H327" s="2"/>
      <c r="I327" s="194">
        <f t="shared" si="1179"/>
        <v>0</v>
      </c>
      <c r="J327" s="194">
        <f t="shared" ref="J327:T327" si="1324">$C327*J159*12</f>
        <v>0</v>
      </c>
      <c r="K327" s="194">
        <f t="shared" si="1324"/>
        <v>0</v>
      </c>
      <c r="L327" s="194">
        <f t="shared" si="1324"/>
        <v>0</v>
      </c>
      <c r="M327" s="194">
        <f t="shared" si="1324"/>
        <v>0</v>
      </c>
      <c r="N327" s="194">
        <f t="shared" si="1324"/>
        <v>0</v>
      </c>
      <c r="O327" s="194">
        <f t="shared" si="1324"/>
        <v>0</v>
      </c>
      <c r="P327" s="194">
        <f t="shared" si="1324"/>
        <v>0</v>
      </c>
      <c r="Q327" s="194">
        <f t="shared" si="1324"/>
        <v>0</v>
      </c>
      <c r="R327" s="194">
        <f t="shared" si="1324"/>
        <v>0</v>
      </c>
      <c r="S327" s="194">
        <f t="shared" si="1324"/>
        <v>0</v>
      </c>
      <c r="T327" s="194">
        <f t="shared" si="1324"/>
        <v>0</v>
      </c>
      <c r="U327" s="2"/>
      <c r="V327" s="194">
        <f t="shared" ref="V327:AD327" si="1325">$C327*V159*12</f>
        <v>0</v>
      </c>
      <c r="W327" s="194">
        <f t="shared" si="1325"/>
        <v>0</v>
      </c>
      <c r="X327" s="194">
        <f t="shared" si="1325"/>
        <v>0</v>
      </c>
      <c r="Y327" s="194">
        <f t="shared" si="1325"/>
        <v>0</v>
      </c>
      <c r="Z327" s="194">
        <f t="shared" si="1325"/>
        <v>0</v>
      </c>
      <c r="AA327" s="194">
        <f t="shared" si="1325"/>
        <v>0</v>
      </c>
      <c r="AB327" s="194">
        <f t="shared" si="1325"/>
        <v>0</v>
      </c>
      <c r="AC327" s="194">
        <f t="shared" si="1325"/>
        <v>0</v>
      </c>
      <c r="AD327" s="194">
        <f t="shared" si="1325"/>
        <v>0</v>
      </c>
      <c r="AE327" s="2"/>
      <c r="AF327" s="194">
        <f t="shared" si="1291"/>
        <v>0</v>
      </c>
      <c r="AG327" s="194">
        <f t="shared" si="1291"/>
        <v>0</v>
      </c>
      <c r="AH327" s="2"/>
      <c r="AI327" s="2"/>
      <c r="AJ327" s="2"/>
      <c r="AK327" s="194">
        <f t="shared" si="1292"/>
        <v>0</v>
      </c>
      <c r="AL327" s="194">
        <f t="shared" si="1292"/>
        <v>0</v>
      </c>
      <c r="AM327" s="194">
        <f t="shared" si="1292"/>
        <v>0</v>
      </c>
      <c r="AN327" s="194">
        <f t="shared" si="1292"/>
        <v>0</v>
      </c>
      <c r="AO327" s="2"/>
      <c r="AP327" s="2"/>
      <c r="AQ327" s="194">
        <f t="shared" si="1293"/>
        <v>0</v>
      </c>
      <c r="AR327" s="2"/>
      <c r="AS327" s="194">
        <f t="shared" si="1294"/>
        <v>0</v>
      </c>
      <c r="AT327" s="194">
        <f t="shared" si="1294"/>
        <v>0</v>
      </c>
      <c r="AU327" s="194">
        <f t="shared" si="1294"/>
        <v>0</v>
      </c>
      <c r="AV327" s="2"/>
      <c r="AW327" s="194">
        <f t="shared" si="1295"/>
        <v>0</v>
      </c>
      <c r="AX327" s="194">
        <f t="shared" si="1295"/>
        <v>0</v>
      </c>
      <c r="AY327" s="194">
        <f t="shared" si="1295"/>
        <v>0</v>
      </c>
      <c r="AZ327" s="2"/>
      <c r="BA327" s="194">
        <f t="shared" si="1296"/>
        <v>0</v>
      </c>
      <c r="BB327" s="194">
        <f t="shared" si="1296"/>
        <v>0</v>
      </c>
      <c r="BC327" s="194">
        <f t="shared" si="1296"/>
        <v>0</v>
      </c>
      <c r="BD327" s="194">
        <f t="shared" si="1296"/>
        <v>0</v>
      </c>
      <c r="BE327" s="2"/>
      <c r="BF327" s="194">
        <f t="shared" si="1297"/>
        <v>0</v>
      </c>
      <c r="BG327" s="194">
        <f t="shared" si="1297"/>
        <v>0</v>
      </c>
    </row>
    <row r="328" spans="1:59" s="78" customFormat="1" ht="17.100000000000001" customHeight="1" x14ac:dyDescent="0.3">
      <c r="A328" s="67"/>
      <c r="B328" s="150" t="str">
        <f t="shared" si="1167"/>
        <v>&lt;Optioneel&gt;</v>
      </c>
      <c r="C328" s="193"/>
      <c r="D328" s="2"/>
      <c r="E328" s="40">
        <f t="shared" si="1288"/>
        <v>0</v>
      </c>
      <c r="F328" s="2"/>
      <c r="G328" s="194">
        <f t="shared" si="1169"/>
        <v>0</v>
      </c>
      <c r="H328" s="2"/>
      <c r="I328" s="194">
        <f t="shared" si="1179"/>
        <v>0</v>
      </c>
      <c r="J328" s="194">
        <f t="shared" ref="J328:T328" si="1326">$C328*J160*12</f>
        <v>0</v>
      </c>
      <c r="K328" s="194">
        <f t="shared" si="1326"/>
        <v>0</v>
      </c>
      <c r="L328" s="194">
        <f t="shared" si="1326"/>
        <v>0</v>
      </c>
      <c r="M328" s="194">
        <f t="shared" si="1326"/>
        <v>0</v>
      </c>
      <c r="N328" s="194">
        <f t="shared" si="1326"/>
        <v>0</v>
      </c>
      <c r="O328" s="194">
        <f t="shared" si="1326"/>
        <v>0</v>
      </c>
      <c r="P328" s="194">
        <f t="shared" si="1326"/>
        <v>0</v>
      </c>
      <c r="Q328" s="194">
        <f t="shared" si="1326"/>
        <v>0</v>
      </c>
      <c r="R328" s="194">
        <f t="shared" si="1326"/>
        <v>0</v>
      </c>
      <c r="S328" s="194">
        <f t="shared" si="1326"/>
        <v>0</v>
      </c>
      <c r="T328" s="194">
        <f t="shared" si="1326"/>
        <v>0</v>
      </c>
      <c r="U328" s="2"/>
      <c r="V328" s="194">
        <f t="shared" ref="V328:AD328" si="1327">$C328*V160*12</f>
        <v>0</v>
      </c>
      <c r="W328" s="194">
        <f t="shared" si="1327"/>
        <v>0</v>
      </c>
      <c r="X328" s="194">
        <f t="shared" si="1327"/>
        <v>0</v>
      </c>
      <c r="Y328" s="194">
        <f t="shared" si="1327"/>
        <v>0</v>
      </c>
      <c r="Z328" s="194">
        <f t="shared" si="1327"/>
        <v>0</v>
      </c>
      <c r="AA328" s="194">
        <f t="shared" si="1327"/>
        <v>0</v>
      </c>
      <c r="AB328" s="194">
        <f t="shared" si="1327"/>
        <v>0</v>
      </c>
      <c r="AC328" s="194">
        <f t="shared" si="1327"/>
        <v>0</v>
      </c>
      <c r="AD328" s="194">
        <f t="shared" si="1327"/>
        <v>0</v>
      </c>
      <c r="AE328" s="2"/>
      <c r="AF328" s="194">
        <f t="shared" si="1291"/>
        <v>0</v>
      </c>
      <c r="AG328" s="194">
        <f t="shared" si="1291"/>
        <v>0</v>
      </c>
      <c r="AH328" s="2"/>
      <c r="AI328" s="2"/>
      <c r="AJ328" s="2"/>
      <c r="AK328" s="194">
        <f t="shared" si="1292"/>
        <v>0</v>
      </c>
      <c r="AL328" s="194">
        <f t="shared" si="1292"/>
        <v>0</v>
      </c>
      <c r="AM328" s="194">
        <f t="shared" si="1292"/>
        <v>0</v>
      </c>
      <c r="AN328" s="194">
        <f t="shared" si="1292"/>
        <v>0</v>
      </c>
      <c r="AO328" s="2"/>
      <c r="AP328" s="2"/>
      <c r="AQ328" s="194">
        <f t="shared" si="1293"/>
        <v>0</v>
      </c>
      <c r="AR328" s="2"/>
      <c r="AS328" s="194">
        <f t="shared" si="1294"/>
        <v>0</v>
      </c>
      <c r="AT328" s="194">
        <f t="shared" si="1294"/>
        <v>0</v>
      </c>
      <c r="AU328" s="194">
        <f t="shared" si="1294"/>
        <v>0</v>
      </c>
      <c r="AV328" s="2"/>
      <c r="AW328" s="194">
        <f t="shared" si="1295"/>
        <v>0</v>
      </c>
      <c r="AX328" s="194">
        <f t="shared" si="1295"/>
        <v>0</v>
      </c>
      <c r="AY328" s="194">
        <f t="shared" si="1295"/>
        <v>0</v>
      </c>
      <c r="AZ328" s="2"/>
      <c r="BA328" s="194">
        <f t="shared" si="1296"/>
        <v>0</v>
      </c>
      <c r="BB328" s="194">
        <f t="shared" si="1296"/>
        <v>0</v>
      </c>
      <c r="BC328" s="194">
        <f t="shared" si="1296"/>
        <v>0</v>
      </c>
      <c r="BD328" s="194">
        <f t="shared" si="1296"/>
        <v>0</v>
      </c>
      <c r="BE328" s="2"/>
      <c r="BF328" s="194">
        <f t="shared" si="1297"/>
        <v>0</v>
      </c>
      <c r="BG328" s="194">
        <f t="shared" si="1297"/>
        <v>0</v>
      </c>
    </row>
    <row r="329" spans="1:59" s="78" customFormat="1" ht="17.100000000000001" customHeight="1" x14ac:dyDescent="0.3">
      <c r="A329" s="67"/>
      <c r="B329" s="150" t="str">
        <f t="shared" si="1167"/>
        <v>&lt;Optioneel&gt;</v>
      </c>
      <c r="C329" s="193"/>
      <c r="D329" s="2"/>
      <c r="E329" s="40">
        <f t="shared" si="1288"/>
        <v>0</v>
      </c>
      <c r="F329" s="2"/>
      <c r="G329" s="194">
        <f t="shared" si="1169"/>
        <v>0</v>
      </c>
      <c r="H329" s="2"/>
      <c r="I329" s="194">
        <f t="shared" si="1179"/>
        <v>0</v>
      </c>
      <c r="J329" s="194">
        <f t="shared" ref="J329:T329" si="1328">$C329*J161*12</f>
        <v>0</v>
      </c>
      <c r="K329" s="194">
        <f t="shared" si="1328"/>
        <v>0</v>
      </c>
      <c r="L329" s="194">
        <f t="shared" si="1328"/>
        <v>0</v>
      </c>
      <c r="M329" s="194">
        <f t="shared" si="1328"/>
        <v>0</v>
      </c>
      <c r="N329" s="194">
        <f t="shared" si="1328"/>
        <v>0</v>
      </c>
      <c r="O329" s="194">
        <f t="shared" si="1328"/>
        <v>0</v>
      </c>
      <c r="P329" s="194">
        <f t="shared" si="1328"/>
        <v>0</v>
      </c>
      <c r="Q329" s="194">
        <f t="shared" si="1328"/>
        <v>0</v>
      </c>
      <c r="R329" s="194">
        <f t="shared" si="1328"/>
        <v>0</v>
      </c>
      <c r="S329" s="194">
        <f t="shared" si="1328"/>
        <v>0</v>
      </c>
      <c r="T329" s="194">
        <f t="shared" si="1328"/>
        <v>0</v>
      </c>
      <c r="U329" s="2"/>
      <c r="V329" s="194">
        <f t="shared" ref="V329:AD329" si="1329">$C329*V161*12</f>
        <v>0</v>
      </c>
      <c r="W329" s="194">
        <f t="shared" si="1329"/>
        <v>0</v>
      </c>
      <c r="X329" s="194">
        <f t="shared" si="1329"/>
        <v>0</v>
      </c>
      <c r="Y329" s="194">
        <f t="shared" si="1329"/>
        <v>0</v>
      </c>
      <c r="Z329" s="194">
        <f t="shared" si="1329"/>
        <v>0</v>
      </c>
      <c r="AA329" s="194">
        <f t="shared" si="1329"/>
        <v>0</v>
      </c>
      <c r="AB329" s="194">
        <f t="shared" si="1329"/>
        <v>0</v>
      </c>
      <c r="AC329" s="194">
        <f t="shared" si="1329"/>
        <v>0</v>
      </c>
      <c r="AD329" s="194">
        <f t="shared" si="1329"/>
        <v>0</v>
      </c>
      <c r="AE329" s="2"/>
      <c r="AF329" s="194">
        <f t="shared" si="1291"/>
        <v>0</v>
      </c>
      <c r="AG329" s="194">
        <f t="shared" si="1291"/>
        <v>0</v>
      </c>
      <c r="AH329" s="2"/>
      <c r="AI329" s="2"/>
      <c r="AJ329" s="2"/>
      <c r="AK329" s="194">
        <f t="shared" si="1292"/>
        <v>0</v>
      </c>
      <c r="AL329" s="194">
        <f t="shared" si="1292"/>
        <v>0</v>
      </c>
      <c r="AM329" s="194">
        <f t="shared" si="1292"/>
        <v>0</v>
      </c>
      <c r="AN329" s="194">
        <f t="shared" si="1292"/>
        <v>0</v>
      </c>
      <c r="AO329" s="2"/>
      <c r="AP329" s="2"/>
      <c r="AQ329" s="194">
        <f t="shared" si="1293"/>
        <v>0</v>
      </c>
      <c r="AR329" s="2"/>
      <c r="AS329" s="194">
        <f t="shared" si="1294"/>
        <v>0</v>
      </c>
      <c r="AT329" s="194">
        <f t="shared" si="1294"/>
        <v>0</v>
      </c>
      <c r="AU329" s="194">
        <f t="shared" si="1294"/>
        <v>0</v>
      </c>
      <c r="AV329" s="2"/>
      <c r="AW329" s="194">
        <f t="shared" si="1295"/>
        <v>0</v>
      </c>
      <c r="AX329" s="194">
        <f t="shared" si="1295"/>
        <v>0</v>
      </c>
      <c r="AY329" s="194">
        <f t="shared" si="1295"/>
        <v>0</v>
      </c>
      <c r="AZ329" s="2"/>
      <c r="BA329" s="194">
        <f t="shared" si="1296"/>
        <v>0</v>
      </c>
      <c r="BB329" s="194">
        <f t="shared" si="1296"/>
        <v>0</v>
      </c>
      <c r="BC329" s="194">
        <f t="shared" si="1296"/>
        <v>0</v>
      </c>
      <c r="BD329" s="194">
        <f t="shared" si="1296"/>
        <v>0</v>
      </c>
      <c r="BE329" s="2"/>
      <c r="BF329" s="194">
        <f t="shared" si="1297"/>
        <v>0</v>
      </c>
      <c r="BG329" s="194">
        <f t="shared" si="1297"/>
        <v>0</v>
      </c>
    </row>
    <row r="330" spans="1:59" s="78" customFormat="1" ht="17.100000000000001" customHeight="1" x14ac:dyDescent="0.3">
      <c r="A330" s="67"/>
      <c r="B330" s="150" t="str">
        <f t="shared" si="1167"/>
        <v>&lt;Optioneel&gt;</v>
      </c>
      <c r="C330" s="193"/>
      <c r="D330" s="2"/>
      <c r="E330" s="40">
        <f t="shared" si="1288"/>
        <v>0</v>
      </c>
      <c r="F330" s="2"/>
      <c r="G330" s="194">
        <f t="shared" si="1169"/>
        <v>0</v>
      </c>
      <c r="H330" s="2"/>
      <c r="I330" s="194">
        <f t="shared" si="1179"/>
        <v>0</v>
      </c>
      <c r="J330" s="194">
        <f t="shared" ref="J330:T330" si="1330">$C330*J162*12</f>
        <v>0</v>
      </c>
      <c r="K330" s="194">
        <f t="shared" si="1330"/>
        <v>0</v>
      </c>
      <c r="L330" s="194">
        <f t="shared" si="1330"/>
        <v>0</v>
      </c>
      <c r="M330" s="194">
        <f t="shared" si="1330"/>
        <v>0</v>
      </c>
      <c r="N330" s="194">
        <f t="shared" si="1330"/>
        <v>0</v>
      </c>
      <c r="O330" s="194">
        <f t="shared" si="1330"/>
        <v>0</v>
      </c>
      <c r="P330" s="194">
        <f t="shared" si="1330"/>
        <v>0</v>
      </c>
      <c r="Q330" s="194">
        <f t="shared" si="1330"/>
        <v>0</v>
      </c>
      <c r="R330" s="194">
        <f t="shared" si="1330"/>
        <v>0</v>
      </c>
      <c r="S330" s="194">
        <f t="shared" si="1330"/>
        <v>0</v>
      </c>
      <c r="T330" s="194">
        <f t="shared" si="1330"/>
        <v>0</v>
      </c>
      <c r="U330" s="2"/>
      <c r="V330" s="194">
        <f t="shared" ref="V330:AD330" si="1331">$C330*V162*12</f>
        <v>0</v>
      </c>
      <c r="W330" s="194">
        <f t="shared" si="1331"/>
        <v>0</v>
      </c>
      <c r="X330" s="194">
        <f t="shared" si="1331"/>
        <v>0</v>
      </c>
      <c r="Y330" s="194">
        <f t="shared" si="1331"/>
        <v>0</v>
      </c>
      <c r="Z330" s="194">
        <f t="shared" si="1331"/>
        <v>0</v>
      </c>
      <c r="AA330" s="194">
        <f t="shared" si="1331"/>
        <v>0</v>
      </c>
      <c r="AB330" s="194">
        <f t="shared" si="1331"/>
        <v>0</v>
      </c>
      <c r="AC330" s="194">
        <f t="shared" si="1331"/>
        <v>0</v>
      </c>
      <c r="AD330" s="194">
        <f t="shared" si="1331"/>
        <v>0</v>
      </c>
      <c r="AE330" s="2"/>
      <c r="AF330" s="194">
        <f t="shared" si="1291"/>
        <v>0</v>
      </c>
      <c r="AG330" s="194">
        <f t="shared" si="1291"/>
        <v>0</v>
      </c>
      <c r="AH330" s="2"/>
      <c r="AI330" s="2"/>
      <c r="AJ330" s="2"/>
      <c r="AK330" s="194">
        <f t="shared" si="1292"/>
        <v>0</v>
      </c>
      <c r="AL330" s="194">
        <f t="shared" si="1292"/>
        <v>0</v>
      </c>
      <c r="AM330" s="194">
        <f t="shared" si="1292"/>
        <v>0</v>
      </c>
      <c r="AN330" s="194">
        <f t="shared" si="1292"/>
        <v>0</v>
      </c>
      <c r="AO330" s="2"/>
      <c r="AP330" s="2"/>
      <c r="AQ330" s="194">
        <f t="shared" si="1293"/>
        <v>0</v>
      </c>
      <c r="AR330" s="2"/>
      <c r="AS330" s="194">
        <f t="shared" si="1294"/>
        <v>0</v>
      </c>
      <c r="AT330" s="194">
        <f t="shared" si="1294"/>
        <v>0</v>
      </c>
      <c r="AU330" s="194">
        <f t="shared" si="1294"/>
        <v>0</v>
      </c>
      <c r="AV330" s="2"/>
      <c r="AW330" s="194">
        <f t="shared" si="1295"/>
        <v>0</v>
      </c>
      <c r="AX330" s="194">
        <f t="shared" si="1295"/>
        <v>0</v>
      </c>
      <c r="AY330" s="194">
        <f t="shared" si="1295"/>
        <v>0</v>
      </c>
      <c r="AZ330" s="2"/>
      <c r="BA330" s="194">
        <f t="shared" si="1296"/>
        <v>0</v>
      </c>
      <c r="BB330" s="194">
        <f t="shared" si="1296"/>
        <v>0</v>
      </c>
      <c r="BC330" s="194">
        <f t="shared" si="1296"/>
        <v>0</v>
      </c>
      <c r="BD330" s="194">
        <f t="shared" si="1296"/>
        <v>0</v>
      </c>
      <c r="BE330" s="2"/>
      <c r="BF330" s="194">
        <f t="shared" si="1297"/>
        <v>0</v>
      </c>
      <c r="BG330" s="194">
        <f t="shared" si="1297"/>
        <v>0</v>
      </c>
    </row>
    <row r="331" spans="1:59" s="78" customFormat="1" ht="17.100000000000001" customHeight="1" x14ac:dyDescent="0.3">
      <c r="A331" s="67"/>
      <c r="B331" s="150" t="str">
        <f t="shared" si="1167"/>
        <v>&lt;Optioneel&gt;</v>
      </c>
      <c r="C331" s="193"/>
      <c r="D331" s="2"/>
      <c r="E331" s="40">
        <f t="shared" si="1288"/>
        <v>0</v>
      </c>
      <c r="F331" s="2"/>
      <c r="G331" s="194">
        <f t="shared" si="1169"/>
        <v>0</v>
      </c>
      <c r="H331" s="2"/>
      <c r="I331" s="194">
        <f t="shared" si="1179"/>
        <v>0</v>
      </c>
      <c r="J331" s="194">
        <f t="shared" ref="J331:T331" si="1332">$C331*J163*12</f>
        <v>0</v>
      </c>
      <c r="K331" s="194">
        <f t="shared" si="1332"/>
        <v>0</v>
      </c>
      <c r="L331" s="194">
        <f t="shared" si="1332"/>
        <v>0</v>
      </c>
      <c r="M331" s="194">
        <f t="shared" si="1332"/>
        <v>0</v>
      </c>
      <c r="N331" s="194">
        <f t="shared" si="1332"/>
        <v>0</v>
      </c>
      <c r="O331" s="194">
        <f t="shared" si="1332"/>
        <v>0</v>
      </c>
      <c r="P331" s="194">
        <f t="shared" si="1332"/>
        <v>0</v>
      </c>
      <c r="Q331" s="194">
        <f t="shared" si="1332"/>
        <v>0</v>
      </c>
      <c r="R331" s="194">
        <f t="shared" si="1332"/>
        <v>0</v>
      </c>
      <c r="S331" s="194">
        <f t="shared" si="1332"/>
        <v>0</v>
      </c>
      <c r="T331" s="194">
        <f t="shared" si="1332"/>
        <v>0</v>
      </c>
      <c r="U331" s="2"/>
      <c r="V331" s="194">
        <f t="shared" ref="V331:AD331" si="1333">$C331*V163*12</f>
        <v>0</v>
      </c>
      <c r="W331" s="194">
        <f t="shared" si="1333"/>
        <v>0</v>
      </c>
      <c r="X331" s="194">
        <f t="shared" si="1333"/>
        <v>0</v>
      </c>
      <c r="Y331" s="194">
        <f t="shared" si="1333"/>
        <v>0</v>
      </c>
      <c r="Z331" s="194">
        <f t="shared" si="1333"/>
        <v>0</v>
      </c>
      <c r="AA331" s="194">
        <f t="shared" si="1333"/>
        <v>0</v>
      </c>
      <c r="AB331" s="194">
        <f t="shared" si="1333"/>
        <v>0</v>
      </c>
      <c r="AC331" s="194">
        <f t="shared" si="1333"/>
        <v>0</v>
      </c>
      <c r="AD331" s="194">
        <f t="shared" si="1333"/>
        <v>0</v>
      </c>
      <c r="AE331" s="2"/>
      <c r="AF331" s="194">
        <f t="shared" si="1291"/>
        <v>0</v>
      </c>
      <c r="AG331" s="194">
        <f t="shared" si="1291"/>
        <v>0</v>
      </c>
      <c r="AH331" s="2"/>
      <c r="AI331" s="2"/>
      <c r="AJ331" s="2"/>
      <c r="AK331" s="194">
        <f t="shared" si="1292"/>
        <v>0</v>
      </c>
      <c r="AL331" s="194">
        <f t="shared" si="1292"/>
        <v>0</v>
      </c>
      <c r="AM331" s="194">
        <f t="shared" si="1292"/>
        <v>0</v>
      </c>
      <c r="AN331" s="194">
        <f t="shared" si="1292"/>
        <v>0</v>
      </c>
      <c r="AO331" s="2"/>
      <c r="AP331" s="2"/>
      <c r="AQ331" s="194">
        <f t="shared" si="1293"/>
        <v>0</v>
      </c>
      <c r="AR331" s="2"/>
      <c r="AS331" s="194">
        <f t="shared" si="1294"/>
        <v>0</v>
      </c>
      <c r="AT331" s="194">
        <f t="shared" si="1294"/>
        <v>0</v>
      </c>
      <c r="AU331" s="194">
        <f t="shared" si="1294"/>
        <v>0</v>
      </c>
      <c r="AV331" s="2"/>
      <c r="AW331" s="194">
        <f t="shared" si="1295"/>
        <v>0</v>
      </c>
      <c r="AX331" s="194">
        <f t="shared" si="1295"/>
        <v>0</v>
      </c>
      <c r="AY331" s="194">
        <f t="shared" si="1295"/>
        <v>0</v>
      </c>
      <c r="AZ331" s="2"/>
      <c r="BA331" s="194">
        <f t="shared" si="1296"/>
        <v>0</v>
      </c>
      <c r="BB331" s="194">
        <f t="shared" si="1296"/>
        <v>0</v>
      </c>
      <c r="BC331" s="194">
        <f t="shared" si="1296"/>
        <v>0</v>
      </c>
      <c r="BD331" s="194">
        <f t="shared" si="1296"/>
        <v>0</v>
      </c>
      <c r="BE331" s="2"/>
      <c r="BF331" s="194">
        <f t="shared" si="1297"/>
        <v>0</v>
      </c>
      <c r="BG331" s="194">
        <f t="shared" si="1297"/>
        <v>0</v>
      </c>
    </row>
    <row r="332" spans="1:59" s="78" customFormat="1" ht="17.100000000000001" customHeight="1" x14ac:dyDescent="0.3">
      <c r="A332" s="67"/>
      <c r="B332" s="150" t="str">
        <f t="shared" ref="B332:B336" si="1334">B164</f>
        <v>&lt;Optioneel&gt;</v>
      </c>
      <c r="C332" s="193"/>
      <c r="D332" s="2"/>
      <c r="E332" s="40">
        <f t="shared" si="1288"/>
        <v>0</v>
      </c>
      <c r="F332" s="2"/>
      <c r="G332" s="194">
        <f t="shared" ref="G332:G336" si="1335">$C332*G164*12</f>
        <v>0</v>
      </c>
      <c r="H332" s="2"/>
      <c r="I332" s="194">
        <f t="shared" si="1179"/>
        <v>0</v>
      </c>
      <c r="J332" s="194">
        <f t="shared" ref="J332:T332" si="1336">$C332*J164*12</f>
        <v>0</v>
      </c>
      <c r="K332" s="194">
        <f t="shared" si="1336"/>
        <v>0</v>
      </c>
      <c r="L332" s="194">
        <f t="shared" si="1336"/>
        <v>0</v>
      </c>
      <c r="M332" s="194">
        <f t="shared" si="1336"/>
        <v>0</v>
      </c>
      <c r="N332" s="194">
        <f t="shared" si="1336"/>
        <v>0</v>
      </c>
      <c r="O332" s="194">
        <f t="shared" si="1336"/>
        <v>0</v>
      </c>
      <c r="P332" s="194">
        <f t="shared" si="1336"/>
        <v>0</v>
      </c>
      <c r="Q332" s="194">
        <f t="shared" si="1336"/>
        <v>0</v>
      </c>
      <c r="R332" s="194">
        <f t="shared" si="1336"/>
        <v>0</v>
      </c>
      <c r="S332" s="194">
        <f t="shared" si="1336"/>
        <v>0</v>
      </c>
      <c r="T332" s="194">
        <f t="shared" si="1336"/>
        <v>0</v>
      </c>
      <c r="U332" s="2"/>
      <c r="V332" s="194">
        <f t="shared" ref="V332:AD332" si="1337">$C332*V164*12</f>
        <v>0</v>
      </c>
      <c r="W332" s="194">
        <f t="shared" si="1337"/>
        <v>0</v>
      </c>
      <c r="X332" s="194">
        <f t="shared" si="1337"/>
        <v>0</v>
      </c>
      <c r="Y332" s="194">
        <f t="shared" si="1337"/>
        <v>0</v>
      </c>
      <c r="Z332" s="194">
        <f t="shared" si="1337"/>
        <v>0</v>
      </c>
      <c r="AA332" s="194">
        <f t="shared" si="1337"/>
        <v>0</v>
      </c>
      <c r="AB332" s="194">
        <f t="shared" si="1337"/>
        <v>0</v>
      </c>
      <c r="AC332" s="194">
        <f t="shared" si="1337"/>
        <v>0</v>
      </c>
      <c r="AD332" s="194">
        <f t="shared" si="1337"/>
        <v>0</v>
      </c>
      <c r="AE332" s="2"/>
      <c r="AF332" s="194">
        <f t="shared" si="1291"/>
        <v>0</v>
      </c>
      <c r="AG332" s="194">
        <f t="shared" si="1291"/>
        <v>0</v>
      </c>
      <c r="AH332" s="2"/>
      <c r="AI332" s="2"/>
      <c r="AJ332" s="2"/>
      <c r="AK332" s="194">
        <f t="shared" si="1292"/>
        <v>0</v>
      </c>
      <c r="AL332" s="194">
        <f t="shared" si="1292"/>
        <v>0</v>
      </c>
      <c r="AM332" s="194">
        <f t="shared" si="1292"/>
        <v>0</v>
      </c>
      <c r="AN332" s="194">
        <f t="shared" si="1292"/>
        <v>0</v>
      </c>
      <c r="AO332" s="2"/>
      <c r="AP332" s="2"/>
      <c r="AQ332" s="194">
        <f t="shared" si="1293"/>
        <v>0</v>
      </c>
      <c r="AR332" s="2"/>
      <c r="AS332" s="194">
        <f t="shared" si="1294"/>
        <v>0</v>
      </c>
      <c r="AT332" s="194">
        <f t="shared" si="1294"/>
        <v>0</v>
      </c>
      <c r="AU332" s="194">
        <f t="shared" si="1294"/>
        <v>0</v>
      </c>
      <c r="AV332" s="2"/>
      <c r="AW332" s="194">
        <f t="shared" si="1295"/>
        <v>0</v>
      </c>
      <c r="AX332" s="194">
        <f t="shared" si="1295"/>
        <v>0</v>
      </c>
      <c r="AY332" s="194">
        <f t="shared" si="1295"/>
        <v>0</v>
      </c>
      <c r="AZ332" s="2"/>
      <c r="BA332" s="194">
        <f t="shared" si="1296"/>
        <v>0</v>
      </c>
      <c r="BB332" s="194">
        <f t="shared" si="1296"/>
        <v>0</v>
      </c>
      <c r="BC332" s="194">
        <f t="shared" si="1296"/>
        <v>0</v>
      </c>
      <c r="BD332" s="194">
        <f t="shared" si="1296"/>
        <v>0</v>
      </c>
      <c r="BE332" s="2"/>
      <c r="BF332" s="194">
        <f t="shared" si="1297"/>
        <v>0</v>
      </c>
      <c r="BG332" s="194">
        <f t="shared" si="1297"/>
        <v>0</v>
      </c>
    </row>
    <row r="333" spans="1:59" s="78" customFormat="1" ht="17.100000000000001" customHeight="1" x14ac:dyDescent="0.3">
      <c r="A333" s="67"/>
      <c r="B333" s="150" t="str">
        <f t="shared" si="1334"/>
        <v>&lt;Optioneel&gt;</v>
      </c>
      <c r="C333" s="193"/>
      <c r="D333" s="2"/>
      <c r="E333" s="40">
        <f t="shared" si="1288"/>
        <v>0</v>
      </c>
      <c r="F333" s="2"/>
      <c r="G333" s="194">
        <f t="shared" si="1335"/>
        <v>0</v>
      </c>
      <c r="H333" s="2"/>
      <c r="I333" s="194">
        <f t="shared" ref="I333:I336" si="1338">$C333*I165*12</f>
        <v>0</v>
      </c>
      <c r="J333" s="194">
        <f t="shared" ref="J333:T333" si="1339">$C333*J165*12</f>
        <v>0</v>
      </c>
      <c r="K333" s="194">
        <f t="shared" si="1339"/>
        <v>0</v>
      </c>
      <c r="L333" s="194">
        <f t="shared" si="1339"/>
        <v>0</v>
      </c>
      <c r="M333" s="194">
        <f t="shared" si="1339"/>
        <v>0</v>
      </c>
      <c r="N333" s="194">
        <f t="shared" si="1339"/>
        <v>0</v>
      </c>
      <c r="O333" s="194">
        <f t="shared" si="1339"/>
        <v>0</v>
      </c>
      <c r="P333" s="194">
        <f t="shared" si="1339"/>
        <v>0</v>
      </c>
      <c r="Q333" s="194">
        <f t="shared" si="1339"/>
        <v>0</v>
      </c>
      <c r="R333" s="194">
        <f t="shared" si="1339"/>
        <v>0</v>
      </c>
      <c r="S333" s="194">
        <f t="shared" si="1339"/>
        <v>0</v>
      </c>
      <c r="T333" s="194">
        <f t="shared" si="1339"/>
        <v>0</v>
      </c>
      <c r="U333" s="2"/>
      <c r="V333" s="194">
        <f t="shared" ref="V333:AD333" si="1340">$C333*V165*12</f>
        <v>0</v>
      </c>
      <c r="W333" s="194">
        <f t="shared" si="1340"/>
        <v>0</v>
      </c>
      <c r="X333" s="194">
        <f t="shared" si="1340"/>
        <v>0</v>
      </c>
      <c r="Y333" s="194">
        <f t="shared" si="1340"/>
        <v>0</v>
      </c>
      <c r="Z333" s="194">
        <f t="shared" si="1340"/>
        <v>0</v>
      </c>
      <c r="AA333" s="194">
        <f t="shared" si="1340"/>
        <v>0</v>
      </c>
      <c r="AB333" s="194">
        <f t="shared" si="1340"/>
        <v>0</v>
      </c>
      <c r="AC333" s="194">
        <f t="shared" si="1340"/>
        <v>0</v>
      </c>
      <c r="AD333" s="194">
        <f t="shared" si="1340"/>
        <v>0</v>
      </c>
      <c r="AE333" s="2"/>
      <c r="AF333" s="194">
        <f t="shared" si="1291"/>
        <v>0</v>
      </c>
      <c r="AG333" s="194">
        <f t="shared" si="1291"/>
        <v>0</v>
      </c>
      <c r="AH333" s="2"/>
      <c r="AI333" s="2"/>
      <c r="AJ333" s="2"/>
      <c r="AK333" s="194">
        <f t="shared" si="1292"/>
        <v>0</v>
      </c>
      <c r="AL333" s="194">
        <f t="shared" si="1292"/>
        <v>0</v>
      </c>
      <c r="AM333" s="194">
        <f t="shared" si="1292"/>
        <v>0</v>
      </c>
      <c r="AN333" s="194">
        <f t="shared" si="1292"/>
        <v>0</v>
      </c>
      <c r="AO333" s="2"/>
      <c r="AP333" s="2"/>
      <c r="AQ333" s="194">
        <f t="shared" si="1293"/>
        <v>0</v>
      </c>
      <c r="AR333" s="2"/>
      <c r="AS333" s="194">
        <f t="shared" si="1294"/>
        <v>0</v>
      </c>
      <c r="AT333" s="194">
        <f t="shared" si="1294"/>
        <v>0</v>
      </c>
      <c r="AU333" s="194">
        <f t="shared" si="1294"/>
        <v>0</v>
      </c>
      <c r="AV333" s="2"/>
      <c r="AW333" s="194">
        <f t="shared" si="1295"/>
        <v>0</v>
      </c>
      <c r="AX333" s="194">
        <f t="shared" si="1295"/>
        <v>0</v>
      </c>
      <c r="AY333" s="194">
        <f t="shared" si="1295"/>
        <v>0</v>
      </c>
      <c r="AZ333" s="2"/>
      <c r="BA333" s="194">
        <f t="shared" si="1296"/>
        <v>0</v>
      </c>
      <c r="BB333" s="194">
        <f t="shared" si="1296"/>
        <v>0</v>
      </c>
      <c r="BC333" s="194">
        <f t="shared" si="1296"/>
        <v>0</v>
      </c>
      <c r="BD333" s="194">
        <f t="shared" si="1296"/>
        <v>0</v>
      </c>
      <c r="BE333" s="2"/>
      <c r="BF333" s="194">
        <f t="shared" si="1297"/>
        <v>0</v>
      </c>
      <c r="BG333" s="194">
        <f t="shared" si="1297"/>
        <v>0</v>
      </c>
    </row>
    <row r="334" spans="1:59" s="78" customFormat="1" ht="17.100000000000001" customHeight="1" x14ac:dyDescent="0.3">
      <c r="A334" s="67"/>
      <c r="B334" s="150" t="str">
        <f t="shared" si="1334"/>
        <v>&lt;Optioneel&gt;</v>
      </c>
      <c r="C334" s="193"/>
      <c r="D334" s="2"/>
      <c r="E334" s="40">
        <f t="shared" si="1288"/>
        <v>0</v>
      </c>
      <c r="F334" s="2"/>
      <c r="G334" s="194">
        <f t="shared" si="1335"/>
        <v>0</v>
      </c>
      <c r="H334" s="2"/>
      <c r="I334" s="194">
        <f t="shared" si="1338"/>
        <v>0</v>
      </c>
      <c r="J334" s="194">
        <f t="shared" ref="J334:T334" si="1341">$C334*J166*12</f>
        <v>0</v>
      </c>
      <c r="K334" s="194">
        <f t="shared" si="1341"/>
        <v>0</v>
      </c>
      <c r="L334" s="194">
        <f t="shared" si="1341"/>
        <v>0</v>
      </c>
      <c r="M334" s="194">
        <f t="shared" si="1341"/>
        <v>0</v>
      </c>
      <c r="N334" s="194">
        <f t="shared" si="1341"/>
        <v>0</v>
      </c>
      <c r="O334" s="194">
        <f t="shared" si="1341"/>
        <v>0</v>
      </c>
      <c r="P334" s="194">
        <f t="shared" si="1341"/>
        <v>0</v>
      </c>
      <c r="Q334" s="194">
        <f t="shared" si="1341"/>
        <v>0</v>
      </c>
      <c r="R334" s="194">
        <f t="shared" si="1341"/>
        <v>0</v>
      </c>
      <c r="S334" s="194">
        <f t="shared" si="1341"/>
        <v>0</v>
      </c>
      <c r="T334" s="194">
        <f t="shared" si="1341"/>
        <v>0</v>
      </c>
      <c r="U334" s="2"/>
      <c r="V334" s="194">
        <f t="shared" ref="V334:AD334" si="1342">$C334*V166*12</f>
        <v>0</v>
      </c>
      <c r="W334" s="194">
        <f t="shared" si="1342"/>
        <v>0</v>
      </c>
      <c r="X334" s="194">
        <f t="shared" si="1342"/>
        <v>0</v>
      </c>
      <c r="Y334" s="194">
        <f t="shared" si="1342"/>
        <v>0</v>
      </c>
      <c r="Z334" s="194">
        <f t="shared" si="1342"/>
        <v>0</v>
      </c>
      <c r="AA334" s="194">
        <f t="shared" si="1342"/>
        <v>0</v>
      </c>
      <c r="AB334" s="194">
        <f t="shared" si="1342"/>
        <v>0</v>
      </c>
      <c r="AC334" s="194">
        <f t="shared" si="1342"/>
        <v>0</v>
      </c>
      <c r="AD334" s="194">
        <f t="shared" si="1342"/>
        <v>0</v>
      </c>
      <c r="AE334" s="2"/>
      <c r="AF334" s="194">
        <f t="shared" ref="AF334:AG334" si="1343">$C334*AF166*12</f>
        <v>0</v>
      </c>
      <c r="AG334" s="194">
        <f t="shared" si="1343"/>
        <v>0</v>
      </c>
      <c r="AH334" s="2"/>
      <c r="AI334" s="2"/>
      <c r="AJ334" s="2"/>
      <c r="AK334" s="194">
        <f t="shared" ref="AK334:AN334" si="1344">$C334*AK166*12</f>
        <v>0</v>
      </c>
      <c r="AL334" s="194">
        <f t="shared" si="1344"/>
        <v>0</v>
      </c>
      <c r="AM334" s="194">
        <f t="shared" si="1344"/>
        <v>0</v>
      </c>
      <c r="AN334" s="194">
        <f t="shared" si="1344"/>
        <v>0</v>
      </c>
      <c r="AO334" s="2"/>
      <c r="AP334" s="2"/>
      <c r="AQ334" s="194">
        <f t="shared" ref="AQ334" si="1345">$C334*AQ166*12</f>
        <v>0</v>
      </c>
      <c r="AR334" s="2"/>
      <c r="AS334" s="194">
        <f t="shared" ref="AS334:AU334" si="1346">$C334*AS166*12</f>
        <v>0</v>
      </c>
      <c r="AT334" s="194">
        <f t="shared" si="1346"/>
        <v>0</v>
      </c>
      <c r="AU334" s="194">
        <f t="shared" si="1346"/>
        <v>0</v>
      </c>
      <c r="AV334" s="2"/>
      <c r="AW334" s="194">
        <f t="shared" ref="AW334:AY334" si="1347">$C334*AW166*12</f>
        <v>0</v>
      </c>
      <c r="AX334" s="194">
        <f t="shared" si="1347"/>
        <v>0</v>
      </c>
      <c r="AY334" s="194">
        <f t="shared" si="1347"/>
        <v>0</v>
      </c>
      <c r="AZ334" s="2"/>
      <c r="BA334" s="194">
        <f t="shared" ref="BA334:BD334" si="1348">$C334*BA166*12</f>
        <v>0</v>
      </c>
      <c r="BB334" s="194">
        <f t="shared" si="1348"/>
        <v>0</v>
      </c>
      <c r="BC334" s="194">
        <f t="shared" si="1348"/>
        <v>0</v>
      </c>
      <c r="BD334" s="194">
        <f t="shared" si="1348"/>
        <v>0</v>
      </c>
      <c r="BE334" s="2"/>
      <c r="BF334" s="194">
        <f t="shared" ref="BF334:BG334" si="1349">$C334*BF166*12</f>
        <v>0</v>
      </c>
      <c r="BG334" s="194">
        <f t="shared" si="1349"/>
        <v>0</v>
      </c>
    </row>
    <row r="335" spans="1:59" s="78" customFormat="1" ht="17.100000000000001" customHeight="1" x14ac:dyDescent="0.3">
      <c r="A335" s="67"/>
      <c r="B335" s="150" t="str">
        <f t="shared" si="1334"/>
        <v>&lt;Optioneel&gt;</v>
      </c>
      <c r="C335" s="193"/>
      <c r="D335" s="2"/>
      <c r="E335" s="40">
        <f t="shared" si="1288"/>
        <v>0</v>
      </c>
      <c r="F335" s="2"/>
      <c r="G335" s="194">
        <f t="shared" si="1335"/>
        <v>0</v>
      </c>
      <c r="H335" s="2"/>
      <c r="I335" s="194">
        <f t="shared" si="1338"/>
        <v>0</v>
      </c>
      <c r="J335" s="194">
        <f t="shared" ref="J335:T335" si="1350">$C335*J167*12</f>
        <v>0</v>
      </c>
      <c r="K335" s="194">
        <f t="shared" si="1350"/>
        <v>0</v>
      </c>
      <c r="L335" s="194">
        <f t="shared" si="1350"/>
        <v>0</v>
      </c>
      <c r="M335" s="194">
        <f t="shared" si="1350"/>
        <v>0</v>
      </c>
      <c r="N335" s="194">
        <f t="shared" si="1350"/>
        <v>0</v>
      </c>
      <c r="O335" s="194">
        <f t="shared" si="1350"/>
        <v>0</v>
      </c>
      <c r="P335" s="194">
        <f t="shared" si="1350"/>
        <v>0</v>
      </c>
      <c r="Q335" s="194">
        <f t="shared" si="1350"/>
        <v>0</v>
      </c>
      <c r="R335" s="194">
        <f t="shared" si="1350"/>
        <v>0</v>
      </c>
      <c r="S335" s="194">
        <f t="shared" si="1350"/>
        <v>0</v>
      </c>
      <c r="T335" s="194">
        <f t="shared" si="1350"/>
        <v>0</v>
      </c>
      <c r="U335" s="2"/>
      <c r="V335" s="194">
        <f t="shared" ref="V335:AD335" si="1351">$C335*V167*12</f>
        <v>0</v>
      </c>
      <c r="W335" s="194">
        <f t="shared" si="1351"/>
        <v>0</v>
      </c>
      <c r="X335" s="194">
        <f t="shared" si="1351"/>
        <v>0</v>
      </c>
      <c r="Y335" s="194">
        <f t="shared" si="1351"/>
        <v>0</v>
      </c>
      <c r="Z335" s="194">
        <f t="shared" si="1351"/>
        <v>0</v>
      </c>
      <c r="AA335" s="194">
        <f t="shared" si="1351"/>
        <v>0</v>
      </c>
      <c r="AB335" s="194">
        <f t="shared" si="1351"/>
        <v>0</v>
      </c>
      <c r="AC335" s="194">
        <f t="shared" si="1351"/>
        <v>0</v>
      </c>
      <c r="AD335" s="194">
        <f t="shared" si="1351"/>
        <v>0</v>
      </c>
      <c r="AE335" s="2"/>
      <c r="AF335" s="194">
        <f t="shared" ref="AF335:AG335" si="1352">$C335*AF167*12</f>
        <v>0</v>
      </c>
      <c r="AG335" s="194">
        <f t="shared" si="1352"/>
        <v>0</v>
      </c>
      <c r="AH335" s="2"/>
      <c r="AI335" s="2"/>
      <c r="AJ335" s="2"/>
      <c r="AK335" s="194">
        <f t="shared" ref="AK335:AN335" si="1353">$C335*AK167*12</f>
        <v>0</v>
      </c>
      <c r="AL335" s="194">
        <f t="shared" si="1353"/>
        <v>0</v>
      </c>
      <c r="AM335" s="194">
        <f t="shared" si="1353"/>
        <v>0</v>
      </c>
      <c r="AN335" s="194">
        <f t="shared" si="1353"/>
        <v>0</v>
      </c>
      <c r="AO335" s="2"/>
      <c r="AP335" s="2"/>
      <c r="AQ335" s="194">
        <f t="shared" ref="AQ335" si="1354">$C335*AQ167*12</f>
        <v>0</v>
      </c>
      <c r="AR335" s="2"/>
      <c r="AS335" s="194">
        <f t="shared" ref="AS335:AU335" si="1355">$C335*AS167*12</f>
        <v>0</v>
      </c>
      <c r="AT335" s="194">
        <f t="shared" si="1355"/>
        <v>0</v>
      </c>
      <c r="AU335" s="194">
        <f t="shared" si="1355"/>
        <v>0</v>
      </c>
      <c r="AV335" s="2"/>
      <c r="AW335" s="194">
        <f t="shared" ref="AW335:AY335" si="1356">$C335*AW167*12</f>
        <v>0</v>
      </c>
      <c r="AX335" s="194">
        <f t="shared" si="1356"/>
        <v>0</v>
      </c>
      <c r="AY335" s="194">
        <f t="shared" si="1356"/>
        <v>0</v>
      </c>
      <c r="AZ335" s="2"/>
      <c r="BA335" s="194">
        <f t="shared" ref="BA335:BD335" si="1357">$C335*BA167*12</f>
        <v>0</v>
      </c>
      <c r="BB335" s="194">
        <f t="shared" si="1357"/>
        <v>0</v>
      </c>
      <c r="BC335" s="194">
        <f t="shared" si="1357"/>
        <v>0</v>
      </c>
      <c r="BD335" s="194">
        <f t="shared" si="1357"/>
        <v>0</v>
      </c>
      <c r="BE335" s="2"/>
      <c r="BF335" s="194">
        <f t="shared" ref="BF335:BG335" si="1358">$C335*BF167*12</f>
        <v>0</v>
      </c>
      <c r="BG335" s="194">
        <f t="shared" si="1358"/>
        <v>0</v>
      </c>
    </row>
    <row r="336" spans="1:59" s="78" customFormat="1" ht="17.100000000000001" customHeight="1" x14ac:dyDescent="0.3">
      <c r="A336" s="67"/>
      <c r="B336" s="150" t="str">
        <f t="shared" si="1334"/>
        <v>&lt;Optioneel&gt;</v>
      </c>
      <c r="C336" s="193"/>
      <c r="D336" s="2"/>
      <c r="E336" s="40">
        <f t="shared" si="1288"/>
        <v>0</v>
      </c>
      <c r="F336" s="2"/>
      <c r="G336" s="194">
        <f t="shared" si="1335"/>
        <v>0</v>
      </c>
      <c r="H336" s="2"/>
      <c r="I336" s="194">
        <f t="shared" si="1338"/>
        <v>0</v>
      </c>
      <c r="J336" s="194">
        <f t="shared" ref="J336:T336" si="1359">$C336*J168*12</f>
        <v>0</v>
      </c>
      <c r="K336" s="194">
        <f t="shared" si="1359"/>
        <v>0</v>
      </c>
      <c r="L336" s="194">
        <f t="shared" si="1359"/>
        <v>0</v>
      </c>
      <c r="M336" s="194">
        <f t="shared" si="1359"/>
        <v>0</v>
      </c>
      <c r="N336" s="194">
        <f t="shared" si="1359"/>
        <v>0</v>
      </c>
      <c r="O336" s="194">
        <f t="shared" si="1359"/>
        <v>0</v>
      </c>
      <c r="P336" s="194">
        <f t="shared" si="1359"/>
        <v>0</v>
      </c>
      <c r="Q336" s="194">
        <f t="shared" si="1359"/>
        <v>0</v>
      </c>
      <c r="R336" s="194">
        <f t="shared" si="1359"/>
        <v>0</v>
      </c>
      <c r="S336" s="194">
        <f t="shared" si="1359"/>
        <v>0</v>
      </c>
      <c r="T336" s="194">
        <f t="shared" si="1359"/>
        <v>0</v>
      </c>
      <c r="U336" s="2"/>
      <c r="V336" s="194">
        <f t="shared" ref="V336:AD336" si="1360">$C336*V168*12</f>
        <v>0</v>
      </c>
      <c r="W336" s="194">
        <f t="shared" si="1360"/>
        <v>0</v>
      </c>
      <c r="X336" s="194">
        <f t="shared" si="1360"/>
        <v>0</v>
      </c>
      <c r="Y336" s="194">
        <f t="shared" si="1360"/>
        <v>0</v>
      </c>
      <c r="Z336" s="194">
        <f t="shared" si="1360"/>
        <v>0</v>
      </c>
      <c r="AA336" s="194">
        <f t="shared" si="1360"/>
        <v>0</v>
      </c>
      <c r="AB336" s="194">
        <f t="shared" si="1360"/>
        <v>0</v>
      </c>
      <c r="AC336" s="194">
        <f t="shared" si="1360"/>
        <v>0</v>
      </c>
      <c r="AD336" s="194">
        <f t="shared" si="1360"/>
        <v>0</v>
      </c>
      <c r="AE336" s="2"/>
      <c r="AF336" s="194">
        <f t="shared" ref="AF336:AG336" si="1361">$C336*AF168*12</f>
        <v>0</v>
      </c>
      <c r="AG336" s="194">
        <f t="shared" si="1361"/>
        <v>0</v>
      </c>
      <c r="AH336" s="2"/>
      <c r="AI336" s="2"/>
      <c r="AJ336" s="2"/>
      <c r="AK336" s="194">
        <f t="shared" ref="AK336:AN336" si="1362">$C336*AK168*12</f>
        <v>0</v>
      </c>
      <c r="AL336" s="194">
        <f t="shared" si="1362"/>
        <v>0</v>
      </c>
      <c r="AM336" s="194">
        <f t="shared" si="1362"/>
        <v>0</v>
      </c>
      <c r="AN336" s="194">
        <f t="shared" si="1362"/>
        <v>0</v>
      </c>
      <c r="AO336" s="2"/>
      <c r="AP336" s="2"/>
      <c r="AQ336" s="194">
        <f t="shared" ref="AQ336" si="1363">$C336*AQ168*12</f>
        <v>0</v>
      </c>
      <c r="AR336" s="2"/>
      <c r="AS336" s="194">
        <f t="shared" ref="AS336:AU336" si="1364">$C336*AS168*12</f>
        <v>0</v>
      </c>
      <c r="AT336" s="194">
        <f t="shared" si="1364"/>
        <v>0</v>
      </c>
      <c r="AU336" s="194">
        <f t="shared" si="1364"/>
        <v>0</v>
      </c>
      <c r="AV336" s="2"/>
      <c r="AW336" s="194">
        <f t="shared" ref="AW336:AY336" si="1365">$C336*AW168*12</f>
        <v>0</v>
      </c>
      <c r="AX336" s="194">
        <f t="shared" si="1365"/>
        <v>0</v>
      </c>
      <c r="AY336" s="194">
        <f t="shared" si="1365"/>
        <v>0</v>
      </c>
      <c r="AZ336" s="2"/>
      <c r="BA336" s="194">
        <f t="shared" ref="BA336:BD336" si="1366">$C336*BA168*12</f>
        <v>0</v>
      </c>
      <c r="BB336" s="194">
        <f t="shared" si="1366"/>
        <v>0</v>
      </c>
      <c r="BC336" s="194">
        <f t="shared" si="1366"/>
        <v>0</v>
      </c>
      <c r="BD336" s="194">
        <f t="shared" si="1366"/>
        <v>0</v>
      </c>
      <c r="BE336" s="2"/>
      <c r="BF336" s="194">
        <f t="shared" ref="BF336:BG336" si="1367">$C336*BF168*12</f>
        <v>0</v>
      </c>
      <c r="BG336" s="194">
        <f t="shared" si="1367"/>
        <v>0</v>
      </c>
    </row>
    <row r="337" spans="1:59" s="1" customFormat="1" ht="17.100000000000001" customHeight="1" thickBot="1" x14ac:dyDescent="0.35">
      <c r="A337" s="67"/>
      <c r="B337" s="177" t="s">
        <v>164</v>
      </c>
      <c r="C337" s="195"/>
      <c r="D337" s="2"/>
      <c r="E337" s="196">
        <f t="shared" si="1168"/>
        <v>0</v>
      </c>
      <c r="F337" s="2"/>
      <c r="G337" s="69">
        <f t="shared" ref="G337:AK337" si="1368">SUM(G172:G336)</f>
        <v>0</v>
      </c>
      <c r="H337" s="2"/>
      <c r="I337" s="69">
        <f t="shared" si="1368"/>
        <v>0</v>
      </c>
      <c r="J337" s="69">
        <f t="shared" si="1368"/>
        <v>0</v>
      </c>
      <c r="K337" s="69">
        <f t="shared" si="1368"/>
        <v>0</v>
      </c>
      <c r="L337" s="69">
        <f t="shared" si="1368"/>
        <v>0</v>
      </c>
      <c r="M337" s="69">
        <f t="shared" si="1368"/>
        <v>0</v>
      </c>
      <c r="N337" s="69">
        <f t="shared" si="1368"/>
        <v>0</v>
      </c>
      <c r="O337" s="69">
        <f t="shared" si="1368"/>
        <v>0</v>
      </c>
      <c r="P337" s="69">
        <f t="shared" si="1368"/>
        <v>0</v>
      </c>
      <c r="Q337" s="69">
        <f t="shared" si="1368"/>
        <v>0</v>
      </c>
      <c r="R337" s="69">
        <f t="shared" si="1368"/>
        <v>0</v>
      </c>
      <c r="S337" s="69">
        <f t="shared" si="1368"/>
        <v>0</v>
      </c>
      <c r="T337" s="69">
        <f t="shared" si="1368"/>
        <v>0</v>
      </c>
      <c r="U337" s="2"/>
      <c r="V337" s="69">
        <f t="shared" si="1368"/>
        <v>0</v>
      </c>
      <c r="W337" s="69">
        <f t="shared" si="1368"/>
        <v>0</v>
      </c>
      <c r="X337" s="69">
        <f t="shared" si="1368"/>
        <v>0</v>
      </c>
      <c r="Y337" s="69">
        <f t="shared" si="1368"/>
        <v>0</v>
      </c>
      <c r="Z337" s="69">
        <f t="shared" si="1368"/>
        <v>0</v>
      </c>
      <c r="AA337" s="69">
        <f t="shared" si="1368"/>
        <v>0</v>
      </c>
      <c r="AB337" s="69">
        <f t="shared" si="1368"/>
        <v>0</v>
      </c>
      <c r="AC337" s="69">
        <f t="shared" si="1368"/>
        <v>0</v>
      </c>
      <c r="AD337" s="69">
        <f t="shared" si="1368"/>
        <v>0</v>
      </c>
      <c r="AE337" s="2"/>
      <c r="AF337" s="69">
        <f t="shared" si="1368"/>
        <v>0</v>
      </c>
      <c r="AG337" s="69">
        <f t="shared" si="1368"/>
        <v>0</v>
      </c>
      <c r="AH337" s="2"/>
      <c r="AI337" s="2"/>
      <c r="AJ337" s="2"/>
      <c r="AK337" s="69">
        <f t="shared" si="1368"/>
        <v>0</v>
      </c>
      <c r="AL337" s="69">
        <f t="shared" ref="AL337:BG337" si="1369">SUM(AL172:AL336)</f>
        <v>0</v>
      </c>
      <c r="AM337" s="69">
        <f t="shared" si="1369"/>
        <v>0</v>
      </c>
      <c r="AN337" s="69">
        <f t="shared" si="1369"/>
        <v>0</v>
      </c>
      <c r="AO337" s="2"/>
      <c r="AP337" s="2"/>
      <c r="AQ337" s="69">
        <f t="shared" si="1369"/>
        <v>0</v>
      </c>
      <c r="AR337" s="2"/>
      <c r="AS337" s="69">
        <f t="shared" si="1369"/>
        <v>0</v>
      </c>
      <c r="AT337" s="69">
        <f t="shared" si="1369"/>
        <v>0</v>
      </c>
      <c r="AU337" s="69">
        <f t="shared" si="1369"/>
        <v>0</v>
      </c>
      <c r="AV337" s="2"/>
      <c r="AW337" s="69">
        <f t="shared" si="1369"/>
        <v>0</v>
      </c>
      <c r="AX337" s="69">
        <f t="shared" si="1369"/>
        <v>0</v>
      </c>
      <c r="AY337" s="69">
        <f t="shared" si="1369"/>
        <v>0</v>
      </c>
      <c r="AZ337" s="2"/>
      <c r="BA337" s="69">
        <f t="shared" si="1369"/>
        <v>0</v>
      </c>
      <c r="BB337" s="69">
        <f t="shared" si="1369"/>
        <v>0</v>
      </c>
      <c r="BC337" s="69">
        <f t="shared" si="1369"/>
        <v>0</v>
      </c>
      <c r="BD337" s="69">
        <f t="shared" si="1369"/>
        <v>0</v>
      </c>
      <c r="BE337" s="2"/>
      <c r="BF337" s="69">
        <f t="shared" si="1369"/>
        <v>0</v>
      </c>
      <c r="BG337" s="69">
        <f t="shared" si="1369"/>
        <v>0</v>
      </c>
    </row>
    <row r="338" spans="1:59" ht="17.100000000000001" customHeight="1" x14ac:dyDescent="0.3">
      <c r="N338" s="2"/>
      <c r="O338" s="3"/>
    </row>
    <row r="339" spans="1:59" ht="17.100000000000001" customHeight="1" thickBot="1" x14ac:dyDescent="0.35">
      <c r="A339" s="67"/>
      <c r="B339" s="190" t="s">
        <v>174</v>
      </c>
      <c r="C339" s="191" t="s">
        <v>173</v>
      </c>
      <c r="E339" s="192"/>
      <c r="K339" s="192"/>
      <c r="L339" s="192"/>
      <c r="N339" s="2"/>
      <c r="AY339" s="192"/>
    </row>
    <row r="340" spans="1:59" ht="17.100000000000001" customHeight="1" x14ac:dyDescent="0.3">
      <c r="A340" s="67"/>
      <c r="B340" s="150" t="s">
        <v>175</v>
      </c>
      <c r="E340" s="40">
        <f t="shared" ref="E340:E348" si="1370">SUM(F340:BG340)</f>
        <v>36</v>
      </c>
      <c r="K340" s="194">
        <v>12</v>
      </c>
      <c r="L340" s="194">
        <v>12</v>
      </c>
      <c r="N340" s="2"/>
      <c r="AY340" s="194">
        <v>12</v>
      </c>
    </row>
    <row r="341" spans="1:59" ht="17.100000000000001" customHeight="1" x14ac:dyDescent="0.3">
      <c r="A341" s="67"/>
      <c r="B341" s="150" t="s">
        <v>176</v>
      </c>
      <c r="C341" s="193"/>
      <c r="E341" s="40">
        <f t="shared" si="1370"/>
        <v>0</v>
      </c>
      <c r="K341" s="194">
        <f>K340*$C341</f>
        <v>0</v>
      </c>
      <c r="L341" s="194">
        <f>L340*$C341</f>
        <v>0</v>
      </c>
      <c r="N341" s="2"/>
      <c r="AY341" s="194">
        <f>AY340*$C341</f>
        <v>0</v>
      </c>
    </row>
    <row r="342" spans="1:59" ht="17.100000000000001" customHeight="1" x14ac:dyDescent="0.3">
      <c r="A342" s="67"/>
      <c r="B342" s="150" t="s">
        <v>177</v>
      </c>
      <c r="E342" s="40">
        <f t="shared" si="1370"/>
        <v>12</v>
      </c>
      <c r="L342" s="194">
        <v>12</v>
      </c>
      <c r="N342" s="2"/>
    </row>
    <row r="343" spans="1:59" ht="17.100000000000001" customHeight="1" x14ac:dyDescent="0.3">
      <c r="A343" s="67"/>
      <c r="B343" s="150" t="s">
        <v>178</v>
      </c>
      <c r="C343" s="193"/>
      <c r="E343" s="40">
        <f t="shared" si="1370"/>
        <v>0</v>
      </c>
      <c r="L343" s="194">
        <f>L342*$C343</f>
        <v>0</v>
      </c>
      <c r="N343" s="2"/>
    </row>
    <row r="344" spans="1:59" ht="17.100000000000001" customHeight="1" x14ac:dyDescent="0.3">
      <c r="A344" s="67"/>
      <c r="B344" s="150" t="s">
        <v>179</v>
      </c>
      <c r="E344" s="40">
        <f t="shared" si="1370"/>
        <v>53991</v>
      </c>
      <c r="K344" s="40">
        <v>11281</v>
      </c>
      <c r="L344" s="198">
        <v>30100</v>
      </c>
      <c r="N344" s="2"/>
      <c r="AY344" s="40">
        <v>12610</v>
      </c>
    </row>
    <row r="345" spans="1:59" ht="17.100000000000001" customHeight="1" x14ac:dyDescent="0.3">
      <c r="A345" s="67"/>
      <c r="B345" s="150" t="s">
        <v>180</v>
      </c>
      <c r="C345" s="193"/>
      <c r="E345" s="40">
        <f t="shared" si="1370"/>
        <v>0</v>
      </c>
      <c r="K345" s="194">
        <f>K344*$C345</f>
        <v>0</v>
      </c>
      <c r="L345" s="194">
        <f>L344*$C345</f>
        <v>0</v>
      </c>
      <c r="N345" s="2"/>
      <c r="AY345" s="194">
        <f>AY344*$C345</f>
        <v>0</v>
      </c>
    </row>
    <row r="346" spans="1:59" ht="17.100000000000001" customHeight="1" x14ac:dyDescent="0.3">
      <c r="A346" s="67"/>
      <c r="B346" s="150" t="s">
        <v>181</v>
      </c>
      <c r="E346" s="40">
        <f t="shared" si="1370"/>
        <v>22620</v>
      </c>
      <c r="L346" s="194">
        <v>22620</v>
      </c>
      <c r="N346" s="2"/>
    </row>
    <row r="347" spans="1:59" ht="17.100000000000001" customHeight="1" x14ac:dyDescent="0.3">
      <c r="A347" s="67"/>
      <c r="B347" s="150" t="s">
        <v>182</v>
      </c>
      <c r="C347" s="197"/>
      <c r="E347" s="40">
        <f t="shared" si="1370"/>
        <v>0</v>
      </c>
      <c r="L347" s="194">
        <f>L346*$C347</f>
        <v>0</v>
      </c>
      <c r="N347" s="2"/>
    </row>
    <row r="348" spans="1:59" s="1" customFormat="1" ht="17.100000000000001" customHeight="1" thickBot="1" x14ac:dyDescent="0.35">
      <c r="A348" s="67"/>
      <c r="B348" s="177" t="s">
        <v>164</v>
      </c>
      <c r="C348" s="195"/>
      <c r="D348" s="2"/>
      <c r="E348" s="196">
        <f t="shared" si="1370"/>
        <v>0</v>
      </c>
      <c r="F348" s="2"/>
      <c r="G348" s="2"/>
      <c r="H348" s="2"/>
      <c r="I348" s="2"/>
      <c r="J348" s="2"/>
      <c r="K348" s="69">
        <f>K341+K345</f>
        <v>0</v>
      </c>
      <c r="L348" s="69">
        <f>L341+L343+L345+L347</f>
        <v>0</v>
      </c>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69">
        <f>AY341+AY345</f>
        <v>0</v>
      </c>
      <c r="AZ348" s="2"/>
      <c r="BA348" s="2"/>
      <c r="BB348" s="2"/>
      <c r="BC348" s="2"/>
      <c r="BD348" s="2"/>
      <c r="BE348" s="2"/>
      <c r="BF348" s="2"/>
      <c r="BG348" s="2"/>
    </row>
    <row r="349" spans="1:59" ht="17.100000000000001" customHeight="1" x14ac:dyDescent="0.3">
      <c r="N349" s="2"/>
      <c r="O349" s="3"/>
    </row>
    <row r="350" spans="1:59" ht="17.100000000000001" customHeight="1" x14ac:dyDescent="0.3">
      <c r="B350" s="202" t="s">
        <v>183</v>
      </c>
      <c r="C350" s="202"/>
      <c r="D350" s="203" t="s">
        <v>184</v>
      </c>
      <c r="E350" s="204"/>
      <c r="F350" s="204"/>
      <c r="G350" s="204"/>
      <c r="H350" s="204"/>
      <c r="I350" s="204"/>
      <c r="J350" s="204"/>
      <c r="K350" s="204"/>
      <c r="L350" s="204"/>
      <c r="M350" s="204"/>
      <c r="N350" s="204"/>
      <c r="O350" s="204"/>
      <c r="P350" s="204"/>
      <c r="Q350" s="204"/>
    </row>
    <row r="351" spans="1:59" ht="15" thickBot="1" x14ac:dyDescent="0.35">
      <c r="B351" s="79" t="s">
        <v>185</v>
      </c>
      <c r="C351" s="79" t="s">
        <v>186</v>
      </c>
      <c r="D351" s="215" t="s">
        <v>187</v>
      </c>
      <c r="E351" s="215"/>
      <c r="F351" s="215" t="s">
        <v>188</v>
      </c>
      <c r="G351" s="215"/>
      <c r="H351" s="215" t="s">
        <v>189</v>
      </c>
      <c r="I351" s="215"/>
      <c r="J351" s="215" t="s">
        <v>190</v>
      </c>
      <c r="K351" s="215"/>
      <c r="L351" s="215" t="s">
        <v>191</v>
      </c>
      <c r="M351" s="215"/>
      <c r="N351" s="215" t="s">
        <v>192</v>
      </c>
      <c r="O351" s="215"/>
      <c r="P351" s="215" t="s">
        <v>193</v>
      </c>
      <c r="Q351" s="215"/>
    </row>
    <row r="352" spans="1:59" ht="23.25" hidden="1" customHeight="1" x14ac:dyDescent="0.3">
      <c r="B352" s="72"/>
      <c r="C352" s="72"/>
      <c r="D352" s="73" t="s">
        <v>194</v>
      </c>
      <c r="E352" s="205"/>
      <c r="F352" s="73" t="s">
        <v>195</v>
      </c>
      <c r="H352" s="73" t="s">
        <v>196</v>
      </c>
      <c r="J352" s="73" t="s">
        <v>197</v>
      </c>
      <c r="L352" s="73" t="s">
        <v>198</v>
      </c>
      <c r="N352" s="73" t="s">
        <v>199</v>
      </c>
      <c r="P352" s="74" t="s">
        <v>200</v>
      </c>
    </row>
    <row r="353" spans="2:17" ht="16.5" customHeight="1" x14ac:dyDescent="0.3">
      <c r="B353" s="76" t="s">
        <v>201</v>
      </c>
      <c r="C353" s="80">
        <v>240</v>
      </c>
      <c r="D353" s="206" t="str">
        <f>_xlfn.TEXTJOIN(,,$B$354,$C353,D$352)</f>
        <v>R240-1/4</v>
      </c>
      <c r="E353" s="71"/>
      <c r="F353" s="206" t="str">
        <f>_xlfn.TEXTJOIN(,,$B$354,$C353,F$352)</f>
        <v>R240-2/4</v>
      </c>
      <c r="G353" s="71"/>
      <c r="H353" s="206" t="str">
        <f>_xlfn.TEXTJOIN(,,$B$354,$C353,H$352)</f>
        <v>R240-4/4</v>
      </c>
      <c r="I353" s="71"/>
      <c r="J353" s="206" t="str">
        <f>_xlfn.TEXTJOIN(,,$B$354,$C353,J$352)</f>
        <v>R240-8/4</v>
      </c>
      <c r="K353" s="71"/>
      <c r="L353" s="206" t="str">
        <f>_xlfn.TEXTJOIN(,,$B$354,$C353,L$352)</f>
        <v>R240-12/4</v>
      </c>
      <c r="M353" s="71"/>
      <c r="N353" s="206" t="str">
        <f>_xlfn.TEXTJOIN(,,$B$354,$C353,N$352)</f>
        <v>R240-16/4</v>
      </c>
      <c r="O353" s="71"/>
      <c r="P353" s="206" t="str">
        <f>_xlfn.TEXTJOIN(,,$B$354,$C353,P$352)</f>
        <v>R240-20/4</v>
      </c>
      <c r="Q353" s="71"/>
    </row>
    <row r="354" spans="2:17" ht="16.5" customHeight="1" x14ac:dyDescent="0.3">
      <c r="B354" s="75" t="s">
        <v>202</v>
      </c>
      <c r="C354" s="81" t="s">
        <v>203</v>
      </c>
      <c r="D354" s="207" t="str">
        <f>_xlfn.TEXTJOIN(,,$B$354,$C354,D$352)</f>
        <v>R650/660-1/4</v>
      </c>
      <c r="E354" s="208"/>
      <c r="F354" s="207" t="str">
        <f>_xlfn.TEXTJOIN(,,$B$354,$C354,F$352)</f>
        <v>R650/660-2/4</v>
      </c>
      <c r="G354" s="208"/>
      <c r="H354" s="207" t="str">
        <f>_xlfn.TEXTJOIN(,,$B$354,$C354,H$352)</f>
        <v>R650/660-4/4</v>
      </c>
      <c r="I354" s="208"/>
      <c r="J354" s="207" t="str">
        <f>_xlfn.TEXTJOIN(,,$B$354,$C354,J$352)</f>
        <v>R650/660-8/4</v>
      </c>
      <c r="K354" s="208"/>
      <c r="L354" s="207" t="str">
        <f>_xlfn.TEXTJOIN(,,$B$354,$C354,L$352)</f>
        <v>R650/660-12/4</v>
      </c>
      <c r="M354" s="208"/>
      <c r="N354" s="207" t="str">
        <f>_xlfn.TEXTJOIN(,,$B$354,$C354,N$352)</f>
        <v>R650/660-16/4</v>
      </c>
      <c r="O354" s="208"/>
      <c r="P354" s="207" t="str">
        <f>_xlfn.TEXTJOIN(,,$B$354,$C354,P$352)</f>
        <v>R650/660-20/4</v>
      </c>
      <c r="Q354" s="208"/>
    </row>
    <row r="355" spans="2:17" ht="16.5" customHeight="1" x14ac:dyDescent="0.3">
      <c r="B355" s="71"/>
      <c r="C355" s="81" t="s">
        <v>204</v>
      </c>
      <c r="D355" s="207" t="str">
        <f>_xlfn.TEXTJOIN(,,$B$354,$C355,D$352)</f>
        <v>R750/770-1/4</v>
      </c>
      <c r="E355" s="208"/>
      <c r="F355" s="207" t="str">
        <f>_xlfn.TEXTJOIN(,,$B$354,$C355,F$352)</f>
        <v>R750/770-2/4</v>
      </c>
      <c r="G355" s="208"/>
      <c r="H355" s="207" t="str">
        <f>_xlfn.TEXTJOIN(,,$B$354,$C355,H$352)</f>
        <v>R750/770-4/4</v>
      </c>
      <c r="I355" s="208"/>
      <c r="J355" s="207" t="str">
        <f>_xlfn.TEXTJOIN(,,$B$354,$C355,J$352)</f>
        <v>R750/770-8/4</v>
      </c>
      <c r="K355" s="208"/>
      <c r="L355" s="207" t="str">
        <f>_xlfn.TEXTJOIN(,,$B$354,$C355,L$352)</f>
        <v>R750/770-12/4</v>
      </c>
      <c r="M355" s="208"/>
      <c r="N355" s="207" t="str">
        <f>_xlfn.TEXTJOIN(,,$B$354,$C355,N$352)</f>
        <v>R750/770-16/4</v>
      </c>
      <c r="O355" s="208"/>
      <c r="P355" s="207" t="str">
        <f>_xlfn.TEXTJOIN(,,$B$354,$C355,P$352)</f>
        <v>R750/770-20/4</v>
      </c>
      <c r="Q355" s="208"/>
    </row>
    <row r="356" spans="2:17" ht="16.5" customHeight="1" x14ac:dyDescent="0.3">
      <c r="B356" s="71"/>
      <c r="C356" s="81" t="s">
        <v>205</v>
      </c>
      <c r="D356" s="207" t="str">
        <f>_xlfn.TEXTJOIN(,,$B$354,$C356,D$352)</f>
        <v>R1000/1100-1/4</v>
      </c>
      <c r="E356" s="208"/>
      <c r="F356" s="207" t="str">
        <f>_xlfn.TEXTJOIN(,,$B$354,$C356,F$352)</f>
        <v>R1000/1100-2/4</v>
      </c>
      <c r="G356" s="208"/>
      <c r="H356" s="207" t="str">
        <f>_xlfn.TEXTJOIN(,,$B$354,$C356,H$352)</f>
        <v>R1000/1100-4/4</v>
      </c>
      <c r="I356" s="208"/>
      <c r="J356" s="207" t="str">
        <f>_xlfn.TEXTJOIN(,,$B$354,$C356,J$352)</f>
        <v>R1000/1100-8/4</v>
      </c>
      <c r="K356" s="208"/>
      <c r="L356" s="207" t="str">
        <f>_xlfn.TEXTJOIN(,,$B$354,$C356,L$352)</f>
        <v>R1000/1100-12/4</v>
      </c>
      <c r="M356" s="208"/>
      <c r="N356" s="207" t="str">
        <f>_xlfn.TEXTJOIN(,,$B$354,$C356,N$352)</f>
        <v>R1000/1100-16/4</v>
      </c>
      <c r="O356" s="208"/>
      <c r="P356" s="207" t="str">
        <f>_xlfn.TEXTJOIN(,,$B$354,$C356,P$352)</f>
        <v>R1000/1100-20/4</v>
      </c>
      <c r="Q356" s="208"/>
    </row>
    <row r="357" spans="2:17" ht="16.5" customHeight="1" x14ac:dyDescent="0.3">
      <c r="B357" s="71" t="s">
        <v>206</v>
      </c>
      <c r="C357" s="81">
        <v>240</v>
      </c>
      <c r="D357" s="207" t="str">
        <f>_xlfn.TEXTJOIN(,,$B$358,$C357,D$352)</f>
        <v>P240-1/4</v>
      </c>
      <c r="E357" s="208"/>
      <c r="F357" s="207" t="str">
        <f>_xlfn.TEXTJOIN(,,$B$358,$C357,F$352)</f>
        <v>P240-2/4</v>
      </c>
      <c r="G357" s="208"/>
      <c r="H357" s="207" t="str">
        <f>_xlfn.TEXTJOIN(,,$B$358,$C357,H$352)</f>
        <v>P240-4/4</v>
      </c>
      <c r="I357" s="208"/>
      <c r="J357" s="207" t="str">
        <f>_xlfn.TEXTJOIN(,,$B$358,$C357,J$352)</f>
        <v>P240-8/4</v>
      </c>
      <c r="K357" s="208"/>
      <c r="L357" s="207" t="str">
        <f>_xlfn.TEXTJOIN(,,$B$358,$C357,L$352)</f>
        <v>P240-12/4</v>
      </c>
      <c r="M357" s="208"/>
      <c r="N357" s="207" t="str">
        <f>_xlfn.TEXTJOIN(,,$B$358,$C357,N$352)</f>
        <v>P240-16/4</v>
      </c>
      <c r="O357" s="208"/>
      <c r="P357" s="207" t="str">
        <f>_xlfn.TEXTJOIN(,,$B$358,$C357,P$352)</f>
        <v>P240-20/4</v>
      </c>
      <c r="Q357" s="208"/>
    </row>
    <row r="358" spans="2:17" ht="16.5" customHeight="1" x14ac:dyDescent="0.3">
      <c r="B358" s="75" t="s">
        <v>207</v>
      </c>
      <c r="C358" s="81" t="s">
        <v>203</v>
      </c>
      <c r="D358" s="207" t="str">
        <f>_xlfn.TEXTJOIN(,,$B$358,$C358,D$352)</f>
        <v>P650/660-1/4</v>
      </c>
      <c r="E358" s="208"/>
      <c r="F358" s="207" t="str">
        <f>_xlfn.TEXTJOIN(,,$B$358,$C358,F$352)</f>
        <v>P650/660-2/4</v>
      </c>
      <c r="G358" s="208"/>
      <c r="H358" s="207" t="str">
        <f>_xlfn.TEXTJOIN(,,$B$358,$C358,H$352)</f>
        <v>P650/660-4/4</v>
      </c>
      <c r="I358" s="208"/>
      <c r="J358" s="207" t="str">
        <f>_xlfn.TEXTJOIN(,,$B$358,$C358,J$352)</f>
        <v>P650/660-8/4</v>
      </c>
      <c r="K358" s="208"/>
      <c r="L358" s="207" t="str">
        <f>_xlfn.TEXTJOIN(,,$B$358,$C358,L$352)</f>
        <v>P650/660-12/4</v>
      </c>
      <c r="M358" s="208"/>
      <c r="N358" s="207" t="str">
        <f>_xlfn.TEXTJOIN(,,$B$358,$C358,N$352)</f>
        <v>P650/660-16/4</v>
      </c>
      <c r="O358" s="208"/>
      <c r="P358" s="207" t="str">
        <f>_xlfn.TEXTJOIN(,,$B$358,$C358,P$352)</f>
        <v>P650/660-20/4</v>
      </c>
      <c r="Q358" s="208"/>
    </row>
    <row r="359" spans="2:17" ht="16.5" customHeight="1" x14ac:dyDescent="0.3">
      <c r="B359" s="71"/>
      <c r="C359" s="81" t="s">
        <v>204</v>
      </c>
      <c r="D359" s="207" t="str">
        <f>_xlfn.TEXTJOIN(,,$B$358,$C359,D$352)</f>
        <v>P750/770-1/4</v>
      </c>
      <c r="E359" s="208"/>
      <c r="F359" s="207" t="str">
        <f>_xlfn.TEXTJOIN(,,$B$358,$C359,F$352)</f>
        <v>P750/770-2/4</v>
      </c>
      <c r="G359" s="208"/>
      <c r="H359" s="207" t="str">
        <f>_xlfn.TEXTJOIN(,,$B$358,$C359,H$352)</f>
        <v>P750/770-4/4</v>
      </c>
      <c r="I359" s="208"/>
      <c r="J359" s="207" t="str">
        <f>_xlfn.TEXTJOIN(,,$B$358,$C359,J$352)</f>
        <v>P750/770-8/4</v>
      </c>
      <c r="K359" s="208"/>
      <c r="L359" s="207" t="str">
        <f>_xlfn.TEXTJOIN(,,$B$358,$C359,L$352)</f>
        <v>P750/770-12/4</v>
      </c>
      <c r="M359" s="208"/>
      <c r="N359" s="207" t="str">
        <f>_xlfn.TEXTJOIN(,,$B$358,$C359,N$352)</f>
        <v>P750/770-16/4</v>
      </c>
      <c r="O359" s="208"/>
      <c r="P359" s="207" t="str">
        <f>_xlfn.TEXTJOIN(,,$B$358,$C359,P$352)</f>
        <v>P750/770-20/4</v>
      </c>
      <c r="Q359" s="208"/>
    </row>
    <row r="360" spans="2:17" ht="16.5" customHeight="1" x14ac:dyDescent="0.3">
      <c r="B360" s="71"/>
      <c r="C360" s="81" t="s">
        <v>205</v>
      </c>
      <c r="D360" s="207" t="str">
        <f>_xlfn.TEXTJOIN(,,$B$358,$C360,D$352)</f>
        <v>P1000/1100-1/4</v>
      </c>
      <c r="E360" s="208"/>
      <c r="F360" s="207" t="str">
        <f>_xlfn.TEXTJOIN(,,$B$358,$C360,F$352)</f>
        <v>P1000/1100-2/4</v>
      </c>
      <c r="G360" s="208"/>
      <c r="H360" s="207" t="str">
        <f>_xlfn.TEXTJOIN(,,$B$358,$C360,H$352)</f>
        <v>P1000/1100-4/4</v>
      </c>
      <c r="I360" s="208"/>
      <c r="J360" s="207" t="str">
        <f>_xlfn.TEXTJOIN(,,$B$358,$C360,J$352)</f>
        <v>P1000/1100-8/4</v>
      </c>
      <c r="K360" s="208"/>
      <c r="L360" s="207" t="str">
        <f>_xlfn.TEXTJOIN(,,$B$358,$C360,L$352)</f>
        <v>P1000/1100-12/4</v>
      </c>
      <c r="M360" s="208"/>
      <c r="N360" s="207" t="str">
        <f>_xlfn.TEXTJOIN(,,$B$358,$C360,N$352)</f>
        <v>P1000/1100-16/4</v>
      </c>
      <c r="O360" s="208"/>
      <c r="P360" s="207" t="str">
        <f>_xlfn.TEXTJOIN(,,$B$358,$C360,P$352)</f>
        <v>P1000/1100-20/4</v>
      </c>
      <c r="Q360" s="208"/>
    </row>
    <row r="361" spans="2:17" ht="16.5" customHeight="1" x14ac:dyDescent="0.3">
      <c r="B361" s="71" t="s">
        <v>208</v>
      </c>
      <c r="C361" s="81">
        <v>240</v>
      </c>
      <c r="D361" s="207" t="str">
        <f>_xlfn.TEXTJOIN(,,$B$362,$C361,D$352)</f>
        <v>VP240-1/4</v>
      </c>
      <c r="E361" s="208"/>
      <c r="F361" s="207" t="str">
        <f>_xlfn.TEXTJOIN(,,$B$362,$C361,F$352)</f>
        <v>VP240-2/4</v>
      </c>
      <c r="G361" s="208"/>
      <c r="H361" s="207" t="str">
        <f>_xlfn.TEXTJOIN(,,$B$362,$C361,H$352)</f>
        <v>VP240-4/4</v>
      </c>
      <c r="I361" s="208"/>
      <c r="J361" s="207" t="str">
        <f>_xlfn.TEXTJOIN(,,$B$362,$C361,J$352)</f>
        <v>VP240-8/4</v>
      </c>
      <c r="K361" s="208"/>
      <c r="L361" s="207" t="str">
        <f>_xlfn.TEXTJOIN(,,$B$362,$C361,L$352)</f>
        <v>VP240-12/4</v>
      </c>
      <c r="M361" s="208"/>
      <c r="N361" s="207" t="str">
        <f>_xlfn.TEXTJOIN(,,$B$362,$C361,N$352)</f>
        <v>VP240-16/4</v>
      </c>
      <c r="O361" s="208"/>
      <c r="P361" s="207" t="str">
        <f>_xlfn.TEXTJOIN(,,$B$362,$C361,P$352)</f>
        <v>VP240-20/4</v>
      </c>
      <c r="Q361" s="208"/>
    </row>
    <row r="362" spans="2:17" ht="16.5" customHeight="1" x14ac:dyDescent="0.3">
      <c r="B362" s="75" t="s">
        <v>209</v>
      </c>
      <c r="C362" s="81" t="s">
        <v>203</v>
      </c>
      <c r="D362" s="207" t="str">
        <f>_xlfn.TEXTJOIN(,,$B$362,$C362,D$352)</f>
        <v>VP650/660-1/4</v>
      </c>
      <c r="E362" s="208"/>
      <c r="F362" s="207" t="str">
        <f>_xlfn.TEXTJOIN(,,$B$362,$C362,F$352)</f>
        <v>VP650/660-2/4</v>
      </c>
      <c r="G362" s="208"/>
      <c r="H362" s="207" t="str">
        <f>_xlfn.TEXTJOIN(,,$B$362,$C362,H$352)</f>
        <v>VP650/660-4/4</v>
      </c>
      <c r="I362" s="208"/>
      <c r="J362" s="207" t="str">
        <f>_xlfn.TEXTJOIN(,,$B$362,$C362,J$352)</f>
        <v>VP650/660-8/4</v>
      </c>
      <c r="K362" s="208"/>
      <c r="L362" s="207" t="str">
        <f>_xlfn.TEXTJOIN(,,$B$362,$C362,L$352)</f>
        <v>VP650/660-12/4</v>
      </c>
      <c r="M362" s="208"/>
      <c r="N362" s="207" t="str">
        <f>_xlfn.TEXTJOIN(,,$B$362,$C362,N$352)</f>
        <v>VP650/660-16/4</v>
      </c>
      <c r="O362" s="208"/>
      <c r="P362" s="207" t="str">
        <f>_xlfn.TEXTJOIN(,,$B$362,$C362,P$352)</f>
        <v>VP650/660-20/4</v>
      </c>
      <c r="Q362" s="208"/>
    </row>
    <row r="363" spans="2:17" ht="16.5" customHeight="1" x14ac:dyDescent="0.3">
      <c r="B363" s="71"/>
      <c r="C363" s="81" t="s">
        <v>204</v>
      </c>
      <c r="D363" s="207" t="str">
        <f>_xlfn.TEXTJOIN(,,$B$362,$C363,D$352)</f>
        <v>VP750/770-1/4</v>
      </c>
      <c r="E363" s="208"/>
      <c r="F363" s="207" t="str">
        <f>_xlfn.TEXTJOIN(,,$B$362,$C363,F$352)</f>
        <v>VP750/770-2/4</v>
      </c>
      <c r="G363" s="208"/>
      <c r="H363" s="207" t="str">
        <f>_xlfn.TEXTJOIN(,,$B$362,$C363,H$352)</f>
        <v>VP750/770-4/4</v>
      </c>
      <c r="I363" s="208"/>
      <c r="J363" s="207" t="str">
        <f>_xlfn.TEXTJOIN(,,$B$362,$C363,J$352)</f>
        <v>VP750/770-8/4</v>
      </c>
      <c r="K363" s="208"/>
      <c r="L363" s="207" t="str">
        <f>_xlfn.TEXTJOIN(,,$B$362,$C363,L$352)</f>
        <v>VP750/770-12/4</v>
      </c>
      <c r="M363" s="208"/>
      <c r="N363" s="207" t="str">
        <f>_xlfn.TEXTJOIN(,,$B$362,$C363,N$352)</f>
        <v>VP750/770-16/4</v>
      </c>
      <c r="O363" s="208"/>
      <c r="P363" s="207" t="str">
        <f>_xlfn.TEXTJOIN(,,$B$362,$C363,P$352)</f>
        <v>VP750/770-20/4</v>
      </c>
      <c r="Q363" s="208"/>
    </row>
    <row r="364" spans="2:17" ht="16.5" customHeight="1" x14ac:dyDescent="0.3">
      <c r="B364" s="71"/>
      <c r="C364" s="81" t="s">
        <v>205</v>
      </c>
      <c r="D364" s="207" t="str">
        <f>_xlfn.TEXTJOIN(,,$B$362,$C364,D$352)</f>
        <v>VP1000/1100-1/4</v>
      </c>
      <c r="E364" s="208"/>
      <c r="F364" s="207" t="str">
        <f>_xlfn.TEXTJOIN(,,$B$362,$C364,F$352)</f>
        <v>VP1000/1100-2/4</v>
      </c>
      <c r="G364" s="208"/>
      <c r="H364" s="207" t="str">
        <f>_xlfn.TEXTJOIN(,,$B$362,$C364,H$352)</f>
        <v>VP1000/1100-4/4</v>
      </c>
      <c r="I364" s="208"/>
      <c r="J364" s="207" t="str">
        <f>_xlfn.TEXTJOIN(,,$B$362,$C364,J$352)</f>
        <v>VP1000/1100-8/4</v>
      </c>
      <c r="K364" s="208"/>
      <c r="L364" s="207" t="str">
        <f>_xlfn.TEXTJOIN(,,$B$362,$C364,L$352)</f>
        <v>VP1000/1100-12/4</v>
      </c>
      <c r="M364" s="208"/>
      <c r="N364" s="207" t="str">
        <f>_xlfn.TEXTJOIN(,,$B$362,$C364,N$352)</f>
        <v>VP1000/1100-16/4</v>
      </c>
      <c r="O364" s="208"/>
      <c r="P364" s="207" t="str">
        <f>_xlfn.TEXTJOIN(,,$B$362,$C364,P$352)</f>
        <v>VP1000/1100-20/4</v>
      </c>
      <c r="Q364" s="208"/>
    </row>
    <row r="365" spans="2:17" ht="16.5" customHeight="1" x14ac:dyDescent="0.3">
      <c r="B365" s="71" t="s">
        <v>210</v>
      </c>
      <c r="C365" s="81">
        <v>240</v>
      </c>
      <c r="D365" s="207" t="str">
        <f>_xlfn.TEXTJOIN(,,$B$366,$C365,D$352)</f>
        <v>GFT240-1/4</v>
      </c>
      <c r="E365" s="208"/>
      <c r="F365" s="207" t="str">
        <f>_xlfn.TEXTJOIN(,,$B$366,$C365,F$352)</f>
        <v>GFT240-2/4</v>
      </c>
      <c r="G365" s="208"/>
      <c r="H365" s="207" t="str">
        <f>_xlfn.TEXTJOIN(,,$B$366,$C365,H$352)</f>
        <v>GFT240-4/4</v>
      </c>
      <c r="I365" s="208"/>
      <c r="J365" s="207" t="str">
        <f>_xlfn.TEXTJOIN(,,$B$366,$C365,J$352)</f>
        <v>GFT240-8/4</v>
      </c>
      <c r="K365" s="208"/>
      <c r="L365" s="207" t="str">
        <f>_xlfn.TEXTJOIN(,,$B$366,$C365,L$352)</f>
        <v>GFT240-12/4</v>
      </c>
      <c r="M365" s="208"/>
      <c r="N365" s="207" t="str">
        <f>_xlfn.TEXTJOIN(,,$B$366,$C365,N$352)</f>
        <v>GFT240-16/4</v>
      </c>
      <c r="O365" s="208"/>
      <c r="P365" s="207" t="str">
        <f>_xlfn.TEXTJOIN(,,$B$366,$C365,P$352)</f>
        <v>GFT240-20/4</v>
      </c>
      <c r="Q365" s="208"/>
    </row>
    <row r="366" spans="2:17" ht="16.5" customHeight="1" x14ac:dyDescent="0.3">
      <c r="B366" s="75" t="s">
        <v>211</v>
      </c>
      <c r="C366" s="81" t="s">
        <v>203</v>
      </c>
      <c r="D366" s="207" t="str">
        <f>_xlfn.TEXTJOIN(,,$B$366,$C366,D$352)</f>
        <v>GFT650/660-1/4</v>
      </c>
      <c r="E366" s="208"/>
      <c r="F366" s="207" t="str">
        <f>_xlfn.TEXTJOIN(,,$B$366,$C366,F$352)</f>
        <v>GFT650/660-2/4</v>
      </c>
      <c r="G366" s="208"/>
      <c r="H366" s="207" t="str">
        <f>_xlfn.TEXTJOIN(,,$B$366,$C366,H$352)</f>
        <v>GFT650/660-4/4</v>
      </c>
      <c r="I366" s="208"/>
      <c r="J366" s="207" t="str">
        <f>_xlfn.TEXTJOIN(,,$B$366,$C366,J$352)</f>
        <v>GFT650/660-8/4</v>
      </c>
      <c r="K366" s="208"/>
      <c r="L366" s="207" t="str">
        <f>_xlfn.TEXTJOIN(,,$B$366,$C366,L$352)</f>
        <v>GFT650/660-12/4</v>
      </c>
      <c r="M366" s="208"/>
      <c r="N366" s="207" t="str">
        <f>_xlfn.TEXTJOIN(,,$B$366,$C366,N$352)</f>
        <v>GFT650/660-16/4</v>
      </c>
      <c r="O366" s="208"/>
      <c r="P366" s="207" t="str">
        <f>_xlfn.TEXTJOIN(,,$B$366,$C366,P$352)</f>
        <v>GFT650/660-20/4</v>
      </c>
      <c r="Q366" s="208"/>
    </row>
    <row r="367" spans="2:17" ht="16.5" customHeight="1" x14ac:dyDescent="0.3">
      <c r="B367" s="71"/>
      <c r="C367" s="81" t="s">
        <v>204</v>
      </c>
      <c r="D367" s="207" t="str">
        <f>_xlfn.TEXTJOIN(,,$B$366,$C367,D$352)</f>
        <v>GFT750/770-1/4</v>
      </c>
      <c r="E367" s="208"/>
      <c r="F367" s="207" t="str">
        <f>_xlfn.TEXTJOIN(,,$B$366,$C367,F$352)</f>
        <v>GFT750/770-2/4</v>
      </c>
      <c r="G367" s="208"/>
      <c r="H367" s="207" t="str">
        <f>_xlfn.TEXTJOIN(,,$B$366,$C367,H$352)</f>
        <v>GFT750/770-4/4</v>
      </c>
      <c r="I367" s="208"/>
      <c r="J367" s="207" t="str">
        <f>_xlfn.TEXTJOIN(,,$B$366,$C367,J$352)</f>
        <v>GFT750/770-8/4</v>
      </c>
      <c r="K367" s="208"/>
      <c r="L367" s="207" t="str">
        <f>_xlfn.TEXTJOIN(,,$B$366,$C367,L$352)</f>
        <v>GFT750/770-12/4</v>
      </c>
      <c r="M367" s="208"/>
      <c r="N367" s="207" t="str">
        <f>_xlfn.TEXTJOIN(,,$B$366,$C367,N$352)</f>
        <v>GFT750/770-16/4</v>
      </c>
      <c r="O367" s="208"/>
      <c r="P367" s="207" t="str">
        <f>_xlfn.TEXTJOIN(,,$B$366,$C367,P$352)</f>
        <v>GFT750/770-20/4</v>
      </c>
      <c r="Q367" s="208"/>
    </row>
    <row r="368" spans="2:17" ht="16.5" customHeight="1" x14ac:dyDescent="0.3">
      <c r="B368" s="71"/>
      <c r="C368" s="81" t="s">
        <v>205</v>
      </c>
      <c r="D368" s="207" t="str">
        <f>_xlfn.TEXTJOIN(,,$B$366,$C368,D$352)</f>
        <v>GFT1000/1100-1/4</v>
      </c>
      <c r="E368" s="208"/>
      <c r="F368" s="207" t="str">
        <f>_xlfn.TEXTJOIN(,,$B$366,$C368,F$352)</f>
        <v>GFT1000/1100-2/4</v>
      </c>
      <c r="G368" s="208"/>
      <c r="H368" s="207" t="str">
        <f>_xlfn.TEXTJOIN(,,$B$366,$C368,H$352)</f>
        <v>GFT1000/1100-4/4</v>
      </c>
      <c r="I368" s="208"/>
      <c r="J368" s="207" t="str">
        <f>_xlfn.TEXTJOIN(,,$B$366,$C368,J$352)</f>
        <v>GFT1000/1100-8/4</v>
      </c>
      <c r="K368" s="208"/>
      <c r="L368" s="207" t="str">
        <f>_xlfn.TEXTJOIN(,,$B$366,$C368,L$352)</f>
        <v>GFT1000/1100-12/4</v>
      </c>
      <c r="M368" s="208"/>
      <c r="N368" s="207" t="str">
        <f>_xlfn.TEXTJOIN(,,$B$366,$C368,N$352)</f>
        <v>GFT1000/1100-16/4</v>
      </c>
      <c r="O368" s="208"/>
      <c r="P368" s="207" t="str">
        <f>_xlfn.TEXTJOIN(,,$B$366,$C368,P$352)</f>
        <v>GFT1000/1100-20/4</v>
      </c>
      <c r="Q368" s="208"/>
    </row>
    <row r="369" spans="2:17" ht="16.5" customHeight="1" x14ac:dyDescent="0.3">
      <c r="B369" s="71" t="s">
        <v>212</v>
      </c>
      <c r="C369" s="81">
        <v>240</v>
      </c>
      <c r="D369" s="207" t="str">
        <f>_xlfn.TEXTJOIN(,,$B$370,$C369,D$352)</f>
        <v>PMD240-1/4</v>
      </c>
      <c r="E369" s="208"/>
      <c r="F369" s="207" t="str">
        <f>_xlfn.TEXTJOIN(,,$B$370,$C369,F$352)</f>
        <v>PMD240-2/4</v>
      </c>
      <c r="G369" s="208"/>
      <c r="H369" s="207" t="str">
        <f>_xlfn.TEXTJOIN(,,$B$370,$C369,H$352)</f>
        <v>PMD240-4/4</v>
      </c>
      <c r="I369" s="208"/>
      <c r="J369" s="207" t="str">
        <f>_xlfn.TEXTJOIN(,,$B$370,$C369,J$352)</f>
        <v>PMD240-8/4</v>
      </c>
      <c r="K369" s="208"/>
      <c r="L369" s="207" t="str">
        <f>_xlfn.TEXTJOIN(,,$B$370,$C369,L$352)</f>
        <v>PMD240-12/4</v>
      </c>
      <c r="M369" s="208"/>
      <c r="N369" s="207" t="str">
        <f>_xlfn.TEXTJOIN(,,$B$370,$C369,N$352)</f>
        <v>PMD240-16/4</v>
      </c>
      <c r="O369" s="208"/>
      <c r="P369" s="207" t="str">
        <f>_xlfn.TEXTJOIN(,,$B$370,$C369,P$352)</f>
        <v>PMD240-20/4</v>
      </c>
      <c r="Q369" s="208"/>
    </row>
    <row r="370" spans="2:17" ht="16.5" customHeight="1" x14ac:dyDescent="0.3">
      <c r="B370" s="75" t="s">
        <v>213</v>
      </c>
      <c r="C370" s="81" t="s">
        <v>203</v>
      </c>
      <c r="D370" s="207" t="str">
        <f>_xlfn.TEXTJOIN(,,$B$370,$C370,D$352)</f>
        <v>PMD650/660-1/4</v>
      </c>
      <c r="E370" s="208"/>
      <c r="F370" s="207" t="str">
        <f>_xlfn.TEXTJOIN(,,$B$370,$C370,F$352)</f>
        <v>PMD650/660-2/4</v>
      </c>
      <c r="G370" s="208"/>
      <c r="H370" s="207" t="str">
        <f>_xlfn.TEXTJOIN(,,$B$370,$C370,H$352)</f>
        <v>PMD650/660-4/4</v>
      </c>
      <c r="I370" s="208"/>
      <c r="J370" s="207" t="str">
        <f>_xlfn.TEXTJOIN(,,$B$370,$C370,J$352)</f>
        <v>PMD650/660-8/4</v>
      </c>
      <c r="K370" s="208"/>
      <c r="L370" s="207" t="str">
        <f>_xlfn.TEXTJOIN(,,$B$370,$C370,L$352)</f>
        <v>PMD650/660-12/4</v>
      </c>
      <c r="M370" s="208"/>
      <c r="N370" s="207" t="str">
        <f>_xlfn.TEXTJOIN(,,$B$370,$C370,N$352)</f>
        <v>PMD650/660-16/4</v>
      </c>
      <c r="O370" s="208"/>
      <c r="P370" s="207" t="str">
        <f>_xlfn.TEXTJOIN(,,$B$370,$C370,P$352)</f>
        <v>PMD650/660-20/4</v>
      </c>
      <c r="Q370" s="208"/>
    </row>
    <row r="371" spans="2:17" ht="16.5" customHeight="1" x14ac:dyDescent="0.3">
      <c r="B371" s="71"/>
      <c r="C371" s="81" t="s">
        <v>204</v>
      </c>
      <c r="D371" s="207" t="str">
        <f>_xlfn.TEXTJOIN(,,$B$370,$C371,D$352)</f>
        <v>PMD750/770-1/4</v>
      </c>
      <c r="E371" s="208"/>
      <c r="F371" s="207" t="str">
        <f>_xlfn.TEXTJOIN(,,$B$370,$C371,F$352)</f>
        <v>PMD750/770-2/4</v>
      </c>
      <c r="G371" s="208"/>
      <c r="H371" s="207" t="str">
        <f>_xlfn.TEXTJOIN(,,$B$370,$C371,H$352)</f>
        <v>PMD750/770-4/4</v>
      </c>
      <c r="I371" s="208"/>
      <c r="J371" s="207" t="str">
        <f>_xlfn.TEXTJOIN(,,$B$370,$C371,J$352)</f>
        <v>PMD750/770-8/4</v>
      </c>
      <c r="K371" s="208"/>
      <c r="L371" s="207" t="str">
        <f>_xlfn.TEXTJOIN(,,$B$370,$C371,L$352)</f>
        <v>PMD750/770-12/4</v>
      </c>
      <c r="M371" s="208"/>
      <c r="N371" s="207" t="str">
        <f>_xlfn.TEXTJOIN(,,$B$370,$C371,N$352)</f>
        <v>PMD750/770-16/4</v>
      </c>
      <c r="O371" s="208"/>
      <c r="P371" s="207" t="str">
        <f>_xlfn.TEXTJOIN(,,$B$370,$C371,P$352)</f>
        <v>PMD750/770-20/4</v>
      </c>
      <c r="Q371" s="208"/>
    </row>
    <row r="372" spans="2:17" ht="16.5" customHeight="1" thickBot="1" x14ac:dyDescent="0.35">
      <c r="B372" s="77"/>
      <c r="C372" s="82" t="s">
        <v>205</v>
      </c>
      <c r="D372" s="209" t="str">
        <f>_xlfn.TEXTJOIN(,,$B$370,$C372,D$352)</f>
        <v>PMD1000/1100-1/4</v>
      </c>
      <c r="E372" s="210"/>
      <c r="F372" s="209" t="str">
        <f>_xlfn.TEXTJOIN(,,$B$370,$C372,F$352)</f>
        <v>PMD1000/1100-2/4</v>
      </c>
      <c r="G372" s="210"/>
      <c r="H372" s="209" t="str">
        <f>_xlfn.TEXTJOIN(,,$B$370,$C372,H$352)</f>
        <v>PMD1000/1100-4/4</v>
      </c>
      <c r="I372" s="210"/>
      <c r="J372" s="209" t="str">
        <f>_xlfn.TEXTJOIN(,,$B$370,$C372,J$352)</f>
        <v>PMD1000/1100-8/4</v>
      </c>
      <c r="K372" s="210"/>
      <c r="L372" s="209" t="str">
        <f>_xlfn.TEXTJOIN(,,$B$370,$C372,L$352)</f>
        <v>PMD1000/1100-12/4</v>
      </c>
      <c r="M372" s="210"/>
      <c r="N372" s="209" t="str">
        <f>_xlfn.TEXTJOIN(,,$B$370,$C372,N$352)</f>
        <v>PMD1000/1100-16/4</v>
      </c>
      <c r="O372" s="210"/>
      <c r="P372" s="209" t="str">
        <f>_xlfn.TEXTJOIN(,,$B$370,$C372,P$352)</f>
        <v>PMD1000/1100-20/4</v>
      </c>
      <c r="Q372" s="210"/>
    </row>
    <row r="373" spans="2:17" ht="5.25" customHeight="1" x14ac:dyDescent="0.3"/>
    <row r="374" spans="2:17" ht="17.100000000000001" hidden="1" customHeight="1" x14ac:dyDescent="0.3"/>
  </sheetData>
  <sheetProtection algorithmName="SHA-512" hashValue="7VtRpezuY78fTbfoHO7nWhxQuThJA/VRS+5IN53JZE9xge4fS0YMF+MnosGjNI40Fpxiu2EjoFfi0f39EGFwKg==" saltValue="bmOAO6CO3hnQZQ2W5NnLXA==" spinCount="100000" sheet="1" objects="1" scenarios="1"/>
  <mergeCells count="7">
    <mergeCell ref="N351:O351"/>
    <mergeCell ref="P351:Q351"/>
    <mergeCell ref="D351:E351"/>
    <mergeCell ref="F351:G351"/>
    <mergeCell ref="H351:I351"/>
    <mergeCell ref="J351:K351"/>
    <mergeCell ref="L351:M351"/>
  </mergeCells>
  <pageMargins left="0.7" right="0.7" top="0.75" bottom="0.75" header="0.3" footer="0.3"/>
  <pageSetup paperSize="9" orientation="portrait" horizontalDpi="0"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6CEF08-F3EF-4E0F-AD64-32E0AC7DB43B}">
  <sheetPr codeName="Blad13"/>
  <dimension ref="A1:BW8"/>
  <sheetViews>
    <sheetView workbookViewId="0">
      <pane xSplit="2" ySplit="1" topLeftCell="AV2" activePane="bottomRight" state="frozen"/>
      <selection pane="topRight" activeCell="C1" sqref="C1"/>
      <selection pane="bottomLeft" activeCell="A2" sqref="A2"/>
      <selection pane="bottomRight" activeCell="C4" sqref="C4"/>
    </sheetView>
  </sheetViews>
  <sheetFormatPr defaultColWidth="0" defaultRowHeight="0" customHeight="1" zeroHeight="1" x14ac:dyDescent="0.3"/>
  <cols>
    <col min="1" max="1" width="1.625" style="7" customWidth="1"/>
    <col min="2" max="2" width="43" style="2" bestFit="1" customWidth="1"/>
    <col min="3" max="3" width="9" style="2" customWidth="1"/>
    <col min="4" max="4" width="1.625" style="7" customWidth="1"/>
    <col min="5" max="5" width="9" style="7" customWidth="1"/>
    <col min="6" max="59" width="9" style="2" customWidth="1"/>
    <col min="60" max="60" width="1.75" style="2" customWidth="1"/>
    <col min="61" max="75" width="0" style="2" hidden="1" customWidth="1"/>
    <col min="76" max="16384" width="9" style="2" hidden="1"/>
  </cols>
  <sheetData>
    <row r="1" spans="1:59" s="1" customFormat="1" ht="17.100000000000001" customHeight="1" x14ac:dyDescent="0.3">
      <c r="A1" s="11"/>
      <c r="D1" s="11"/>
      <c r="E1" s="43" t="s">
        <v>37</v>
      </c>
      <c r="F1" s="32" t="s">
        <v>38</v>
      </c>
      <c r="G1" s="32" t="s">
        <v>39</v>
      </c>
      <c r="H1" s="120" t="s">
        <v>40</v>
      </c>
      <c r="I1" s="32" t="s">
        <v>41</v>
      </c>
      <c r="J1" s="32" t="s">
        <v>42</v>
      </c>
      <c r="K1" s="32" t="s">
        <v>43</v>
      </c>
      <c r="L1" s="32" t="s">
        <v>44</v>
      </c>
      <c r="M1" s="32" t="s">
        <v>45</v>
      </c>
      <c r="N1" s="32" t="s">
        <v>123</v>
      </c>
      <c r="O1" s="32" t="s">
        <v>124</v>
      </c>
      <c r="P1" s="32" t="s">
        <v>48</v>
      </c>
      <c r="Q1" s="32" t="s">
        <v>49</v>
      </c>
      <c r="R1" s="32" t="s">
        <v>50</v>
      </c>
      <c r="S1" s="32" t="s">
        <v>51</v>
      </c>
      <c r="T1" s="32" t="s">
        <v>52</v>
      </c>
      <c r="U1" s="32" t="s">
        <v>53</v>
      </c>
      <c r="V1" s="32" t="s">
        <v>54</v>
      </c>
      <c r="W1" s="32" t="s">
        <v>55</v>
      </c>
      <c r="X1" s="32" t="s">
        <v>56</v>
      </c>
      <c r="Y1" s="32" t="s">
        <v>57</v>
      </c>
      <c r="Z1" s="32" t="s">
        <v>58</v>
      </c>
      <c r="AA1" s="120" t="s">
        <v>59</v>
      </c>
      <c r="AB1" s="32" t="s">
        <v>60</v>
      </c>
      <c r="AC1" s="32" t="s">
        <v>61</v>
      </c>
      <c r="AD1" s="32" t="s">
        <v>62</v>
      </c>
      <c r="AE1" s="120" t="s">
        <v>63</v>
      </c>
      <c r="AF1" s="32" t="s">
        <v>64</v>
      </c>
      <c r="AG1" s="32" t="s">
        <v>65</v>
      </c>
      <c r="AH1" s="32" t="s">
        <v>66</v>
      </c>
      <c r="AI1" s="120" t="s">
        <v>67</v>
      </c>
      <c r="AJ1" s="120" t="s">
        <v>68</v>
      </c>
      <c r="AK1" s="32" t="s">
        <v>69</v>
      </c>
      <c r="AL1" s="32" t="s">
        <v>70</v>
      </c>
      <c r="AM1" s="32" t="s">
        <v>71</v>
      </c>
      <c r="AN1" s="32" t="s">
        <v>72</v>
      </c>
      <c r="AO1" s="32" t="s">
        <v>73</v>
      </c>
      <c r="AP1" s="120" t="s">
        <v>74</v>
      </c>
      <c r="AQ1" s="32" t="s">
        <v>75</v>
      </c>
      <c r="AR1" s="32" t="s">
        <v>76</v>
      </c>
      <c r="AS1" s="32" t="s">
        <v>77</v>
      </c>
      <c r="AT1" s="32" t="s">
        <v>78</v>
      </c>
      <c r="AU1" s="32" t="s">
        <v>79</v>
      </c>
      <c r="AV1" s="120" t="s">
        <v>80</v>
      </c>
      <c r="AW1" s="32" t="s">
        <v>81</v>
      </c>
      <c r="AX1" s="32" t="s">
        <v>82</v>
      </c>
      <c r="AY1" s="32" t="s">
        <v>83</v>
      </c>
      <c r="AZ1" s="120" t="s">
        <v>84</v>
      </c>
      <c r="BA1" s="32" t="s">
        <v>85</v>
      </c>
      <c r="BB1" s="32" t="s">
        <v>86</v>
      </c>
      <c r="BC1" s="32" t="s">
        <v>125</v>
      </c>
      <c r="BD1" s="32" t="s">
        <v>88</v>
      </c>
      <c r="BE1" s="120" t="s">
        <v>89</v>
      </c>
      <c r="BF1" s="32" t="s">
        <v>126</v>
      </c>
      <c r="BG1" s="32" t="s">
        <v>91</v>
      </c>
    </row>
    <row r="2" spans="1:59" ht="5.25" customHeight="1" x14ac:dyDescent="0.3">
      <c r="A2" s="67"/>
      <c r="D2" s="67"/>
      <c r="E2" s="67"/>
      <c r="F2" s="125"/>
      <c r="G2" s="125"/>
      <c r="H2" s="126"/>
      <c r="I2" s="125"/>
      <c r="J2" s="125"/>
      <c r="K2" s="125"/>
      <c r="L2" s="125"/>
      <c r="M2" s="125"/>
      <c r="N2" s="125"/>
      <c r="O2" s="125"/>
      <c r="P2" s="125"/>
      <c r="Q2" s="125"/>
      <c r="R2" s="125"/>
      <c r="S2" s="125"/>
      <c r="T2" s="125"/>
      <c r="U2" s="125"/>
      <c r="V2" s="125"/>
      <c r="W2" s="125"/>
      <c r="X2" s="125"/>
      <c r="Y2" s="125"/>
      <c r="Z2" s="125"/>
      <c r="AA2" s="126"/>
      <c r="AB2" s="125"/>
      <c r="AC2" s="125"/>
      <c r="AD2" s="125"/>
      <c r="AE2" s="126"/>
      <c r="AF2" s="125"/>
      <c r="AG2" s="125"/>
      <c r="AH2" s="125"/>
      <c r="AI2" s="126"/>
      <c r="AJ2" s="126"/>
      <c r="AK2" s="125"/>
      <c r="AL2" s="125"/>
      <c r="AM2" s="125"/>
      <c r="AN2" s="125"/>
      <c r="AO2" s="125"/>
      <c r="AP2" s="126"/>
      <c r="AQ2" s="125"/>
      <c r="AR2" s="125"/>
      <c r="AS2" s="125"/>
      <c r="AT2" s="125"/>
      <c r="AU2" s="125"/>
      <c r="AV2" s="126"/>
      <c r="AW2" s="125"/>
      <c r="AX2" s="125"/>
      <c r="AY2" s="125"/>
      <c r="AZ2" s="126"/>
      <c r="BA2" s="125"/>
      <c r="BB2" s="125"/>
      <c r="BC2" s="125"/>
      <c r="BD2" s="125"/>
      <c r="BE2" s="126"/>
      <c r="BF2" s="125"/>
      <c r="BG2" s="125"/>
    </row>
    <row r="3" spans="1:59" ht="21" x14ac:dyDescent="0.3">
      <c r="A3" s="67"/>
      <c r="B3" s="83" t="s">
        <v>214</v>
      </c>
      <c r="C3" s="68" t="s">
        <v>173</v>
      </c>
      <c r="D3" s="67"/>
      <c r="E3" s="4"/>
      <c r="F3" s="4"/>
      <c r="G3" s="4"/>
      <c r="I3" s="4"/>
      <c r="J3" s="4"/>
      <c r="K3" s="4"/>
      <c r="L3" s="4"/>
      <c r="M3" s="4"/>
      <c r="N3" s="4"/>
      <c r="O3" s="4"/>
      <c r="P3" s="4"/>
      <c r="Q3" s="4"/>
      <c r="R3" s="4"/>
      <c r="S3" s="4"/>
      <c r="T3" s="4"/>
      <c r="U3" s="4"/>
      <c r="V3" s="4"/>
      <c r="W3" s="4"/>
      <c r="X3" s="4"/>
      <c r="Y3" s="4"/>
      <c r="Z3" s="4"/>
      <c r="AB3" s="4"/>
      <c r="AC3" s="4"/>
      <c r="AD3" s="4"/>
      <c r="AF3" s="4"/>
      <c r="AG3" s="4"/>
      <c r="AH3" s="4"/>
      <c r="AK3" s="4"/>
      <c r="AL3" s="4"/>
      <c r="AM3" s="4"/>
      <c r="AN3" s="4"/>
      <c r="AO3" s="4"/>
      <c r="AQ3" s="4"/>
      <c r="AR3" s="4"/>
      <c r="AS3" s="4"/>
      <c r="AT3" s="4"/>
      <c r="AU3" s="4"/>
      <c r="AW3" s="4"/>
      <c r="AX3" s="4"/>
      <c r="AY3" s="4"/>
      <c r="BA3" s="4"/>
      <c r="BB3" s="4"/>
      <c r="BC3" s="4"/>
      <c r="BD3" s="4"/>
      <c r="BF3" s="4"/>
      <c r="BG3" s="4"/>
    </row>
    <row r="4" spans="1:59" ht="16.5" customHeight="1" x14ac:dyDescent="0.3">
      <c r="A4" s="67"/>
      <c r="B4" s="171" t="s">
        <v>215</v>
      </c>
      <c r="C4" s="211"/>
      <c r="D4" s="67"/>
      <c r="E4" s="122">
        <f>SUM(F4:BG4)</f>
        <v>7152.5</v>
      </c>
      <c r="F4" s="122">
        <v>41</v>
      </c>
      <c r="G4" s="122">
        <v>227</v>
      </c>
      <c r="I4" s="122">
        <v>213</v>
      </c>
      <c r="J4" s="122">
        <v>38</v>
      </c>
      <c r="K4" s="122">
        <v>108</v>
      </c>
      <c r="L4" s="122">
        <v>443</v>
      </c>
      <c r="M4" s="122">
        <v>104</v>
      </c>
      <c r="N4" s="122">
        <f>1175/2</f>
        <v>587.5</v>
      </c>
      <c r="O4" s="122">
        <f>1175-N4</f>
        <v>587.5</v>
      </c>
      <c r="P4" s="122">
        <v>122</v>
      </c>
      <c r="Q4" s="122">
        <v>55</v>
      </c>
      <c r="R4" s="122">
        <v>176</v>
      </c>
      <c r="S4" s="122">
        <v>25</v>
      </c>
      <c r="T4" s="122">
        <v>244</v>
      </c>
      <c r="U4" s="122">
        <v>28</v>
      </c>
      <c r="V4" s="122">
        <v>132</v>
      </c>
      <c r="W4" s="122">
        <v>99</v>
      </c>
      <c r="X4" s="122">
        <v>201</v>
      </c>
      <c r="Y4" s="122">
        <v>61</v>
      </c>
      <c r="Z4" s="122">
        <v>94</v>
      </c>
      <c r="AB4" s="122">
        <v>316</v>
      </c>
      <c r="AC4" s="122">
        <v>152</v>
      </c>
      <c r="AD4" s="122">
        <v>44</v>
      </c>
      <c r="AF4" s="122">
        <v>46</v>
      </c>
      <c r="AG4" s="122">
        <v>123</v>
      </c>
      <c r="AH4" s="122">
        <v>0</v>
      </c>
      <c r="AK4" s="122">
        <v>459</v>
      </c>
      <c r="AL4" s="122">
        <v>73</v>
      </c>
      <c r="AM4" s="122">
        <v>186.5</v>
      </c>
      <c r="AN4" s="122">
        <v>34</v>
      </c>
      <c r="AO4" s="122">
        <v>0</v>
      </c>
      <c r="AQ4" s="122">
        <v>187</v>
      </c>
      <c r="AR4" s="122">
        <v>17</v>
      </c>
      <c r="AS4" s="122">
        <v>173.5</v>
      </c>
      <c r="AT4" s="122">
        <v>115</v>
      </c>
      <c r="AU4" s="122">
        <v>154</v>
      </c>
      <c r="AW4" s="122">
        <v>57</v>
      </c>
      <c r="AX4" s="122">
        <v>26.5</v>
      </c>
      <c r="AY4" s="122">
        <v>391</v>
      </c>
      <c r="BA4" s="122">
        <v>86</v>
      </c>
      <c r="BB4" s="122">
        <v>304</v>
      </c>
      <c r="BC4" s="122">
        <v>146</v>
      </c>
      <c r="BD4" s="122">
        <v>180</v>
      </c>
      <c r="BF4" s="122">
        <v>0</v>
      </c>
      <c r="BG4" s="122">
        <v>296</v>
      </c>
    </row>
    <row r="5" spans="1:59" ht="16.5" customHeight="1" x14ac:dyDescent="0.3">
      <c r="A5" s="67"/>
      <c r="B5" s="70" t="s">
        <v>216</v>
      </c>
      <c r="C5" s="212"/>
      <c r="D5" s="67"/>
      <c r="E5" s="122">
        <f>SUM(F5:BG5)</f>
        <v>791.5</v>
      </c>
      <c r="F5" s="122">
        <v>1</v>
      </c>
      <c r="G5" s="122">
        <v>61</v>
      </c>
      <c r="I5" s="122">
        <v>0</v>
      </c>
      <c r="J5" s="122">
        <v>12</v>
      </c>
      <c r="K5" s="122">
        <v>30</v>
      </c>
      <c r="L5" s="122">
        <v>93</v>
      </c>
      <c r="M5" s="122">
        <v>4.5</v>
      </c>
      <c r="N5" s="122">
        <f>186/2</f>
        <v>93</v>
      </c>
      <c r="O5" s="122">
        <f>182-N5</f>
        <v>89</v>
      </c>
      <c r="P5" s="122">
        <v>0</v>
      </c>
      <c r="Q5" s="122">
        <v>0</v>
      </c>
      <c r="R5" s="122">
        <v>9</v>
      </c>
      <c r="S5" s="122">
        <v>0</v>
      </c>
      <c r="T5" s="122">
        <v>15.5</v>
      </c>
      <c r="U5" s="122">
        <v>0</v>
      </c>
      <c r="V5" s="122">
        <v>0</v>
      </c>
      <c r="W5" s="122">
        <v>25</v>
      </c>
      <c r="X5" s="122">
        <v>6</v>
      </c>
      <c r="Y5" s="122">
        <v>12.5</v>
      </c>
      <c r="Z5" s="122">
        <v>18</v>
      </c>
      <c r="AB5" s="122">
        <v>69</v>
      </c>
      <c r="AC5" s="122">
        <v>23</v>
      </c>
      <c r="AD5" s="122">
        <v>0</v>
      </c>
      <c r="AF5" s="122">
        <v>30</v>
      </c>
      <c r="AG5" s="122">
        <v>5</v>
      </c>
      <c r="AH5" s="122">
        <v>3</v>
      </c>
      <c r="AK5" s="122">
        <v>0</v>
      </c>
      <c r="AL5" s="122">
        <v>7.5</v>
      </c>
      <c r="AM5" s="122">
        <v>5</v>
      </c>
      <c r="AN5" s="122">
        <v>9</v>
      </c>
      <c r="AO5" s="122">
        <v>24.5</v>
      </c>
      <c r="AQ5" s="122">
        <v>3</v>
      </c>
      <c r="AR5" s="122">
        <v>4</v>
      </c>
      <c r="AS5" s="122">
        <v>19</v>
      </c>
      <c r="AT5" s="122">
        <v>18</v>
      </c>
      <c r="AU5" s="122">
        <v>25</v>
      </c>
      <c r="AW5" s="122">
        <v>4</v>
      </c>
      <c r="AX5" s="122">
        <v>0</v>
      </c>
      <c r="AY5" s="122">
        <v>3</v>
      </c>
      <c r="BA5" s="122">
        <v>8</v>
      </c>
      <c r="BB5" s="122">
        <v>6</v>
      </c>
      <c r="BC5" s="122">
        <v>29</v>
      </c>
      <c r="BD5" s="122">
        <v>0</v>
      </c>
      <c r="BF5" s="122">
        <v>6</v>
      </c>
      <c r="BG5" s="122">
        <v>21</v>
      </c>
    </row>
    <row r="6" spans="1:59" s="1" customFormat="1" ht="17.100000000000001" customHeight="1" thickBot="1" x14ac:dyDescent="0.35">
      <c r="A6" s="67"/>
      <c r="B6" s="59" t="s">
        <v>164</v>
      </c>
      <c r="C6" s="69"/>
      <c r="D6" s="67"/>
      <c r="E6" s="213">
        <f>SUM(F6:BG6)</f>
        <v>0</v>
      </c>
      <c r="F6" s="112">
        <f>(($C$4*F4)+($C$5*F5))*12</f>
        <v>0</v>
      </c>
      <c r="G6" s="112">
        <f>(($C$4*G4)+($C$5*G5))*12</f>
        <v>0</v>
      </c>
      <c r="H6" s="2"/>
      <c r="I6" s="112">
        <f t="shared" ref="I6:Z6" si="0">(($C$4*I4)+($C$5*I5))*12</f>
        <v>0</v>
      </c>
      <c r="J6" s="112">
        <f t="shared" si="0"/>
        <v>0</v>
      </c>
      <c r="K6" s="112">
        <f t="shared" si="0"/>
        <v>0</v>
      </c>
      <c r="L6" s="112">
        <f t="shared" si="0"/>
        <v>0</v>
      </c>
      <c r="M6" s="112">
        <f t="shared" si="0"/>
        <v>0</v>
      </c>
      <c r="N6" s="112">
        <f t="shared" si="0"/>
        <v>0</v>
      </c>
      <c r="O6" s="112">
        <f t="shared" si="0"/>
        <v>0</v>
      </c>
      <c r="P6" s="112">
        <f t="shared" si="0"/>
        <v>0</v>
      </c>
      <c r="Q6" s="112">
        <f t="shared" si="0"/>
        <v>0</v>
      </c>
      <c r="R6" s="112">
        <f t="shared" si="0"/>
        <v>0</v>
      </c>
      <c r="S6" s="112">
        <f t="shared" si="0"/>
        <v>0</v>
      </c>
      <c r="T6" s="112">
        <f t="shared" si="0"/>
        <v>0</v>
      </c>
      <c r="U6" s="112">
        <f t="shared" si="0"/>
        <v>0</v>
      </c>
      <c r="V6" s="112">
        <f t="shared" si="0"/>
        <v>0</v>
      </c>
      <c r="W6" s="112">
        <f t="shared" si="0"/>
        <v>0</v>
      </c>
      <c r="X6" s="112">
        <f t="shared" si="0"/>
        <v>0</v>
      </c>
      <c r="Y6" s="112">
        <f t="shared" si="0"/>
        <v>0</v>
      </c>
      <c r="Z6" s="112">
        <f t="shared" si="0"/>
        <v>0</v>
      </c>
      <c r="AA6" s="2"/>
      <c r="AB6" s="112">
        <f t="shared" ref="AB6:AD6" si="1">(($C$4*AB4)+($C$5*AB5))*12</f>
        <v>0</v>
      </c>
      <c r="AC6" s="112">
        <f t="shared" si="1"/>
        <v>0</v>
      </c>
      <c r="AD6" s="112">
        <f t="shared" si="1"/>
        <v>0</v>
      </c>
      <c r="AE6" s="2"/>
      <c r="AF6" s="112">
        <f t="shared" ref="AF6:AH6" si="2">(($C$4*AF4)+($C$5*AF5))*12</f>
        <v>0</v>
      </c>
      <c r="AG6" s="112">
        <f t="shared" si="2"/>
        <v>0</v>
      </c>
      <c r="AH6" s="112">
        <f t="shared" si="2"/>
        <v>0</v>
      </c>
      <c r="AI6" s="2"/>
      <c r="AJ6" s="2"/>
      <c r="AK6" s="112">
        <f t="shared" ref="AK6:AO6" si="3">(($C$4*AK4)+($C$5*AK5))*12</f>
        <v>0</v>
      </c>
      <c r="AL6" s="112">
        <f t="shared" si="3"/>
        <v>0</v>
      </c>
      <c r="AM6" s="112">
        <f t="shared" si="3"/>
        <v>0</v>
      </c>
      <c r="AN6" s="112">
        <f t="shared" si="3"/>
        <v>0</v>
      </c>
      <c r="AO6" s="112">
        <f t="shared" si="3"/>
        <v>0</v>
      </c>
      <c r="AP6" s="2"/>
      <c r="AQ6" s="112">
        <f t="shared" ref="AQ6:AU6" si="4">(($C$4*AQ4)+($C$5*AQ5))*12</f>
        <v>0</v>
      </c>
      <c r="AR6" s="112">
        <f t="shared" si="4"/>
        <v>0</v>
      </c>
      <c r="AS6" s="112">
        <f t="shared" si="4"/>
        <v>0</v>
      </c>
      <c r="AT6" s="112">
        <f t="shared" si="4"/>
        <v>0</v>
      </c>
      <c r="AU6" s="112">
        <f t="shared" si="4"/>
        <v>0</v>
      </c>
      <c r="AV6" s="2"/>
      <c r="AW6" s="112">
        <f t="shared" ref="AW6:AY6" si="5">(($C$4*AW4)+($C$5*AW5))*12</f>
        <v>0</v>
      </c>
      <c r="AX6" s="112">
        <f t="shared" si="5"/>
        <v>0</v>
      </c>
      <c r="AY6" s="112">
        <f t="shared" si="5"/>
        <v>0</v>
      </c>
      <c r="AZ6" s="2"/>
      <c r="BA6" s="112">
        <f t="shared" ref="BA6:BD6" si="6">(($C$4*BA4)+($C$5*BA5))*12</f>
        <v>0</v>
      </c>
      <c r="BB6" s="112">
        <f t="shared" si="6"/>
        <v>0</v>
      </c>
      <c r="BC6" s="112">
        <f t="shared" si="6"/>
        <v>0</v>
      </c>
      <c r="BD6" s="112">
        <f t="shared" si="6"/>
        <v>0</v>
      </c>
      <c r="BE6" s="2"/>
      <c r="BF6" s="112">
        <f t="shared" ref="BF6:BG6" si="7">(($C$4*BF4)+($C$5*BF5))*12</f>
        <v>0</v>
      </c>
      <c r="BG6" s="112">
        <f t="shared" si="7"/>
        <v>0</v>
      </c>
    </row>
    <row r="7" spans="1:59" ht="5.25" customHeight="1" x14ac:dyDescent="0.3">
      <c r="A7" s="67"/>
      <c r="B7" s="125"/>
      <c r="C7" s="125"/>
      <c r="D7" s="67"/>
      <c r="E7" s="67"/>
      <c r="F7" s="125"/>
      <c r="G7" s="125"/>
      <c r="I7" s="125"/>
      <c r="J7" s="125"/>
      <c r="K7" s="125"/>
      <c r="L7" s="125"/>
      <c r="M7" s="125"/>
      <c r="N7" s="125"/>
      <c r="O7" s="125"/>
      <c r="P7" s="125"/>
      <c r="Q7" s="125"/>
      <c r="R7" s="125"/>
      <c r="S7" s="125"/>
      <c r="T7" s="125"/>
      <c r="U7" s="125"/>
      <c r="V7" s="125"/>
      <c r="W7" s="125"/>
      <c r="X7" s="125"/>
      <c r="Y7" s="125"/>
      <c r="Z7" s="125"/>
      <c r="AB7" s="125"/>
      <c r="AC7" s="125"/>
      <c r="AD7" s="125"/>
      <c r="AF7" s="125"/>
      <c r="AG7" s="125"/>
      <c r="AH7" s="125"/>
      <c r="AK7" s="125"/>
      <c r="AL7" s="125"/>
      <c r="AM7" s="125"/>
      <c r="AN7" s="125"/>
      <c r="AO7" s="125"/>
      <c r="AQ7" s="125"/>
      <c r="AR7" s="125"/>
      <c r="AS7" s="125"/>
      <c r="AT7" s="125"/>
      <c r="AU7" s="125"/>
      <c r="AW7" s="125"/>
      <c r="AX7" s="125"/>
      <c r="AY7" s="125"/>
      <c r="BA7" s="125"/>
      <c r="BB7" s="125"/>
      <c r="BC7" s="125"/>
      <c r="BD7" s="125"/>
      <c r="BF7" s="125"/>
      <c r="BG7" s="125"/>
    </row>
    <row r="8" spans="1:59" ht="17.100000000000001" hidden="1" customHeight="1" x14ac:dyDescent="0.3"/>
  </sheetData>
  <sheetProtection algorithmName="SHA-512" hashValue="48exH9fwuJWOqtMUBI/s3I2oB7CUYuV0EoHmZNBproV5CRXwU0xsHIglh6IuMpbA7BzD0J8HnfZM93u2K71r8w==" saltValue="hNwdTBcbrtvGxRKp93Bmqw==" spinCount="100000" sheet="1" objects="1" scenarios="1"/>
  <pageMargins left="0.7" right="0.7" top="0.75" bottom="0.75" header="0.3" footer="0.3"/>
  <pageSetup paperSize="9" orientation="portrait" horizontalDpi="0"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06BECF-D444-4881-BE08-493CF78B7F7D}">
  <dimension ref="A1:BF27"/>
  <sheetViews>
    <sheetView workbookViewId="0">
      <pane xSplit="2" ySplit="1" topLeftCell="C2" activePane="bottomRight" state="frozen"/>
      <selection pane="topRight" activeCell="AR3" sqref="AR3"/>
      <selection pane="bottomLeft" activeCell="AR3" sqref="AR3"/>
      <selection pane="bottomRight" activeCell="R9" sqref="R9"/>
    </sheetView>
  </sheetViews>
  <sheetFormatPr defaultColWidth="0" defaultRowHeight="0" customHeight="1" zeroHeight="1" x14ac:dyDescent="0.3"/>
  <cols>
    <col min="1" max="1" width="1.625" style="15" customWidth="1"/>
    <col min="2" max="2" width="30.625" style="2" bestFit="1" customWidth="1"/>
    <col min="3" max="57" width="9" style="2" customWidth="1"/>
    <col min="58" max="58" width="1.75" style="2" customWidth="1"/>
    <col min="59" max="16384" width="9" style="2" hidden="1"/>
  </cols>
  <sheetData>
    <row r="1" spans="1:57" s="1" customFormat="1" ht="17.100000000000001" customHeight="1" x14ac:dyDescent="0.3">
      <c r="A1" s="11"/>
      <c r="C1" s="43" t="s">
        <v>37</v>
      </c>
      <c r="D1" s="120" t="s">
        <v>38</v>
      </c>
      <c r="E1" s="32" t="s">
        <v>39</v>
      </c>
      <c r="F1" s="120" t="s">
        <v>40</v>
      </c>
      <c r="G1" s="32" t="s">
        <v>41</v>
      </c>
      <c r="H1" s="32" t="s">
        <v>42</v>
      </c>
      <c r="I1" s="32" t="s">
        <v>43</v>
      </c>
      <c r="J1" s="32" t="s">
        <v>44</v>
      </c>
      <c r="K1" s="32" t="s">
        <v>45</v>
      </c>
      <c r="L1" s="32" t="s">
        <v>123</v>
      </c>
      <c r="M1" s="32" t="s">
        <v>124</v>
      </c>
      <c r="N1" s="32" t="s">
        <v>48</v>
      </c>
      <c r="O1" s="32" t="s">
        <v>49</v>
      </c>
      <c r="P1" s="32" t="s">
        <v>50</v>
      </c>
      <c r="Q1" s="32" t="s">
        <v>51</v>
      </c>
      <c r="R1" s="32" t="s">
        <v>52</v>
      </c>
      <c r="S1" s="120" t="s">
        <v>53</v>
      </c>
      <c r="T1" s="32" t="s">
        <v>54</v>
      </c>
      <c r="U1" s="32" t="s">
        <v>55</v>
      </c>
      <c r="V1" s="120" t="s">
        <v>56</v>
      </c>
      <c r="W1" s="32" t="s">
        <v>57</v>
      </c>
      <c r="X1" s="32" t="s">
        <v>58</v>
      </c>
      <c r="Y1" s="120" t="s">
        <v>59</v>
      </c>
      <c r="Z1" s="32" t="s">
        <v>60</v>
      </c>
      <c r="AA1" s="32" t="s">
        <v>61</v>
      </c>
      <c r="AB1" s="32" t="s">
        <v>62</v>
      </c>
      <c r="AC1" s="120" t="s">
        <v>63</v>
      </c>
      <c r="AD1" s="32" t="s">
        <v>64</v>
      </c>
      <c r="AE1" s="32" t="s">
        <v>65</v>
      </c>
      <c r="AF1" s="120" t="s">
        <v>66</v>
      </c>
      <c r="AG1" s="120" t="s">
        <v>67</v>
      </c>
      <c r="AH1" s="120" t="s">
        <v>68</v>
      </c>
      <c r="AI1" s="32" t="s">
        <v>69</v>
      </c>
      <c r="AJ1" s="32" t="s">
        <v>70</v>
      </c>
      <c r="AK1" s="32" t="s">
        <v>71</v>
      </c>
      <c r="AL1" s="32" t="s">
        <v>72</v>
      </c>
      <c r="AM1" s="32" t="s">
        <v>73</v>
      </c>
      <c r="AN1" s="120" t="s">
        <v>74</v>
      </c>
      <c r="AO1" s="32" t="s">
        <v>75</v>
      </c>
      <c r="AP1" s="32" t="s">
        <v>76</v>
      </c>
      <c r="AQ1" s="32" t="s">
        <v>77</v>
      </c>
      <c r="AR1" s="32" t="s">
        <v>78</v>
      </c>
      <c r="AS1" s="32" t="s">
        <v>79</v>
      </c>
      <c r="AT1" s="32" t="s">
        <v>80</v>
      </c>
      <c r="AU1" s="32" t="s">
        <v>81</v>
      </c>
      <c r="AV1" s="120" t="s">
        <v>82</v>
      </c>
      <c r="AW1" s="32" t="s">
        <v>83</v>
      </c>
      <c r="AX1" s="120" t="s">
        <v>84</v>
      </c>
      <c r="AY1" s="32" t="s">
        <v>85</v>
      </c>
      <c r="AZ1" s="32" t="s">
        <v>86</v>
      </c>
      <c r="BA1" s="32" t="s">
        <v>125</v>
      </c>
      <c r="BB1" s="32" t="s">
        <v>88</v>
      </c>
      <c r="BC1" s="120" t="s">
        <v>89</v>
      </c>
      <c r="BD1" s="32" t="s">
        <v>126</v>
      </c>
      <c r="BE1" s="32" t="s">
        <v>91</v>
      </c>
    </row>
    <row r="2" spans="1:57" ht="5.25" customHeight="1" x14ac:dyDescent="0.3">
      <c r="A2" s="16"/>
      <c r="F2" s="3"/>
    </row>
    <row r="3" spans="1:57" ht="17.100000000000001" customHeight="1" x14ac:dyDescent="0.3">
      <c r="A3" s="16"/>
      <c r="B3" s="14" t="s">
        <v>144</v>
      </c>
      <c r="C3" s="108"/>
      <c r="E3" s="29"/>
    </row>
    <row r="4" spans="1:57" ht="5.25" customHeight="1" x14ac:dyDescent="0.3"/>
    <row r="5" spans="1:57" ht="17.100000000000001" customHeight="1" x14ac:dyDescent="0.3">
      <c r="A5" s="47"/>
      <c r="B5" s="5" t="s">
        <v>217</v>
      </c>
      <c r="C5" s="4"/>
      <c r="E5" s="4"/>
      <c r="G5" s="4"/>
      <c r="H5" s="4"/>
      <c r="I5" s="4"/>
      <c r="J5" s="4"/>
      <c r="K5" s="4"/>
      <c r="L5" s="4"/>
      <c r="M5" s="4"/>
      <c r="N5" s="4"/>
      <c r="O5" s="4"/>
      <c r="P5" s="4"/>
      <c r="Q5" s="4"/>
      <c r="R5" s="4"/>
      <c r="T5" s="4"/>
      <c r="U5" s="4"/>
      <c r="W5" s="4"/>
      <c r="X5" s="4"/>
      <c r="Z5" s="4"/>
      <c r="AA5" s="4"/>
      <c r="AB5" s="4"/>
      <c r="AD5" s="4"/>
      <c r="AE5" s="4"/>
      <c r="AI5" s="4"/>
      <c r="AJ5" s="4"/>
      <c r="AK5" s="4"/>
      <c r="AL5" s="4"/>
      <c r="AM5" s="4"/>
      <c r="AO5" s="4"/>
      <c r="AP5" s="4"/>
      <c r="AQ5" s="4"/>
      <c r="AR5" s="4"/>
      <c r="AS5" s="4"/>
      <c r="AT5" s="4"/>
      <c r="AU5" s="4"/>
      <c r="AW5" s="4"/>
      <c r="AY5" s="4"/>
      <c r="AZ5" s="4"/>
      <c r="BA5" s="4"/>
      <c r="BB5" s="4"/>
      <c r="BD5" s="4"/>
      <c r="BE5" s="4"/>
    </row>
    <row r="6" spans="1:57" s="61" customFormat="1" ht="17.100000000000001" customHeight="1" x14ac:dyDescent="0.3">
      <c r="A6" s="65"/>
      <c r="B6" s="66" t="s">
        <v>218</v>
      </c>
      <c r="C6" s="166"/>
      <c r="D6" s="2"/>
      <c r="E6" s="109"/>
      <c r="F6" s="2"/>
      <c r="G6" s="109"/>
      <c r="H6" s="109"/>
      <c r="I6" s="109"/>
      <c r="J6" s="109"/>
      <c r="K6" s="109"/>
      <c r="L6" s="109"/>
      <c r="M6" s="109"/>
      <c r="N6" s="109"/>
      <c r="O6" s="109"/>
      <c r="P6" s="109"/>
      <c r="Q6" s="109"/>
      <c r="R6" s="109"/>
      <c r="S6" s="2"/>
      <c r="T6" s="109"/>
      <c r="U6" s="109"/>
      <c r="V6" s="2"/>
      <c r="W6" s="109"/>
      <c r="X6" s="109"/>
      <c r="Y6" s="2"/>
      <c r="Z6" s="109"/>
      <c r="AA6" s="109"/>
      <c r="AB6" s="109"/>
      <c r="AC6" s="2"/>
      <c r="AD6" s="109"/>
      <c r="AE6" s="109"/>
      <c r="AF6" s="2"/>
      <c r="AG6" s="2"/>
      <c r="AH6" s="2"/>
      <c r="AI6" s="109"/>
      <c r="AJ6" s="109"/>
      <c r="AK6" s="109"/>
      <c r="AL6" s="109"/>
      <c r="AM6" s="109"/>
      <c r="AN6" s="2"/>
      <c r="AO6" s="109"/>
      <c r="AP6" s="109"/>
      <c r="AQ6" s="109"/>
      <c r="AR6" s="109"/>
      <c r="AS6" s="109"/>
      <c r="AT6" s="109"/>
      <c r="AU6" s="109"/>
      <c r="AV6" s="2"/>
      <c r="AW6" s="109"/>
      <c r="AX6" s="2"/>
      <c r="AY6" s="109"/>
      <c r="AZ6" s="109"/>
      <c r="BA6" s="109"/>
      <c r="BB6" s="109"/>
      <c r="BC6" s="2"/>
      <c r="BD6" s="109"/>
      <c r="BE6" s="109"/>
    </row>
    <row r="7" spans="1:57" s="57" customFormat="1" ht="17.100000000000001" customHeight="1" x14ac:dyDescent="0.3">
      <c r="A7" s="63"/>
      <c r="B7" s="64" t="s">
        <v>158</v>
      </c>
      <c r="C7" s="167"/>
      <c r="D7" s="2"/>
      <c r="E7" s="58">
        <v>25</v>
      </c>
      <c r="F7" s="2"/>
      <c r="G7" s="58">
        <v>25</v>
      </c>
      <c r="H7" s="58">
        <v>25</v>
      </c>
      <c r="I7" s="58">
        <v>25</v>
      </c>
      <c r="J7" s="58">
        <v>25</v>
      </c>
      <c r="K7" s="58">
        <v>25</v>
      </c>
      <c r="L7" s="58">
        <v>25</v>
      </c>
      <c r="M7" s="58">
        <v>25</v>
      </c>
      <c r="N7" s="58">
        <v>25</v>
      </c>
      <c r="O7" s="58">
        <v>25</v>
      </c>
      <c r="P7" s="58">
        <v>25</v>
      </c>
      <c r="Q7" s="58">
        <v>25</v>
      </c>
      <c r="R7" s="58">
        <v>25</v>
      </c>
      <c r="S7" s="2"/>
      <c r="T7" s="58">
        <v>25</v>
      </c>
      <c r="U7" s="58">
        <v>25</v>
      </c>
      <c r="V7" s="2"/>
      <c r="W7" s="58">
        <v>25</v>
      </c>
      <c r="X7" s="58">
        <v>25</v>
      </c>
      <c r="Y7" s="2"/>
      <c r="Z7" s="58">
        <v>25</v>
      </c>
      <c r="AA7" s="58">
        <v>25</v>
      </c>
      <c r="AB7" s="58">
        <v>25</v>
      </c>
      <c r="AC7" s="2"/>
      <c r="AD7" s="58">
        <v>25</v>
      </c>
      <c r="AE7" s="58">
        <v>25</v>
      </c>
      <c r="AF7" s="2"/>
      <c r="AG7" s="2"/>
      <c r="AH7" s="2"/>
      <c r="AI7" s="58">
        <v>25</v>
      </c>
      <c r="AJ7" s="58">
        <v>25</v>
      </c>
      <c r="AK7" s="58">
        <v>25</v>
      </c>
      <c r="AL7" s="58">
        <v>25</v>
      </c>
      <c r="AM7" s="58">
        <v>25</v>
      </c>
      <c r="AN7" s="2"/>
      <c r="AO7" s="58">
        <v>25</v>
      </c>
      <c r="AP7" s="58">
        <v>25</v>
      </c>
      <c r="AQ7" s="58">
        <v>25</v>
      </c>
      <c r="AR7" s="58">
        <v>25</v>
      </c>
      <c r="AS7" s="58">
        <v>25</v>
      </c>
      <c r="AT7" s="58">
        <v>25</v>
      </c>
      <c r="AU7" s="58">
        <v>25</v>
      </c>
      <c r="AV7" s="2"/>
      <c r="AW7" s="58">
        <v>25</v>
      </c>
      <c r="AX7" s="2"/>
      <c r="AY7" s="58">
        <v>25</v>
      </c>
      <c r="AZ7" s="58">
        <v>25</v>
      </c>
      <c r="BA7" s="58">
        <v>25</v>
      </c>
      <c r="BB7" s="58">
        <v>25</v>
      </c>
      <c r="BC7" s="2"/>
      <c r="BD7" s="58">
        <v>25</v>
      </c>
      <c r="BE7" s="58">
        <v>25</v>
      </c>
    </row>
    <row r="8" spans="1:57" s="57" customFormat="1" ht="17.100000000000001" customHeight="1" x14ac:dyDescent="0.3">
      <c r="A8" s="63"/>
      <c r="B8" s="100" t="s">
        <v>147</v>
      </c>
      <c r="C8" s="100">
        <f>SUM(D8:BE8)</f>
        <v>0</v>
      </c>
      <c r="D8" s="2"/>
      <c r="E8" s="100">
        <f t="shared" ref="E8:BB8" si="0">E6*E7</f>
        <v>0</v>
      </c>
      <c r="F8" s="2"/>
      <c r="G8" s="100">
        <f t="shared" si="0"/>
        <v>0</v>
      </c>
      <c r="H8" s="100">
        <f t="shared" si="0"/>
        <v>0</v>
      </c>
      <c r="I8" s="100">
        <f t="shared" si="0"/>
        <v>0</v>
      </c>
      <c r="J8" s="100">
        <f t="shared" ref="J8" si="1">J6*J7</f>
        <v>0</v>
      </c>
      <c r="K8" s="100">
        <f t="shared" si="0"/>
        <v>0</v>
      </c>
      <c r="L8" s="100">
        <f t="shared" si="0"/>
        <v>0</v>
      </c>
      <c r="M8" s="100">
        <f t="shared" si="0"/>
        <v>0</v>
      </c>
      <c r="N8" s="100">
        <f t="shared" si="0"/>
        <v>0</v>
      </c>
      <c r="O8" s="100">
        <f t="shared" ref="O8" si="2">O6*O7</f>
        <v>0</v>
      </c>
      <c r="P8" s="100">
        <f t="shared" si="0"/>
        <v>0</v>
      </c>
      <c r="Q8" s="100">
        <f t="shared" ref="Q8" si="3">Q6*Q7</f>
        <v>0</v>
      </c>
      <c r="R8" s="100">
        <f t="shared" si="0"/>
        <v>0</v>
      </c>
      <c r="S8" s="2"/>
      <c r="T8" s="100">
        <f t="shared" si="0"/>
        <v>0</v>
      </c>
      <c r="U8" s="100">
        <f t="shared" ref="U8" si="4">U6*U7</f>
        <v>0</v>
      </c>
      <c r="V8" s="2"/>
      <c r="W8" s="100">
        <f t="shared" si="0"/>
        <v>0</v>
      </c>
      <c r="X8" s="100">
        <f t="shared" si="0"/>
        <v>0</v>
      </c>
      <c r="Y8" s="2"/>
      <c r="Z8" s="100">
        <f t="shared" ref="Z8:AB8" si="5">Z6*Z7</f>
        <v>0</v>
      </c>
      <c r="AA8" s="100">
        <f t="shared" si="5"/>
        <v>0</v>
      </c>
      <c r="AB8" s="100">
        <f t="shared" si="5"/>
        <v>0</v>
      </c>
      <c r="AC8" s="2"/>
      <c r="AD8" s="100">
        <f t="shared" ref="AD8" si="6">AD6*AD7</f>
        <v>0</v>
      </c>
      <c r="AE8" s="100">
        <f t="shared" si="0"/>
        <v>0</v>
      </c>
      <c r="AF8" s="2"/>
      <c r="AG8" s="2"/>
      <c r="AH8" s="2"/>
      <c r="AI8" s="100">
        <f t="shared" si="0"/>
        <v>0</v>
      </c>
      <c r="AJ8" s="100">
        <f t="shared" si="0"/>
        <v>0</v>
      </c>
      <c r="AK8" s="100">
        <f t="shared" ref="AK8:AM8" si="7">AK6*AK7</f>
        <v>0</v>
      </c>
      <c r="AL8" s="100">
        <f t="shared" si="7"/>
        <v>0</v>
      </c>
      <c r="AM8" s="100">
        <f t="shared" si="7"/>
        <v>0</v>
      </c>
      <c r="AN8" s="2"/>
      <c r="AO8" s="100">
        <f t="shared" ref="AO8:AQ8" si="8">AO6*AO7</f>
        <v>0</v>
      </c>
      <c r="AP8" s="100">
        <f t="shared" si="8"/>
        <v>0</v>
      </c>
      <c r="AQ8" s="100">
        <f t="shared" si="8"/>
        <v>0</v>
      </c>
      <c r="AR8" s="100">
        <f t="shared" si="0"/>
        <v>0</v>
      </c>
      <c r="AS8" s="100">
        <f t="shared" si="0"/>
        <v>0</v>
      </c>
      <c r="AT8" s="100">
        <f t="shared" ref="AT8:AU8" si="9">AT6*AT7</f>
        <v>0</v>
      </c>
      <c r="AU8" s="100">
        <f t="shared" si="9"/>
        <v>0</v>
      </c>
      <c r="AV8" s="2"/>
      <c r="AW8" s="100">
        <f t="shared" si="0"/>
        <v>0</v>
      </c>
      <c r="AX8" s="2"/>
      <c r="AY8" s="100">
        <f t="shared" si="0"/>
        <v>0</v>
      </c>
      <c r="AZ8" s="100">
        <f t="shared" ref="AZ8:BA8" si="10">AZ6*AZ7</f>
        <v>0</v>
      </c>
      <c r="BA8" s="100">
        <f t="shared" si="10"/>
        <v>0</v>
      </c>
      <c r="BB8" s="100">
        <f t="shared" si="0"/>
        <v>0</v>
      </c>
      <c r="BC8" s="2"/>
      <c r="BD8" s="100">
        <f t="shared" ref="BD8:BE8" si="11">BD6*BD7</f>
        <v>0</v>
      </c>
      <c r="BE8" s="100">
        <f t="shared" si="11"/>
        <v>0</v>
      </c>
    </row>
    <row r="9" spans="1:57" s="57" customFormat="1" ht="17.100000000000001" customHeight="1" x14ac:dyDescent="0.3">
      <c r="A9" s="63"/>
      <c r="B9" s="100" t="s">
        <v>148</v>
      </c>
      <c r="C9" s="100">
        <f>SUM(D9:BE9)</f>
        <v>0</v>
      </c>
      <c r="D9" s="2"/>
      <c r="E9" s="100">
        <f t="shared" ref="E9:BB9" si="12">(E8)*$C$3</f>
        <v>0</v>
      </c>
      <c r="F9" s="2"/>
      <c r="G9" s="100">
        <f t="shared" si="12"/>
        <v>0</v>
      </c>
      <c r="H9" s="100">
        <f t="shared" si="12"/>
        <v>0</v>
      </c>
      <c r="I9" s="100">
        <f t="shared" si="12"/>
        <v>0</v>
      </c>
      <c r="J9" s="100">
        <f t="shared" ref="J9" si="13">(J8)*$C$3</f>
        <v>0</v>
      </c>
      <c r="K9" s="100">
        <f t="shared" si="12"/>
        <v>0</v>
      </c>
      <c r="L9" s="100">
        <f t="shared" si="12"/>
        <v>0</v>
      </c>
      <c r="M9" s="100">
        <f t="shared" si="12"/>
        <v>0</v>
      </c>
      <c r="N9" s="100">
        <f t="shared" si="12"/>
        <v>0</v>
      </c>
      <c r="O9" s="100">
        <f t="shared" ref="O9" si="14">(O8)*$C$3</f>
        <v>0</v>
      </c>
      <c r="P9" s="100">
        <f t="shared" si="12"/>
        <v>0</v>
      </c>
      <c r="Q9" s="100">
        <f t="shared" ref="Q9" si="15">(Q8)*$C$3</f>
        <v>0</v>
      </c>
      <c r="R9" s="100">
        <f t="shared" si="12"/>
        <v>0</v>
      </c>
      <c r="S9" s="2"/>
      <c r="T9" s="100">
        <f t="shared" si="12"/>
        <v>0</v>
      </c>
      <c r="U9" s="100">
        <f t="shared" ref="U9" si="16">(U8)*$C$3</f>
        <v>0</v>
      </c>
      <c r="V9" s="2"/>
      <c r="W9" s="100">
        <f t="shared" si="12"/>
        <v>0</v>
      </c>
      <c r="X9" s="100">
        <f t="shared" si="12"/>
        <v>0</v>
      </c>
      <c r="Y9" s="2"/>
      <c r="Z9" s="100">
        <f t="shared" ref="Z9:AB9" si="17">(Z8)*$C$3</f>
        <v>0</v>
      </c>
      <c r="AA9" s="100">
        <f t="shared" si="17"/>
        <v>0</v>
      </c>
      <c r="AB9" s="100">
        <f t="shared" si="17"/>
        <v>0</v>
      </c>
      <c r="AC9" s="2"/>
      <c r="AD9" s="100">
        <f t="shared" ref="AD9" si="18">(AD8)*$C$3</f>
        <v>0</v>
      </c>
      <c r="AE9" s="100">
        <f t="shared" si="12"/>
        <v>0</v>
      </c>
      <c r="AF9" s="2"/>
      <c r="AG9" s="2"/>
      <c r="AH9" s="2"/>
      <c r="AI9" s="100">
        <f t="shared" si="12"/>
        <v>0</v>
      </c>
      <c r="AJ9" s="100">
        <f t="shared" si="12"/>
        <v>0</v>
      </c>
      <c r="AK9" s="100">
        <f t="shared" ref="AK9:AM9" si="19">(AK8)*$C$3</f>
        <v>0</v>
      </c>
      <c r="AL9" s="100">
        <f t="shared" si="19"/>
        <v>0</v>
      </c>
      <c r="AM9" s="100">
        <f t="shared" si="19"/>
        <v>0</v>
      </c>
      <c r="AN9" s="2"/>
      <c r="AO9" s="100">
        <f t="shared" ref="AO9:AQ9" si="20">(AO8)*$C$3</f>
        <v>0</v>
      </c>
      <c r="AP9" s="100">
        <f t="shared" si="20"/>
        <v>0</v>
      </c>
      <c r="AQ9" s="100">
        <f t="shared" si="20"/>
        <v>0</v>
      </c>
      <c r="AR9" s="100">
        <f t="shared" si="12"/>
        <v>0</v>
      </c>
      <c r="AS9" s="100">
        <f t="shared" si="12"/>
        <v>0</v>
      </c>
      <c r="AT9" s="100">
        <f t="shared" ref="AT9:AU9" si="21">(AT8)*$C$3</f>
        <v>0</v>
      </c>
      <c r="AU9" s="100">
        <f t="shared" si="21"/>
        <v>0</v>
      </c>
      <c r="AV9" s="2"/>
      <c r="AW9" s="100">
        <f t="shared" si="12"/>
        <v>0</v>
      </c>
      <c r="AX9" s="2"/>
      <c r="AY9" s="100">
        <f t="shared" si="12"/>
        <v>0</v>
      </c>
      <c r="AZ9" s="100">
        <f t="shared" ref="AZ9:BA9" si="22">(AZ8)*$C$3</f>
        <v>0</v>
      </c>
      <c r="BA9" s="100">
        <f t="shared" si="22"/>
        <v>0</v>
      </c>
      <c r="BB9" s="100">
        <f t="shared" si="12"/>
        <v>0</v>
      </c>
      <c r="BC9" s="2"/>
      <c r="BD9" s="100">
        <f t="shared" ref="BD9:BE9" si="23">(BD8)*$C$3</f>
        <v>0</v>
      </c>
      <c r="BE9" s="100">
        <f t="shared" si="23"/>
        <v>0</v>
      </c>
    </row>
    <row r="10" spans="1:57" s="105" customFormat="1" ht="17.100000000000001" customHeight="1" x14ac:dyDescent="0.3">
      <c r="A10" s="63"/>
      <c r="B10" s="152" t="s">
        <v>164</v>
      </c>
      <c r="C10" s="152">
        <f>SUM(D10:BE10)</f>
        <v>0</v>
      </c>
      <c r="D10" s="2"/>
      <c r="E10" s="104">
        <f t="shared" ref="E10:BB10" si="24">E8+E9</f>
        <v>0</v>
      </c>
      <c r="F10" s="2"/>
      <c r="G10" s="104">
        <f t="shared" si="24"/>
        <v>0</v>
      </c>
      <c r="H10" s="104">
        <f t="shared" si="24"/>
        <v>0</v>
      </c>
      <c r="I10" s="104">
        <f t="shared" si="24"/>
        <v>0</v>
      </c>
      <c r="J10" s="104">
        <f t="shared" ref="J10" si="25">J8+J9</f>
        <v>0</v>
      </c>
      <c r="K10" s="104">
        <f t="shared" si="24"/>
        <v>0</v>
      </c>
      <c r="L10" s="104">
        <f t="shared" si="24"/>
        <v>0</v>
      </c>
      <c r="M10" s="104">
        <f t="shared" si="24"/>
        <v>0</v>
      </c>
      <c r="N10" s="104">
        <f t="shared" si="24"/>
        <v>0</v>
      </c>
      <c r="O10" s="104">
        <f t="shared" ref="O10" si="26">O8+O9</f>
        <v>0</v>
      </c>
      <c r="P10" s="104">
        <f t="shared" si="24"/>
        <v>0</v>
      </c>
      <c r="Q10" s="104">
        <f t="shared" ref="Q10" si="27">Q8+Q9</f>
        <v>0</v>
      </c>
      <c r="R10" s="104">
        <f t="shared" si="24"/>
        <v>0</v>
      </c>
      <c r="S10" s="2"/>
      <c r="T10" s="104">
        <f t="shared" si="24"/>
        <v>0</v>
      </c>
      <c r="U10" s="104">
        <f t="shared" ref="U10" si="28">U8+U9</f>
        <v>0</v>
      </c>
      <c r="V10" s="2"/>
      <c r="W10" s="104">
        <f t="shared" si="24"/>
        <v>0</v>
      </c>
      <c r="X10" s="104">
        <f t="shared" si="24"/>
        <v>0</v>
      </c>
      <c r="Y10" s="2"/>
      <c r="Z10" s="104">
        <f t="shared" ref="Z10:AB10" si="29">Z8+Z9</f>
        <v>0</v>
      </c>
      <c r="AA10" s="104">
        <f t="shared" si="29"/>
        <v>0</v>
      </c>
      <c r="AB10" s="104">
        <f t="shared" si="29"/>
        <v>0</v>
      </c>
      <c r="AC10" s="2"/>
      <c r="AD10" s="104">
        <f t="shared" ref="AD10" si="30">AD8+AD9</f>
        <v>0</v>
      </c>
      <c r="AE10" s="104">
        <f t="shared" si="24"/>
        <v>0</v>
      </c>
      <c r="AF10" s="2"/>
      <c r="AG10" s="2"/>
      <c r="AH10" s="2"/>
      <c r="AI10" s="104">
        <f t="shared" si="24"/>
        <v>0</v>
      </c>
      <c r="AJ10" s="104">
        <f t="shared" si="24"/>
        <v>0</v>
      </c>
      <c r="AK10" s="104">
        <f t="shared" ref="AK10:AM10" si="31">AK8+AK9</f>
        <v>0</v>
      </c>
      <c r="AL10" s="104">
        <f t="shared" si="31"/>
        <v>0</v>
      </c>
      <c r="AM10" s="104">
        <f t="shared" si="31"/>
        <v>0</v>
      </c>
      <c r="AN10" s="2"/>
      <c r="AO10" s="104">
        <f t="shared" ref="AO10:AQ10" si="32">AO8+AO9</f>
        <v>0</v>
      </c>
      <c r="AP10" s="104">
        <f t="shared" si="32"/>
        <v>0</v>
      </c>
      <c r="AQ10" s="104">
        <f t="shared" si="32"/>
        <v>0</v>
      </c>
      <c r="AR10" s="104">
        <f t="shared" si="24"/>
        <v>0</v>
      </c>
      <c r="AS10" s="104">
        <f t="shared" si="24"/>
        <v>0</v>
      </c>
      <c r="AT10" s="104">
        <f t="shared" ref="AT10:AU10" si="33">AT8+AT9</f>
        <v>0</v>
      </c>
      <c r="AU10" s="104">
        <f t="shared" si="33"/>
        <v>0</v>
      </c>
      <c r="AV10" s="2"/>
      <c r="AW10" s="104">
        <f t="shared" si="24"/>
        <v>0</v>
      </c>
      <c r="AX10" s="2"/>
      <c r="AY10" s="104">
        <f t="shared" si="24"/>
        <v>0</v>
      </c>
      <c r="AZ10" s="104">
        <f t="shared" ref="AZ10:BA10" si="34">AZ8+AZ9</f>
        <v>0</v>
      </c>
      <c r="BA10" s="104">
        <f t="shared" si="34"/>
        <v>0</v>
      </c>
      <c r="BB10" s="104">
        <f t="shared" si="24"/>
        <v>0</v>
      </c>
      <c r="BC10" s="2"/>
      <c r="BD10" s="104">
        <f t="shared" ref="BD10:BE10" si="35">BD8+BD9</f>
        <v>0</v>
      </c>
      <c r="BE10" s="104">
        <f t="shared" si="35"/>
        <v>0</v>
      </c>
    </row>
    <row r="11" spans="1:57" ht="5.25" customHeight="1" x14ac:dyDescent="0.3">
      <c r="A11" s="214"/>
    </row>
    <row r="12" spans="1:57" ht="17.100000000000001" hidden="1" customHeight="1" x14ac:dyDescent="0.3">
      <c r="A12" s="214"/>
    </row>
    <row r="13" spans="1:57" ht="0" hidden="1" customHeight="1" x14ac:dyDescent="0.3">
      <c r="A13" s="214"/>
    </row>
    <row r="14" spans="1:57" ht="0" hidden="1" customHeight="1" x14ac:dyDescent="0.3">
      <c r="A14" s="214"/>
    </row>
    <row r="15" spans="1:57" ht="0" hidden="1" customHeight="1" x14ac:dyDescent="0.3">
      <c r="A15" s="214"/>
    </row>
    <row r="17" spans="1:1" ht="0" hidden="1" customHeight="1" x14ac:dyDescent="0.3">
      <c r="A17" s="214"/>
    </row>
    <row r="18" spans="1:1" ht="0" hidden="1" customHeight="1" x14ac:dyDescent="0.3">
      <c r="A18" s="214"/>
    </row>
    <row r="19" spans="1:1" ht="0" hidden="1" customHeight="1" x14ac:dyDescent="0.3">
      <c r="A19" s="214"/>
    </row>
    <row r="20" spans="1:1" ht="0" hidden="1" customHeight="1" x14ac:dyDescent="0.3">
      <c r="A20" s="214"/>
    </row>
    <row r="21" spans="1:1" ht="0" hidden="1" customHeight="1" x14ac:dyDescent="0.3">
      <c r="A21" s="214"/>
    </row>
    <row r="23" spans="1:1" ht="0" hidden="1" customHeight="1" x14ac:dyDescent="0.3">
      <c r="A23" s="214"/>
    </row>
    <row r="24" spans="1:1" ht="0" hidden="1" customHeight="1" x14ac:dyDescent="0.3">
      <c r="A24" s="214"/>
    </row>
    <row r="25" spans="1:1" ht="0" hidden="1" customHeight="1" x14ac:dyDescent="0.3">
      <c r="A25" s="214"/>
    </row>
    <row r="26" spans="1:1" ht="0" hidden="1" customHeight="1" x14ac:dyDescent="0.3">
      <c r="A26" s="214"/>
    </row>
    <row r="27" spans="1:1" ht="0" hidden="1" customHeight="1" x14ac:dyDescent="0.3">
      <c r="A27" s="214"/>
    </row>
  </sheetData>
  <sheetProtection algorithmName="SHA-512" hashValue="n0txBtV2DnzX0e8ySUzDRvlYzcDNn7ivQZ7ADi/OFDEY36H8lXp1QPNNCxz1BGHprQMlc33iX7+xRTNS8EMkXg==" saltValue="CKzeoh03vOu26scMW9nj+Q==" spinCount="100000" sheet="1" objects="1" scenarios="1"/>
  <mergeCells count="3">
    <mergeCell ref="A11:A15"/>
    <mergeCell ref="A17:A21"/>
    <mergeCell ref="A23:A27"/>
  </mergeCells>
  <pageMargins left="0.7" right="0.7" top="0.75" bottom="0.75" header="0.3" footer="0.3"/>
  <pageSetup paperSize="9" orientation="portrait" horizontalDpi="4294967293"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C4F0C6-5BB0-4905-8504-394BFFE80FF7}">
  <sheetPr codeName="Blad14"/>
  <dimension ref="A1:L4"/>
  <sheetViews>
    <sheetView tabSelected="1" workbookViewId="0">
      <selection activeCell="D4" sqref="D4"/>
    </sheetView>
  </sheetViews>
  <sheetFormatPr defaultColWidth="0" defaultRowHeight="0" customHeight="1" zeroHeight="1" x14ac:dyDescent="0.3"/>
  <cols>
    <col min="1" max="1" width="1.875" style="20" customWidth="1"/>
    <col min="2" max="2" width="18.125" style="20" bestFit="1" customWidth="1"/>
    <col min="3" max="5" width="14.25" style="20" customWidth="1"/>
    <col min="6" max="6" width="1.875" style="20" customWidth="1"/>
    <col min="7" max="12" width="0" style="20" hidden="1" customWidth="1"/>
    <col min="13" max="16384" width="9" style="20" hidden="1"/>
  </cols>
  <sheetData>
    <row r="1" spans="1:5" s="2" customFormat="1" ht="5.25" customHeight="1" x14ac:dyDescent="0.3">
      <c r="A1" s="7"/>
    </row>
    <row r="2" spans="1:5" ht="21" x14ac:dyDescent="0.3">
      <c r="A2" s="16"/>
      <c r="B2" s="2"/>
      <c r="C2" s="2"/>
      <c r="D2" s="30" t="s">
        <v>219</v>
      </c>
      <c r="E2" s="30" t="s">
        <v>220</v>
      </c>
    </row>
    <row r="3" spans="1:5" ht="16.5" x14ac:dyDescent="0.3">
      <c r="A3" s="16"/>
      <c r="B3" s="14" t="s">
        <v>221</v>
      </c>
      <c r="C3" s="108"/>
      <c r="D3" s="27">
        <v>1000000</v>
      </c>
      <c r="E3" s="27">
        <f>C3*D3</f>
        <v>0</v>
      </c>
    </row>
    <row r="4" spans="1:5" s="2" customFormat="1" ht="5.25" customHeight="1" x14ac:dyDescent="0.3">
      <c r="A4" s="7"/>
    </row>
  </sheetData>
  <sheetProtection algorithmName="SHA-512" hashValue="vo0mwZcGVrNlDJJZ4Zt32LWgsGHGIzo2tKMYEsMGPKIajKxQeGlm8kNggyr/BFFUoZHha4OmFjjVeMaU6zH15Q==" saltValue="ldk6H+EhkdAiY4G6HMpU0A==" spinCount="100000" sheet="1" objects="1" scenarios="1"/>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82C8AF-1FEE-4E0F-98F8-C1A73CE79C30}">
  <sheetPr codeName="Blad15"/>
  <dimension ref="A1:I54"/>
  <sheetViews>
    <sheetView workbookViewId="0">
      <selection activeCell="B42" sqref="B42"/>
    </sheetView>
  </sheetViews>
  <sheetFormatPr defaultColWidth="0" defaultRowHeight="16.5" zeroHeight="1" x14ac:dyDescent="0.3"/>
  <cols>
    <col min="1" max="1" width="1.875" style="20" customWidth="1"/>
    <col min="2" max="2" width="81.875" style="20" bestFit="1" customWidth="1"/>
    <col min="3" max="3" width="14.25" style="20" customWidth="1"/>
    <col min="4" max="4" width="1.875" style="20" customWidth="1"/>
    <col min="5" max="9" width="0" style="20" hidden="1" customWidth="1"/>
    <col min="10" max="16384" width="9" style="20" hidden="1"/>
  </cols>
  <sheetData>
    <row r="1" spans="1:3" s="2" customFormat="1" ht="5.25" customHeight="1" x14ac:dyDescent="0.3">
      <c r="A1" s="7"/>
    </row>
    <row r="2" spans="1:3" s="25" customFormat="1" ht="21" x14ac:dyDescent="0.3">
      <c r="A2" s="216"/>
      <c r="B2" s="24" t="s">
        <v>222</v>
      </c>
      <c r="C2" s="22" t="s">
        <v>223</v>
      </c>
    </row>
    <row r="3" spans="1:3" x14ac:dyDescent="0.3">
      <c r="A3" s="216"/>
      <c r="B3" s="19" t="s">
        <v>224</v>
      </c>
      <c r="C3" s="172"/>
    </row>
    <row r="4" spans="1:3" x14ac:dyDescent="0.3">
      <c r="A4" s="216"/>
      <c r="B4" s="9" t="s">
        <v>225</v>
      </c>
      <c r="C4" s="174"/>
    </row>
    <row r="5" spans="1:3" x14ac:dyDescent="0.3">
      <c r="A5" s="216"/>
      <c r="B5" s="9" t="s">
        <v>226</v>
      </c>
      <c r="C5" s="174"/>
    </row>
    <row r="6" spans="1:3" x14ac:dyDescent="0.3">
      <c r="A6" s="216"/>
      <c r="B6" s="9" t="s">
        <v>227</v>
      </c>
      <c r="C6" s="174"/>
    </row>
    <row r="7" spans="1:3" ht="17.25" thickBot="1" x14ac:dyDescent="0.35">
      <c r="A7" s="216"/>
      <c r="B7" s="23" t="s">
        <v>228</v>
      </c>
      <c r="C7" s="173"/>
    </row>
    <row r="8" spans="1:3" s="2" customFormat="1" ht="5.25" customHeight="1" x14ac:dyDescent="0.3">
      <c r="A8" s="7"/>
    </row>
    <row r="9" spans="1:3" x14ac:dyDescent="0.3">
      <c r="B9" s="21" t="s">
        <v>229</v>
      </c>
      <c r="C9" s="22" t="s">
        <v>230</v>
      </c>
    </row>
    <row r="10" spans="1:3" x14ac:dyDescent="0.3">
      <c r="B10" s="26" t="s">
        <v>231</v>
      </c>
      <c r="C10" s="172"/>
    </row>
    <row r="11" spans="1:3" x14ac:dyDescent="0.3">
      <c r="B11" s="10" t="s">
        <v>232</v>
      </c>
      <c r="C11" s="174"/>
    </row>
    <row r="12" spans="1:3" x14ac:dyDescent="0.3">
      <c r="B12" s="10" t="s">
        <v>233</v>
      </c>
      <c r="C12" s="174"/>
    </row>
    <row r="13" spans="1:3" x14ac:dyDescent="0.3">
      <c r="B13" s="10" t="s">
        <v>234</v>
      </c>
      <c r="C13" s="174"/>
    </row>
    <row r="14" spans="1:3" x14ac:dyDescent="0.3">
      <c r="B14" s="10" t="s">
        <v>235</v>
      </c>
      <c r="C14" s="174"/>
    </row>
    <row r="15" spans="1:3" x14ac:dyDescent="0.3">
      <c r="B15" s="10" t="s">
        <v>236</v>
      </c>
      <c r="C15" s="174"/>
    </row>
    <row r="16" spans="1:3" x14ac:dyDescent="0.3">
      <c r="B16" s="10" t="s">
        <v>237</v>
      </c>
      <c r="C16" s="174"/>
    </row>
    <row r="17" spans="1:3" x14ac:dyDescent="0.3">
      <c r="B17" s="10" t="s">
        <v>238</v>
      </c>
      <c r="C17" s="174"/>
    </row>
    <row r="18" spans="1:3" x14ac:dyDescent="0.3">
      <c r="B18" s="10" t="s">
        <v>239</v>
      </c>
      <c r="C18" s="174"/>
    </row>
    <row r="19" spans="1:3" ht="17.25" thickBot="1" x14ac:dyDescent="0.35">
      <c r="B19" s="28" t="s">
        <v>240</v>
      </c>
      <c r="C19" s="173"/>
    </row>
    <row r="20" spans="1:3" s="2" customFormat="1" ht="5.25" customHeight="1" x14ac:dyDescent="0.3">
      <c r="A20" s="7"/>
    </row>
    <row r="21" spans="1:3" x14ac:dyDescent="0.3">
      <c r="B21" s="84" t="s">
        <v>241</v>
      </c>
      <c r="C21" s="22" t="s">
        <v>230</v>
      </c>
    </row>
    <row r="22" spans="1:3" ht="17.25" thickBot="1" x14ac:dyDescent="0.35">
      <c r="B22" s="28" t="s">
        <v>242</v>
      </c>
      <c r="C22" s="173"/>
    </row>
    <row r="23" spans="1:3" s="2" customFormat="1" ht="5.25" customHeight="1" x14ac:dyDescent="0.3">
      <c r="A23" s="7"/>
    </row>
    <row r="24" spans="1:3" x14ac:dyDescent="0.3">
      <c r="B24" s="21" t="s">
        <v>243</v>
      </c>
      <c r="C24" s="22" t="s">
        <v>244</v>
      </c>
    </row>
    <row r="25" spans="1:3" x14ac:dyDescent="0.3">
      <c r="B25" s="26" t="s">
        <v>245</v>
      </c>
      <c r="C25" s="172"/>
    </row>
    <row r="26" spans="1:3" x14ac:dyDescent="0.3">
      <c r="B26" s="10" t="s">
        <v>246</v>
      </c>
      <c r="C26" s="174"/>
    </row>
    <row r="27" spans="1:3" x14ac:dyDescent="0.3">
      <c r="B27" s="10" t="s">
        <v>247</v>
      </c>
      <c r="C27" s="174"/>
    </row>
    <row r="28" spans="1:3" ht="17.25" thickBot="1" x14ac:dyDescent="0.35">
      <c r="B28" s="28" t="s">
        <v>248</v>
      </c>
      <c r="C28" s="173"/>
    </row>
    <row r="29" spans="1:3" s="2" customFormat="1" ht="5.25" customHeight="1" x14ac:dyDescent="0.3">
      <c r="A29" s="7"/>
    </row>
    <row r="30" spans="1:3" x14ac:dyDescent="0.3">
      <c r="B30" s="21" t="s">
        <v>249</v>
      </c>
      <c r="C30" s="22" t="s">
        <v>244</v>
      </c>
    </row>
    <row r="31" spans="1:3" x14ac:dyDescent="0.3">
      <c r="B31" s="26" t="s">
        <v>250</v>
      </c>
      <c r="C31" s="172"/>
    </row>
    <row r="32" spans="1:3" ht="17.25" thickBot="1" x14ac:dyDescent="0.35">
      <c r="B32" s="28" t="s">
        <v>251</v>
      </c>
      <c r="C32" s="173"/>
    </row>
    <row r="33" spans="1:3" s="2" customFormat="1" ht="5.25" customHeight="1" x14ac:dyDescent="0.3">
      <c r="A33" s="7"/>
    </row>
    <row r="34" spans="1:3" x14ac:dyDescent="0.3">
      <c r="B34" s="21" t="s">
        <v>252</v>
      </c>
      <c r="C34" s="22" t="s">
        <v>230</v>
      </c>
    </row>
    <row r="35" spans="1:3" x14ac:dyDescent="0.3">
      <c r="B35" s="26" t="s">
        <v>253</v>
      </c>
      <c r="C35" s="172"/>
    </row>
    <row r="36" spans="1:3" x14ac:dyDescent="0.3">
      <c r="B36" s="10" t="s">
        <v>254</v>
      </c>
      <c r="C36" s="174"/>
    </row>
    <row r="37" spans="1:3" ht="17.25" thickBot="1" x14ac:dyDescent="0.35">
      <c r="B37" s="28" t="s">
        <v>255</v>
      </c>
      <c r="C37" s="173"/>
    </row>
    <row r="38" spans="1:3" s="2" customFormat="1" ht="5.25" customHeight="1" x14ac:dyDescent="0.3">
      <c r="A38" s="7"/>
    </row>
    <row r="39" spans="1:3" x14ac:dyDescent="0.3">
      <c r="B39" s="21" t="s">
        <v>130</v>
      </c>
      <c r="C39" s="22" t="s">
        <v>256</v>
      </c>
    </row>
    <row r="40" spans="1:3" x14ac:dyDescent="0.3">
      <c r="B40" s="26" t="s">
        <v>257</v>
      </c>
      <c r="C40" s="172"/>
    </row>
    <row r="41" spans="1:3" x14ac:dyDescent="0.3">
      <c r="B41" s="10" t="s">
        <v>258</v>
      </c>
      <c r="C41" s="174"/>
    </row>
    <row r="42" spans="1:3" ht="17.25" thickBot="1" x14ac:dyDescent="0.35">
      <c r="B42" s="28" t="s">
        <v>259</v>
      </c>
      <c r="C42" s="173"/>
    </row>
    <row r="43" spans="1:3" s="2" customFormat="1" ht="5.25" customHeight="1" x14ac:dyDescent="0.3">
      <c r="A43" s="7"/>
    </row>
    <row r="44" spans="1:3" x14ac:dyDescent="0.3">
      <c r="B44" s="21" t="s">
        <v>260</v>
      </c>
      <c r="C44" s="22" t="s">
        <v>261</v>
      </c>
    </row>
    <row r="45" spans="1:3" ht="17.25" thickBot="1" x14ac:dyDescent="0.35">
      <c r="B45" s="127" t="s">
        <v>262</v>
      </c>
      <c r="C45" s="175"/>
    </row>
    <row r="46" spans="1:3" s="2" customFormat="1" ht="5.25" customHeight="1" x14ac:dyDescent="0.3">
      <c r="A46" s="7"/>
    </row>
    <row r="47" spans="1:3" x14ac:dyDescent="0.3">
      <c r="B47" s="21" t="s">
        <v>263</v>
      </c>
      <c r="C47" s="129" t="s">
        <v>264</v>
      </c>
    </row>
    <row r="48" spans="1:3" x14ac:dyDescent="0.3">
      <c r="B48" s="26" t="s">
        <v>265</v>
      </c>
      <c r="C48" s="172"/>
    </row>
    <row r="49" spans="1:3" x14ac:dyDescent="0.3">
      <c r="B49" s="10" t="s">
        <v>266</v>
      </c>
      <c r="C49" s="174"/>
    </row>
    <row r="50" spans="1:3" s="2" customFormat="1" ht="5.25" customHeight="1" x14ac:dyDescent="0.3">
      <c r="A50" s="7"/>
    </row>
    <row r="51" spans="1:3" x14ac:dyDescent="0.3">
      <c r="B51" s="21" t="s">
        <v>267</v>
      </c>
      <c r="C51" s="129" t="s">
        <v>268</v>
      </c>
    </row>
    <row r="52" spans="1:3" x14ac:dyDescent="0.3">
      <c r="B52" s="26" t="s">
        <v>269</v>
      </c>
      <c r="C52" s="172"/>
    </row>
    <row r="53" spans="1:3" ht="17.25" thickBot="1" x14ac:dyDescent="0.35">
      <c r="B53" s="128" t="s">
        <v>270</v>
      </c>
      <c r="C53" s="173"/>
    </row>
    <row r="54" spans="1:3" s="2" customFormat="1" ht="5.25" customHeight="1" x14ac:dyDescent="0.3">
      <c r="A54" s="7"/>
    </row>
  </sheetData>
  <sheetProtection algorithmName="SHA-512" hashValue="/ZAPHPGdAIE6dZtH42t4AcO+4O6VB3qCwpe+I6MeW3AstI4j1lTVz5BdXyuk9hUP+4Em2FIkcmtE8GfUejSvRA==" saltValue="ajUIaPY+5wrSTemsNqNNpg==" spinCount="100000" sheet="1" objects="1" scenarios="1"/>
  <mergeCells count="1">
    <mergeCell ref="A2:A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61404F-EA81-49DF-9B18-20D5972B477E}">
  <sheetPr codeName="Blad2"/>
  <dimension ref="A1:BV26"/>
  <sheetViews>
    <sheetView workbookViewId="0">
      <selection activeCell="B9" sqref="B9"/>
    </sheetView>
  </sheetViews>
  <sheetFormatPr defaultColWidth="0" defaultRowHeight="0" customHeight="1" zeroHeight="1" x14ac:dyDescent="0.15"/>
  <cols>
    <col min="1" max="1" width="1.875" style="18" customWidth="1"/>
    <col min="2" max="2" width="35.875" style="18" bestFit="1" customWidth="1"/>
    <col min="3" max="57" width="9" style="18" customWidth="1"/>
    <col min="58" max="58" width="2.75" style="18" customWidth="1"/>
    <col min="59" max="74" width="0" style="18" hidden="1" customWidth="1"/>
    <col min="75" max="16384" width="9" style="18" hidden="1"/>
  </cols>
  <sheetData>
    <row r="1" spans="1:57" s="1" customFormat="1" ht="16.5" customHeight="1" x14ac:dyDescent="0.3">
      <c r="B1" s="7"/>
      <c r="C1" s="32" t="s">
        <v>37</v>
      </c>
      <c r="D1" s="32" t="s">
        <v>38</v>
      </c>
      <c r="E1" s="32" t="s">
        <v>39</v>
      </c>
      <c r="F1" s="32" t="s">
        <v>40</v>
      </c>
      <c r="G1" s="32" t="s">
        <v>41</v>
      </c>
      <c r="H1" s="32" t="s">
        <v>42</v>
      </c>
      <c r="I1" s="32" t="s">
        <v>43</v>
      </c>
      <c r="J1" s="32" t="s">
        <v>44</v>
      </c>
      <c r="K1" s="32" t="s">
        <v>45</v>
      </c>
      <c r="L1" s="32" t="s">
        <v>46</v>
      </c>
      <c r="M1" s="32" t="s">
        <v>47</v>
      </c>
      <c r="N1" s="32" t="s">
        <v>48</v>
      </c>
      <c r="O1" s="32" t="s">
        <v>49</v>
      </c>
      <c r="P1" s="32" t="s">
        <v>50</v>
      </c>
      <c r="Q1" s="32" t="s">
        <v>51</v>
      </c>
      <c r="R1" s="32" t="s">
        <v>52</v>
      </c>
      <c r="S1" s="32" t="s">
        <v>53</v>
      </c>
      <c r="T1" s="32" t="s">
        <v>54</v>
      </c>
      <c r="U1" s="32" t="s">
        <v>55</v>
      </c>
      <c r="V1" s="32" t="s">
        <v>56</v>
      </c>
      <c r="W1" s="32" t="s">
        <v>57</v>
      </c>
      <c r="X1" s="32" t="s">
        <v>58</v>
      </c>
      <c r="Y1" s="32" t="s">
        <v>59</v>
      </c>
      <c r="Z1" s="32" t="s">
        <v>60</v>
      </c>
      <c r="AA1" s="32" t="s">
        <v>61</v>
      </c>
      <c r="AB1" s="32" t="s">
        <v>62</v>
      </c>
      <c r="AC1" s="32" t="s">
        <v>63</v>
      </c>
      <c r="AD1" s="32" t="s">
        <v>64</v>
      </c>
      <c r="AE1" s="32" t="s">
        <v>65</v>
      </c>
      <c r="AF1" s="32" t="s">
        <v>66</v>
      </c>
      <c r="AG1" s="32" t="s">
        <v>67</v>
      </c>
      <c r="AH1" s="32" t="s">
        <v>68</v>
      </c>
      <c r="AI1" s="32" t="s">
        <v>69</v>
      </c>
      <c r="AJ1" s="32" t="s">
        <v>70</v>
      </c>
      <c r="AK1" s="32" t="s">
        <v>71</v>
      </c>
      <c r="AL1" s="32" t="s">
        <v>72</v>
      </c>
      <c r="AM1" s="32" t="s">
        <v>73</v>
      </c>
      <c r="AN1" s="32" t="s">
        <v>74</v>
      </c>
      <c r="AO1" s="32" t="s">
        <v>75</v>
      </c>
      <c r="AP1" s="32" t="s">
        <v>76</v>
      </c>
      <c r="AQ1" s="32" t="s">
        <v>77</v>
      </c>
      <c r="AR1" s="32" t="s">
        <v>78</v>
      </c>
      <c r="AS1" s="32" t="s">
        <v>79</v>
      </c>
      <c r="AT1" s="32" t="s">
        <v>80</v>
      </c>
      <c r="AU1" s="32" t="s">
        <v>81</v>
      </c>
      <c r="AV1" s="32" t="s">
        <v>82</v>
      </c>
      <c r="AW1" s="32" t="s">
        <v>83</v>
      </c>
      <c r="AX1" s="32" t="s">
        <v>84</v>
      </c>
      <c r="AY1" s="32" t="s">
        <v>85</v>
      </c>
      <c r="AZ1" s="32" t="s">
        <v>86</v>
      </c>
      <c r="BA1" s="32" t="s">
        <v>87</v>
      </c>
      <c r="BB1" s="32" t="s">
        <v>88</v>
      </c>
      <c r="BC1" s="32" t="s">
        <v>89</v>
      </c>
      <c r="BD1" s="32" t="s">
        <v>90</v>
      </c>
      <c r="BE1" s="32" t="s">
        <v>91</v>
      </c>
    </row>
    <row r="2" spans="1:57" s="2" customFormat="1" ht="5.25" customHeight="1" x14ac:dyDescent="0.3">
      <c r="A2" s="11"/>
      <c r="F2" s="3"/>
    </row>
    <row r="3" spans="1:57" s="2" customFormat="1" ht="16.5" customHeight="1" x14ac:dyDescent="0.3">
      <c r="A3" s="11"/>
      <c r="B3" s="130" t="s">
        <v>92</v>
      </c>
      <c r="F3" s="3"/>
    </row>
    <row r="4" spans="1:57" s="2" customFormat="1" ht="16.5" customHeight="1" x14ac:dyDescent="0.3">
      <c r="A4" s="11"/>
      <c r="B4" s="130" t="s">
        <v>93</v>
      </c>
      <c r="F4" s="3"/>
    </row>
    <row r="5" spans="1:57" s="2" customFormat="1" ht="16.5" customHeight="1" x14ac:dyDescent="0.3">
      <c r="A5" s="11"/>
      <c r="B5" s="130" t="s">
        <v>94</v>
      </c>
      <c r="F5" s="3"/>
    </row>
    <row r="6" spans="1:57" s="2" customFormat="1" ht="5.25" customHeight="1" x14ac:dyDescent="0.3">
      <c r="A6" s="11"/>
      <c r="F6" s="3"/>
    </row>
    <row r="7" spans="1:57" s="17" customFormat="1" ht="16.5" customHeight="1" x14ac:dyDescent="0.3">
      <c r="B7" s="19" t="s">
        <v>95</v>
      </c>
      <c r="C7" s="131">
        <v>254</v>
      </c>
      <c r="D7" s="132"/>
      <c r="E7" s="132"/>
      <c r="F7" s="132"/>
      <c r="G7" s="132"/>
      <c r="H7" s="132"/>
      <c r="I7" s="132"/>
      <c r="J7" s="132"/>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32"/>
      <c r="AX7" s="132"/>
      <c r="AY7" s="132"/>
      <c r="AZ7" s="132"/>
      <c r="BA7" s="132"/>
      <c r="BB7" s="132"/>
      <c r="BC7" s="132"/>
      <c r="BD7" s="132"/>
      <c r="BE7" s="133"/>
    </row>
    <row r="8" spans="1:57" s="17" customFormat="1" ht="16.5" customHeight="1" x14ac:dyDescent="0.3">
      <c r="B8" s="146" t="s">
        <v>96</v>
      </c>
      <c r="C8" s="134">
        <f t="shared" ref="C8:C13" si="0">SUM(D8:BE8)</f>
        <v>324305.19</v>
      </c>
      <c r="D8" s="134">
        <v>1950</v>
      </c>
      <c r="E8" s="134">
        <v>11001</v>
      </c>
      <c r="F8" s="134">
        <v>1650</v>
      </c>
      <c r="G8" s="134">
        <v>11722</v>
      </c>
      <c r="H8" s="134">
        <v>1651</v>
      </c>
      <c r="I8" s="134">
        <v>5016</v>
      </c>
      <c r="J8" s="134">
        <v>22104.9</v>
      </c>
      <c r="K8" s="134">
        <v>5754</v>
      </c>
      <c r="L8" s="134">
        <v>11889</v>
      </c>
      <c r="M8" s="134">
        <v>26232</v>
      </c>
      <c r="N8" s="134">
        <v>3090</v>
      </c>
      <c r="O8" s="134">
        <v>3534</v>
      </c>
      <c r="P8" s="134">
        <v>8320</v>
      </c>
      <c r="Q8" s="134">
        <v>1215</v>
      </c>
      <c r="R8" s="134">
        <v>10136</v>
      </c>
      <c r="S8" s="134">
        <v>2113</v>
      </c>
      <c r="T8" s="134">
        <v>7853.49</v>
      </c>
      <c r="U8" s="134">
        <v>5815.43</v>
      </c>
      <c r="V8" s="134">
        <v>7486.14</v>
      </c>
      <c r="W8" s="134">
        <v>3230</v>
      </c>
      <c r="X8" s="134">
        <v>3535</v>
      </c>
      <c r="Y8" s="134">
        <v>1030</v>
      </c>
      <c r="Z8" s="134">
        <v>10376.469999999999</v>
      </c>
      <c r="AA8" s="134">
        <v>5708</v>
      </c>
      <c r="AB8" s="134">
        <v>3251</v>
      </c>
      <c r="AC8" s="134">
        <v>2065</v>
      </c>
      <c r="AD8" s="134">
        <v>2866</v>
      </c>
      <c r="AE8" s="134">
        <v>3829</v>
      </c>
      <c r="AF8" s="134">
        <v>303.39999999999998</v>
      </c>
      <c r="AG8" s="134">
        <v>842</v>
      </c>
      <c r="AH8" s="134">
        <v>2514</v>
      </c>
      <c r="AI8" s="134">
        <v>15872.5</v>
      </c>
      <c r="AJ8" s="134">
        <v>4460.67</v>
      </c>
      <c r="AK8" s="134">
        <v>10615</v>
      </c>
      <c r="AL8" s="134">
        <v>2074.8000000000002</v>
      </c>
      <c r="AM8" s="134">
        <v>2800</v>
      </c>
      <c r="AN8" s="134">
        <v>1319</v>
      </c>
      <c r="AO8" s="134">
        <v>10242</v>
      </c>
      <c r="AP8" s="134">
        <v>955.74</v>
      </c>
      <c r="AQ8" s="134">
        <v>7146</v>
      </c>
      <c r="AR8" s="134">
        <v>5799</v>
      </c>
      <c r="AS8" s="134">
        <v>5631</v>
      </c>
      <c r="AT8" s="134">
        <v>3189</v>
      </c>
      <c r="AU8" s="134">
        <v>2562</v>
      </c>
      <c r="AV8" s="134">
        <v>3349.2</v>
      </c>
      <c r="AW8" s="134">
        <v>16833</v>
      </c>
      <c r="AX8" s="134">
        <v>879</v>
      </c>
      <c r="AY8" s="134">
        <v>4490.25</v>
      </c>
      <c r="AZ8" s="134">
        <v>11508.9</v>
      </c>
      <c r="BA8" s="134">
        <v>7334.1</v>
      </c>
      <c r="BB8" s="134">
        <v>6701.2</v>
      </c>
      <c r="BC8" s="134">
        <v>179</v>
      </c>
      <c r="BD8" s="134">
        <v>2542</v>
      </c>
      <c r="BE8" s="90">
        <v>9739</v>
      </c>
    </row>
    <row r="9" spans="1:57" s="17" customFormat="1" ht="16.5" customHeight="1" x14ac:dyDescent="0.3">
      <c r="B9" s="101" t="s">
        <v>97</v>
      </c>
      <c r="C9" s="134">
        <f t="shared" si="0"/>
        <v>310621.20000000007</v>
      </c>
      <c r="D9" s="135"/>
      <c r="E9" s="136">
        <v>11748.580000000018</v>
      </c>
      <c r="F9" s="135"/>
      <c r="G9" s="136">
        <v>11985</v>
      </c>
      <c r="H9" s="136">
        <v>1744.7000000000003</v>
      </c>
      <c r="I9" s="136">
        <v>5505.8100000000022</v>
      </c>
      <c r="J9" s="136">
        <v>22605.200000000066</v>
      </c>
      <c r="K9" s="136">
        <v>5567.5900000000029</v>
      </c>
      <c r="L9" s="136">
        <v>12000</v>
      </c>
      <c r="M9" s="136">
        <f>40496.79-L9</f>
        <v>28496.79</v>
      </c>
      <c r="N9" s="136">
        <v>3266.0699999999988</v>
      </c>
      <c r="O9" s="136">
        <v>3542.4499999999975</v>
      </c>
      <c r="P9" s="136">
        <v>8582.0800000000054</v>
      </c>
      <c r="Q9" s="136">
        <v>1178.57</v>
      </c>
      <c r="R9" s="136">
        <v>10490</v>
      </c>
      <c r="S9" s="135"/>
      <c r="T9" s="136">
        <v>8615.9399999999969</v>
      </c>
      <c r="U9" s="136">
        <v>5797.36</v>
      </c>
      <c r="V9" s="136">
        <v>7700</v>
      </c>
      <c r="W9" s="136">
        <v>4109.0700000000015</v>
      </c>
      <c r="X9" s="136">
        <v>3280</v>
      </c>
      <c r="Y9" s="135"/>
      <c r="Z9" s="136">
        <v>10736</v>
      </c>
      <c r="AA9" s="136">
        <v>5751</v>
      </c>
      <c r="AB9" s="136">
        <v>3071.3099999999977</v>
      </c>
      <c r="AC9" s="135"/>
      <c r="AD9" s="136">
        <v>3366</v>
      </c>
      <c r="AE9" s="136">
        <v>3868</v>
      </c>
      <c r="AF9" s="135"/>
      <c r="AG9" s="135"/>
      <c r="AH9" s="135"/>
      <c r="AI9" s="136">
        <v>15975.219999999967</v>
      </c>
      <c r="AJ9" s="136">
        <v>4592.6400000000012</v>
      </c>
      <c r="AK9" s="136">
        <v>10472</v>
      </c>
      <c r="AL9" s="136">
        <v>2141</v>
      </c>
      <c r="AM9" s="135"/>
      <c r="AN9" s="135"/>
      <c r="AO9" s="136">
        <v>9971.0900000000056</v>
      </c>
      <c r="AP9" s="135"/>
      <c r="AQ9" s="136">
        <v>7756.8799999999965</v>
      </c>
      <c r="AR9" s="136">
        <v>5954.3899999999976</v>
      </c>
      <c r="AS9" s="136">
        <v>5511</v>
      </c>
      <c r="AT9" s="135"/>
      <c r="AU9" s="136">
        <v>2599.1300000000015</v>
      </c>
      <c r="AV9" s="136">
        <v>2878</v>
      </c>
      <c r="AW9" s="136">
        <v>16855.689999999995</v>
      </c>
      <c r="AX9" s="135"/>
      <c r="AY9" s="136">
        <v>5521</v>
      </c>
      <c r="AZ9" s="136">
        <v>11237</v>
      </c>
      <c r="BA9" s="136">
        <v>6784</v>
      </c>
      <c r="BB9" s="136">
        <v>7590</v>
      </c>
      <c r="BC9" s="135"/>
      <c r="BD9" s="136">
        <v>1611.51</v>
      </c>
      <c r="BE9" s="137">
        <v>10163.130000000019</v>
      </c>
    </row>
    <row r="10" spans="1:57" s="17" customFormat="1" ht="16.5" customHeight="1" x14ac:dyDescent="0.3">
      <c r="B10" s="101" t="s">
        <v>98</v>
      </c>
      <c r="C10" s="134">
        <f>SUM(D10:BE10)</f>
        <v>63881.689999999995</v>
      </c>
      <c r="D10" s="135"/>
      <c r="E10" s="136">
        <v>3100</v>
      </c>
      <c r="F10" s="135"/>
      <c r="G10" s="136">
        <v>2806</v>
      </c>
      <c r="H10" s="136">
        <v>766</v>
      </c>
      <c r="I10" s="136">
        <v>1959</v>
      </c>
      <c r="J10" s="136">
        <v>2302</v>
      </c>
      <c r="K10" s="136">
        <v>1624.09</v>
      </c>
      <c r="L10" s="136">
        <v>2000</v>
      </c>
      <c r="M10" s="136">
        <f>6834-L10</f>
        <v>4834</v>
      </c>
      <c r="N10" s="136">
        <v>792</v>
      </c>
      <c r="O10" s="136">
        <v>1111</v>
      </c>
      <c r="P10" s="136">
        <v>1147</v>
      </c>
      <c r="Q10" s="136">
        <v>1026</v>
      </c>
      <c r="R10" s="136">
        <v>1323</v>
      </c>
      <c r="S10" s="135"/>
      <c r="T10" s="136">
        <v>1686</v>
      </c>
      <c r="U10" s="136">
        <v>1010</v>
      </c>
      <c r="V10" s="136">
        <v>1881</v>
      </c>
      <c r="W10" s="136">
        <v>435</v>
      </c>
      <c r="X10" s="136">
        <v>526</v>
      </c>
      <c r="Y10" s="135"/>
      <c r="Z10" s="136">
        <v>2105</v>
      </c>
      <c r="AA10" s="136">
        <v>1013</v>
      </c>
      <c r="AB10" s="136">
        <v>653.20000000000005</v>
      </c>
      <c r="AC10" s="135"/>
      <c r="AD10" s="136">
        <v>317.3</v>
      </c>
      <c r="AE10" s="136">
        <v>914</v>
      </c>
      <c r="AF10" s="135"/>
      <c r="AG10" s="135"/>
      <c r="AH10" s="135"/>
      <c r="AI10" s="136">
        <v>2140</v>
      </c>
      <c r="AJ10" s="136">
        <v>959</v>
      </c>
      <c r="AK10" s="136">
        <v>2480</v>
      </c>
      <c r="AL10" s="136">
        <v>719</v>
      </c>
      <c r="AM10" s="135"/>
      <c r="AN10" s="135"/>
      <c r="AO10" s="136">
        <v>5571</v>
      </c>
      <c r="AP10" s="135"/>
      <c r="AQ10" s="136">
        <v>1584</v>
      </c>
      <c r="AR10" s="136">
        <v>844</v>
      </c>
      <c r="AS10" s="136">
        <v>1310</v>
      </c>
      <c r="AT10" s="135"/>
      <c r="AU10" s="136">
        <v>460</v>
      </c>
      <c r="AV10" s="136">
        <v>519</v>
      </c>
      <c r="AW10" s="136">
        <v>2971</v>
      </c>
      <c r="AX10" s="135"/>
      <c r="AY10" s="136">
        <v>1218</v>
      </c>
      <c r="AZ10" s="136">
        <v>3515</v>
      </c>
      <c r="BA10" s="135"/>
      <c r="BB10" s="136">
        <v>2469</v>
      </c>
      <c r="BC10" s="135"/>
      <c r="BD10" s="135"/>
      <c r="BE10" s="137">
        <v>1792.1</v>
      </c>
    </row>
    <row r="11" spans="1:57" s="17" customFormat="1" ht="16.5" customHeight="1" x14ac:dyDescent="0.3">
      <c r="B11" s="101" t="s">
        <v>99</v>
      </c>
      <c r="C11" s="134">
        <f>SUM(D11:BE11)</f>
        <v>94353.11</v>
      </c>
      <c r="D11" s="135"/>
      <c r="E11" s="136">
        <v>1275</v>
      </c>
      <c r="F11" s="135"/>
      <c r="G11" s="136">
        <v>4803</v>
      </c>
      <c r="H11" s="136">
        <v>637.20000000000005</v>
      </c>
      <c r="I11" s="136">
        <v>1672</v>
      </c>
      <c r="J11" s="136">
        <v>2327</v>
      </c>
      <c r="K11" s="136">
        <v>862.5</v>
      </c>
      <c r="L11" s="136">
        <v>2500</v>
      </c>
      <c r="M11" s="136">
        <f>7301-L11</f>
        <v>4801</v>
      </c>
      <c r="N11" s="136">
        <v>627</v>
      </c>
      <c r="O11" s="136">
        <v>1239</v>
      </c>
      <c r="P11" s="136">
        <v>234</v>
      </c>
      <c r="Q11" s="136">
        <v>1327</v>
      </c>
      <c r="R11" s="136">
        <v>2638</v>
      </c>
      <c r="S11" s="135"/>
      <c r="T11" s="136">
        <v>1210</v>
      </c>
      <c r="U11" s="136">
        <v>2669</v>
      </c>
      <c r="V11" s="136">
        <v>2772</v>
      </c>
      <c r="W11" s="136">
        <v>1474</v>
      </c>
      <c r="X11" s="136">
        <v>1340</v>
      </c>
      <c r="Y11" s="135"/>
      <c r="Z11" s="136">
        <v>3117</v>
      </c>
      <c r="AA11" s="136">
        <v>1354</v>
      </c>
      <c r="AB11" s="136">
        <v>1781.6</v>
      </c>
      <c r="AC11" s="135"/>
      <c r="AD11" s="136">
        <v>656.42</v>
      </c>
      <c r="AE11" s="136">
        <v>1764</v>
      </c>
      <c r="AF11" s="135"/>
      <c r="AG11" s="135"/>
      <c r="AH11" s="135"/>
      <c r="AI11" s="136">
        <v>8332</v>
      </c>
      <c r="AJ11" s="136">
        <v>1657</v>
      </c>
      <c r="AK11" s="136">
        <v>2800</v>
      </c>
      <c r="AL11" s="136">
        <v>148</v>
      </c>
      <c r="AM11" s="135"/>
      <c r="AN11" s="135"/>
      <c r="AO11" s="136">
        <v>5305.19</v>
      </c>
      <c r="AP11" s="135"/>
      <c r="AQ11" s="136">
        <v>2716</v>
      </c>
      <c r="AR11" s="136">
        <v>1964</v>
      </c>
      <c r="AS11" s="136">
        <v>2829</v>
      </c>
      <c r="AT11" s="135"/>
      <c r="AU11" s="136">
        <v>877</v>
      </c>
      <c r="AV11" s="136">
        <v>940</v>
      </c>
      <c r="AW11" s="136">
        <v>6291</v>
      </c>
      <c r="AX11" s="135"/>
      <c r="AY11" s="136">
        <v>2886</v>
      </c>
      <c r="AZ11" s="136">
        <v>6994</v>
      </c>
      <c r="BA11" s="135"/>
      <c r="BB11" s="136">
        <v>2552</v>
      </c>
      <c r="BC11" s="135"/>
      <c r="BD11" s="135"/>
      <c r="BE11" s="137">
        <v>4981.2</v>
      </c>
    </row>
    <row r="12" spans="1:57" s="33" customFormat="1" ht="16.5" customHeight="1" x14ac:dyDescent="0.3">
      <c r="B12" s="143" t="s">
        <v>100</v>
      </c>
      <c r="C12" s="140">
        <f>SUM(D12:BE12)</f>
        <v>24897</v>
      </c>
      <c r="D12" s="141"/>
      <c r="E12" s="142">
        <v>3582</v>
      </c>
      <c r="F12" s="141"/>
      <c r="G12" s="141"/>
      <c r="H12" s="141"/>
      <c r="I12" s="142">
        <v>2008</v>
      </c>
      <c r="J12" s="141"/>
      <c r="K12" s="141"/>
      <c r="L12" s="141"/>
      <c r="M12" s="141"/>
      <c r="N12" s="141"/>
      <c r="O12" s="142">
        <v>1163</v>
      </c>
      <c r="P12" s="142">
        <v>1147</v>
      </c>
      <c r="Q12" s="141"/>
      <c r="R12" s="141"/>
      <c r="S12" s="141"/>
      <c r="T12" s="142">
        <v>2255</v>
      </c>
      <c r="U12" s="141"/>
      <c r="V12" s="141"/>
      <c r="W12" s="142">
        <v>448</v>
      </c>
      <c r="X12" s="142" t="s">
        <v>101</v>
      </c>
      <c r="Y12" s="141"/>
      <c r="Z12" s="141"/>
      <c r="AA12" s="141"/>
      <c r="AB12" s="141"/>
      <c r="AC12" s="141"/>
      <c r="AD12" s="141"/>
      <c r="AE12" s="141"/>
      <c r="AF12" s="141"/>
      <c r="AG12" s="141"/>
      <c r="AH12" s="141"/>
      <c r="AI12" s="142">
        <v>2002</v>
      </c>
      <c r="AJ12" s="141"/>
      <c r="AK12" s="142">
        <v>2480</v>
      </c>
      <c r="AL12" s="142">
        <v>1281</v>
      </c>
      <c r="AM12" s="141"/>
      <c r="AN12" s="141"/>
      <c r="AO12" s="142">
        <v>5571</v>
      </c>
      <c r="AP12" s="141"/>
      <c r="AQ12" s="141"/>
      <c r="AR12" s="141"/>
      <c r="AS12" s="141"/>
      <c r="AT12" s="141"/>
      <c r="AU12" s="142">
        <v>509</v>
      </c>
      <c r="AV12" s="141"/>
      <c r="AW12" s="141"/>
      <c r="AX12" s="141"/>
      <c r="AY12" s="141"/>
      <c r="AZ12" s="141"/>
      <c r="BA12" s="135"/>
      <c r="BB12" s="142">
        <v>2451</v>
      </c>
      <c r="BC12" s="141"/>
      <c r="BD12" s="135"/>
      <c r="BE12" s="141"/>
    </row>
    <row r="13" spans="1:57" s="17" customFormat="1" ht="16.5" customHeight="1" thickBot="1" x14ac:dyDescent="0.35">
      <c r="B13" s="23" t="s">
        <v>102</v>
      </c>
      <c r="C13" s="138">
        <f t="shared" si="0"/>
        <v>16781</v>
      </c>
      <c r="D13" s="138">
        <v>101</v>
      </c>
      <c r="E13" s="138">
        <v>719</v>
      </c>
      <c r="F13" s="138">
        <v>84</v>
      </c>
      <c r="G13" s="138">
        <v>629</v>
      </c>
      <c r="H13" s="138">
        <v>62</v>
      </c>
      <c r="I13" s="138">
        <v>225</v>
      </c>
      <c r="J13" s="138">
        <v>1264</v>
      </c>
      <c r="K13" s="138">
        <v>467</v>
      </c>
      <c r="L13" s="138">
        <v>600</v>
      </c>
      <c r="M13" s="138">
        <v>1345</v>
      </c>
      <c r="N13" s="138">
        <v>144</v>
      </c>
      <c r="O13" s="138">
        <v>124</v>
      </c>
      <c r="P13" s="138">
        <v>376</v>
      </c>
      <c r="Q13" s="138">
        <v>61</v>
      </c>
      <c r="R13" s="138">
        <v>517</v>
      </c>
      <c r="S13" s="138">
        <v>187</v>
      </c>
      <c r="T13" s="138">
        <v>477</v>
      </c>
      <c r="U13" s="138">
        <v>262</v>
      </c>
      <c r="V13" s="138">
        <v>413</v>
      </c>
      <c r="W13" s="138">
        <v>132</v>
      </c>
      <c r="X13" s="138">
        <v>166</v>
      </c>
      <c r="Y13" s="138">
        <v>55</v>
      </c>
      <c r="Z13" s="138">
        <v>516</v>
      </c>
      <c r="AA13" s="138">
        <v>352</v>
      </c>
      <c r="AB13" s="138">
        <v>120</v>
      </c>
      <c r="AC13" s="138">
        <v>93</v>
      </c>
      <c r="AD13" s="138">
        <v>180</v>
      </c>
      <c r="AE13" s="138">
        <v>165</v>
      </c>
      <c r="AF13" s="138">
        <v>25</v>
      </c>
      <c r="AG13" s="138">
        <v>29</v>
      </c>
      <c r="AH13" s="138">
        <v>143</v>
      </c>
      <c r="AI13" s="138">
        <v>928</v>
      </c>
      <c r="AJ13" s="138">
        <v>160</v>
      </c>
      <c r="AK13" s="138">
        <v>513</v>
      </c>
      <c r="AL13" s="138">
        <v>78</v>
      </c>
      <c r="AM13" s="138">
        <v>236</v>
      </c>
      <c r="AN13" s="138">
        <v>66</v>
      </c>
      <c r="AO13" s="138">
        <v>514</v>
      </c>
      <c r="AP13" s="138">
        <v>62</v>
      </c>
      <c r="AQ13" s="138">
        <v>314</v>
      </c>
      <c r="AR13" s="138">
        <v>280</v>
      </c>
      <c r="AS13" s="138">
        <v>252</v>
      </c>
      <c r="AT13" s="138">
        <v>123</v>
      </c>
      <c r="AU13" s="138">
        <v>114</v>
      </c>
      <c r="AV13" s="138">
        <v>135</v>
      </c>
      <c r="AW13" s="138">
        <v>918</v>
      </c>
      <c r="AX13" s="138">
        <v>28</v>
      </c>
      <c r="AY13" s="138">
        <v>202</v>
      </c>
      <c r="AZ13" s="138">
        <v>530</v>
      </c>
      <c r="BA13" s="138">
        <v>474</v>
      </c>
      <c r="BB13" s="138">
        <v>246</v>
      </c>
      <c r="BC13" s="138">
        <v>18</v>
      </c>
      <c r="BD13" s="138">
        <v>99</v>
      </c>
      <c r="BE13" s="139">
        <v>458</v>
      </c>
    </row>
    <row r="14" spans="1:57" s="2" customFormat="1" ht="5.25" customHeight="1" x14ac:dyDescent="0.3">
      <c r="A14" s="11"/>
      <c r="F14" s="3"/>
    </row>
    <row r="15" spans="1:57" s="17" customFormat="1" ht="16.5" hidden="1" customHeight="1" x14ac:dyDescent="0.3">
      <c r="B15" s="17" t="s">
        <v>103</v>
      </c>
      <c r="D15" s="33">
        <f>ROUND((D13*0.099999),0)</f>
        <v>10</v>
      </c>
      <c r="E15" s="33">
        <f t="shared" ref="E15:BE15" si="1">ROUND((E13*0.099999),0)</f>
        <v>72</v>
      </c>
      <c r="F15" s="33">
        <f t="shared" si="1"/>
        <v>8</v>
      </c>
      <c r="G15" s="33">
        <f t="shared" si="1"/>
        <v>63</v>
      </c>
      <c r="H15" s="33">
        <f t="shared" si="1"/>
        <v>6</v>
      </c>
      <c r="I15" s="33">
        <f t="shared" si="1"/>
        <v>22</v>
      </c>
      <c r="J15" s="33">
        <f t="shared" si="1"/>
        <v>126</v>
      </c>
      <c r="K15" s="33">
        <f t="shared" si="1"/>
        <v>47</v>
      </c>
      <c r="L15" s="33">
        <f t="shared" si="1"/>
        <v>60</v>
      </c>
      <c r="M15" s="33">
        <f t="shared" si="1"/>
        <v>134</v>
      </c>
      <c r="N15" s="33">
        <f t="shared" si="1"/>
        <v>14</v>
      </c>
      <c r="O15" s="33">
        <f t="shared" si="1"/>
        <v>12</v>
      </c>
      <c r="P15" s="33">
        <f t="shared" si="1"/>
        <v>38</v>
      </c>
      <c r="Q15" s="33">
        <f t="shared" si="1"/>
        <v>6</v>
      </c>
      <c r="R15" s="33">
        <f t="shared" si="1"/>
        <v>52</v>
      </c>
      <c r="S15" s="33">
        <f t="shared" si="1"/>
        <v>19</v>
      </c>
      <c r="T15" s="33">
        <f t="shared" si="1"/>
        <v>48</v>
      </c>
      <c r="U15" s="33">
        <f t="shared" si="1"/>
        <v>26</v>
      </c>
      <c r="V15" s="33">
        <f t="shared" si="1"/>
        <v>41</v>
      </c>
      <c r="W15" s="33">
        <f t="shared" si="1"/>
        <v>13</v>
      </c>
      <c r="X15" s="33">
        <f t="shared" si="1"/>
        <v>17</v>
      </c>
      <c r="Y15" s="33">
        <f t="shared" si="1"/>
        <v>5</v>
      </c>
      <c r="Z15" s="33">
        <f t="shared" si="1"/>
        <v>52</v>
      </c>
      <c r="AA15" s="33">
        <f t="shared" si="1"/>
        <v>35</v>
      </c>
      <c r="AB15" s="33">
        <f t="shared" si="1"/>
        <v>12</v>
      </c>
      <c r="AC15" s="33">
        <f t="shared" si="1"/>
        <v>9</v>
      </c>
      <c r="AD15" s="33">
        <f t="shared" si="1"/>
        <v>18</v>
      </c>
      <c r="AE15" s="33">
        <f t="shared" si="1"/>
        <v>16</v>
      </c>
      <c r="AF15" s="33">
        <f t="shared" si="1"/>
        <v>2</v>
      </c>
      <c r="AG15" s="33">
        <f t="shared" si="1"/>
        <v>3</v>
      </c>
      <c r="AH15" s="33">
        <f t="shared" si="1"/>
        <v>14</v>
      </c>
      <c r="AI15" s="33">
        <f t="shared" si="1"/>
        <v>93</v>
      </c>
      <c r="AJ15" s="33">
        <f t="shared" si="1"/>
        <v>16</v>
      </c>
      <c r="AK15" s="33">
        <f t="shared" si="1"/>
        <v>51</v>
      </c>
      <c r="AL15" s="33">
        <f t="shared" si="1"/>
        <v>8</v>
      </c>
      <c r="AM15" s="33">
        <f t="shared" si="1"/>
        <v>24</v>
      </c>
      <c r="AN15" s="33">
        <f t="shared" si="1"/>
        <v>7</v>
      </c>
      <c r="AO15" s="33">
        <f t="shared" si="1"/>
        <v>51</v>
      </c>
      <c r="AP15" s="33">
        <f t="shared" si="1"/>
        <v>6</v>
      </c>
      <c r="AQ15" s="33">
        <f t="shared" si="1"/>
        <v>31</v>
      </c>
      <c r="AR15" s="33">
        <f t="shared" si="1"/>
        <v>28</v>
      </c>
      <c r="AS15" s="33">
        <f t="shared" si="1"/>
        <v>25</v>
      </c>
      <c r="AT15" s="33">
        <f t="shared" si="1"/>
        <v>12</v>
      </c>
      <c r="AU15" s="33">
        <f t="shared" si="1"/>
        <v>11</v>
      </c>
      <c r="AV15" s="33">
        <f t="shared" si="1"/>
        <v>13</v>
      </c>
      <c r="AW15" s="33">
        <f t="shared" si="1"/>
        <v>92</v>
      </c>
      <c r="AX15" s="33">
        <f t="shared" si="1"/>
        <v>3</v>
      </c>
      <c r="AY15" s="33">
        <f t="shared" si="1"/>
        <v>20</v>
      </c>
      <c r="AZ15" s="33">
        <f t="shared" si="1"/>
        <v>53</v>
      </c>
      <c r="BA15" s="33">
        <f t="shared" si="1"/>
        <v>47</v>
      </c>
      <c r="BB15" s="33">
        <f t="shared" si="1"/>
        <v>25</v>
      </c>
      <c r="BC15" s="33">
        <f t="shared" si="1"/>
        <v>2</v>
      </c>
      <c r="BD15" s="33">
        <f t="shared" si="1"/>
        <v>10</v>
      </c>
      <c r="BE15" s="33">
        <f t="shared" si="1"/>
        <v>46</v>
      </c>
    </row>
    <row r="16" spans="1:57" s="2" customFormat="1" ht="17.100000000000001" customHeight="1" x14ac:dyDescent="0.3">
      <c r="A16" s="12"/>
      <c r="B16" s="34" t="s">
        <v>104</v>
      </c>
      <c r="C16" s="35"/>
      <c r="D16" s="35"/>
      <c r="E16" s="35"/>
      <c r="F16" s="36"/>
      <c r="G16" s="35"/>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J16" s="35"/>
      <c r="AK16" s="35"/>
      <c r="AL16" s="35"/>
      <c r="AM16" s="35"/>
      <c r="AN16" s="35"/>
      <c r="AO16" s="35"/>
      <c r="AP16" s="35"/>
      <c r="AQ16" s="35"/>
      <c r="AR16" s="35"/>
      <c r="AS16" s="35"/>
      <c r="AT16" s="35"/>
      <c r="AU16" s="35"/>
      <c r="AV16" s="35"/>
      <c r="AW16" s="35"/>
      <c r="AX16" s="35"/>
      <c r="AY16" s="35"/>
      <c r="AZ16" s="35"/>
      <c r="BA16" s="35"/>
      <c r="BB16" s="35"/>
      <c r="BC16" s="35"/>
      <c r="BD16" s="35"/>
      <c r="BE16" s="35"/>
    </row>
    <row r="17" spans="1:57" s="17" customFormat="1" ht="16.5" hidden="1" customHeight="1" x14ac:dyDescent="0.3">
      <c r="B17" s="37" t="s">
        <v>105</v>
      </c>
      <c r="C17" s="38"/>
      <c r="D17" s="39">
        <f t="shared" ref="D17:BE17" si="2">D15+1</f>
        <v>11</v>
      </c>
      <c r="E17" s="39">
        <f t="shared" si="2"/>
        <v>73</v>
      </c>
      <c r="F17" s="39">
        <f t="shared" si="2"/>
        <v>9</v>
      </c>
      <c r="G17" s="39">
        <f t="shared" si="2"/>
        <v>64</v>
      </c>
      <c r="H17" s="39">
        <f t="shared" si="2"/>
        <v>7</v>
      </c>
      <c r="I17" s="39">
        <f t="shared" si="2"/>
        <v>23</v>
      </c>
      <c r="J17" s="39">
        <f t="shared" si="2"/>
        <v>127</v>
      </c>
      <c r="K17" s="39">
        <f t="shared" si="2"/>
        <v>48</v>
      </c>
      <c r="L17" s="39">
        <f t="shared" si="2"/>
        <v>61</v>
      </c>
      <c r="M17" s="39">
        <f t="shared" si="2"/>
        <v>135</v>
      </c>
      <c r="N17" s="39">
        <f t="shared" si="2"/>
        <v>15</v>
      </c>
      <c r="O17" s="39">
        <f t="shared" si="2"/>
        <v>13</v>
      </c>
      <c r="P17" s="39">
        <f t="shared" si="2"/>
        <v>39</v>
      </c>
      <c r="Q17" s="39">
        <f t="shared" si="2"/>
        <v>7</v>
      </c>
      <c r="R17" s="39">
        <f t="shared" si="2"/>
        <v>53</v>
      </c>
      <c r="S17" s="39">
        <f t="shared" si="2"/>
        <v>20</v>
      </c>
      <c r="T17" s="39">
        <f t="shared" si="2"/>
        <v>49</v>
      </c>
      <c r="U17" s="39">
        <f t="shared" si="2"/>
        <v>27</v>
      </c>
      <c r="V17" s="39">
        <f t="shared" si="2"/>
        <v>42</v>
      </c>
      <c r="W17" s="39">
        <f t="shared" si="2"/>
        <v>14</v>
      </c>
      <c r="X17" s="39">
        <f t="shared" si="2"/>
        <v>18</v>
      </c>
      <c r="Y17" s="39">
        <f t="shared" si="2"/>
        <v>6</v>
      </c>
      <c r="Z17" s="39">
        <f t="shared" si="2"/>
        <v>53</v>
      </c>
      <c r="AA17" s="39">
        <f t="shared" si="2"/>
        <v>36</v>
      </c>
      <c r="AB17" s="39">
        <f t="shared" si="2"/>
        <v>13</v>
      </c>
      <c r="AC17" s="39">
        <f t="shared" si="2"/>
        <v>10</v>
      </c>
      <c r="AD17" s="39">
        <f t="shared" si="2"/>
        <v>19</v>
      </c>
      <c r="AE17" s="39">
        <f t="shared" si="2"/>
        <v>17</v>
      </c>
      <c r="AF17" s="39">
        <f t="shared" si="2"/>
        <v>3</v>
      </c>
      <c r="AG17" s="39">
        <f t="shared" si="2"/>
        <v>4</v>
      </c>
      <c r="AH17" s="39">
        <f t="shared" si="2"/>
        <v>15</v>
      </c>
      <c r="AI17" s="39">
        <f t="shared" si="2"/>
        <v>94</v>
      </c>
      <c r="AJ17" s="39">
        <f t="shared" si="2"/>
        <v>17</v>
      </c>
      <c r="AK17" s="39">
        <f t="shared" si="2"/>
        <v>52</v>
      </c>
      <c r="AL17" s="39">
        <f t="shared" si="2"/>
        <v>9</v>
      </c>
      <c r="AM17" s="39">
        <f t="shared" si="2"/>
        <v>25</v>
      </c>
      <c r="AN17" s="39">
        <f t="shared" si="2"/>
        <v>8</v>
      </c>
      <c r="AO17" s="39">
        <f t="shared" si="2"/>
        <v>52</v>
      </c>
      <c r="AP17" s="39">
        <f t="shared" si="2"/>
        <v>7</v>
      </c>
      <c r="AQ17" s="39">
        <f t="shared" si="2"/>
        <v>32</v>
      </c>
      <c r="AR17" s="39">
        <f t="shared" si="2"/>
        <v>29</v>
      </c>
      <c r="AS17" s="39">
        <f t="shared" si="2"/>
        <v>26</v>
      </c>
      <c r="AT17" s="39">
        <f t="shared" si="2"/>
        <v>13</v>
      </c>
      <c r="AU17" s="39">
        <f t="shared" si="2"/>
        <v>12</v>
      </c>
      <c r="AV17" s="39">
        <f t="shared" si="2"/>
        <v>14</v>
      </c>
      <c r="AW17" s="39">
        <f t="shared" si="2"/>
        <v>93</v>
      </c>
      <c r="AX17" s="39">
        <f t="shared" si="2"/>
        <v>4</v>
      </c>
      <c r="AY17" s="39">
        <f t="shared" si="2"/>
        <v>21</v>
      </c>
      <c r="AZ17" s="39">
        <f t="shared" si="2"/>
        <v>54</v>
      </c>
      <c r="BA17" s="39">
        <f t="shared" si="2"/>
        <v>48</v>
      </c>
      <c r="BB17" s="39">
        <f t="shared" si="2"/>
        <v>26</v>
      </c>
      <c r="BC17" s="39">
        <f t="shared" si="2"/>
        <v>3</v>
      </c>
      <c r="BD17" s="39">
        <f t="shared" si="2"/>
        <v>11</v>
      </c>
      <c r="BE17" s="39">
        <f t="shared" si="2"/>
        <v>47</v>
      </c>
    </row>
    <row r="18" spans="1:57" s="17" customFormat="1" ht="16.5" hidden="1" customHeight="1" x14ac:dyDescent="0.3">
      <c r="B18" s="37" t="s">
        <v>105</v>
      </c>
      <c r="C18" s="38"/>
      <c r="D18" s="39">
        <f>ROUND((D13*0.199999),0)</f>
        <v>20</v>
      </c>
      <c r="E18" s="39">
        <f t="shared" ref="E18:BE18" si="3">ROUND((E13*0.199999),0)</f>
        <v>144</v>
      </c>
      <c r="F18" s="39">
        <f t="shared" si="3"/>
        <v>17</v>
      </c>
      <c r="G18" s="39">
        <f t="shared" si="3"/>
        <v>126</v>
      </c>
      <c r="H18" s="39">
        <f t="shared" si="3"/>
        <v>12</v>
      </c>
      <c r="I18" s="39">
        <f t="shared" si="3"/>
        <v>45</v>
      </c>
      <c r="J18" s="39">
        <f t="shared" si="3"/>
        <v>253</v>
      </c>
      <c r="K18" s="39">
        <f t="shared" si="3"/>
        <v>93</v>
      </c>
      <c r="L18" s="39">
        <f t="shared" si="3"/>
        <v>120</v>
      </c>
      <c r="M18" s="39">
        <f t="shared" si="3"/>
        <v>269</v>
      </c>
      <c r="N18" s="39">
        <f t="shared" si="3"/>
        <v>29</v>
      </c>
      <c r="O18" s="39">
        <f t="shared" si="3"/>
        <v>25</v>
      </c>
      <c r="P18" s="39">
        <f t="shared" si="3"/>
        <v>75</v>
      </c>
      <c r="Q18" s="39">
        <f t="shared" si="3"/>
        <v>12</v>
      </c>
      <c r="R18" s="39">
        <f t="shared" si="3"/>
        <v>103</v>
      </c>
      <c r="S18" s="39">
        <f t="shared" si="3"/>
        <v>37</v>
      </c>
      <c r="T18" s="39">
        <f t="shared" si="3"/>
        <v>95</v>
      </c>
      <c r="U18" s="39">
        <f t="shared" si="3"/>
        <v>52</v>
      </c>
      <c r="V18" s="39">
        <f t="shared" si="3"/>
        <v>83</v>
      </c>
      <c r="W18" s="39">
        <f t="shared" si="3"/>
        <v>26</v>
      </c>
      <c r="X18" s="39">
        <f t="shared" si="3"/>
        <v>33</v>
      </c>
      <c r="Y18" s="39">
        <f t="shared" si="3"/>
        <v>11</v>
      </c>
      <c r="Z18" s="39">
        <f t="shared" si="3"/>
        <v>103</v>
      </c>
      <c r="AA18" s="39">
        <f t="shared" si="3"/>
        <v>70</v>
      </c>
      <c r="AB18" s="39">
        <f t="shared" si="3"/>
        <v>24</v>
      </c>
      <c r="AC18" s="39">
        <f t="shared" si="3"/>
        <v>19</v>
      </c>
      <c r="AD18" s="39">
        <f t="shared" si="3"/>
        <v>36</v>
      </c>
      <c r="AE18" s="39">
        <f t="shared" si="3"/>
        <v>33</v>
      </c>
      <c r="AF18" s="39">
        <f t="shared" si="3"/>
        <v>5</v>
      </c>
      <c r="AG18" s="39">
        <f t="shared" si="3"/>
        <v>6</v>
      </c>
      <c r="AH18" s="39">
        <f t="shared" si="3"/>
        <v>29</v>
      </c>
      <c r="AI18" s="39">
        <f t="shared" si="3"/>
        <v>186</v>
      </c>
      <c r="AJ18" s="39">
        <f t="shared" si="3"/>
        <v>32</v>
      </c>
      <c r="AK18" s="39">
        <f t="shared" si="3"/>
        <v>103</v>
      </c>
      <c r="AL18" s="39">
        <f t="shared" si="3"/>
        <v>16</v>
      </c>
      <c r="AM18" s="39">
        <f t="shared" si="3"/>
        <v>47</v>
      </c>
      <c r="AN18" s="39">
        <f t="shared" si="3"/>
        <v>13</v>
      </c>
      <c r="AO18" s="39">
        <f t="shared" si="3"/>
        <v>103</v>
      </c>
      <c r="AP18" s="39">
        <f t="shared" si="3"/>
        <v>12</v>
      </c>
      <c r="AQ18" s="39">
        <f t="shared" si="3"/>
        <v>63</v>
      </c>
      <c r="AR18" s="39">
        <f t="shared" si="3"/>
        <v>56</v>
      </c>
      <c r="AS18" s="39">
        <f t="shared" si="3"/>
        <v>50</v>
      </c>
      <c r="AT18" s="39">
        <f t="shared" si="3"/>
        <v>25</v>
      </c>
      <c r="AU18" s="39">
        <f t="shared" si="3"/>
        <v>23</v>
      </c>
      <c r="AV18" s="39">
        <f t="shared" si="3"/>
        <v>27</v>
      </c>
      <c r="AW18" s="39">
        <f t="shared" si="3"/>
        <v>184</v>
      </c>
      <c r="AX18" s="39">
        <f t="shared" si="3"/>
        <v>6</v>
      </c>
      <c r="AY18" s="39">
        <f t="shared" si="3"/>
        <v>40</v>
      </c>
      <c r="AZ18" s="39">
        <f t="shared" si="3"/>
        <v>106</v>
      </c>
      <c r="BA18" s="39">
        <f t="shared" si="3"/>
        <v>95</v>
      </c>
      <c r="BB18" s="39">
        <f t="shared" si="3"/>
        <v>49</v>
      </c>
      <c r="BC18" s="39">
        <f t="shared" si="3"/>
        <v>4</v>
      </c>
      <c r="BD18" s="39">
        <f t="shared" si="3"/>
        <v>20</v>
      </c>
      <c r="BE18" s="39">
        <f t="shared" si="3"/>
        <v>92</v>
      </c>
    </row>
    <row r="19" spans="1:57" s="17" customFormat="1" ht="16.5" customHeight="1" x14ac:dyDescent="0.3">
      <c r="B19" s="37" t="s">
        <v>106</v>
      </c>
      <c r="C19" s="38"/>
      <c r="D19" s="39" t="str">
        <f>_xlfn.TEXTJOIN(" - ",,D17,D18)</f>
        <v>11 - 20</v>
      </c>
      <c r="E19" s="39" t="str">
        <f t="shared" ref="E19:BE19" si="4">_xlfn.TEXTJOIN(" - ",,E17,E18)</f>
        <v>73 - 144</v>
      </c>
      <c r="F19" s="39" t="str">
        <f t="shared" si="4"/>
        <v>9 - 17</v>
      </c>
      <c r="G19" s="39" t="str">
        <f t="shared" si="4"/>
        <v>64 - 126</v>
      </c>
      <c r="H19" s="39" t="str">
        <f t="shared" si="4"/>
        <v>7 - 12</v>
      </c>
      <c r="I19" s="39" t="str">
        <f t="shared" si="4"/>
        <v>23 - 45</v>
      </c>
      <c r="J19" s="39" t="str">
        <f t="shared" si="4"/>
        <v>127 - 253</v>
      </c>
      <c r="K19" s="39" t="str">
        <f t="shared" si="4"/>
        <v>48 - 93</v>
      </c>
      <c r="L19" s="39" t="str">
        <f t="shared" si="4"/>
        <v>61 - 120</v>
      </c>
      <c r="M19" s="39" t="str">
        <f t="shared" si="4"/>
        <v>135 - 269</v>
      </c>
      <c r="N19" s="39" t="str">
        <f t="shared" si="4"/>
        <v>15 - 29</v>
      </c>
      <c r="O19" s="39" t="str">
        <f t="shared" si="4"/>
        <v>13 - 25</v>
      </c>
      <c r="P19" s="39" t="str">
        <f t="shared" si="4"/>
        <v>39 - 75</v>
      </c>
      <c r="Q19" s="39" t="str">
        <f t="shared" si="4"/>
        <v>7 - 12</v>
      </c>
      <c r="R19" s="39" t="str">
        <f t="shared" si="4"/>
        <v>53 - 103</v>
      </c>
      <c r="S19" s="39" t="str">
        <f t="shared" si="4"/>
        <v>20 - 37</v>
      </c>
      <c r="T19" s="39" t="str">
        <f t="shared" si="4"/>
        <v>49 - 95</v>
      </c>
      <c r="U19" s="39" t="str">
        <f t="shared" si="4"/>
        <v>27 - 52</v>
      </c>
      <c r="V19" s="39" t="str">
        <f t="shared" si="4"/>
        <v>42 - 83</v>
      </c>
      <c r="W19" s="39" t="str">
        <f t="shared" si="4"/>
        <v>14 - 26</v>
      </c>
      <c r="X19" s="39" t="str">
        <f t="shared" si="4"/>
        <v>18 - 33</v>
      </c>
      <c r="Y19" s="39" t="str">
        <f t="shared" si="4"/>
        <v>6 - 11</v>
      </c>
      <c r="Z19" s="39" t="str">
        <f t="shared" si="4"/>
        <v>53 - 103</v>
      </c>
      <c r="AA19" s="39" t="str">
        <f t="shared" si="4"/>
        <v>36 - 70</v>
      </c>
      <c r="AB19" s="39" t="str">
        <f t="shared" si="4"/>
        <v>13 - 24</v>
      </c>
      <c r="AC19" s="39" t="str">
        <f t="shared" si="4"/>
        <v>10 - 19</v>
      </c>
      <c r="AD19" s="39" t="str">
        <f t="shared" si="4"/>
        <v>19 - 36</v>
      </c>
      <c r="AE19" s="39" t="str">
        <f t="shared" si="4"/>
        <v>17 - 33</v>
      </c>
      <c r="AF19" s="39" t="str">
        <f t="shared" si="4"/>
        <v>3 - 5</v>
      </c>
      <c r="AG19" s="39" t="str">
        <f t="shared" si="4"/>
        <v>4 - 6</v>
      </c>
      <c r="AH19" s="39" t="str">
        <f t="shared" si="4"/>
        <v>15 - 29</v>
      </c>
      <c r="AI19" s="39" t="str">
        <f t="shared" si="4"/>
        <v>94 - 186</v>
      </c>
      <c r="AJ19" s="39" t="str">
        <f t="shared" si="4"/>
        <v>17 - 32</v>
      </c>
      <c r="AK19" s="39" t="str">
        <f t="shared" si="4"/>
        <v>52 - 103</v>
      </c>
      <c r="AL19" s="39" t="str">
        <f t="shared" si="4"/>
        <v>9 - 16</v>
      </c>
      <c r="AM19" s="39" t="str">
        <f t="shared" si="4"/>
        <v>25 - 47</v>
      </c>
      <c r="AN19" s="39" t="str">
        <f t="shared" si="4"/>
        <v>8 - 13</v>
      </c>
      <c r="AO19" s="39" t="str">
        <f t="shared" si="4"/>
        <v>52 - 103</v>
      </c>
      <c r="AP19" s="39" t="str">
        <f t="shared" si="4"/>
        <v>7 - 12</v>
      </c>
      <c r="AQ19" s="39" t="str">
        <f t="shared" si="4"/>
        <v>32 - 63</v>
      </c>
      <c r="AR19" s="39" t="str">
        <f t="shared" si="4"/>
        <v>29 - 56</v>
      </c>
      <c r="AS19" s="39" t="str">
        <f t="shared" si="4"/>
        <v>26 - 50</v>
      </c>
      <c r="AT19" s="39" t="str">
        <f t="shared" si="4"/>
        <v>13 - 25</v>
      </c>
      <c r="AU19" s="39" t="str">
        <f t="shared" si="4"/>
        <v>12 - 23</v>
      </c>
      <c r="AV19" s="39" t="str">
        <f t="shared" si="4"/>
        <v>14 - 27</v>
      </c>
      <c r="AW19" s="39" t="str">
        <f t="shared" si="4"/>
        <v>93 - 184</v>
      </c>
      <c r="AX19" s="39" t="str">
        <f t="shared" si="4"/>
        <v>4 - 6</v>
      </c>
      <c r="AY19" s="39" t="str">
        <f t="shared" si="4"/>
        <v>21 - 40</v>
      </c>
      <c r="AZ19" s="39" t="str">
        <f t="shared" si="4"/>
        <v>54 - 106</v>
      </c>
      <c r="BA19" s="39" t="str">
        <f t="shared" si="4"/>
        <v>48 - 95</v>
      </c>
      <c r="BB19" s="39" t="str">
        <f t="shared" si="4"/>
        <v>26 - 49</v>
      </c>
      <c r="BC19" s="39" t="str">
        <f t="shared" si="4"/>
        <v>3 - 4</v>
      </c>
      <c r="BD19" s="39" t="str">
        <f t="shared" si="4"/>
        <v>11 - 20</v>
      </c>
      <c r="BE19" s="39" t="str">
        <f t="shared" si="4"/>
        <v>47 - 92</v>
      </c>
    </row>
    <row r="20" spans="1:57" s="17" customFormat="1" ht="16.5" hidden="1" customHeight="1" x14ac:dyDescent="0.3">
      <c r="B20" s="37" t="s">
        <v>107</v>
      </c>
      <c r="C20" s="38"/>
      <c r="D20" s="40">
        <f>D18+1</f>
        <v>21</v>
      </c>
      <c r="E20" s="40">
        <f t="shared" ref="E20:BE20" si="5">E18+1</f>
        <v>145</v>
      </c>
      <c r="F20" s="40">
        <f t="shared" si="5"/>
        <v>18</v>
      </c>
      <c r="G20" s="40">
        <f t="shared" si="5"/>
        <v>127</v>
      </c>
      <c r="H20" s="40">
        <f t="shared" si="5"/>
        <v>13</v>
      </c>
      <c r="I20" s="40">
        <f t="shared" si="5"/>
        <v>46</v>
      </c>
      <c r="J20" s="40">
        <f t="shared" si="5"/>
        <v>254</v>
      </c>
      <c r="K20" s="40">
        <f t="shared" si="5"/>
        <v>94</v>
      </c>
      <c r="L20" s="40">
        <f t="shared" si="5"/>
        <v>121</v>
      </c>
      <c r="M20" s="40">
        <f t="shared" si="5"/>
        <v>270</v>
      </c>
      <c r="N20" s="40">
        <f t="shared" si="5"/>
        <v>30</v>
      </c>
      <c r="O20" s="40">
        <f t="shared" si="5"/>
        <v>26</v>
      </c>
      <c r="P20" s="40">
        <f t="shared" si="5"/>
        <v>76</v>
      </c>
      <c r="Q20" s="40">
        <f t="shared" si="5"/>
        <v>13</v>
      </c>
      <c r="R20" s="40">
        <f t="shared" si="5"/>
        <v>104</v>
      </c>
      <c r="S20" s="40">
        <f t="shared" si="5"/>
        <v>38</v>
      </c>
      <c r="T20" s="40">
        <f t="shared" si="5"/>
        <v>96</v>
      </c>
      <c r="U20" s="40">
        <f t="shared" si="5"/>
        <v>53</v>
      </c>
      <c r="V20" s="40">
        <f t="shared" si="5"/>
        <v>84</v>
      </c>
      <c r="W20" s="40">
        <f t="shared" si="5"/>
        <v>27</v>
      </c>
      <c r="X20" s="40">
        <f t="shared" si="5"/>
        <v>34</v>
      </c>
      <c r="Y20" s="40">
        <f t="shared" si="5"/>
        <v>12</v>
      </c>
      <c r="Z20" s="40">
        <f t="shared" si="5"/>
        <v>104</v>
      </c>
      <c r="AA20" s="40">
        <f t="shared" si="5"/>
        <v>71</v>
      </c>
      <c r="AB20" s="40">
        <f t="shared" si="5"/>
        <v>25</v>
      </c>
      <c r="AC20" s="40">
        <f t="shared" si="5"/>
        <v>20</v>
      </c>
      <c r="AD20" s="40">
        <f t="shared" si="5"/>
        <v>37</v>
      </c>
      <c r="AE20" s="40">
        <f t="shared" si="5"/>
        <v>34</v>
      </c>
      <c r="AF20" s="40">
        <f t="shared" si="5"/>
        <v>6</v>
      </c>
      <c r="AG20" s="40">
        <f t="shared" si="5"/>
        <v>7</v>
      </c>
      <c r="AH20" s="40">
        <f t="shared" si="5"/>
        <v>30</v>
      </c>
      <c r="AI20" s="40">
        <f t="shared" si="5"/>
        <v>187</v>
      </c>
      <c r="AJ20" s="40">
        <f t="shared" si="5"/>
        <v>33</v>
      </c>
      <c r="AK20" s="40">
        <f t="shared" si="5"/>
        <v>104</v>
      </c>
      <c r="AL20" s="40">
        <f t="shared" si="5"/>
        <v>17</v>
      </c>
      <c r="AM20" s="40">
        <f t="shared" si="5"/>
        <v>48</v>
      </c>
      <c r="AN20" s="40">
        <f t="shared" si="5"/>
        <v>14</v>
      </c>
      <c r="AO20" s="40">
        <f t="shared" si="5"/>
        <v>104</v>
      </c>
      <c r="AP20" s="40">
        <f t="shared" si="5"/>
        <v>13</v>
      </c>
      <c r="AQ20" s="40">
        <f t="shared" si="5"/>
        <v>64</v>
      </c>
      <c r="AR20" s="40">
        <f t="shared" si="5"/>
        <v>57</v>
      </c>
      <c r="AS20" s="40">
        <f t="shared" si="5"/>
        <v>51</v>
      </c>
      <c r="AT20" s="40">
        <f t="shared" si="5"/>
        <v>26</v>
      </c>
      <c r="AU20" s="40">
        <f t="shared" si="5"/>
        <v>24</v>
      </c>
      <c r="AV20" s="40">
        <f t="shared" si="5"/>
        <v>28</v>
      </c>
      <c r="AW20" s="40">
        <f t="shared" si="5"/>
        <v>185</v>
      </c>
      <c r="AX20" s="40">
        <f t="shared" si="5"/>
        <v>7</v>
      </c>
      <c r="AY20" s="40">
        <f t="shared" si="5"/>
        <v>41</v>
      </c>
      <c r="AZ20" s="40">
        <f t="shared" si="5"/>
        <v>107</v>
      </c>
      <c r="BA20" s="40">
        <f t="shared" si="5"/>
        <v>96</v>
      </c>
      <c r="BB20" s="40">
        <f t="shared" si="5"/>
        <v>50</v>
      </c>
      <c r="BC20" s="40">
        <f t="shared" si="5"/>
        <v>5</v>
      </c>
      <c r="BD20" s="40">
        <f t="shared" si="5"/>
        <v>21</v>
      </c>
      <c r="BE20" s="40">
        <f t="shared" si="5"/>
        <v>93</v>
      </c>
    </row>
    <row r="21" spans="1:57" s="17" customFormat="1" ht="16.5" hidden="1" customHeight="1" x14ac:dyDescent="0.3">
      <c r="B21" s="37" t="s">
        <v>107</v>
      </c>
      <c r="C21" s="38"/>
      <c r="D21" s="39">
        <f>ROUND((D13*0.299999),0)</f>
        <v>30</v>
      </c>
      <c r="E21" s="39">
        <f t="shared" ref="E21:BE21" si="6">ROUND((E13*0.299999),0)</f>
        <v>216</v>
      </c>
      <c r="F21" s="39">
        <f t="shared" si="6"/>
        <v>25</v>
      </c>
      <c r="G21" s="39">
        <f t="shared" si="6"/>
        <v>189</v>
      </c>
      <c r="H21" s="39">
        <f t="shared" si="6"/>
        <v>19</v>
      </c>
      <c r="I21" s="39">
        <f t="shared" si="6"/>
        <v>67</v>
      </c>
      <c r="J21" s="39">
        <f t="shared" si="6"/>
        <v>379</v>
      </c>
      <c r="K21" s="39">
        <f t="shared" si="6"/>
        <v>140</v>
      </c>
      <c r="L21" s="39">
        <f t="shared" si="6"/>
        <v>180</v>
      </c>
      <c r="M21" s="39">
        <f t="shared" si="6"/>
        <v>403</v>
      </c>
      <c r="N21" s="39">
        <f t="shared" si="6"/>
        <v>43</v>
      </c>
      <c r="O21" s="39">
        <f t="shared" si="6"/>
        <v>37</v>
      </c>
      <c r="P21" s="39">
        <f t="shared" si="6"/>
        <v>113</v>
      </c>
      <c r="Q21" s="39">
        <f t="shared" si="6"/>
        <v>18</v>
      </c>
      <c r="R21" s="39">
        <f t="shared" si="6"/>
        <v>155</v>
      </c>
      <c r="S21" s="39">
        <f t="shared" si="6"/>
        <v>56</v>
      </c>
      <c r="T21" s="39">
        <f t="shared" si="6"/>
        <v>143</v>
      </c>
      <c r="U21" s="39">
        <f t="shared" si="6"/>
        <v>79</v>
      </c>
      <c r="V21" s="39">
        <f t="shared" si="6"/>
        <v>124</v>
      </c>
      <c r="W21" s="39">
        <f t="shared" si="6"/>
        <v>40</v>
      </c>
      <c r="X21" s="39">
        <f t="shared" si="6"/>
        <v>50</v>
      </c>
      <c r="Y21" s="39">
        <f t="shared" si="6"/>
        <v>16</v>
      </c>
      <c r="Z21" s="39">
        <f t="shared" si="6"/>
        <v>155</v>
      </c>
      <c r="AA21" s="39">
        <f t="shared" si="6"/>
        <v>106</v>
      </c>
      <c r="AB21" s="39">
        <f t="shared" si="6"/>
        <v>36</v>
      </c>
      <c r="AC21" s="39">
        <f t="shared" si="6"/>
        <v>28</v>
      </c>
      <c r="AD21" s="39">
        <f t="shared" si="6"/>
        <v>54</v>
      </c>
      <c r="AE21" s="39">
        <f t="shared" si="6"/>
        <v>49</v>
      </c>
      <c r="AF21" s="39">
        <f t="shared" si="6"/>
        <v>7</v>
      </c>
      <c r="AG21" s="39">
        <f t="shared" si="6"/>
        <v>9</v>
      </c>
      <c r="AH21" s="39">
        <f t="shared" si="6"/>
        <v>43</v>
      </c>
      <c r="AI21" s="39">
        <f t="shared" si="6"/>
        <v>278</v>
      </c>
      <c r="AJ21" s="39">
        <f t="shared" si="6"/>
        <v>48</v>
      </c>
      <c r="AK21" s="39">
        <f t="shared" si="6"/>
        <v>154</v>
      </c>
      <c r="AL21" s="39">
        <f t="shared" si="6"/>
        <v>23</v>
      </c>
      <c r="AM21" s="39">
        <f t="shared" si="6"/>
        <v>71</v>
      </c>
      <c r="AN21" s="39">
        <f t="shared" si="6"/>
        <v>20</v>
      </c>
      <c r="AO21" s="39">
        <f t="shared" si="6"/>
        <v>154</v>
      </c>
      <c r="AP21" s="39">
        <f t="shared" si="6"/>
        <v>19</v>
      </c>
      <c r="AQ21" s="39">
        <f t="shared" si="6"/>
        <v>94</v>
      </c>
      <c r="AR21" s="39">
        <f t="shared" si="6"/>
        <v>84</v>
      </c>
      <c r="AS21" s="39">
        <f t="shared" si="6"/>
        <v>76</v>
      </c>
      <c r="AT21" s="39">
        <f t="shared" si="6"/>
        <v>37</v>
      </c>
      <c r="AU21" s="39">
        <f t="shared" si="6"/>
        <v>34</v>
      </c>
      <c r="AV21" s="39">
        <f t="shared" si="6"/>
        <v>40</v>
      </c>
      <c r="AW21" s="39">
        <f t="shared" si="6"/>
        <v>275</v>
      </c>
      <c r="AX21" s="39">
        <f t="shared" si="6"/>
        <v>8</v>
      </c>
      <c r="AY21" s="39">
        <f t="shared" si="6"/>
        <v>61</v>
      </c>
      <c r="AZ21" s="39">
        <f t="shared" si="6"/>
        <v>159</v>
      </c>
      <c r="BA21" s="39">
        <f t="shared" si="6"/>
        <v>142</v>
      </c>
      <c r="BB21" s="39">
        <f t="shared" si="6"/>
        <v>74</v>
      </c>
      <c r="BC21" s="39">
        <f t="shared" si="6"/>
        <v>5</v>
      </c>
      <c r="BD21" s="39">
        <f t="shared" si="6"/>
        <v>30</v>
      </c>
      <c r="BE21" s="39">
        <f t="shared" si="6"/>
        <v>137</v>
      </c>
    </row>
    <row r="22" spans="1:57" s="17" customFormat="1" ht="16.5" customHeight="1" x14ac:dyDescent="0.3">
      <c r="B22" s="37" t="s">
        <v>108</v>
      </c>
      <c r="C22" s="38"/>
      <c r="D22" s="39" t="str">
        <f>_xlfn.TEXTJOIN(" - ",,D20,D21)</f>
        <v>21 - 30</v>
      </c>
      <c r="E22" s="39" t="str">
        <f t="shared" ref="E22:BE22" si="7">_xlfn.TEXTJOIN(" - ",,E20,E21)</f>
        <v>145 - 216</v>
      </c>
      <c r="F22" s="39" t="str">
        <f t="shared" si="7"/>
        <v>18 - 25</v>
      </c>
      <c r="G22" s="39" t="str">
        <f t="shared" si="7"/>
        <v>127 - 189</v>
      </c>
      <c r="H22" s="39" t="str">
        <f t="shared" si="7"/>
        <v>13 - 19</v>
      </c>
      <c r="I22" s="39" t="str">
        <f t="shared" si="7"/>
        <v>46 - 67</v>
      </c>
      <c r="J22" s="39" t="str">
        <f t="shared" si="7"/>
        <v>254 - 379</v>
      </c>
      <c r="K22" s="39" t="str">
        <f t="shared" si="7"/>
        <v>94 - 140</v>
      </c>
      <c r="L22" s="39" t="str">
        <f t="shared" si="7"/>
        <v>121 - 180</v>
      </c>
      <c r="M22" s="39" t="str">
        <f t="shared" si="7"/>
        <v>270 - 403</v>
      </c>
      <c r="N22" s="39" t="str">
        <f t="shared" si="7"/>
        <v>30 - 43</v>
      </c>
      <c r="O22" s="39" t="str">
        <f t="shared" si="7"/>
        <v>26 - 37</v>
      </c>
      <c r="P22" s="39" t="str">
        <f t="shared" si="7"/>
        <v>76 - 113</v>
      </c>
      <c r="Q22" s="39" t="str">
        <f t="shared" si="7"/>
        <v>13 - 18</v>
      </c>
      <c r="R22" s="39" t="str">
        <f t="shared" si="7"/>
        <v>104 - 155</v>
      </c>
      <c r="S22" s="39" t="str">
        <f t="shared" si="7"/>
        <v>38 - 56</v>
      </c>
      <c r="T22" s="39" t="str">
        <f t="shared" si="7"/>
        <v>96 - 143</v>
      </c>
      <c r="U22" s="39" t="str">
        <f t="shared" si="7"/>
        <v>53 - 79</v>
      </c>
      <c r="V22" s="39" t="str">
        <f t="shared" si="7"/>
        <v>84 - 124</v>
      </c>
      <c r="W22" s="39" t="str">
        <f t="shared" si="7"/>
        <v>27 - 40</v>
      </c>
      <c r="X22" s="39" t="str">
        <f t="shared" si="7"/>
        <v>34 - 50</v>
      </c>
      <c r="Y22" s="39" t="str">
        <f t="shared" si="7"/>
        <v>12 - 16</v>
      </c>
      <c r="Z22" s="39" t="str">
        <f t="shared" si="7"/>
        <v>104 - 155</v>
      </c>
      <c r="AA22" s="39" t="str">
        <f t="shared" si="7"/>
        <v>71 - 106</v>
      </c>
      <c r="AB22" s="39" t="str">
        <f t="shared" si="7"/>
        <v>25 - 36</v>
      </c>
      <c r="AC22" s="39" t="str">
        <f t="shared" si="7"/>
        <v>20 - 28</v>
      </c>
      <c r="AD22" s="39" t="str">
        <f t="shared" si="7"/>
        <v>37 - 54</v>
      </c>
      <c r="AE22" s="39" t="str">
        <f t="shared" si="7"/>
        <v>34 - 49</v>
      </c>
      <c r="AF22" s="39" t="str">
        <f t="shared" si="7"/>
        <v>6 - 7</v>
      </c>
      <c r="AG22" s="39" t="str">
        <f t="shared" si="7"/>
        <v>7 - 9</v>
      </c>
      <c r="AH22" s="39" t="str">
        <f t="shared" si="7"/>
        <v>30 - 43</v>
      </c>
      <c r="AI22" s="39" t="str">
        <f t="shared" si="7"/>
        <v>187 - 278</v>
      </c>
      <c r="AJ22" s="39" t="str">
        <f t="shared" si="7"/>
        <v>33 - 48</v>
      </c>
      <c r="AK22" s="39" t="str">
        <f t="shared" si="7"/>
        <v>104 - 154</v>
      </c>
      <c r="AL22" s="39" t="str">
        <f t="shared" si="7"/>
        <v>17 - 23</v>
      </c>
      <c r="AM22" s="39" t="str">
        <f t="shared" si="7"/>
        <v>48 - 71</v>
      </c>
      <c r="AN22" s="39" t="str">
        <f t="shared" si="7"/>
        <v>14 - 20</v>
      </c>
      <c r="AO22" s="39" t="str">
        <f t="shared" si="7"/>
        <v>104 - 154</v>
      </c>
      <c r="AP22" s="39" t="str">
        <f t="shared" si="7"/>
        <v>13 - 19</v>
      </c>
      <c r="AQ22" s="39" t="str">
        <f t="shared" si="7"/>
        <v>64 - 94</v>
      </c>
      <c r="AR22" s="39" t="str">
        <f t="shared" si="7"/>
        <v>57 - 84</v>
      </c>
      <c r="AS22" s="39" t="str">
        <f t="shared" si="7"/>
        <v>51 - 76</v>
      </c>
      <c r="AT22" s="39" t="str">
        <f t="shared" si="7"/>
        <v>26 - 37</v>
      </c>
      <c r="AU22" s="39" t="str">
        <f t="shared" si="7"/>
        <v>24 - 34</v>
      </c>
      <c r="AV22" s="39" t="str">
        <f t="shared" si="7"/>
        <v>28 - 40</v>
      </c>
      <c r="AW22" s="39" t="str">
        <f t="shared" si="7"/>
        <v>185 - 275</v>
      </c>
      <c r="AX22" s="39" t="str">
        <f t="shared" si="7"/>
        <v>7 - 8</v>
      </c>
      <c r="AY22" s="39" t="str">
        <f t="shared" si="7"/>
        <v>41 - 61</v>
      </c>
      <c r="AZ22" s="39" t="str">
        <f t="shared" si="7"/>
        <v>107 - 159</v>
      </c>
      <c r="BA22" s="39" t="str">
        <f t="shared" si="7"/>
        <v>96 - 142</v>
      </c>
      <c r="BB22" s="39" t="str">
        <f t="shared" si="7"/>
        <v>50 - 74</v>
      </c>
      <c r="BC22" s="39" t="str">
        <f t="shared" si="7"/>
        <v>5 - 5</v>
      </c>
      <c r="BD22" s="39" t="str">
        <f t="shared" si="7"/>
        <v>21 - 30</v>
      </c>
      <c r="BE22" s="39" t="str">
        <f t="shared" si="7"/>
        <v>93 - 137</v>
      </c>
    </row>
    <row r="23" spans="1:57" s="17" customFormat="1" ht="16.5" hidden="1" customHeight="1" x14ac:dyDescent="0.3">
      <c r="B23" s="9" t="s">
        <v>109</v>
      </c>
      <c r="C23" s="38"/>
      <c r="D23" s="40">
        <f>D21+1</f>
        <v>31</v>
      </c>
      <c r="E23" s="40">
        <f t="shared" ref="E23:BE23" si="8">E21+1</f>
        <v>217</v>
      </c>
      <c r="F23" s="40">
        <f t="shared" si="8"/>
        <v>26</v>
      </c>
      <c r="G23" s="40">
        <f t="shared" si="8"/>
        <v>190</v>
      </c>
      <c r="H23" s="40">
        <f t="shared" si="8"/>
        <v>20</v>
      </c>
      <c r="I23" s="40">
        <f t="shared" si="8"/>
        <v>68</v>
      </c>
      <c r="J23" s="40">
        <f t="shared" si="8"/>
        <v>380</v>
      </c>
      <c r="K23" s="40">
        <f t="shared" si="8"/>
        <v>141</v>
      </c>
      <c r="L23" s="40">
        <f t="shared" si="8"/>
        <v>181</v>
      </c>
      <c r="M23" s="40">
        <f t="shared" si="8"/>
        <v>404</v>
      </c>
      <c r="N23" s="40">
        <f t="shared" si="8"/>
        <v>44</v>
      </c>
      <c r="O23" s="40">
        <f t="shared" si="8"/>
        <v>38</v>
      </c>
      <c r="P23" s="40">
        <f t="shared" si="8"/>
        <v>114</v>
      </c>
      <c r="Q23" s="40">
        <f t="shared" si="8"/>
        <v>19</v>
      </c>
      <c r="R23" s="40">
        <f t="shared" si="8"/>
        <v>156</v>
      </c>
      <c r="S23" s="40">
        <f t="shared" si="8"/>
        <v>57</v>
      </c>
      <c r="T23" s="40">
        <f t="shared" si="8"/>
        <v>144</v>
      </c>
      <c r="U23" s="40">
        <f t="shared" si="8"/>
        <v>80</v>
      </c>
      <c r="V23" s="40">
        <f t="shared" si="8"/>
        <v>125</v>
      </c>
      <c r="W23" s="40">
        <f t="shared" si="8"/>
        <v>41</v>
      </c>
      <c r="X23" s="40">
        <f t="shared" si="8"/>
        <v>51</v>
      </c>
      <c r="Y23" s="40">
        <f t="shared" si="8"/>
        <v>17</v>
      </c>
      <c r="Z23" s="40">
        <f t="shared" si="8"/>
        <v>156</v>
      </c>
      <c r="AA23" s="40">
        <f t="shared" si="8"/>
        <v>107</v>
      </c>
      <c r="AB23" s="40">
        <f t="shared" si="8"/>
        <v>37</v>
      </c>
      <c r="AC23" s="40">
        <f t="shared" si="8"/>
        <v>29</v>
      </c>
      <c r="AD23" s="40">
        <f t="shared" si="8"/>
        <v>55</v>
      </c>
      <c r="AE23" s="40">
        <f t="shared" si="8"/>
        <v>50</v>
      </c>
      <c r="AF23" s="40">
        <f t="shared" si="8"/>
        <v>8</v>
      </c>
      <c r="AG23" s="40">
        <f t="shared" si="8"/>
        <v>10</v>
      </c>
      <c r="AH23" s="40">
        <f t="shared" si="8"/>
        <v>44</v>
      </c>
      <c r="AI23" s="40">
        <f t="shared" si="8"/>
        <v>279</v>
      </c>
      <c r="AJ23" s="40">
        <f t="shared" si="8"/>
        <v>49</v>
      </c>
      <c r="AK23" s="40">
        <f t="shared" si="8"/>
        <v>155</v>
      </c>
      <c r="AL23" s="40">
        <f t="shared" si="8"/>
        <v>24</v>
      </c>
      <c r="AM23" s="40">
        <f t="shared" si="8"/>
        <v>72</v>
      </c>
      <c r="AN23" s="40">
        <f t="shared" si="8"/>
        <v>21</v>
      </c>
      <c r="AO23" s="40">
        <f t="shared" si="8"/>
        <v>155</v>
      </c>
      <c r="AP23" s="40">
        <f t="shared" si="8"/>
        <v>20</v>
      </c>
      <c r="AQ23" s="40">
        <f t="shared" si="8"/>
        <v>95</v>
      </c>
      <c r="AR23" s="40">
        <f t="shared" si="8"/>
        <v>85</v>
      </c>
      <c r="AS23" s="40">
        <f t="shared" si="8"/>
        <v>77</v>
      </c>
      <c r="AT23" s="40">
        <f t="shared" si="8"/>
        <v>38</v>
      </c>
      <c r="AU23" s="40">
        <f t="shared" si="8"/>
        <v>35</v>
      </c>
      <c r="AV23" s="40">
        <f t="shared" si="8"/>
        <v>41</v>
      </c>
      <c r="AW23" s="40">
        <f t="shared" si="8"/>
        <v>276</v>
      </c>
      <c r="AX23" s="40">
        <f t="shared" si="8"/>
        <v>9</v>
      </c>
      <c r="AY23" s="40">
        <f t="shared" si="8"/>
        <v>62</v>
      </c>
      <c r="AZ23" s="40">
        <f t="shared" si="8"/>
        <v>160</v>
      </c>
      <c r="BA23" s="40">
        <f t="shared" si="8"/>
        <v>143</v>
      </c>
      <c r="BB23" s="40">
        <f t="shared" si="8"/>
        <v>75</v>
      </c>
      <c r="BC23" s="40">
        <f t="shared" si="8"/>
        <v>6</v>
      </c>
      <c r="BD23" s="40">
        <f t="shared" si="8"/>
        <v>31</v>
      </c>
      <c r="BE23" s="40">
        <f t="shared" si="8"/>
        <v>138</v>
      </c>
    </row>
    <row r="24" spans="1:57" s="17" customFormat="1" ht="16.5" hidden="1" customHeight="1" x14ac:dyDescent="0.3">
      <c r="B24" s="9" t="s">
        <v>109</v>
      </c>
      <c r="C24" s="38"/>
      <c r="D24" s="39">
        <f>ROUND((D13*0.399999),0)</f>
        <v>40</v>
      </c>
      <c r="E24" s="39">
        <f t="shared" ref="E24:BE24" si="9">ROUND((E13*0.399999),0)</f>
        <v>288</v>
      </c>
      <c r="F24" s="39">
        <f t="shared" si="9"/>
        <v>34</v>
      </c>
      <c r="G24" s="39">
        <f t="shared" si="9"/>
        <v>252</v>
      </c>
      <c r="H24" s="39">
        <f t="shared" si="9"/>
        <v>25</v>
      </c>
      <c r="I24" s="39">
        <f t="shared" si="9"/>
        <v>90</v>
      </c>
      <c r="J24" s="39">
        <f t="shared" si="9"/>
        <v>506</v>
      </c>
      <c r="K24" s="39">
        <f t="shared" si="9"/>
        <v>187</v>
      </c>
      <c r="L24" s="39">
        <f t="shared" si="9"/>
        <v>240</v>
      </c>
      <c r="M24" s="39">
        <f t="shared" si="9"/>
        <v>538</v>
      </c>
      <c r="N24" s="39">
        <f t="shared" si="9"/>
        <v>58</v>
      </c>
      <c r="O24" s="39">
        <f t="shared" si="9"/>
        <v>50</v>
      </c>
      <c r="P24" s="39">
        <f t="shared" si="9"/>
        <v>150</v>
      </c>
      <c r="Q24" s="39">
        <f t="shared" si="9"/>
        <v>24</v>
      </c>
      <c r="R24" s="39">
        <f t="shared" si="9"/>
        <v>207</v>
      </c>
      <c r="S24" s="39">
        <f t="shared" si="9"/>
        <v>75</v>
      </c>
      <c r="T24" s="39">
        <f t="shared" si="9"/>
        <v>191</v>
      </c>
      <c r="U24" s="39">
        <f t="shared" si="9"/>
        <v>105</v>
      </c>
      <c r="V24" s="39">
        <f t="shared" si="9"/>
        <v>165</v>
      </c>
      <c r="W24" s="39">
        <f t="shared" si="9"/>
        <v>53</v>
      </c>
      <c r="X24" s="39">
        <f t="shared" si="9"/>
        <v>66</v>
      </c>
      <c r="Y24" s="39">
        <f t="shared" si="9"/>
        <v>22</v>
      </c>
      <c r="Z24" s="39">
        <f t="shared" si="9"/>
        <v>206</v>
      </c>
      <c r="AA24" s="39">
        <f t="shared" si="9"/>
        <v>141</v>
      </c>
      <c r="AB24" s="39">
        <f t="shared" si="9"/>
        <v>48</v>
      </c>
      <c r="AC24" s="39">
        <f t="shared" si="9"/>
        <v>37</v>
      </c>
      <c r="AD24" s="39">
        <f t="shared" si="9"/>
        <v>72</v>
      </c>
      <c r="AE24" s="39">
        <f t="shared" si="9"/>
        <v>66</v>
      </c>
      <c r="AF24" s="39">
        <f t="shared" si="9"/>
        <v>10</v>
      </c>
      <c r="AG24" s="39">
        <f t="shared" si="9"/>
        <v>12</v>
      </c>
      <c r="AH24" s="39">
        <f t="shared" si="9"/>
        <v>57</v>
      </c>
      <c r="AI24" s="39">
        <f t="shared" si="9"/>
        <v>371</v>
      </c>
      <c r="AJ24" s="39">
        <f t="shared" si="9"/>
        <v>64</v>
      </c>
      <c r="AK24" s="39">
        <f t="shared" si="9"/>
        <v>205</v>
      </c>
      <c r="AL24" s="39">
        <f t="shared" si="9"/>
        <v>31</v>
      </c>
      <c r="AM24" s="39">
        <f t="shared" si="9"/>
        <v>94</v>
      </c>
      <c r="AN24" s="39">
        <f t="shared" si="9"/>
        <v>26</v>
      </c>
      <c r="AO24" s="39">
        <f t="shared" si="9"/>
        <v>206</v>
      </c>
      <c r="AP24" s="39">
        <f t="shared" si="9"/>
        <v>25</v>
      </c>
      <c r="AQ24" s="39">
        <f t="shared" si="9"/>
        <v>126</v>
      </c>
      <c r="AR24" s="39">
        <f t="shared" si="9"/>
        <v>112</v>
      </c>
      <c r="AS24" s="39">
        <f t="shared" si="9"/>
        <v>101</v>
      </c>
      <c r="AT24" s="39">
        <f t="shared" si="9"/>
        <v>49</v>
      </c>
      <c r="AU24" s="39">
        <f t="shared" si="9"/>
        <v>46</v>
      </c>
      <c r="AV24" s="39">
        <f t="shared" si="9"/>
        <v>54</v>
      </c>
      <c r="AW24" s="39">
        <f t="shared" si="9"/>
        <v>367</v>
      </c>
      <c r="AX24" s="39">
        <f t="shared" si="9"/>
        <v>11</v>
      </c>
      <c r="AY24" s="39">
        <f t="shared" si="9"/>
        <v>81</v>
      </c>
      <c r="AZ24" s="39">
        <f t="shared" si="9"/>
        <v>212</v>
      </c>
      <c r="BA24" s="39">
        <f t="shared" si="9"/>
        <v>190</v>
      </c>
      <c r="BB24" s="39">
        <f t="shared" si="9"/>
        <v>98</v>
      </c>
      <c r="BC24" s="39">
        <f t="shared" si="9"/>
        <v>7</v>
      </c>
      <c r="BD24" s="39">
        <f t="shared" si="9"/>
        <v>40</v>
      </c>
      <c r="BE24" s="39">
        <f t="shared" si="9"/>
        <v>183</v>
      </c>
    </row>
    <row r="25" spans="1:57" s="17" customFormat="1" ht="16.5" customHeight="1" thickBot="1" x14ac:dyDescent="0.35">
      <c r="B25" s="23" t="s">
        <v>110</v>
      </c>
      <c r="C25" s="41"/>
      <c r="D25" s="42" t="str">
        <f>_xlfn.TEXTJOIN(" - ",,D23,D24)</f>
        <v>31 - 40</v>
      </c>
      <c r="E25" s="42" t="str">
        <f t="shared" ref="E25:BE25" si="10">_xlfn.TEXTJOIN(" - ",,E23,E24)</f>
        <v>217 - 288</v>
      </c>
      <c r="F25" s="42" t="str">
        <f t="shared" si="10"/>
        <v>26 - 34</v>
      </c>
      <c r="G25" s="42" t="str">
        <f t="shared" si="10"/>
        <v>190 - 252</v>
      </c>
      <c r="H25" s="42" t="str">
        <f t="shared" si="10"/>
        <v>20 - 25</v>
      </c>
      <c r="I25" s="42" t="str">
        <f t="shared" si="10"/>
        <v>68 - 90</v>
      </c>
      <c r="J25" s="42" t="str">
        <f t="shared" si="10"/>
        <v>380 - 506</v>
      </c>
      <c r="K25" s="42" t="str">
        <f t="shared" si="10"/>
        <v>141 - 187</v>
      </c>
      <c r="L25" s="42" t="str">
        <f t="shared" si="10"/>
        <v>181 - 240</v>
      </c>
      <c r="M25" s="42" t="str">
        <f t="shared" si="10"/>
        <v>404 - 538</v>
      </c>
      <c r="N25" s="42" t="str">
        <f t="shared" si="10"/>
        <v>44 - 58</v>
      </c>
      <c r="O25" s="42" t="str">
        <f t="shared" si="10"/>
        <v>38 - 50</v>
      </c>
      <c r="P25" s="42" t="str">
        <f t="shared" si="10"/>
        <v>114 - 150</v>
      </c>
      <c r="Q25" s="42" t="str">
        <f t="shared" si="10"/>
        <v>19 - 24</v>
      </c>
      <c r="R25" s="42" t="str">
        <f t="shared" si="10"/>
        <v>156 - 207</v>
      </c>
      <c r="S25" s="42" t="str">
        <f t="shared" si="10"/>
        <v>57 - 75</v>
      </c>
      <c r="T25" s="42" t="str">
        <f t="shared" si="10"/>
        <v>144 - 191</v>
      </c>
      <c r="U25" s="42" t="str">
        <f t="shared" si="10"/>
        <v>80 - 105</v>
      </c>
      <c r="V25" s="42" t="str">
        <f t="shared" si="10"/>
        <v>125 - 165</v>
      </c>
      <c r="W25" s="42" t="str">
        <f t="shared" si="10"/>
        <v>41 - 53</v>
      </c>
      <c r="X25" s="42" t="str">
        <f t="shared" si="10"/>
        <v>51 - 66</v>
      </c>
      <c r="Y25" s="42" t="str">
        <f t="shared" si="10"/>
        <v>17 - 22</v>
      </c>
      <c r="Z25" s="42" t="str">
        <f t="shared" si="10"/>
        <v>156 - 206</v>
      </c>
      <c r="AA25" s="42" t="str">
        <f t="shared" si="10"/>
        <v>107 - 141</v>
      </c>
      <c r="AB25" s="42" t="str">
        <f t="shared" si="10"/>
        <v>37 - 48</v>
      </c>
      <c r="AC25" s="42" t="str">
        <f t="shared" si="10"/>
        <v>29 - 37</v>
      </c>
      <c r="AD25" s="42" t="str">
        <f t="shared" si="10"/>
        <v>55 - 72</v>
      </c>
      <c r="AE25" s="42" t="str">
        <f t="shared" si="10"/>
        <v>50 - 66</v>
      </c>
      <c r="AF25" s="42" t="str">
        <f t="shared" si="10"/>
        <v>8 - 10</v>
      </c>
      <c r="AG25" s="42" t="str">
        <f t="shared" si="10"/>
        <v>10 - 12</v>
      </c>
      <c r="AH25" s="42" t="str">
        <f t="shared" si="10"/>
        <v>44 - 57</v>
      </c>
      <c r="AI25" s="42" t="str">
        <f t="shared" si="10"/>
        <v>279 - 371</v>
      </c>
      <c r="AJ25" s="42" t="str">
        <f t="shared" si="10"/>
        <v>49 - 64</v>
      </c>
      <c r="AK25" s="42" t="str">
        <f t="shared" si="10"/>
        <v>155 - 205</v>
      </c>
      <c r="AL25" s="42" t="str">
        <f t="shared" si="10"/>
        <v>24 - 31</v>
      </c>
      <c r="AM25" s="42" t="str">
        <f t="shared" si="10"/>
        <v>72 - 94</v>
      </c>
      <c r="AN25" s="42" t="str">
        <f t="shared" si="10"/>
        <v>21 - 26</v>
      </c>
      <c r="AO25" s="42" t="str">
        <f t="shared" si="10"/>
        <v>155 - 206</v>
      </c>
      <c r="AP25" s="42" t="str">
        <f t="shared" si="10"/>
        <v>20 - 25</v>
      </c>
      <c r="AQ25" s="42" t="str">
        <f t="shared" si="10"/>
        <v>95 - 126</v>
      </c>
      <c r="AR25" s="42" t="str">
        <f t="shared" si="10"/>
        <v>85 - 112</v>
      </c>
      <c r="AS25" s="42" t="str">
        <f t="shared" si="10"/>
        <v>77 - 101</v>
      </c>
      <c r="AT25" s="42" t="str">
        <f t="shared" si="10"/>
        <v>38 - 49</v>
      </c>
      <c r="AU25" s="42" t="str">
        <f t="shared" si="10"/>
        <v>35 - 46</v>
      </c>
      <c r="AV25" s="42" t="str">
        <f t="shared" si="10"/>
        <v>41 - 54</v>
      </c>
      <c r="AW25" s="42" t="str">
        <f t="shared" si="10"/>
        <v>276 - 367</v>
      </c>
      <c r="AX25" s="42" t="str">
        <f t="shared" si="10"/>
        <v>9 - 11</v>
      </c>
      <c r="AY25" s="42" t="str">
        <f t="shared" si="10"/>
        <v>62 - 81</v>
      </c>
      <c r="AZ25" s="42" t="str">
        <f t="shared" si="10"/>
        <v>160 - 212</v>
      </c>
      <c r="BA25" s="42" t="str">
        <f t="shared" si="10"/>
        <v>143 - 190</v>
      </c>
      <c r="BB25" s="42" t="str">
        <f t="shared" si="10"/>
        <v>75 - 98</v>
      </c>
      <c r="BC25" s="42" t="str">
        <f t="shared" si="10"/>
        <v>6 - 7</v>
      </c>
      <c r="BD25" s="42" t="str">
        <f t="shared" si="10"/>
        <v>31 - 40</v>
      </c>
      <c r="BE25" s="42" t="str">
        <f t="shared" si="10"/>
        <v>138 - 183</v>
      </c>
    </row>
    <row r="26" spans="1:57" s="2" customFormat="1" ht="5.25" customHeight="1" x14ac:dyDescent="0.3">
      <c r="A26" s="11"/>
      <c r="F26" s="3"/>
    </row>
  </sheetData>
  <sheetProtection algorithmName="SHA-512" hashValue="xl6CNJw/UWgeZfpme5veSjePPWmxvEvlDqAgIPTIWJJGtg07TltfJ8V47dpZrbPGREKfyKx8bVf6f/bdvpp5bg==" saltValue="t5wzKHYCuBI2GRKteKPNig==" spinCount="100000" sheet="1" objects="1" scenarios="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F44B60-64FC-4204-8ACF-7B165D766179}">
  <sheetPr codeName="Blad3"/>
  <dimension ref="A1:BT36"/>
  <sheetViews>
    <sheetView workbookViewId="0">
      <selection activeCell="C5" sqref="C5"/>
    </sheetView>
  </sheetViews>
  <sheetFormatPr defaultColWidth="0" defaultRowHeight="0" customHeight="1" zeroHeight="1" x14ac:dyDescent="0.3"/>
  <cols>
    <col min="1" max="1" width="1.875" style="12" customWidth="1"/>
    <col min="2" max="2" width="25.625" style="2" bestFit="1" customWidth="1"/>
    <col min="3" max="3" width="17.5" style="2" customWidth="1"/>
    <col min="4" max="4" width="12.375" style="2" customWidth="1"/>
    <col min="5" max="5" width="1.75" style="2" customWidth="1"/>
    <col min="6" max="72" width="0" style="2" hidden="1" customWidth="1"/>
    <col min="73" max="16384" width="9" style="2" hidden="1"/>
  </cols>
  <sheetData>
    <row r="1" spans="1:4" ht="5.25" customHeight="1" x14ac:dyDescent="0.3">
      <c r="A1" s="11"/>
    </row>
    <row r="2" spans="1:4" ht="21" x14ac:dyDescent="0.3">
      <c r="A2" s="85"/>
      <c r="B2" s="86"/>
      <c r="C2" s="144" t="s">
        <v>111</v>
      </c>
      <c r="D2" s="87" t="s">
        <v>112</v>
      </c>
    </row>
    <row r="3" spans="1:4" ht="17.100000000000001" customHeight="1" x14ac:dyDescent="0.3">
      <c r="B3" s="8" t="s">
        <v>113</v>
      </c>
      <c r="C3" s="88">
        <f>'Cluster GBB'!C22</f>
        <v>0</v>
      </c>
      <c r="D3" s="89">
        <v>0.3</v>
      </c>
    </row>
    <row r="4" spans="1:4" ht="17.100000000000001" customHeight="1" x14ac:dyDescent="0.3">
      <c r="B4" s="8" t="s">
        <v>114</v>
      </c>
      <c r="C4" s="88">
        <f>'Cluster GBB'!C43</f>
        <v>0</v>
      </c>
      <c r="D4" s="89">
        <v>0.4</v>
      </c>
    </row>
    <row r="5" spans="1:4" ht="17.100000000000001" customHeight="1" x14ac:dyDescent="0.3">
      <c r="B5" s="8" t="s">
        <v>115</v>
      </c>
      <c r="C5" s="90">
        <f>'Cluster GBB'!C64</f>
        <v>0</v>
      </c>
      <c r="D5" s="91">
        <v>0.3</v>
      </c>
    </row>
    <row r="6" spans="1:4" s="1" customFormat="1" ht="17.100000000000001" customHeight="1" thickBot="1" x14ac:dyDescent="0.35">
      <c r="A6" s="12"/>
      <c r="B6" s="6" t="s">
        <v>116</v>
      </c>
      <c r="C6" s="92"/>
      <c r="D6" s="93">
        <f>SUM(D3:D5)</f>
        <v>1</v>
      </c>
    </row>
    <row r="7" spans="1:4" ht="5.25" customHeight="1" x14ac:dyDescent="0.3">
      <c r="A7" s="11"/>
    </row>
    <row r="8" spans="1:4" s="97" customFormat="1" ht="17.100000000000001" customHeight="1" thickBot="1" x14ac:dyDescent="0.35">
      <c r="A8" s="94"/>
      <c r="B8" s="95" t="s">
        <v>117</v>
      </c>
      <c r="C8" s="96"/>
      <c r="D8" s="96">
        <f>C3*D3+C4*D4+C5*D5</f>
        <v>0</v>
      </c>
    </row>
    <row r="9" spans="1:4" ht="26.25" customHeight="1" x14ac:dyDescent="0.3">
      <c r="A9" s="11"/>
    </row>
    <row r="10" spans="1:4" s="97" customFormat="1" ht="17.100000000000001" customHeight="1" x14ac:dyDescent="0.3">
      <c r="A10" s="94"/>
      <c r="B10" s="5" t="s">
        <v>118</v>
      </c>
      <c r="C10" s="5"/>
      <c r="D10" s="5"/>
    </row>
    <row r="11" spans="1:4" ht="5.25" customHeight="1" x14ac:dyDescent="0.3">
      <c r="A11" s="11"/>
    </row>
    <row r="12" spans="1:4" s="97" customFormat="1" ht="17.100000000000001" customHeight="1" x14ac:dyDescent="0.3">
      <c r="A12" s="94"/>
      <c r="B12" s="182"/>
      <c r="C12" s="183"/>
      <c r="D12" s="184"/>
    </row>
    <row r="13" spans="1:4" s="97" customFormat="1" ht="17.100000000000001" customHeight="1" x14ac:dyDescent="0.3">
      <c r="A13" s="94"/>
      <c r="B13" s="185"/>
      <c r="C13" s="178"/>
      <c r="D13" s="186"/>
    </row>
    <row r="14" spans="1:4" s="97" customFormat="1" ht="17.100000000000001" customHeight="1" x14ac:dyDescent="0.3">
      <c r="A14" s="94"/>
      <c r="B14" s="185"/>
      <c r="C14" s="178"/>
      <c r="D14" s="186"/>
    </row>
    <row r="15" spans="1:4" s="97" customFormat="1" ht="17.100000000000001" customHeight="1" x14ac:dyDescent="0.3">
      <c r="A15" s="94"/>
      <c r="B15" s="185"/>
      <c r="C15" s="178"/>
      <c r="D15" s="186"/>
    </row>
    <row r="16" spans="1:4" s="97" customFormat="1" ht="17.100000000000001" customHeight="1" x14ac:dyDescent="0.3">
      <c r="A16" s="94"/>
      <c r="B16" s="187"/>
      <c r="C16" s="188"/>
      <c r="D16" s="189"/>
    </row>
    <row r="17" spans="1:72" ht="5.25" customHeight="1" x14ac:dyDescent="0.3">
      <c r="A17" s="11"/>
    </row>
    <row r="18" spans="1:72" s="97" customFormat="1" ht="17.100000000000001" customHeight="1" x14ac:dyDescent="0.3">
      <c r="A18" s="94"/>
      <c r="B18" s="150" t="s">
        <v>119</v>
      </c>
      <c r="C18" s="180"/>
      <c r="D18" s="181"/>
    </row>
    <row r="19" spans="1:72" s="97" customFormat="1" ht="17.100000000000001" customHeight="1" x14ac:dyDescent="0.3">
      <c r="A19" s="94"/>
      <c r="B19" s="179" t="s">
        <v>120</v>
      </c>
      <c r="C19" s="180"/>
      <c r="D19" s="181"/>
    </row>
    <row r="20" spans="1:72" s="97" customFormat="1" ht="17.100000000000001" customHeight="1" x14ac:dyDescent="0.3">
      <c r="A20" s="94"/>
      <c r="B20" s="179" t="s">
        <v>121</v>
      </c>
      <c r="C20" s="180"/>
      <c r="D20" s="181"/>
    </row>
    <row r="21" spans="1:72" s="97" customFormat="1" ht="17.100000000000001" customHeight="1" x14ac:dyDescent="0.3">
      <c r="A21" s="94"/>
      <c r="B21" s="179" t="s">
        <v>122</v>
      </c>
      <c r="C21" s="180"/>
      <c r="D21" s="181"/>
    </row>
    <row r="22" spans="1:72" ht="5.25" customHeight="1" x14ac:dyDescent="0.3">
      <c r="A22" s="11"/>
    </row>
    <row r="27" spans="1:72" s="12" customFormat="1" ht="0" hidden="1" customHeight="1" x14ac:dyDescent="0.3">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row>
    <row r="28" spans="1:72" s="12" customFormat="1" ht="0" hidden="1" customHeight="1" x14ac:dyDescent="0.3">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row>
    <row r="29" spans="1:72" s="12" customFormat="1" ht="0" hidden="1" customHeight="1" x14ac:dyDescent="0.3">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row>
    <row r="30" spans="1:72" s="12" customFormat="1" ht="0" hidden="1" customHeight="1" x14ac:dyDescent="0.3">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row>
    <row r="31" spans="1:72" s="12" customFormat="1" ht="0" hidden="1" customHeight="1" x14ac:dyDescent="0.3">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row>
    <row r="32" spans="1:72" s="12" customFormat="1" ht="0" hidden="1" customHeight="1" x14ac:dyDescent="0.3">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row>
    <row r="33" spans="2:72" s="12" customFormat="1" ht="0" hidden="1" customHeight="1" x14ac:dyDescent="0.3">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row>
    <row r="34" spans="2:72" s="12" customFormat="1" ht="0" hidden="1" customHeight="1" x14ac:dyDescent="0.3">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row>
    <row r="35" spans="2:72" s="12" customFormat="1" ht="0" hidden="1" customHeight="1" x14ac:dyDescent="0.3">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row>
    <row r="36" spans="2:72" s="12" customFormat="1" ht="0" hidden="1" customHeight="1" x14ac:dyDescent="0.3">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row>
  </sheetData>
  <sheetProtection algorithmName="SHA-512" hashValue="6gkimUV3YzU+qI/dc7AHvkFhwa6yzqzxZOZ/yu2bK//94NFaC7cRC6YdV0JN9wUtUigYHR8cNk+Vn3D/YVEdVQ==" saltValue="zwY1Yu4bTq328mR7HRycDA==" spinCount="100000"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084D99-15BA-4E3D-BEA6-D29B9AE33637}">
  <sheetPr codeName="Blad4"/>
  <dimension ref="A1:BS128"/>
  <sheetViews>
    <sheetView zoomScale="97" workbookViewId="0">
      <pane xSplit="2" ySplit="2" topLeftCell="C22" activePane="bottomRight" state="frozen"/>
      <selection pane="topRight" activeCell="C1" sqref="C1"/>
      <selection pane="bottomLeft" activeCell="A3" sqref="A3"/>
      <selection pane="bottomRight" activeCell="F35" sqref="F35"/>
    </sheetView>
  </sheetViews>
  <sheetFormatPr defaultColWidth="0" defaultRowHeight="0" customHeight="1" zeroHeight="1" x14ac:dyDescent="0.3"/>
  <cols>
    <col min="1" max="1" width="1.875" style="11" customWidth="1"/>
    <col min="2" max="2" width="30.375" style="2" bestFit="1" customWidth="1"/>
    <col min="3" max="57" width="9" style="2" customWidth="1"/>
    <col min="58" max="58" width="1.75" style="2" customWidth="1"/>
    <col min="59" max="71" width="0" style="2" hidden="1" customWidth="1"/>
    <col min="72" max="16384" width="9" style="2" hidden="1"/>
  </cols>
  <sheetData>
    <row r="1" spans="1:58" s="1" customFormat="1" ht="17.100000000000001" customHeight="1" x14ac:dyDescent="0.3">
      <c r="A1" s="11"/>
      <c r="B1" s="55"/>
      <c r="C1" s="43" t="s">
        <v>37</v>
      </c>
      <c r="D1" s="32" t="s">
        <v>38</v>
      </c>
      <c r="E1" s="32" t="s">
        <v>39</v>
      </c>
      <c r="F1" s="120" t="s">
        <v>40</v>
      </c>
      <c r="G1" s="32" t="s">
        <v>41</v>
      </c>
      <c r="H1" s="32" t="s">
        <v>42</v>
      </c>
      <c r="I1" s="32" t="s">
        <v>43</v>
      </c>
      <c r="J1" s="32" t="s">
        <v>44</v>
      </c>
      <c r="K1" s="32" t="s">
        <v>45</v>
      </c>
      <c r="L1" s="32" t="s">
        <v>123</v>
      </c>
      <c r="M1" s="32" t="s">
        <v>124</v>
      </c>
      <c r="N1" s="32" t="s">
        <v>48</v>
      </c>
      <c r="O1" s="32" t="s">
        <v>49</v>
      </c>
      <c r="P1" s="32" t="s">
        <v>50</v>
      </c>
      <c r="Q1" s="32" t="s">
        <v>51</v>
      </c>
      <c r="R1" s="32" t="s">
        <v>52</v>
      </c>
      <c r="S1" s="32" t="s">
        <v>53</v>
      </c>
      <c r="T1" s="32" t="s">
        <v>54</v>
      </c>
      <c r="U1" s="32" t="s">
        <v>55</v>
      </c>
      <c r="V1" s="32" t="s">
        <v>56</v>
      </c>
      <c r="W1" s="32" t="s">
        <v>57</v>
      </c>
      <c r="X1" s="32" t="s">
        <v>58</v>
      </c>
      <c r="Y1" s="32" t="s">
        <v>59</v>
      </c>
      <c r="Z1" s="32" t="s">
        <v>60</v>
      </c>
      <c r="AA1" s="32" t="s">
        <v>61</v>
      </c>
      <c r="AB1" s="32" t="s">
        <v>62</v>
      </c>
      <c r="AC1" s="120" t="s">
        <v>63</v>
      </c>
      <c r="AD1" s="32" t="s">
        <v>64</v>
      </c>
      <c r="AE1" s="32" t="s">
        <v>65</v>
      </c>
      <c r="AF1" s="32" t="s">
        <v>66</v>
      </c>
      <c r="AG1" s="120" t="s">
        <v>67</v>
      </c>
      <c r="AH1" s="120" t="s">
        <v>68</v>
      </c>
      <c r="AI1" s="32" t="s">
        <v>69</v>
      </c>
      <c r="AJ1" s="32" t="s">
        <v>70</v>
      </c>
      <c r="AK1" s="32" t="s">
        <v>71</v>
      </c>
      <c r="AL1" s="32" t="s">
        <v>72</v>
      </c>
      <c r="AM1" s="32" t="s">
        <v>73</v>
      </c>
      <c r="AN1" s="120" t="s">
        <v>74</v>
      </c>
      <c r="AO1" s="32" t="s">
        <v>75</v>
      </c>
      <c r="AP1" s="32" t="s">
        <v>76</v>
      </c>
      <c r="AQ1" s="32" t="s">
        <v>77</v>
      </c>
      <c r="AR1" s="32" t="s">
        <v>78</v>
      </c>
      <c r="AS1" s="32" t="s">
        <v>79</v>
      </c>
      <c r="AT1" s="32" t="s">
        <v>80</v>
      </c>
      <c r="AU1" s="32" t="s">
        <v>81</v>
      </c>
      <c r="AV1" s="32" t="s">
        <v>82</v>
      </c>
      <c r="AW1" s="32" t="s">
        <v>83</v>
      </c>
      <c r="AX1" s="120" t="s">
        <v>84</v>
      </c>
      <c r="AY1" s="32" t="s">
        <v>85</v>
      </c>
      <c r="AZ1" s="32" t="s">
        <v>86</v>
      </c>
      <c r="BA1" s="32" t="s">
        <v>125</v>
      </c>
      <c r="BB1" s="32" t="s">
        <v>88</v>
      </c>
      <c r="BC1" s="120" t="s">
        <v>89</v>
      </c>
      <c r="BD1" s="32" t="s">
        <v>126</v>
      </c>
      <c r="BE1" s="32" t="s">
        <v>91</v>
      </c>
    </row>
    <row r="2" spans="1:58" ht="5.25" customHeight="1" x14ac:dyDescent="0.3"/>
    <row r="3" spans="1:58" s="46" customFormat="1" ht="20.25" x14ac:dyDescent="0.3">
      <c r="A3" s="44"/>
      <c r="B3" s="45" t="s">
        <v>127</v>
      </c>
      <c r="C3" s="45"/>
      <c r="D3" s="45"/>
      <c r="E3" s="45"/>
      <c r="F3" s="2"/>
      <c r="G3" s="45"/>
      <c r="H3" s="45"/>
      <c r="I3" s="45"/>
      <c r="J3" s="45"/>
      <c r="K3" s="45"/>
      <c r="L3" s="45"/>
      <c r="M3" s="45"/>
      <c r="N3" s="45"/>
      <c r="O3" s="45"/>
      <c r="P3" s="45"/>
      <c r="Q3" s="45"/>
      <c r="R3" s="45"/>
      <c r="S3" s="45"/>
      <c r="T3" s="45"/>
      <c r="U3" s="45"/>
      <c r="V3" s="45"/>
      <c r="W3" s="45"/>
      <c r="X3" s="45"/>
      <c r="Y3" s="45"/>
      <c r="Z3" s="45"/>
      <c r="AA3" s="45"/>
      <c r="AB3" s="45"/>
      <c r="AC3" s="2"/>
      <c r="AD3" s="45"/>
      <c r="AE3" s="45"/>
      <c r="AF3" s="45"/>
      <c r="AG3" s="2"/>
      <c r="AH3" s="2"/>
      <c r="AI3" s="45"/>
      <c r="AJ3" s="45"/>
      <c r="AK3" s="45"/>
      <c r="AL3" s="45"/>
      <c r="AM3" s="45"/>
      <c r="AN3" s="2"/>
      <c r="AO3" s="45"/>
      <c r="AP3" s="45"/>
      <c r="AQ3" s="45"/>
      <c r="AR3" s="45"/>
      <c r="AS3" s="45"/>
      <c r="AT3" s="45"/>
      <c r="AU3" s="45"/>
      <c r="AV3" s="45"/>
      <c r="AW3" s="45"/>
      <c r="AX3" s="2"/>
      <c r="AY3" s="45"/>
      <c r="AZ3" s="45"/>
      <c r="BA3" s="45"/>
      <c r="BB3" s="45"/>
      <c r="BC3" s="2"/>
      <c r="BD3" s="45"/>
      <c r="BE3" s="45"/>
    </row>
    <row r="4" spans="1:58" ht="5.25" customHeight="1" x14ac:dyDescent="0.3"/>
    <row r="5" spans="1:58" ht="17.100000000000001" customHeight="1" x14ac:dyDescent="0.3">
      <c r="A5" s="12"/>
      <c r="B5" s="62" t="s">
        <v>128</v>
      </c>
      <c r="C5" s="56"/>
      <c r="D5" s="56"/>
      <c r="E5" s="56"/>
      <c r="G5" s="56"/>
      <c r="H5" s="56"/>
      <c r="I5" s="56"/>
      <c r="J5" s="56"/>
      <c r="K5" s="56"/>
      <c r="L5" s="56"/>
      <c r="M5" s="56"/>
      <c r="N5" s="56"/>
      <c r="O5" s="56"/>
      <c r="P5" s="56"/>
      <c r="Q5" s="56"/>
      <c r="R5" s="56"/>
      <c r="S5" s="56"/>
      <c r="T5" s="56"/>
      <c r="U5" s="56"/>
      <c r="V5" s="56"/>
      <c r="W5" s="56"/>
      <c r="X5" s="56"/>
      <c r="Y5" s="56"/>
      <c r="Z5" s="56"/>
      <c r="AA5" s="56"/>
      <c r="AB5" s="56"/>
      <c r="AD5" s="56"/>
      <c r="AE5" s="56"/>
      <c r="AF5" s="56"/>
      <c r="AI5" s="56"/>
      <c r="AJ5" s="56"/>
      <c r="AK5" s="56"/>
      <c r="AL5" s="56"/>
      <c r="AM5" s="56"/>
      <c r="AO5" s="56"/>
      <c r="AP5" s="56"/>
      <c r="AQ5" s="56"/>
      <c r="AR5" s="56"/>
      <c r="AS5" s="56"/>
      <c r="AT5" s="56"/>
      <c r="AU5" s="56"/>
      <c r="AV5" s="56"/>
      <c r="AW5" s="56"/>
      <c r="AY5" s="56"/>
      <c r="AZ5" s="56"/>
      <c r="BA5" s="56"/>
      <c r="BB5" s="56"/>
      <c r="BD5" s="56"/>
      <c r="BE5" s="56"/>
      <c r="BF5" s="57"/>
    </row>
    <row r="6" spans="1:58" ht="17.100000000000001" customHeight="1" x14ac:dyDescent="0.3">
      <c r="B6" s="8" t="s">
        <v>129</v>
      </c>
      <c r="C6" s="58">
        <f t="shared" ref="C6:C12" si="0">SUM(D6:BE6)</f>
        <v>0</v>
      </c>
      <c r="D6" s="114"/>
      <c r="E6" s="58">
        <f>'Aanneemsom - Schoonmaak'!E10</f>
        <v>0</v>
      </c>
      <c r="G6" s="58">
        <f>'Aanneemsom - Schoonmaak'!G10</f>
        <v>0</v>
      </c>
      <c r="H6" s="58">
        <f>'Aanneemsom - Schoonmaak'!H10</f>
        <v>0</v>
      </c>
      <c r="I6" s="58">
        <f>'Aanneemsom - Schoonmaak'!I10</f>
        <v>0</v>
      </c>
      <c r="J6" s="58">
        <f>'Aanneemsom - Schoonmaak'!J10</f>
        <v>0</v>
      </c>
      <c r="K6" s="58">
        <f>'Aanneemsom - Schoonmaak'!K10</f>
        <v>0</v>
      </c>
      <c r="L6" s="58">
        <f>'Aanneemsom - Schoonmaak'!L10</f>
        <v>0</v>
      </c>
      <c r="M6" s="58">
        <f>'Aanneemsom - Schoonmaak'!M10</f>
        <v>0</v>
      </c>
      <c r="N6" s="58">
        <f>'Aanneemsom - Schoonmaak'!N10</f>
        <v>0</v>
      </c>
      <c r="O6" s="58">
        <f>'Aanneemsom - Schoonmaak'!O10</f>
        <v>0</v>
      </c>
      <c r="P6" s="58">
        <f>'Aanneemsom - Schoonmaak'!P10</f>
        <v>0</v>
      </c>
      <c r="Q6" s="58">
        <f>'Aanneemsom - Schoonmaak'!Q10</f>
        <v>0</v>
      </c>
      <c r="R6" s="58">
        <f>'Aanneemsom - Schoonmaak'!R10</f>
        <v>0</v>
      </c>
      <c r="S6" s="114"/>
      <c r="T6" s="58">
        <f>'Aanneemsom - Schoonmaak'!T10</f>
        <v>0</v>
      </c>
      <c r="U6" s="58">
        <f>'Aanneemsom - Schoonmaak'!U10</f>
        <v>0</v>
      </c>
      <c r="V6" s="58">
        <f>'Aanneemsom - Schoonmaak'!V10</f>
        <v>0</v>
      </c>
      <c r="W6" s="58">
        <f>'Aanneemsom - Schoonmaak'!W10</f>
        <v>0</v>
      </c>
      <c r="X6" s="58">
        <f>'Aanneemsom - Schoonmaak'!X10</f>
        <v>0</v>
      </c>
      <c r="Y6" s="114"/>
      <c r="Z6" s="58">
        <f>'Aanneemsom - Schoonmaak'!Z10</f>
        <v>0</v>
      </c>
      <c r="AA6" s="58">
        <f>'Aanneemsom - Schoonmaak'!AA10</f>
        <v>0</v>
      </c>
      <c r="AB6" s="58">
        <f>'Aanneemsom - Schoonmaak'!AB10</f>
        <v>0</v>
      </c>
      <c r="AD6" s="58">
        <f>'Aanneemsom - Schoonmaak'!AD10</f>
        <v>0</v>
      </c>
      <c r="AE6" s="58">
        <f>'Aanneemsom - Schoonmaak'!AE10</f>
        <v>0</v>
      </c>
      <c r="AF6" s="114"/>
      <c r="AI6" s="58">
        <f>'Aanneemsom - Schoonmaak'!AI10</f>
        <v>0</v>
      </c>
      <c r="AJ6" s="58">
        <f>'Aanneemsom - Schoonmaak'!AJ10</f>
        <v>0</v>
      </c>
      <c r="AK6" s="58">
        <f>'Aanneemsom - Schoonmaak'!AK10</f>
        <v>0</v>
      </c>
      <c r="AL6" s="58">
        <f>'Aanneemsom - Schoonmaak'!AL10</f>
        <v>0</v>
      </c>
      <c r="AM6" s="114"/>
      <c r="AO6" s="58">
        <f>'Aanneemsom - Schoonmaak'!AO10</f>
        <v>0</v>
      </c>
      <c r="AP6" s="114"/>
      <c r="AQ6" s="58">
        <f>'Aanneemsom - Schoonmaak'!AQ10</f>
        <v>0</v>
      </c>
      <c r="AR6" s="58">
        <f>'Aanneemsom - Schoonmaak'!AR10</f>
        <v>0</v>
      </c>
      <c r="AS6" s="58">
        <f>'Aanneemsom - Schoonmaak'!AS10</f>
        <v>0</v>
      </c>
      <c r="AT6" s="114"/>
      <c r="AU6" s="58">
        <f>'Aanneemsom - Schoonmaak'!AU10</f>
        <v>0</v>
      </c>
      <c r="AV6" s="58">
        <f>'Aanneemsom - Schoonmaak'!AV10</f>
        <v>0</v>
      </c>
      <c r="AW6" s="58">
        <f>'Aanneemsom - Schoonmaak'!AW10</f>
        <v>0</v>
      </c>
      <c r="AY6" s="58">
        <f>'Aanneemsom - Schoonmaak'!AY10</f>
        <v>0</v>
      </c>
      <c r="AZ6" s="58">
        <f>'Aanneemsom - Schoonmaak'!AZ10</f>
        <v>0</v>
      </c>
      <c r="BA6" s="58">
        <f>'Aanneemsom - Schoonmaak'!BA10</f>
        <v>0</v>
      </c>
      <c r="BB6" s="58">
        <f>'Aanneemsom - Schoonmaak'!BB10</f>
        <v>0</v>
      </c>
      <c r="BD6" s="58">
        <f>'Aanneemsom - Schoonmaak'!BD10</f>
        <v>0</v>
      </c>
      <c r="BE6" s="58">
        <f>'Aanneemsom - Schoonmaak'!BE10</f>
        <v>0</v>
      </c>
      <c r="BF6" s="57"/>
    </row>
    <row r="7" spans="1:58" ht="17.100000000000001" customHeight="1" x14ac:dyDescent="0.3">
      <c r="B7" s="8" t="s">
        <v>130</v>
      </c>
      <c r="C7" s="58">
        <f t="shared" si="0"/>
        <v>0</v>
      </c>
      <c r="D7" s="121"/>
      <c r="E7" s="122">
        <f>'Aanneemsom - Glasbewassing'!E16</f>
        <v>0</v>
      </c>
      <c r="G7" s="123">
        <f>'Aanneemsom - Glasbewassing'!G16</f>
        <v>0</v>
      </c>
      <c r="H7" s="123">
        <f>'Aanneemsom - Glasbewassing'!H16</f>
        <v>0</v>
      </c>
      <c r="I7" s="123">
        <f>'Aanneemsom - Glasbewassing'!I16</f>
        <v>0</v>
      </c>
      <c r="J7" s="123">
        <f>'Aanneemsom - Glasbewassing'!J16</f>
        <v>0</v>
      </c>
      <c r="K7" s="123">
        <f>'Aanneemsom - Glasbewassing'!K16</f>
        <v>0</v>
      </c>
      <c r="L7" s="123">
        <f>'Aanneemsom - Glasbewassing'!L16</f>
        <v>0</v>
      </c>
      <c r="M7" s="123">
        <f>'Aanneemsom - Glasbewassing'!M16</f>
        <v>0</v>
      </c>
      <c r="N7" s="123">
        <f>'Aanneemsom - Glasbewassing'!N16</f>
        <v>0</v>
      </c>
      <c r="O7" s="123">
        <f>'Aanneemsom - Glasbewassing'!O16</f>
        <v>0</v>
      </c>
      <c r="P7" s="123">
        <f>'Aanneemsom - Glasbewassing'!P16</f>
        <v>0</v>
      </c>
      <c r="Q7" s="123">
        <f>'Aanneemsom - Glasbewassing'!Q16</f>
        <v>0</v>
      </c>
      <c r="R7" s="123">
        <f>'Aanneemsom - Glasbewassing'!R16</f>
        <v>0</v>
      </c>
      <c r="S7" s="121"/>
      <c r="T7" s="123">
        <f>'Aanneemsom - Glasbewassing'!T16</f>
        <v>0</v>
      </c>
      <c r="U7" s="123">
        <f>'Aanneemsom - Glasbewassing'!U16</f>
        <v>0</v>
      </c>
      <c r="V7" s="123">
        <f>'Aanneemsom - Glasbewassing'!V16</f>
        <v>0</v>
      </c>
      <c r="W7" s="123">
        <f>'Aanneemsom - Glasbewassing'!W16</f>
        <v>0</v>
      </c>
      <c r="X7" s="123">
        <f>'Aanneemsom - Glasbewassing'!X16</f>
        <v>0</v>
      </c>
      <c r="Y7" s="121"/>
      <c r="Z7" s="123">
        <f>'Aanneemsom - Glasbewassing'!Z16</f>
        <v>0</v>
      </c>
      <c r="AA7" s="123">
        <f>'Aanneemsom - Glasbewassing'!AA16</f>
        <v>0</v>
      </c>
      <c r="AB7" s="123">
        <f>'Aanneemsom - Glasbewassing'!AB16</f>
        <v>0</v>
      </c>
      <c r="AD7" s="123">
        <f>'Aanneemsom - Glasbewassing'!AD16</f>
        <v>0</v>
      </c>
      <c r="AE7" s="123">
        <f>'Aanneemsom - Glasbewassing'!AE16</f>
        <v>0</v>
      </c>
      <c r="AF7" s="121"/>
      <c r="AI7" s="123">
        <f>'Aanneemsom - Glasbewassing'!AI16</f>
        <v>0</v>
      </c>
      <c r="AJ7" s="123">
        <f>'Aanneemsom - Glasbewassing'!AJ16</f>
        <v>0</v>
      </c>
      <c r="AK7" s="123">
        <f>'Aanneemsom - Glasbewassing'!AK16</f>
        <v>0</v>
      </c>
      <c r="AL7" s="123">
        <f>'Aanneemsom - Glasbewassing'!AL16</f>
        <v>0</v>
      </c>
      <c r="AM7" s="121"/>
      <c r="AO7" s="123">
        <f>'Aanneemsom - Glasbewassing'!AO16</f>
        <v>0</v>
      </c>
      <c r="AP7" s="121"/>
      <c r="AQ7" s="123">
        <f>'Aanneemsom - Glasbewassing'!AQ16</f>
        <v>0</v>
      </c>
      <c r="AR7" s="123">
        <f>'Aanneemsom - Glasbewassing'!AR16</f>
        <v>0</v>
      </c>
      <c r="AS7" s="123">
        <f>'Aanneemsom - Glasbewassing'!AS16</f>
        <v>0</v>
      </c>
      <c r="AT7" s="121"/>
      <c r="AU7" s="123">
        <f>'Aanneemsom - Glasbewassing'!AU16</f>
        <v>0</v>
      </c>
      <c r="AV7" s="123">
        <f>'Aanneemsom - Glasbewassing'!AV16</f>
        <v>0</v>
      </c>
      <c r="AW7" s="123">
        <f>'Aanneemsom - Glasbewassing'!AW16</f>
        <v>0</v>
      </c>
      <c r="AY7" s="123">
        <f>'Aanneemsom - Glasbewassing'!AY16</f>
        <v>0</v>
      </c>
      <c r="AZ7" s="123">
        <f>'Aanneemsom - Glasbewassing'!AZ16</f>
        <v>0</v>
      </c>
      <c r="BA7" s="123">
        <f>'Aanneemsom - Glasbewassing'!BA16</f>
        <v>0</v>
      </c>
      <c r="BB7" s="123">
        <f>'Aanneemsom - Glasbewassing'!BB16</f>
        <v>0</v>
      </c>
      <c r="BD7" s="123">
        <f>'Aanneemsom - Glasbewassing'!BD16</f>
        <v>0</v>
      </c>
      <c r="BE7" s="122">
        <f>'Aanneemsom - Glasbewassing'!BE16</f>
        <v>0</v>
      </c>
      <c r="BF7" s="57"/>
    </row>
    <row r="8" spans="1:58" ht="17.100000000000001" customHeight="1" x14ac:dyDescent="0.3">
      <c r="B8" s="110" t="s">
        <v>131</v>
      </c>
      <c r="C8" s="58">
        <f t="shared" si="0"/>
        <v>0</v>
      </c>
      <c r="D8" s="114"/>
      <c r="E8" s="114"/>
      <c r="G8" s="114"/>
      <c r="H8" s="114"/>
      <c r="I8" s="114"/>
      <c r="J8" s="114"/>
      <c r="K8" s="114"/>
      <c r="L8" s="114"/>
      <c r="M8" s="114"/>
      <c r="N8" s="114"/>
      <c r="O8" s="58">
        <f>'Aanneemsom - Buitengroen'!O8</f>
        <v>0</v>
      </c>
      <c r="P8" s="114"/>
      <c r="Q8" s="114"/>
      <c r="R8" s="114"/>
      <c r="S8" s="114"/>
      <c r="T8" s="114"/>
      <c r="U8" s="114"/>
      <c r="V8" s="114"/>
      <c r="W8" s="58">
        <f>'Aanneemsom - Buitengroen'!W8</f>
        <v>0</v>
      </c>
      <c r="X8" s="114"/>
      <c r="Y8" s="114"/>
      <c r="Z8" s="114"/>
      <c r="AA8" s="114"/>
      <c r="AB8" s="114"/>
      <c r="AD8" s="114"/>
      <c r="AE8" s="114"/>
      <c r="AF8" s="114"/>
      <c r="AI8" s="114"/>
      <c r="AJ8" s="58">
        <f>'Aanneemsom - Buitengroen'!AJ8</f>
        <v>0</v>
      </c>
      <c r="AK8" s="114"/>
      <c r="AL8" s="114"/>
      <c r="AM8" s="114"/>
      <c r="AO8" s="114"/>
      <c r="AP8" s="114"/>
      <c r="AQ8" s="114"/>
      <c r="AR8" s="58">
        <f>'Aanneemsom - Buitengroen'!AR8</f>
        <v>0</v>
      </c>
      <c r="AS8" s="114"/>
      <c r="AT8" s="114"/>
      <c r="AU8" s="114"/>
      <c r="AV8" s="114"/>
      <c r="AW8" s="114"/>
      <c r="AY8" s="114"/>
      <c r="AZ8" s="114"/>
      <c r="BA8" s="114"/>
      <c r="BB8" s="114"/>
      <c r="BD8" s="114"/>
      <c r="BE8" s="114"/>
      <c r="BF8" s="57"/>
    </row>
    <row r="9" spans="1:58" ht="17.100000000000001" customHeight="1" x14ac:dyDescent="0.3">
      <c r="B9" s="9" t="s">
        <v>132</v>
      </c>
      <c r="C9" s="58">
        <f t="shared" si="0"/>
        <v>0</v>
      </c>
      <c r="D9" s="114"/>
      <c r="E9" s="58">
        <f>'Aanneemsom - Waterinstallaties'!E8</f>
        <v>0</v>
      </c>
      <c r="G9" s="58">
        <f>'Aanneemsom - Waterinstallaties'!G8</f>
        <v>0</v>
      </c>
      <c r="H9" s="58">
        <f>'Aanneemsom - Waterinstallaties'!H8</f>
        <v>0</v>
      </c>
      <c r="I9" s="58">
        <f>'Aanneemsom - Waterinstallaties'!I8</f>
        <v>0</v>
      </c>
      <c r="J9" s="58">
        <f>'Aanneemsom - Waterinstallaties'!J8</f>
        <v>0</v>
      </c>
      <c r="K9" s="58">
        <f>'Aanneemsom - Waterinstallaties'!K8</f>
        <v>0</v>
      </c>
      <c r="L9" s="58">
        <f>'Aanneemsom - Waterinstallaties'!L8</f>
        <v>0</v>
      </c>
      <c r="M9" s="58">
        <f>'Aanneemsom - Waterinstallaties'!M8</f>
        <v>0</v>
      </c>
      <c r="N9" s="58">
        <f>'Aanneemsom - Waterinstallaties'!N8</f>
        <v>0</v>
      </c>
      <c r="O9" s="58">
        <f>'Aanneemsom - Waterinstallaties'!O8</f>
        <v>0</v>
      </c>
      <c r="P9" s="58">
        <f>'Aanneemsom - Waterinstallaties'!P8</f>
        <v>0</v>
      </c>
      <c r="Q9" s="58">
        <f>'Aanneemsom - Waterinstallaties'!Q8</f>
        <v>0</v>
      </c>
      <c r="R9" s="58">
        <f>'Aanneemsom - Waterinstallaties'!R8</f>
        <v>0</v>
      </c>
      <c r="S9" s="114"/>
      <c r="T9" s="58">
        <f>'Aanneemsom - Waterinstallaties'!T8</f>
        <v>0</v>
      </c>
      <c r="U9" s="58">
        <f>'Aanneemsom - Waterinstallaties'!U8</f>
        <v>0</v>
      </c>
      <c r="V9" s="114"/>
      <c r="W9" s="58">
        <f>'Aanneemsom - Waterinstallaties'!W8</f>
        <v>0</v>
      </c>
      <c r="X9" s="58">
        <f>'Aanneemsom - Waterinstallaties'!X8</f>
        <v>0</v>
      </c>
      <c r="Y9" s="114"/>
      <c r="Z9" s="58">
        <f>'Aanneemsom - Waterinstallaties'!Z8</f>
        <v>0</v>
      </c>
      <c r="AA9" s="58">
        <f>'Aanneemsom - Waterinstallaties'!AA8</f>
        <v>0</v>
      </c>
      <c r="AB9" s="58">
        <f>'Aanneemsom - Waterinstallaties'!AB8</f>
        <v>0</v>
      </c>
      <c r="AD9" s="58">
        <f>'Aanneemsom - Waterinstallaties'!AD8</f>
        <v>0</v>
      </c>
      <c r="AE9" s="58">
        <f>'Aanneemsom - Waterinstallaties'!AE8</f>
        <v>0</v>
      </c>
      <c r="AF9" s="114"/>
      <c r="AI9" s="58">
        <f>'Aanneemsom - Waterinstallaties'!AI8</f>
        <v>0</v>
      </c>
      <c r="AJ9" s="58">
        <f>'Aanneemsom - Waterinstallaties'!AJ8</f>
        <v>0</v>
      </c>
      <c r="AK9" s="58">
        <f>'Aanneemsom - Waterinstallaties'!AK8</f>
        <v>0</v>
      </c>
      <c r="AL9" s="58">
        <f>'Aanneemsom - Waterinstallaties'!AL8</f>
        <v>0</v>
      </c>
      <c r="AM9" s="58">
        <f>'Aanneemsom - Waterinstallaties'!AM8</f>
        <v>0</v>
      </c>
      <c r="AO9" s="58">
        <f>'Aanneemsom - Waterinstallaties'!AO8</f>
        <v>0</v>
      </c>
      <c r="AP9" s="58">
        <f>'Aanneemsom - Waterinstallaties'!AP8</f>
        <v>0</v>
      </c>
      <c r="AQ9" s="58">
        <f>'Aanneemsom - Waterinstallaties'!AQ8</f>
        <v>0</v>
      </c>
      <c r="AR9" s="58">
        <f>'Aanneemsom - Waterinstallaties'!AR8</f>
        <v>0</v>
      </c>
      <c r="AS9" s="58">
        <f>'Aanneemsom - Waterinstallaties'!AS8</f>
        <v>0</v>
      </c>
      <c r="AT9" s="58">
        <f>'Aanneemsom - Waterinstallaties'!AT8</f>
        <v>0</v>
      </c>
      <c r="AU9" s="58">
        <f>'Aanneemsom - Waterinstallaties'!AU8</f>
        <v>0</v>
      </c>
      <c r="AV9" s="114"/>
      <c r="AW9" s="58">
        <f>'Aanneemsom - Waterinstallaties'!AW8</f>
        <v>0</v>
      </c>
      <c r="AY9" s="58">
        <f>'Aanneemsom - Waterinstallaties'!AY8</f>
        <v>0</v>
      </c>
      <c r="AZ9" s="58">
        <f>'Aanneemsom - Waterinstallaties'!AZ8</f>
        <v>0</v>
      </c>
      <c r="BA9" s="58">
        <f>'Aanneemsom - Waterinstallaties'!BA8</f>
        <v>0</v>
      </c>
      <c r="BB9" s="58">
        <f>'Aanneemsom - Waterinstallaties'!BB8</f>
        <v>0</v>
      </c>
      <c r="BD9" s="58">
        <f>'Aanneemsom - Waterinstallaties'!BD8</f>
        <v>0</v>
      </c>
      <c r="BE9" s="58">
        <f>'Aanneemsom - Waterinstallaties'!BE8</f>
        <v>0</v>
      </c>
      <c r="BF9" s="57"/>
    </row>
    <row r="10" spans="1:58" ht="17.100000000000001" customHeight="1" x14ac:dyDescent="0.3">
      <c r="B10" s="8" t="s">
        <v>133</v>
      </c>
      <c r="C10" s="58">
        <f t="shared" si="0"/>
        <v>0</v>
      </c>
      <c r="D10" s="114"/>
      <c r="E10" s="58">
        <f>'Aanneemsom - Plaagdiermgmt'!E8</f>
        <v>0</v>
      </c>
      <c r="G10" s="58">
        <f>'Aanneemsom - Plaagdiermgmt'!G8</f>
        <v>0</v>
      </c>
      <c r="H10" s="58">
        <f>'Aanneemsom - Plaagdiermgmt'!H8</f>
        <v>0</v>
      </c>
      <c r="I10" s="58">
        <f>'Aanneemsom - Plaagdiermgmt'!I8</f>
        <v>0</v>
      </c>
      <c r="J10" s="58">
        <f>'Aanneemsom - Plaagdiermgmt'!J8</f>
        <v>0</v>
      </c>
      <c r="K10" s="114"/>
      <c r="L10" s="58">
        <f>'Aanneemsom - Plaagdiermgmt'!L8</f>
        <v>0</v>
      </c>
      <c r="M10" s="58">
        <f>'Aanneemsom - Plaagdiermgmt'!M8</f>
        <v>0</v>
      </c>
      <c r="N10" s="58">
        <f>'Aanneemsom - Plaagdiermgmt'!N8</f>
        <v>0</v>
      </c>
      <c r="O10" s="58">
        <f>'Aanneemsom - Plaagdiermgmt'!O8</f>
        <v>0</v>
      </c>
      <c r="P10" s="58">
        <f>'Aanneemsom - Plaagdiermgmt'!P8</f>
        <v>0</v>
      </c>
      <c r="Q10" s="114"/>
      <c r="R10" s="58">
        <f>'Aanneemsom - Plaagdiermgmt'!R8</f>
        <v>0</v>
      </c>
      <c r="S10" s="114"/>
      <c r="T10" s="58">
        <f>'Aanneemsom - Plaagdiermgmt'!T8</f>
        <v>0</v>
      </c>
      <c r="U10" s="58">
        <f>'Aanneemsom - Plaagdiermgmt'!U8</f>
        <v>0</v>
      </c>
      <c r="V10" s="58">
        <f>'Aanneemsom - Plaagdiermgmt'!V8</f>
        <v>0</v>
      </c>
      <c r="W10" s="58">
        <f>'Aanneemsom - Plaagdiermgmt'!W8</f>
        <v>0</v>
      </c>
      <c r="X10" s="58">
        <f>'Aanneemsom - Plaagdiermgmt'!X8</f>
        <v>0</v>
      </c>
      <c r="Y10" s="114"/>
      <c r="Z10" s="58">
        <f>'Aanneemsom - Plaagdiermgmt'!Z8</f>
        <v>0</v>
      </c>
      <c r="AA10" s="58">
        <f>'Aanneemsom - Plaagdiermgmt'!AA8</f>
        <v>0</v>
      </c>
      <c r="AB10" s="114"/>
      <c r="AD10" s="58">
        <f>'Aanneemsom - Plaagdiermgmt'!AD8</f>
        <v>0</v>
      </c>
      <c r="AE10" s="58">
        <f>'Aanneemsom - Plaagdiermgmt'!AE8</f>
        <v>0</v>
      </c>
      <c r="AF10" s="114"/>
      <c r="AI10" s="114"/>
      <c r="AJ10" s="58">
        <f>'Aanneemsom - Plaagdiermgmt'!AJ8</f>
        <v>0</v>
      </c>
      <c r="AK10" s="114"/>
      <c r="AL10" s="114"/>
      <c r="AM10" s="114"/>
      <c r="AO10" s="58">
        <f>'Aanneemsom - Plaagdiermgmt'!AO8</f>
        <v>0</v>
      </c>
      <c r="AP10" s="114"/>
      <c r="AQ10" s="114"/>
      <c r="AR10" s="114"/>
      <c r="AS10" s="58">
        <f>'Aanneemsom - Plaagdiermgmt'!AS8</f>
        <v>0</v>
      </c>
      <c r="AT10" s="114"/>
      <c r="AU10" s="58">
        <f>'Aanneemsom - Plaagdiermgmt'!AU8</f>
        <v>0</v>
      </c>
      <c r="AV10" s="58">
        <f>'Aanneemsom - Plaagdiermgmt'!AV8</f>
        <v>0</v>
      </c>
      <c r="AW10" s="58">
        <f>'Aanneemsom - Plaagdiermgmt'!AW8</f>
        <v>0</v>
      </c>
      <c r="AY10" s="114"/>
      <c r="AZ10" s="58">
        <f>'Aanneemsom - Plaagdiermgmt'!AZ8</f>
        <v>0</v>
      </c>
      <c r="BA10" s="58">
        <f>'Aanneemsom - Plaagdiermgmt'!BA8</f>
        <v>0</v>
      </c>
      <c r="BB10" s="58">
        <f>'Aanneemsom - Plaagdiermgmt'!BB8</f>
        <v>0</v>
      </c>
      <c r="BD10" s="58">
        <f>'Aanneemsom - Plaagdiermgmt'!BD8</f>
        <v>0</v>
      </c>
      <c r="BE10" s="58">
        <f>'Aanneemsom - Plaagdiermgmt'!BE8</f>
        <v>0</v>
      </c>
      <c r="BF10" s="57"/>
    </row>
    <row r="11" spans="1:58" ht="17.100000000000001" customHeight="1" x14ac:dyDescent="0.3">
      <c r="B11" s="2" t="s">
        <v>134</v>
      </c>
      <c r="C11" s="58">
        <f t="shared" si="0"/>
        <v>0</v>
      </c>
      <c r="D11" s="114"/>
      <c r="E11" s="111">
        <f>'Aanneemsom - Gladheid'!E8</f>
        <v>0</v>
      </c>
      <c r="G11" s="111">
        <f>'Aanneemsom - Gladheid'!G8</f>
        <v>0</v>
      </c>
      <c r="H11" s="111">
        <f>'Aanneemsom - Gladheid'!H8</f>
        <v>0</v>
      </c>
      <c r="I11" s="111">
        <f>'Aanneemsom - Gladheid'!I8</f>
        <v>0</v>
      </c>
      <c r="J11" s="114"/>
      <c r="K11" s="111">
        <f>'Aanneemsom - Gladheid'!K8</f>
        <v>0</v>
      </c>
      <c r="L11" s="111">
        <f>'Aanneemsom - Gladheid'!L8</f>
        <v>0</v>
      </c>
      <c r="M11" s="111">
        <f>'Aanneemsom - Gladheid'!M8</f>
        <v>0</v>
      </c>
      <c r="N11" s="111">
        <f>'Aanneemsom - Gladheid'!N8</f>
        <v>0</v>
      </c>
      <c r="O11" s="114"/>
      <c r="P11" s="111">
        <f>'Aanneemsom - Gladheid'!P8</f>
        <v>0</v>
      </c>
      <c r="Q11" s="114"/>
      <c r="R11" s="111">
        <f>'Aanneemsom - Gladheid'!R8</f>
        <v>0</v>
      </c>
      <c r="S11" s="114"/>
      <c r="T11" s="111">
        <f>'Aanneemsom - Gladheid'!T8</f>
        <v>0</v>
      </c>
      <c r="U11" s="114"/>
      <c r="V11" s="114"/>
      <c r="W11" s="111">
        <f>'Aanneemsom - Gladheid'!W8</f>
        <v>0</v>
      </c>
      <c r="X11" s="111">
        <f>'Aanneemsom - Gladheid'!X8</f>
        <v>0</v>
      </c>
      <c r="Y11" s="114"/>
      <c r="Z11" s="114"/>
      <c r="AA11" s="114"/>
      <c r="AB11" s="114"/>
      <c r="AD11" s="114"/>
      <c r="AE11" s="111">
        <f>'Aanneemsom - Gladheid'!AE8</f>
        <v>0</v>
      </c>
      <c r="AF11" s="114"/>
      <c r="AI11" s="111">
        <f>'Aanneemsom - Gladheid'!AI8</f>
        <v>0</v>
      </c>
      <c r="AJ11" s="111">
        <f>'Aanneemsom - Gladheid'!AJ8</f>
        <v>0</v>
      </c>
      <c r="AK11" s="114"/>
      <c r="AL11" s="114"/>
      <c r="AM11" s="114"/>
      <c r="AO11" s="114"/>
      <c r="AP11" s="114"/>
      <c r="AQ11" s="114"/>
      <c r="AR11" s="111">
        <f>'Aanneemsom - Gladheid'!AR8</f>
        <v>0</v>
      </c>
      <c r="AS11" s="111">
        <f>'Aanneemsom - Gladheid'!AS8</f>
        <v>0</v>
      </c>
      <c r="AT11" s="114"/>
      <c r="AU11" s="114"/>
      <c r="AV11" s="114"/>
      <c r="AW11" s="111">
        <f>'Aanneemsom - Gladheid'!AW8</f>
        <v>0</v>
      </c>
      <c r="AY11" s="111">
        <f>'Aanneemsom - Gladheid'!AY8</f>
        <v>0</v>
      </c>
      <c r="AZ11" s="114"/>
      <c r="BA11" s="114"/>
      <c r="BB11" s="111">
        <f>'Aanneemsom - Gladheid'!BB8</f>
        <v>0</v>
      </c>
      <c r="BD11" s="114"/>
      <c r="BE11" s="114"/>
      <c r="BF11" s="57"/>
    </row>
    <row r="12" spans="1:58" s="1" customFormat="1" ht="17.100000000000001" customHeight="1" thickBot="1" x14ac:dyDescent="0.35">
      <c r="A12" s="11"/>
      <c r="B12" s="6" t="s">
        <v>135</v>
      </c>
      <c r="C12" s="112">
        <f t="shared" si="0"/>
        <v>0</v>
      </c>
      <c r="D12" s="112">
        <f t="shared" ref="D12:AI12" si="1">SUM(D6:D11)</f>
        <v>0</v>
      </c>
      <c r="E12" s="112">
        <f t="shared" si="1"/>
        <v>0</v>
      </c>
      <c r="F12" s="2"/>
      <c r="G12" s="112">
        <f t="shared" si="1"/>
        <v>0</v>
      </c>
      <c r="H12" s="112">
        <f t="shared" si="1"/>
        <v>0</v>
      </c>
      <c r="I12" s="112">
        <f t="shared" si="1"/>
        <v>0</v>
      </c>
      <c r="J12" s="112">
        <f t="shared" si="1"/>
        <v>0</v>
      </c>
      <c r="K12" s="112">
        <f t="shared" si="1"/>
        <v>0</v>
      </c>
      <c r="L12" s="112">
        <f t="shared" si="1"/>
        <v>0</v>
      </c>
      <c r="M12" s="112">
        <f t="shared" si="1"/>
        <v>0</v>
      </c>
      <c r="N12" s="112">
        <f t="shared" si="1"/>
        <v>0</v>
      </c>
      <c r="O12" s="112">
        <f t="shared" si="1"/>
        <v>0</v>
      </c>
      <c r="P12" s="112">
        <f t="shared" si="1"/>
        <v>0</v>
      </c>
      <c r="Q12" s="112">
        <f t="shared" si="1"/>
        <v>0</v>
      </c>
      <c r="R12" s="112">
        <f t="shared" si="1"/>
        <v>0</v>
      </c>
      <c r="S12" s="112">
        <f t="shared" si="1"/>
        <v>0</v>
      </c>
      <c r="T12" s="112">
        <f t="shared" si="1"/>
        <v>0</v>
      </c>
      <c r="U12" s="112">
        <f t="shared" si="1"/>
        <v>0</v>
      </c>
      <c r="V12" s="112">
        <f t="shared" si="1"/>
        <v>0</v>
      </c>
      <c r="W12" s="112">
        <f t="shared" si="1"/>
        <v>0</v>
      </c>
      <c r="X12" s="112">
        <f t="shared" si="1"/>
        <v>0</v>
      </c>
      <c r="Y12" s="112">
        <f t="shared" si="1"/>
        <v>0</v>
      </c>
      <c r="Z12" s="112">
        <f t="shared" si="1"/>
        <v>0</v>
      </c>
      <c r="AA12" s="112">
        <f t="shared" si="1"/>
        <v>0</v>
      </c>
      <c r="AB12" s="112">
        <f t="shared" si="1"/>
        <v>0</v>
      </c>
      <c r="AC12" s="2"/>
      <c r="AD12" s="112">
        <f t="shared" si="1"/>
        <v>0</v>
      </c>
      <c r="AE12" s="112">
        <f t="shared" si="1"/>
        <v>0</v>
      </c>
      <c r="AF12" s="112">
        <f t="shared" si="1"/>
        <v>0</v>
      </c>
      <c r="AG12" s="2"/>
      <c r="AH12" s="2"/>
      <c r="AI12" s="112">
        <f t="shared" si="1"/>
        <v>0</v>
      </c>
      <c r="AJ12" s="112">
        <f t="shared" ref="AJ12:BE12" si="2">SUM(AJ6:AJ11)</f>
        <v>0</v>
      </c>
      <c r="AK12" s="112">
        <f t="shared" si="2"/>
        <v>0</v>
      </c>
      <c r="AL12" s="112">
        <f t="shared" si="2"/>
        <v>0</v>
      </c>
      <c r="AM12" s="112">
        <f t="shared" si="2"/>
        <v>0</v>
      </c>
      <c r="AN12" s="2"/>
      <c r="AO12" s="112">
        <f t="shared" si="2"/>
        <v>0</v>
      </c>
      <c r="AP12" s="112">
        <f t="shared" si="2"/>
        <v>0</v>
      </c>
      <c r="AQ12" s="112">
        <f t="shared" si="2"/>
        <v>0</v>
      </c>
      <c r="AR12" s="112">
        <f t="shared" si="2"/>
        <v>0</v>
      </c>
      <c r="AS12" s="112">
        <f t="shared" si="2"/>
        <v>0</v>
      </c>
      <c r="AT12" s="112">
        <f t="shared" si="2"/>
        <v>0</v>
      </c>
      <c r="AU12" s="112">
        <f t="shared" si="2"/>
        <v>0</v>
      </c>
      <c r="AV12" s="112">
        <f t="shared" si="2"/>
        <v>0</v>
      </c>
      <c r="AW12" s="112">
        <f t="shared" si="2"/>
        <v>0</v>
      </c>
      <c r="AX12" s="2"/>
      <c r="AY12" s="112">
        <f t="shared" si="2"/>
        <v>0</v>
      </c>
      <c r="AZ12" s="112">
        <f t="shared" si="2"/>
        <v>0</v>
      </c>
      <c r="BA12" s="112">
        <f t="shared" si="2"/>
        <v>0</v>
      </c>
      <c r="BB12" s="112">
        <f t="shared" si="2"/>
        <v>0</v>
      </c>
      <c r="BC12" s="2"/>
      <c r="BD12" s="112">
        <f t="shared" si="2"/>
        <v>0</v>
      </c>
      <c r="BE12" s="112">
        <f t="shared" si="2"/>
        <v>0</v>
      </c>
      <c r="BF12" s="60"/>
    </row>
    <row r="13" spans="1:58" ht="5.25" customHeight="1" x14ac:dyDescent="0.3">
      <c r="B13" s="13"/>
      <c r="C13" s="113"/>
      <c r="D13" s="113"/>
      <c r="E13" s="113"/>
      <c r="G13" s="113"/>
      <c r="H13" s="113"/>
      <c r="I13" s="113"/>
      <c r="J13" s="113"/>
      <c r="K13" s="113"/>
      <c r="L13" s="113"/>
      <c r="M13" s="113"/>
      <c r="N13" s="113"/>
      <c r="O13" s="113"/>
      <c r="P13" s="113"/>
      <c r="Q13" s="113"/>
      <c r="R13" s="113"/>
      <c r="S13" s="113"/>
      <c r="T13" s="113"/>
      <c r="U13" s="113"/>
      <c r="V13" s="113"/>
      <c r="W13" s="113"/>
      <c r="X13" s="113"/>
      <c r="Y13" s="113"/>
      <c r="Z13" s="113"/>
      <c r="AA13" s="113"/>
      <c r="AB13" s="113"/>
      <c r="AD13" s="113"/>
      <c r="AE13" s="113"/>
      <c r="AF13" s="113"/>
      <c r="AI13" s="113"/>
      <c r="AJ13" s="113"/>
      <c r="AK13" s="113"/>
      <c r="AL13" s="113"/>
      <c r="AM13" s="113"/>
      <c r="AO13" s="113"/>
      <c r="AP13" s="113"/>
      <c r="AQ13" s="113"/>
      <c r="AR13" s="113"/>
      <c r="AS13" s="113"/>
      <c r="AT13" s="113"/>
      <c r="AU13" s="113"/>
      <c r="AV13" s="113"/>
      <c r="AW13" s="113"/>
      <c r="AY13" s="113"/>
      <c r="AZ13" s="113"/>
      <c r="BA13" s="113"/>
      <c r="BB13" s="113"/>
      <c r="BD13" s="113"/>
      <c r="BE13" s="113"/>
      <c r="BF13" s="57"/>
    </row>
    <row r="14" spans="1:58" ht="17.100000000000001" customHeight="1" x14ac:dyDescent="0.3">
      <c r="B14" s="34" t="s">
        <v>136</v>
      </c>
      <c r="C14" s="56"/>
      <c r="D14" s="56"/>
      <c r="E14" s="56"/>
      <c r="G14" s="56"/>
      <c r="H14" s="56"/>
      <c r="I14" s="56"/>
      <c r="J14" s="56"/>
      <c r="K14" s="56"/>
      <c r="L14" s="56"/>
      <c r="M14" s="56"/>
      <c r="N14" s="56"/>
      <c r="O14" s="56"/>
      <c r="P14" s="56"/>
      <c r="Q14" s="56"/>
      <c r="R14" s="56"/>
      <c r="S14" s="56"/>
      <c r="T14" s="56"/>
      <c r="U14" s="56"/>
      <c r="V14" s="56"/>
      <c r="W14" s="56"/>
      <c r="X14" s="56"/>
      <c r="Y14" s="56"/>
      <c r="Z14" s="56"/>
      <c r="AA14" s="56"/>
      <c r="AB14" s="56"/>
      <c r="AD14" s="56"/>
      <c r="AE14" s="56"/>
      <c r="AF14" s="56"/>
      <c r="AI14" s="56"/>
      <c r="AJ14" s="56"/>
      <c r="AK14" s="56"/>
      <c r="AL14" s="56"/>
      <c r="AM14" s="56"/>
      <c r="AO14" s="56"/>
      <c r="AP14" s="56"/>
      <c r="AQ14" s="56"/>
      <c r="AR14" s="56"/>
      <c r="AS14" s="56"/>
      <c r="AT14" s="56"/>
      <c r="AU14" s="56"/>
      <c r="AV14" s="56"/>
      <c r="AW14" s="56"/>
      <c r="AY14" s="56"/>
      <c r="AZ14" s="56"/>
      <c r="BA14" s="56"/>
      <c r="BB14" s="56"/>
      <c r="BD14" s="56"/>
      <c r="BE14" s="56"/>
      <c r="BF14" s="57"/>
    </row>
    <row r="15" spans="1:58" ht="17.100000000000001" customHeight="1" x14ac:dyDescent="0.3">
      <c r="B15" s="8" t="s">
        <v>134</v>
      </c>
      <c r="C15" s="58">
        <f t="shared" ref="C15:C17" si="3">SUM(D15:BE15)</f>
        <v>0</v>
      </c>
      <c r="D15" s="114"/>
      <c r="E15" s="58">
        <f>'Verrekenprijzen - Gladheid'!E10</f>
        <v>0</v>
      </c>
      <c r="G15" s="58">
        <f>'Verrekenprijzen - Gladheid'!G10</f>
        <v>0</v>
      </c>
      <c r="H15" s="58">
        <f>'Verrekenprijzen - Gladheid'!H10</f>
        <v>0</v>
      </c>
      <c r="I15" s="58">
        <f>'Verrekenprijzen - Gladheid'!I10</f>
        <v>0</v>
      </c>
      <c r="J15" s="114"/>
      <c r="K15" s="58">
        <f>'Verrekenprijzen - Gladheid'!K10</f>
        <v>0</v>
      </c>
      <c r="L15" s="58">
        <f>'Verrekenprijzen - Gladheid'!L10</f>
        <v>0</v>
      </c>
      <c r="M15" s="58">
        <f>'Verrekenprijzen - Gladheid'!M10</f>
        <v>0</v>
      </c>
      <c r="N15" s="58">
        <f>'Verrekenprijzen - Gladheid'!N10</f>
        <v>0</v>
      </c>
      <c r="O15" s="114"/>
      <c r="P15" s="58">
        <f>'Verrekenprijzen - Gladheid'!P10</f>
        <v>0</v>
      </c>
      <c r="Q15" s="114"/>
      <c r="R15" s="58">
        <f>'Verrekenprijzen - Gladheid'!R10</f>
        <v>0</v>
      </c>
      <c r="S15" s="114"/>
      <c r="T15" s="58">
        <f>'Verrekenprijzen - Gladheid'!T10</f>
        <v>0</v>
      </c>
      <c r="U15" s="114"/>
      <c r="V15" s="114"/>
      <c r="W15" s="58">
        <f>'Verrekenprijzen - Gladheid'!W10</f>
        <v>0</v>
      </c>
      <c r="X15" s="58">
        <f>'Verrekenprijzen - Gladheid'!X10</f>
        <v>0</v>
      </c>
      <c r="Y15" s="114"/>
      <c r="Z15" s="114"/>
      <c r="AA15" s="114"/>
      <c r="AB15" s="114"/>
      <c r="AD15" s="114"/>
      <c r="AE15" s="58">
        <f>'Verrekenprijzen - Gladheid'!AE10</f>
        <v>0</v>
      </c>
      <c r="AF15" s="114"/>
      <c r="AI15" s="58">
        <f>'Verrekenprijzen - Gladheid'!AI10</f>
        <v>0</v>
      </c>
      <c r="AJ15" s="58">
        <f>'Verrekenprijzen - Gladheid'!AJ10</f>
        <v>0</v>
      </c>
      <c r="AK15" s="114"/>
      <c r="AL15" s="114"/>
      <c r="AM15" s="114"/>
      <c r="AO15" s="114"/>
      <c r="AP15" s="114"/>
      <c r="AQ15" s="114"/>
      <c r="AR15" s="58">
        <f>'Verrekenprijzen - Gladheid'!AR10</f>
        <v>0</v>
      </c>
      <c r="AS15" s="58">
        <f>'Verrekenprijzen - Gladheid'!AS10</f>
        <v>0</v>
      </c>
      <c r="AT15" s="114"/>
      <c r="AU15" s="114"/>
      <c r="AV15" s="114"/>
      <c r="AW15" s="58">
        <f>'Verrekenprijzen - Gladheid'!AW10</f>
        <v>0</v>
      </c>
      <c r="AY15" s="58">
        <f>'Verrekenprijzen - Gladheid'!AY10</f>
        <v>0</v>
      </c>
      <c r="AZ15" s="114"/>
      <c r="BA15" s="114"/>
      <c r="BB15" s="58">
        <f>'Verrekenprijzen - Gladheid'!BB10</f>
        <v>0</v>
      </c>
      <c r="BD15" s="114"/>
      <c r="BE15" s="114"/>
      <c r="BF15" s="57"/>
    </row>
    <row r="16" spans="1:58" ht="17.100000000000001" customHeight="1" x14ac:dyDescent="0.3">
      <c r="B16" s="9" t="s">
        <v>137</v>
      </c>
      <c r="C16" s="58">
        <f t="shared" si="3"/>
        <v>0</v>
      </c>
      <c r="D16" s="114"/>
      <c r="E16" s="122">
        <f>'Verrekenprijzen - Afval'!G337+'Verrekenprijzen - Afval'!G348</f>
        <v>0</v>
      </c>
      <c r="G16" s="122">
        <f>'Verrekenprijzen - Afval'!I337+'Verrekenprijzen - Afval'!I348</f>
        <v>0</v>
      </c>
      <c r="H16" s="122">
        <f>'Verrekenprijzen - Afval'!J337+'Verrekenprijzen - Afval'!J348</f>
        <v>0</v>
      </c>
      <c r="I16" s="122">
        <f>'Verrekenprijzen - Afval'!K337+'Verrekenprijzen - Afval'!K348</f>
        <v>0</v>
      </c>
      <c r="J16" s="122">
        <f>'Verrekenprijzen - Afval'!L337+'Verrekenprijzen - Afval'!L348</f>
        <v>0</v>
      </c>
      <c r="K16" s="122">
        <f>'Verrekenprijzen - Afval'!M337+'Verrekenprijzen - Afval'!M348</f>
        <v>0</v>
      </c>
      <c r="L16" s="122">
        <f>'Verrekenprijzen - Afval'!N337+'Verrekenprijzen - Afval'!N348</f>
        <v>0</v>
      </c>
      <c r="M16" s="122">
        <f>'Verrekenprijzen - Afval'!O337+'Verrekenprijzen - Afval'!O348</f>
        <v>0</v>
      </c>
      <c r="N16" s="122">
        <f>'Verrekenprijzen - Afval'!P337+'Verrekenprijzen - Afval'!P348</f>
        <v>0</v>
      </c>
      <c r="O16" s="122">
        <f>'Verrekenprijzen - Afval'!Q337+'Verrekenprijzen - Afval'!Q348</f>
        <v>0</v>
      </c>
      <c r="P16" s="122">
        <f>'Verrekenprijzen - Afval'!R337+'Verrekenprijzen - Afval'!R348</f>
        <v>0</v>
      </c>
      <c r="Q16" s="122">
        <f>'Verrekenprijzen - Afval'!S337+'Verrekenprijzen - Afval'!S348</f>
        <v>0</v>
      </c>
      <c r="R16" s="122">
        <f>'Verrekenprijzen - Afval'!T337+'Verrekenprijzen - Afval'!T348</f>
        <v>0</v>
      </c>
      <c r="S16" s="114"/>
      <c r="T16" s="122">
        <f>'Verrekenprijzen - Afval'!V337+'Verrekenprijzen - Afval'!V348</f>
        <v>0</v>
      </c>
      <c r="U16" s="122">
        <f>'Verrekenprijzen - Afval'!W337+'Verrekenprijzen - Afval'!W348</f>
        <v>0</v>
      </c>
      <c r="V16" s="122">
        <f>'Verrekenprijzen - Afval'!X337+'Verrekenprijzen - Afval'!X348</f>
        <v>0</v>
      </c>
      <c r="W16" s="122">
        <f>'Verrekenprijzen - Afval'!Y337+'Verrekenprijzen - Afval'!Y348</f>
        <v>0</v>
      </c>
      <c r="X16" s="122">
        <f>'Verrekenprijzen - Afval'!Z337+'Verrekenprijzen - Afval'!Z348</f>
        <v>0</v>
      </c>
      <c r="Y16" s="122">
        <f>'Verrekenprijzen - Afval'!AA337+'Verrekenprijzen - Afval'!AA348</f>
        <v>0</v>
      </c>
      <c r="Z16" s="122">
        <f>'Verrekenprijzen - Afval'!AB337+'Verrekenprijzen - Afval'!AB348</f>
        <v>0</v>
      </c>
      <c r="AA16" s="122">
        <f>'Verrekenprijzen - Afval'!AC337+'Verrekenprijzen - Afval'!AC348</f>
        <v>0</v>
      </c>
      <c r="AB16" s="122">
        <f>'Verrekenprijzen - Afval'!AD337+'Verrekenprijzen - Afval'!AD348</f>
        <v>0</v>
      </c>
      <c r="AD16" s="122">
        <f>'Verrekenprijzen - Afval'!AF337+'Verrekenprijzen - Afval'!AF348</f>
        <v>0</v>
      </c>
      <c r="AE16" s="122">
        <f>'Verrekenprijzen - Afval'!AG337+'Verrekenprijzen - Afval'!AG348</f>
        <v>0</v>
      </c>
      <c r="AF16" s="114"/>
      <c r="AI16" s="122">
        <f>'Verrekenprijzen - Afval'!AK337+'Verrekenprijzen - Afval'!AK348</f>
        <v>0</v>
      </c>
      <c r="AJ16" s="122">
        <f>'Verrekenprijzen - Afval'!AL337+'Verrekenprijzen - Afval'!AL348</f>
        <v>0</v>
      </c>
      <c r="AK16" s="122">
        <f>'Verrekenprijzen - Afval'!AM337+'Verrekenprijzen - Afval'!AM348</f>
        <v>0</v>
      </c>
      <c r="AL16" s="122">
        <f>'Verrekenprijzen - Afval'!AN337+'Verrekenprijzen - Afval'!AN348</f>
        <v>0</v>
      </c>
      <c r="AM16" s="114"/>
      <c r="AO16" s="122">
        <f>'Verrekenprijzen - Afval'!AQ337+'Verrekenprijzen - Afval'!AQ348</f>
        <v>0</v>
      </c>
      <c r="AP16" s="114"/>
      <c r="AQ16" s="122">
        <f>'Verrekenprijzen - Afval'!AS337+'Verrekenprijzen - Afval'!AS348</f>
        <v>0</v>
      </c>
      <c r="AR16" s="122">
        <f>'Verrekenprijzen - Afval'!AT337+'Verrekenprijzen - Afval'!AT348</f>
        <v>0</v>
      </c>
      <c r="AS16" s="122">
        <f>'Verrekenprijzen - Afval'!AU337+'Verrekenprijzen - Afval'!AU348</f>
        <v>0</v>
      </c>
      <c r="AT16" s="114"/>
      <c r="AU16" s="122">
        <f>'Verrekenprijzen - Afval'!AW337+'Verrekenprijzen - Afval'!AW348</f>
        <v>0</v>
      </c>
      <c r="AV16" s="122">
        <f>'Verrekenprijzen - Afval'!AX337+'Verrekenprijzen - Afval'!AX348</f>
        <v>0</v>
      </c>
      <c r="AW16" s="122">
        <f>'Verrekenprijzen - Afval'!AY337+'Verrekenprijzen - Afval'!AY348</f>
        <v>0</v>
      </c>
      <c r="AY16" s="122">
        <f>'Verrekenprijzen - Afval'!BA337+'Verrekenprijzen - Afval'!BA348</f>
        <v>0</v>
      </c>
      <c r="AZ16" s="122">
        <f>'Verrekenprijzen - Afval'!BB337+'Verrekenprijzen - Afval'!BB348</f>
        <v>0</v>
      </c>
      <c r="BA16" s="122">
        <f>'Verrekenprijzen - Afval'!BC337+'Verrekenprijzen - Afval'!BC348</f>
        <v>0</v>
      </c>
      <c r="BB16" s="122">
        <f>'Verrekenprijzen - Afval'!BD337+'Verrekenprijzen - Afval'!BD348</f>
        <v>0</v>
      </c>
      <c r="BD16" s="122">
        <f>'Verrekenprijzen - Afval'!BF337</f>
        <v>0</v>
      </c>
      <c r="BE16" s="122">
        <f>'Verrekenprijzen - Afval'!BG337</f>
        <v>0</v>
      </c>
      <c r="BF16" s="57"/>
    </row>
    <row r="17" spans="1:58" ht="17.100000000000001" customHeight="1" x14ac:dyDescent="0.3">
      <c r="B17" s="8" t="s">
        <v>138</v>
      </c>
      <c r="C17" s="58">
        <f t="shared" si="3"/>
        <v>0</v>
      </c>
      <c r="D17" s="58">
        <f>'Verrekenprijzen - Binnengroen'!F6</f>
        <v>0</v>
      </c>
      <c r="E17" s="58">
        <f>'Verrekenprijzen - Binnengroen'!G6</f>
        <v>0</v>
      </c>
      <c r="G17" s="58">
        <f>'Verrekenprijzen - Binnengroen'!I6</f>
        <v>0</v>
      </c>
      <c r="H17" s="58">
        <f>'Verrekenprijzen - Binnengroen'!J6</f>
        <v>0</v>
      </c>
      <c r="I17" s="58">
        <f>'Verrekenprijzen - Binnengroen'!K6</f>
        <v>0</v>
      </c>
      <c r="J17" s="58">
        <f>'Verrekenprijzen - Binnengroen'!L6</f>
        <v>0</v>
      </c>
      <c r="K17" s="58">
        <f>'Verrekenprijzen - Binnengroen'!M6</f>
        <v>0</v>
      </c>
      <c r="L17" s="58">
        <f>'Verrekenprijzen - Binnengroen'!N6</f>
        <v>0</v>
      </c>
      <c r="M17" s="58">
        <f>'Verrekenprijzen - Binnengroen'!O6</f>
        <v>0</v>
      </c>
      <c r="N17" s="58">
        <f>'Verrekenprijzen - Binnengroen'!P6</f>
        <v>0</v>
      </c>
      <c r="O17" s="58">
        <f>'Verrekenprijzen - Binnengroen'!Q6</f>
        <v>0</v>
      </c>
      <c r="P17" s="58">
        <f>'Verrekenprijzen - Binnengroen'!R6</f>
        <v>0</v>
      </c>
      <c r="Q17" s="58">
        <f>'Verrekenprijzen - Binnengroen'!S6</f>
        <v>0</v>
      </c>
      <c r="R17" s="58">
        <f>'Verrekenprijzen - Binnengroen'!T6</f>
        <v>0</v>
      </c>
      <c r="S17" s="58">
        <f>'Verrekenprijzen - Binnengroen'!U6</f>
        <v>0</v>
      </c>
      <c r="T17" s="58">
        <f>'Verrekenprijzen - Binnengroen'!V6</f>
        <v>0</v>
      </c>
      <c r="U17" s="58">
        <f>'Verrekenprijzen - Binnengroen'!W6</f>
        <v>0</v>
      </c>
      <c r="V17" s="58">
        <f>'Verrekenprijzen - Binnengroen'!X6</f>
        <v>0</v>
      </c>
      <c r="W17" s="58">
        <f>'Verrekenprijzen - Binnengroen'!Y6</f>
        <v>0</v>
      </c>
      <c r="X17" s="58">
        <f>'Verrekenprijzen - Binnengroen'!Z6</f>
        <v>0</v>
      </c>
      <c r="Y17" s="114"/>
      <c r="Z17" s="58">
        <f>'Verrekenprijzen - Binnengroen'!AB6</f>
        <v>0</v>
      </c>
      <c r="AA17" s="58">
        <f>'Verrekenprijzen - Binnengroen'!AC6</f>
        <v>0</v>
      </c>
      <c r="AB17" s="58">
        <f>'Verrekenprijzen - Binnengroen'!AD6</f>
        <v>0</v>
      </c>
      <c r="AD17" s="58">
        <f>'Verrekenprijzen - Binnengroen'!AF6</f>
        <v>0</v>
      </c>
      <c r="AE17" s="58">
        <f>'Verrekenprijzen - Binnengroen'!AG6</f>
        <v>0</v>
      </c>
      <c r="AF17" s="58">
        <f>'Verrekenprijzen - Binnengroen'!AH6</f>
        <v>0</v>
      </c>
      <c r="AI17" s="58">
        <f>'Verrekenprijzen - Binnengroen'!AK6</f>
        <v>0</v>
      </c>
      <c r="AJ17" s="58">
        <f>'Verrekenprijzen - Binnengroen'!AL6</f>
        <v>0</v>
      </c>
      <c r="AK17" s="58">
        <f>'Verrekenprijzen - Binnengroen'!AM6</f>
        <v>0</v>
      </c>
      <c r="AL17" s="58">
        <f>'Verrekenprijzen - Binnengroen'!AN6</f>
        <v>0</v>
      </c>
      <c r="AM17" s="58">
        <f>'Verrekenprijzen - Binnengroen'!AO6</f>
        <v>0</v>
      </c>
      <c r="AO17" s="58">
        <f>'Verrekenprijzen - Binnengroen'!AQ6</f>
        <v>0</v>
      </c>
      <c r="AP17" s="58">
        <f>'Verrekenprijzen - Binnengroen'!AR6</f>
        <v>0</v>
      </c>
      <c r="AQ17" s="58">
        <f>'Verrekenprijzen - Binnengroen'!AS6</f>
        <v>0</v>
      </c>
      <c r="AR17" s="58">
        <f>'Verrekenprijzen - Binnengroen'!AT6</f>
        <v>0</v>
      </c>
      <c r="AS17" s="58">
        <f>'Verrekenprijzen - Binnengroen'!AU6</f>
        <v>0</v>
      </c>
      <c r="AT17" s="114"/>
      <c r="AU17" s="58">
        <f>'Verrekenprijzen - Binnengroen'!AW6</f>
        <v>0</v>
      </c>
      <c r="AV17" s="58">
        <f>'Verrekenprijzen - Binnengroen'!AX6</f>
        <v>0</v>
      </c>
      <c r="AW17" s="58">
        <f>'Verrekenprijzen - Binnengroen'!AY6</f>
        <v>0</v>
      </c>
      <c r="AY17" s="58">
        <f>'Verrekenprijzen - Binnengroen'!BA6</f>
        <v>0</v>
      </c>
      <c r="AZ17" s="58">
        <f>'Verrekenprijzen - Binnengroen'!BB6</f>
        <v>0</v>
      </c>
      <c r="BA17" s="58">
        <f>'Verrekenprijzen - Binnengroen'!BC6</f>
        <v>0</v>
      </c>
      <c r="BB17" s="58">
        <f>'Verrekenprijzen - Binnengroen'!BD6</f>
        <v>0</v>
      </c>
      <c r="BD17" s="58">
        <f>'Verrekenprijzen - Binnengroen'!BF6</f>
        <v>0</v>
      </c>
      <c r="BE17" s="58">
        <f>'Verrekenprijzen - Binnengroen'!BG6</f>
        <v>0</v>
      </c>
      <c r="BF17" s="57"/>
    </row>
    <row r="18" spans="1:58" ht="17.100000000000001" customHeight="1" x14ac:dyDescent="0.3">
      <c r="B18" s="9" t="s">
        <v>132</v>
      </c>
      <c r="C18" s="58">
        <f t="shared" ref="C18" si="4">SUM(D18:BE18)</f>
        <v>0</v>
      </c>
      <c r="D18" s="114"/>
      <c r="E18" s="58">
        <f>'Verrekenprijzen - Waterinstal.'!E10</f>
        <v>0</v>
      </c>
      <c r="G18" s="58">
        <f>'Verrekenprijzen - Waterinstal.'!G10</f>
        <v>0</v>
      </c>
      <c r="H18" s="58">
        <f>'Verrekenprijzen - Waterinstal.'!H10</f>
        <v>0</v>
      </c>
      <c r="I18" s="58">
        <f>'Verrekenprijzen - Waterinstal.'!I10</f>
        <v>0</v>
      </c>
      <c r="J18" s="58">
        <f>'Verrekenprijzen - Waterinstal.'!J10</f>
        <v>0</v>
      </c>
      <c r="K18" s="58">
        <f>'Verrekenprijzen - Waterinstal.'!K10</f>
        <v>0</v>
      </c>
      <c r="L18" s="58">
        <f>'Verrekenprijzen - Waterinstal.'!L10</f>
        <v>0</v>
      </c>
      <c r="M18" s="58">
        <f>'Verrekenprijzen - Waterinstal.'!M10</f>
        <v>0</v>
      </c>
      <c r="N18" s="58">
        <f>'Verrekenprijzen - Waterinstal.'!N10</f>
        <v>0</v>
      </c>
      <c r="O18" s="58">
        <f>'Verrekenprijzen - Waterinstal.'!O10</f>
        <v>0</v>
      </c>
      <c r="P18" s="58">
        <f>'Verrekenprijzen - Waterinstal.'!P10</f>
        <v>0</v>
      </c>
      <c r="Q18" s="58">
        <f>'Verrekenprijzen - Waterinstal.'!Q10</f>
        <v>0</v>
      </c>
      <c r="R18" s="58">
        <f>'Verrekenprijzen - Waterinstal.'!R10</f>
        <v>0</v>
      </c>
      <c r="S18" s="114"/>
      <c r="T18" s="58">
        <f>'Verrekenprijzen - Waterinstal.'!T10</f>
        <v>0</v>
      </c>
      <c r="U18" s="58">
        <f>'Verrekenprijzen - Waterinstal.'!U10</f>
        <v>0</v>
      </c>
      <c r="V18" s="114"/>
      <c r="W18" s="58">
        <f>'Verrekenprijzen - Waterinstal.'!W10</f>
        <v>0</v>
      </c>
      <c r="X18" s="58">
        <f>'Verrekenprijzen - Waterinstal.'!X10</f>
        <v>0</v>
      </c>
      <c r="Y18" s="114"/>
      <c r="Z18" s="58">
        <f>'Verrekenprijzen - Waterinstal.'!Z10</f>
        <v>0</v>
      </c>
      <c r="AA18" s="58">
        <f>'Verrekenprijzen - Waterinstal.'!AA10</f>
        <v>0</v>
      </c>
      <c r="AB18" s="58">
        <f>'Verrekenprijzen - Waterinstal.'!AB10</f>
        <v>0</v>
      </c>
      <c r="AC18" s="2">
        <f>'Verrekenprijzen - Waterinstal.'!AC10</f>
        <v>0</v>
      </c>
      <c r="AD18" s="58">
        <f>'Verrekenprijzen - Waterinstal.'!AD10</f>
        <v>0</v>
      </c>
      <c r="AE18" s="58">
        <f>'Verrekenprijzen - Waterinstal.'!AE10</f>
        <v>0</v>
      </c>
      <c r="AF18" s="114"/>
      <c r="AI18" s="58">
        <f>'Verrekenprijzen - Waterinstal.'!AI10</f>
        <v>0</v>
      </c>
      <c r="AJ18" s="58">
        <f>'Verrekenprijzen - Waterinstal.'!AJ10</f>
        <v>0</v>
      </c>
      <c r="AK18" s="58">
        <f>'Verrekenprijzen - Waterinstal.'!AK10</f>
        <v>0</v>
      </c>
      <c r="AL18" s="58">
        <f>'Verrekenprijzen - Waterinstal.'!AL10</f>
        <v>0</v>
      </c>
      <c r="AM18" s="58">
        <f>'Verrekenprijzen - Waterinstal.'!AM10</f>
        <v>0</v>
      </c>
      <c r="AO18" s="58">
        <f>'Verrekenprijzen - Waterinstal.'!AO10</f>
        <v>0</v>
      </c>
      <c r="AP18" s="58">
        <f>'Verrekenprijzen - Waterinstal.'!AP10</f>
        <v>0</v>
      </c>
      <c r="AQ18" s="58">
        <f>'Verrekenprijzen - Waterinstal.'!AQ10</f>
        <v>0</v>
      </c>
      <c r="AR18" s="58">
        <f>'Verrekenprijzen - Waterinstal.'!AR10</f>
        <v>0</v>
      </c>
      <c r="AS18" s="58">
        <f>'Verrekenprijzen - Waterinstal.'!AS10</f>
        <v>0</v>
      </c>
      <c r="AT18" s="58">
        <f>'Verrekenprijzen - Waterinstal.'!AT10</f>
        <v>0</v>
      </c>
      <c r="AU18" s="58">
        <f>'Verrekenprijzen - Waterinstal.'!AU10</f>
        <v>0</v>
      </c>
      <c r="AV18" s="114"/>
      <c r="AW18" s="58">
        <f>'Verrekenprijzen - Waterinstal.'!AW10</f>
        <v>0</v>
      </c>
      <c r="AY18" s="58">
        <f>'Verrekenprijzen - Waterinstal.'!AY10</f>
        <v>0</v>
      </c>
      <c r="AZ18" s="58">
        <f>'Verrekenprijzen - Waterinstal.'!AZ10</f>
        <v>0</v>
      </c>
      <c r="BA18" s="58">
        <f>'Verrekenprijzen - Waterinstal.'!BA10</f>
        <v>0</v>
      </c>
      <c r="BB18" s="58">
        <f>'Verrekenprijzen - Waterinstal.'!BB10</f>
        <v>0</v>
      </c>
      <c r="BD18" s="58">
        <f>'Verrekenprijzen - Waterinstal.'!BD10</f>
        <v>0</v>
      </c>
      <c r="BE18" s="58">
        <f>'Verrekenprijzen - Waterinstal.'!BE10</f>
        <v>0</v>
      </c>
      <c r="BF18" s="57"/>
    </row>
    <row r="19" spans="1:58" ht="17.100000000000001" customHeight="1" x14ac:dyDescent="0.3">
      <c r="B19" s="8" t="s">
        <v>139</v>
      </c>
      <c r="C19" s="58">
        <f>KFO!E3</f>
        <v>0</v>
      </c>
      <c r="D19" s="114"/>
      <c r="E19" s="114"/>
      <c r="G19" s="114"/>
      <c r="H19" s="114"/>
      <c r="I19" s="114"/>
      <c r="J19" s="114"/>
      <c r="K19" s="114"/>
      <c r="L19" s="114"/>
      <c r="M19" s="114"/>
      <c r="N19" s="114"/>
      <c r="O19" s="114"/>
      <c r="P19" s="114"/>
      <c r="Q19" s="114"/>
      <c r="R19" s="114"/>
      <c r="S19" s="114"/>
      <c r="T19" s="114"/>
      <c r="U19" s="114"/>
      <c r="V19" s="114"/>
      <c r="W19" s="114"/>
      <c r="X19" s="114"/>
      <c r="Y19" s="114"/>
      <c r="Z19" s="114"/>
      <c r="AA19" s="114"/>
      <c r="AB19" s="114"/>
      <c r="AD19" s="114"/>
      <c r="AE19" s="114"/>
      <c r="AF19" s="114"/>
      <c r="AI19" s="114"/>
      <c r="AJ19" s="114"/>
      <c r="AK19" s="114"/>
      <c r="AL19" s="114"/>
      <c r="AM19" s="114"/>
      <c r="AO19" s="114"/>
      <c r="AP19" s="114"/>
      <c r="AQ19" s="114"/>
      <c r="AR19" s="114"/>
      <c r="AS19" s="114"/>
      <c r="AT19" s="114"/>
      <c r="AU19" s="114"/>
      <c r="AV19" s="114"/>
      <c r="AW19" s="114"/>
      <c r="AY19" s="114"/>
      <c r="AZ19" s="114"/>
      <c r="BA19" s="114"/>
      <c r="BB19" s="114"/>
      <c r="BD19" s="114"/>
      <c r="BE19" s="114"/>
      <c r="BF19" s="57"/>
    </row>
    <row r="20" spans="1:58" s="1" customFormat="1" ht="17.100000000000001" customHeight="1" thickBot="1" x14ac:dyDescent="0.35">
      <c r="A20" s="11"/>
      <c r="B20" s="6" t="s">
        <v>140</v>
      </c>
      <c r="C20" s="112">
        <f>SUM(C15:C19)</f>
        <v>0</v>
      </c>
      <c r="D20" s="112">
        <f>SUM(D15:D19)</f>
        <v>0</v>
      </c>
      <c r="E20" s="112">
        <f t="shared" ref="E20:BE20" si="5">SUM(E15:E19)</f>
        <v>0</v>
      </c>
      <c r="F20" s="2"/>
      <c r="G20" s="112">
        <f t="shared" si="5"/>
        <v>0</v>
      </c>
      <c r="H20" s="112">
        <f t="shared" si="5"/>
        <v>0</v>
      </c>
      <c r="I20" s="112">
        <f t="shared" si="5"/>
        <v>0</v>
      </c>
      <c r="J20" s="112">
        <f t="shared" si="5"/>
        <v>0</v>
      </c>
      <c r="K20" s="112">
        <f t="shared" si="5"/>
        <v>0</v>
      </c>
      <c r="L20" s="112">
        <f t="shared" si="5"/>
        <v>0</v>
      </c>
      <c r="M20" s="112">
        <f t="shared" si="5"/>
        <v>0</v>
      </c>
      <c r="N20" s="112">
        <f t="shared" si="5"/>
        <v>0</v>
      </c>
      <c r="O20" s="112">
        <f t="shared" si="5"/>
        <v>0</v>
      </c>
      <c r="P20" s="112">
        <f t="shared" si="5"/>
        <v>0</v>
      </c>
      <c r="Q20" s="112">
        <f t="shared" si="5"/>
        <v>0</v>
      </c>
      <c r="R20" s="112">
        <f t="shared" si="5"/>
        <v>0</v>
      </c>
      <c r="S20" s="112">
        <f t="shared" si="5"/>
        <v>0</v>
      </c>
      <c r="T20" s="112">
        <f t="shared" si="5"/>
        <v>0</v>
      </c>
      <c r="U20" s="112">
        <f t="shared" si="5"/>
        <v>0</v>
      </c>
      <c r="V20" s="112">
        <f t="shared" si="5"/>
        <v>0</v>
      </c>
      <c r="W20" s="112">
        <f t="shared" si="5"/>
        <v>0</v>
      </c>
      <c r="X20" s="112">
        <f t="shared" si="5"/>
        <v>0</v>
      </c>
      <c r="Y20" s="112">
        <f t="shared" si="5"/>
        <v>0</v>
      </c>
      <c r="Z20" s="112">
        <f t="shared" si="5"/>
        <v>0</v>
      </c>
      <c r="AA20" s="112">
        <f t="shared" si="5"/>
        <v>0</v>
      </c>
      <c r="AB20" s="112">
        <f t="shared" si="5"/>
        <v>0</v>
      </c>
      <c r="AC20" s="2"/>
      <c r="AD20" s="112">
        <f t="shared" si="5"/>
        <v>0</v>
      </c>
      <c r="AE20" s="112">
        <f t="shared" si="5"/>
        <v>0</v>
      </c>
      <c r="AF20" s="112">
        <f t="shared" si="5"/>
        <v>0</v>
      </c>
      <c r="AG20" s="2"/>
      <c r="AH20" s="2"/>
      <c r="AI20" s="112">
        <f t="shared" si="5"/>
        <v>0</v>
      </c>
      <c r="AJ20" s="112">
        <f t="shared" si="5"/>
        <v>0</v>
      </c>
      <c r="AK20" s="112">
        <f t="shared" si="5"/>
        <v>0</v>
      </c>
      <c r="AL20" s="112">
        <f t="shared" si="5"/>
        <v>0</v>
      </c>
      <c r="AM20" s="112">
        <f t="shared" si="5"/>
        <v>0</v>
      </c>
      <c r="AN20" s="2"/>
      <c r="AO20" s="112">
        <f t="shared" si="5"/>
        <v>0</v>
      </c>
      <c r="AP20" s="112">
        <f t="shared" si="5"/>
        <v>0</v>
      </c>
      <c r="AQ20" s="112">
        <f t="shared" si="5"/>
        <v>0</v>
      </c>
      <c r="AR20" s="112">
        <f t="shared" si="5"/>
        <v>0</v>
      </c>
      <c r="AS20" s="112">
        <f t="shared" si="5"/>
        <v>0</v>
      </c>
      <c r="AT20" s="112">
        <f t="shared" si="5"/>
        <v>0</v>
      </c>
      <c r="AU20" s="112">
        <f t="shared" si="5"/>
        <v>0</v>
      </c>
      <c r="AV20" s="112">
        <f t="shared" si="5"/>
        <v>0</v>
      </c>
      <c r="AW20" s="112">
        <f t="shared" si="5"/>
        <v>0</v>
      </c>
      <c r="AX20" s="2"/>
      <c r="AY20" s="112">
        <f t="shared" si="5"/>
        <v>0</v>
      </c>
      <c r="AZ20" s="112">
        <f t="shared" si="5"/>
        <v>0</v>
      </c>
      <c r="BA20" s="112">
        <f t="shared" si="5"/>
        <v>0</v>
      </c>
      <c r="BB20" s="112">
        <f t="shared" si="5"/>
        <v>0</v>
      </c>
      <c r="BC20" s="2"/>
      <c r="BD20" s="112">
        <f t="shared" si="5"/>
        <v>0</v>
      </c>
      <c r="BE20" s="112">
        <f t="shared" si="5"/>
        <v>0</v>
      </c>
      <c r="BF20" s="60"/>
    </row>
    <row r="21" spans="1:58" ht="5.25" customHeight="1" x14ac:dyDescent="0.3">
      <c r="C21" s="57"/>
      <c r="D21" s="57"/>
      <c r="E21" s="57"/>
      <c r="G21" s="57"/>
      <c r="H21" s="57"/>
      <c r="I21" s="57"/>
      <c r="J21" s="57"/>
      <c r="K21" s="57"/>
      <c r="L21" s="57"/>
      <c r="M21" s="57"/>
      <c r="N21" s="57"/>
      <c r="O21" s="57"/>
      <c r="P21" s="57"/>
      <c r="Q21" s="57"/>
      <c r="R21" s="57"/>
      <c r="S21" s="57"/>
      <c r="T21" s="57"/>
      <c r="U21" s="57"/>
      <c r="V21" s="57"/>
      <c r="W21" s="57"/>
      <c r="X21" s="57"/>
      <c r="Y21" s="57"/>
      <c r="Z21" s="57"/>
      <c r="AA21" s="57"/>
      <c r="AB21" s="57"/>
      <c r="AD21" s="57"/>
      <c r="AE21" s="57"/>
      <c r="AF21" s="57"/>
      <c r="AI21" s="57"/>
      <c r="AJ21" s="57"/>
      <c r="AK21" s="57"/>
      <c r="AL21" s="57"/>
      <c r="AM21" s="57"/>
      <c r="AO21" s="57"/>
      <c r="AP21" s="57"/>
      <c r="AQ21" s="57"/>
      <c r="AR21" s="57"/>
      <c r="AS21" s="57"/>
      <c r="AT21" s="57"/>
      <c r="AU21" s="57"/>
      <c r="AV21" s="57"/>
      <c r="AW21" s="57"/>
      <c r="AY21" s="57"/>
      <c r="AZ21" s="57"/>
      <c r="BA21" s="57"/>
      <c r="BB21" s="57"/>
      <c r="BD21" s="57"/>
      <c r="BE21" s="57"/>
      <c r="BF21" s="57"/>
    </row>
    <row r="22" spans="1:58" s="1" customFormat="1" ht="17.100000000000001" customHeight="1" thickBot="1" x14ac:dyDescent="0.35">
      <c r="A22" s="11"/>
      <c r="B22" s="31" t="s">
        <v>141</v>
      </c>
      <c r="C22" s="115">
        <f>C12+C20</f>
        <v>0</v>
      </c>
      <c r="D22" s="115">
        <f t="shared" ref="D22:BE22" si="6">D12+D20</f>
        <v>0</v>
      </c>
      <c r="E22" s="115">
        <f t="shared" si="6"/>
        <v>0</v>
      </c>
      <c r="F22" s="2"/>
      <c r="G22" s="115">
        <f t="shared" si="6"/>
        <v>0</v>
      </c>
      <c r="H22" s="115">
        <f t="shared" si="6"/>
        <v>0</v>
      </c>
      <c r="I22" s="115">
        <f t="shared" si="6"/>
        <v>0</v>
      </c>
      <c r="J22" s="115">
        <f t="shared" si="6"/>
        <v>0</v>
      </c>
      <c r="K22" s="115">
        <f t="shared" si="6"/>
        <v>0</v>
      </c>
      <c r="L22" s="115">
        <f t="shared" si="6"/>
        <v>0</v>
      </c>
      <c r="M22" s="115">
        <f t="shared" si="6"/>
        <v>0</v>
      </c>
      <c r="N22" s="115">
        <f t="shared" si="6"/>
        <v>0</v>
      </c>
      <c r="O22" s="115">
        <f t="shared" si="6"/>
        <v>0</v>
      </c>
      <c r="P22" s="115">
        <f t="shared" si="6"/>
        <v>0</v>
      </c>
      <c r="Q22" s="115">
        <f t="shared" si="6"/>
        <v>0</v>
      </c>
      <c r="R22" s="115">
        <f t="shared" si="6"/>
        <v>0</v>
      </c>
      <c r="S22" s="115">
        <f t="shared" si="6"/>
        <v>0</v>
      </c>
      <c r="T22" s="115">
        <f t="shared" si="6"/>
        <v>0</v>
      </c>
      <c r="U22" s="115">
        <f t="shared" si="6"/>
        <v>0</v>
      </c>
      <c r="V22" s="115">
        <f t="shared" si="6"/>
        <v>0</v>
      </c>
      <c r="W22" s="115">
        <f t="shared" si="6"/>
        <v>0</v>
      </c>
      <c r="X22" s="115">
        <f t="shared" si="6"/>
        <v>0</v>
      </c>
      <c r="Y22" s="115">
        <f t="shared" si="6"/>
        <v>0</v>
      </c>
      <c r="Z22" s="115">
        <f t="shared" si="6"/>
        <v>0</v>
      </c>
      <c r="AA22" s="115">
        <f t="shared" si="6"/>
        <v>0</v>
      </c>
      <c r="AB22" s="115">
        <f t="shared" si="6"/>
        <v>0</v>
      </c>
      <c r="AC22" s="2"/>
      <c r="AD22" s="115">
        <f t="shared" si="6"/>
        <v>0</v>
      </c>
      <c r="AE22" s="115">
        <f t="shared" si="6"/>
        <v>0</v>
      </c>
      <c r="AF22" s="115">
        <f t="shared" si="6"/>
        <v>0</v>
      </c>
      <c r="AG22" s="2"/>
      <c r="AH22" s="2"/>
      <c r="AI22" s="115">
        <f t="shared" si="6"/>
        <v>0</v>
      </c>
      <c r="AJ22" s="115">
        <f t="shared" si="6"/>
        <v>0</v>
      </c>
      <c r="AK22" s="115">
        <f t="shared" si="6"/>
        <v>0</v>
      </c>
      <c r="AL22" s="115">
        <f t="shared" si="6"/>
        <v>0</v>
      </c>
      <c r="AM22" s="115">
        <f t="shared" si="6"/>
        <v>0</v>
      </c>
      <c r="AN22" s="2"/>
      <c r="AO22" s="115">
        <f t="shared" si="6"/>
        <v>0</v>
      </c>
      <c r="AP22" s="115">
        <f t="shared" si="6"/>
        <v>0</v>
      </c>
      <c r="AQ22" s="115">
        <f t="shared" si="6"/>
        <v>0</v>
      </c>
      <c r="AR22" s="115">
        <f t="shared" si="6"/>
        <v>0</v>
      </c>
      <c r="AS22" s="115">
        <f t="shared" si="6"/>
        <v>0</v>
      </c>
      <c r="AT22" s="115">
        <f t="shared" si="6"/>
        <v>0</v>
      </c>
      <c r="AU22" s="115">
        <f t="shared" si="6"/>
        <v>0</v>
      </c>
      <c r="AV22" s="115">
        <f t="shared" si="6"/>
        <v>0</v>
      </c>
      <c r="AW22" s="115">
        <f t="shared" si="6"/>
        <v>0</v>
      </c>
      <c r="AX22" s="2"/>
      <c r="AY22" s="115">
        <f t="shared" si="6"/>
        <v>0</v>
      </c>
      <c r="AZ22" s="115">
        <f t="shared" si="6"/>
        <v>0</v>
      </c>
      <c r="BA22" s="115">
        <f t="shared" si="6"/>
        <v>0</v>
      </c>
      <c r="BB22" s="115">
        <f t="shared" si="6"/>
        <v>0</v>
      </c>
      <c r="BC22" s="2"/>
      <c r="BD22" s="115">
        <f t="shared" si="6"/>
        <v>0</v>
      </c>
      <c r="BE22" s="115">
        <f t="shared" si="6"/>
        <v>0</v>
      </c>
      <c r="BF22" s="60"/>
    </row>
    <row r="23" spans="1:58" ht="14.25" x14ac:dyDescent="0.3">
      <c r="B23" s="13"/>
      <c r="C23" s="113"/>
      <c r="D23" s="113"/>
      <c r="E23" s="113"/>
      <c r="G23" s="113"/>
      <c r="H23" s="113"/>
      <c r="I23" s="113"/>
      <c r="J23" s="113"/>
      <c r="K23" s="113"/>
      <c r="L23" s="113"/>
      <c r="M23" s="113"/>
      <c r="N23" s="113"/>
      <c r="O23" s="113"/>
      <c r="P23" s="113"/>
      <c r="Q23" s="113"/>
      <c r="R23" s="113"/>
      <c r="S23" s="113"/>
      <c r="T23" s="113"/>
      <c r="U23" s="113"/>
      <c r="V23" s="113"/>
      <c r="W23" s="113"/>
      <c r="X23" s="113"/>
      <c r="Y23" s="113"/>
      <c r="Z23" s="113"/>
      <c r="AA23" s="113"/>
      <c r="AB23" s="113"/>
      <c r="AD23" s="113"/>
      <c r="AE23" s="113"/>
      <c r="AF23" s="113"/>
      <c r="AI23" s="113"/>
      <c r="AJ23" s="113"/>
      <c r="AK23" s="113"/>
      <c r="AL23" s="113"/>
      <c r="AM23" s="113"/>
      <c r="AO23" s="113"/>
      <c r="AP23" s="113"/>
      <c r="AQ23" s="113"/>
      <c r="AR23" s="113"/>
      <c r="AS23" s="113"/>
      <c r="AT23" s="113"/>
      <c r="AU23" s="113"/>
      <c r="AV23" s="113"/>
      <c r="AW23" s="113"/>
      <c r="AY23" s="113"/>
      <c r="AZ23" s="113"/>
      <c r="BA23" s="113"/>
      <c r="BB23" s="113"/>
      <c r="BD23" s="113"/>
      <c r="BE23" s="113"/>
      <c r="BF23" s="57"/>
    </row>
    <row r="24" spans="1:58" s="46" customFormat="1" ht="20.25" x14ac:dyDescent="0.3">
      <c r="A24" s="44"/>
      <c r="B24" s="45" t="s">
        <v>142</v>
      </c>
      <c r="C24" s="116"/>
      <c r="D24" s="116"/>
      <c r="E24" s="116"/>
      <c r="F24" s="2"/>
      <c r="G24" s="116"/>
      <c r="H24" s="116"/>
      <c r="I24" s="116"/>
      <c r="J24" s="116"/>
      <c r="K24" s="116"/>
      <c r="L24" s="116"/>
      <c r="M24" s="116"/>
      <c r="N24" s="116"/>
      <c r="O24" s="116"/>
      <c r="P24" s="116"/>
      <c r="Q24" s="116"/>
      <c r="R24" s="116"/>
      <c r="S24" s="116"/>
      <c r="T24" s="116"/>
      <c r="U24" s="116"/>
      <c r="V24" s="116"/>
      <c r="W24" s="116"/>
      <c r="X24" s="116"/>
      <c r="Y24" s="116"/>
      <c r="Z24" s="116"/>
      <c r="AA24" s="116"/>
      <c r="AB24" s="116"/>
      <c r="AC24" s="2"/>
      <c r="AD24" s="116"/>
      <c r="AE24" s="116"/>
      <c r="AF24" s="116"/>
      <c r="AG24" s="2"/>
      <c r="AH24" s="2"/>
      <c r="AI24" s="116"/>
      <c r="AJ24" s="116"/>
      <c r="AK24" s="116"/>
      <c r="AL24" s="116"/>
      <c r="AM24" s="116"/>
      <c r="AN24" s="2"/>
      <c r="AO24" s="116"/>
      <c r="AP24" s="116"/>
      <c r="AQ24" s="116"/>
      <c r="AR24" s="116"/>
      <c r="AS24" s="116"/>
      <c r="AT24" s="116"/>
      <c r="AU24" s="116"/>
      <c r="AV24" s="116"/>
      <c r="AW24" s="116"/>
      <c r="AX24" s="2"/>
      <c r="AY24" s="116"/>
      <c r="AZ24" s="116"/>
      <c r="BA24" s="116"/>
      <c r="BB24" s="116"/>
      <c r="BC24" s="2"/>
      <c r="BD24" s="116"/>
      <c r="BE24" s="116"/>
      <c r="BF24" s="117"/>
    </row>
    <row r="25" spans="1:58" ht="5.25" customHeight="1" x14ac:dyDescent="0.3">
      <c r="C25" s="57"/>
      <c r="D25" s="57"/>
      <c r="E25" s="57"/>
      <c r="G25" s="57"/>
      <c r="H25" s="57"/>
      <c r="I25" s="57"/>
      <c r="J25" s="57"/>
      <c r="K25" s="57"/>
      <c r="L25" s="57"/>
      <c r="M25" s="57"/>
      <c r="N25" s="57"/>
      <c r="O25" s="57"/>
      <c r="P25" s="57"/>
      <c r="Q25" s="57"/>
      <c r="R25" s="57"/>
      <c r="S25" s="57"/>
      <c r="T25" s="57"/>
      <c r="U25" s="57"/>
      <c r="V25" s="57"/>
      <c r="W25" s="57"/>
      <c r="X25" s="57"/>
      <c r="Y25" s="57"/>
      <c r="Z25" s="57"/>
      <c r="AA25" s="57"/>
      <c r="AB25" s="57"/>
      <c r="AD25" s="57"/>
      <c r="AE25" s="57"/>
      <c r="AF25" s="57"/>
      <c r="AI25" s="57"/>
      <c r="AJ25" s="57"/>
      <c r="AK25" s="57"/>
      <c r="AL25" s="57"/>
      <c r="AM25" s="57"/>
      <c r="AO25" s="57"/>
      <c r="AP25" s="57"/>
      <c r="AQ25" s="57"/>
      <c r="AR25" s="57"/>
      <c r="AS25" s="57"/>
      <c r="AT25" s="57"/>
      <c r="AU25" s="57"/>
      <c r="AV25" s="57"/>
      <c r="AW25" s="57"/>
      <c r="AY25" s="57"/>
      <c r="AZ25" s="57"/>
      <c r="BA25" s="57"/>
      <c r="BB25" s="57"/>
      <c r="BD25" s="57"/>
      <c r="BE25" s="57"/>
      <c r="BF25" s="57"/>
    </row>
    <row r="26" spans="1:58" ht="17.100000000000001" customHeight="1" x14ac:dyDescent="0.3">
      <c r="B26" s="62" t="s">
        <v>128</v>
      </c>
      <c r="C26" s="56"/>
      <c r="D26" s="56"/>
      <c r="E26" s="56"/>
      <c r="G26" s="56"/>
      <c r="H26" s="56"/>
      <c r="I26" s="56"/>
      <c r="J26" s="56"/>
      <c r="K26" s="56"/>
      <c r="L26" s="56"/>
      <c r="M26" s="56"/>
      <c r="N26" s="56"/>
      <c r="O26" s="56"/>
      <c r="P26" s="56"/>
      <c r="Q26" s="56"/>
      <c r="R26" s="56"/>
      <c r="S26" s="56"/>
      <c r="T26" s="56"/>
      <c r="U26" s="56"/>
      <c r="V26" s="56"/>
      <c r="W26" s="56"/>
      <c r="X26" s="56"/>
      <c r="Y26" s="56"/>
      <c r="Z26" s="56"/>
      <c r="AA26" s="56"/>
      <c r="AB26" s="56"/>
      <c r="AD26" s="56"/>
      <c r="AE26" s="56"/>
      <c r="AF26" s="56"/>
      <c r="AI26" s="56"/>
      <c r="AJ26" s="56"/>
      <c r="AK26" s="56"/>
      <c r="AL26" s="56"/>
      <c r="AM26" s="56"/>
      <c r="AO26" s="56"/>
      <c r="AP26" s="56"/>
      <c r="AQ26" s="56"/>
      <c r="AR26" s="56"/>
      <c r="AS26" s="56"/>
      <c r="AT26" s="56"/>
      <c r="AU26" s="56"/>
      <c r="AV26" s="56"/>
      <c r="AW26" s="56"/>
      <c r="AY26" s="56"/>
      <c r="AZ26" s="56"/>
      <c r="BA26" s="56"/>
      <c r="BB26" s="56"/>
      <c r="BD26" s="56"/>
      <c r="BE26" s="56"/>
      <c r="BF26" s="57"/>
    </row>
    <row r="27" spans="1:58" ht="17.100000000000001" customHeight="1" x14ac:dyDescent="0.3">
      <c r="B27" s="8" t="s">
        <v>129</v>
      </c>
      <c r="C27" s="58">
        <f t="shared" ref="C27:C33" si="7">SUM(D27:BE27)</f>
        <v>0</v>
      </c>
      <c r="D27" s="114"/>
      <c r="E27" s="58">
        <f>'Aanneemsom - Schoonmaak'!E17</f>
        <v>0</v>
      </c>
      <c r="G27" s="58">
        <f>'Aanneemsom - Schoonmaak'!G17</f>
        <v>0</v>
      </c>
      <c r="H27" s="58">
        <f>'Aanneemsom - Schoonmaak'!H17</f>
        <v>0</v>
      </c>
      <c r="I27" s="58">
        <f>'Aanneemsom - Schoonmaak'!I17</f>
        <v>0</v>
      </c>
      <c r="J27" s="58">
        <f>'Aanneemsom - Schoonmaak'!J17</f>
        <v>0</v>
      </c>
      <c r="K27" s="58">
        <f>'Aanneemsom - Schoonmaak'!K17</f>
        <v>0</v>
      </c>
      <c r="L27" s="58">
        <f>'Aanneemsom - Schoonmaak'!L17</f>
        <v>0</v>
      </c>
      <c r="M27" s="58">
        <f>'Aanneemsom - Schoonmaak'!M17</f>
        <v>0</v>
      </c>
      <c r="N27" s="58">
        <f>'Aanneemsom - Schoonmaak'!N17</f>
        <v>0</v>
      </c>
      <c r="O27" s="58">
        <f>'Aanneemsom - Schoonmaak'!O17</f>
        <v>0</v>
      </c>
      <c r="P27" s="58">
        <f>'Aanneemsom - Schoonmaak'!P17</f>
        <v>0</v>
      </c>
      <c r="Q27" s="58">
        <f>'Aanneemsom - Schoonmaak'!Q17</f>
        <v>0</v>
      </c>
      <c r="R27" s="58">
        <f>'Aanneemsom - Schoonmaak'!R17</f>
        <v>0</v>
      </c>
      <c r="S27" s="114"/>
      <c r="T27" s="58">
        <f>'Aanneemsom - Schoonmaak'!T17</f>
        <v>0</v>
      </c>
      <c r="U27" s="58">
        <f>'Aanneemsom - Schoonmaak'!U17</f>
        <v>0</v>
      </c>
      <c r="V27" s="58">
        <f>'Aanneemsom - Schoonmaak'!V17</f>
        <v>0</v>
      </c>
      <c r="W27" s="58">
        <f>'Aanneemsom - Schoonmaak'!W17</f>
        <v>0</v>
      </c>
      <c r="X27" s="58">
        <f>'Aanneemsom - Schoonmaak'!X17</f>
        <v>0</v>
      </c>
      <c r="Y27" s="114"/>
      <c r="Z27" s="58">
        <f>'Aanneemsom - Schoonmaak'!Z17</f>
        <v>0</v>
      </c>
      <c r="AA27" s="58">
        <f>'Aanneemsom - Schoonmaak'!AA17</f>
        <v>0</v>
      </c>
      <c r="AB27" s="58">
        <f>'Aanneemsom - Schoonmaak'!AB17</f>
        <v>0</v>
      </c>
      <c r="AD27" s="58">
        <f>'Aanneemsom - Schoonmaak'!AD17</f>
        <v>0</v>
      </c>
      <c r="AE27" s="58">
        <f>'Aanneemsom - Schoonmaak'!AE17</f>
        <v>0</v>
      </c>
      <c r="AF27" s="114"/>
      <c r="AI27" s="58">
        <f>'Aanneemsom - Schoonmaak'!AI17</f>
        <v>0</v>
      </c>
      <c r="AJ27" s="58">
        <f>'Aanneemsom - Schoonmaak'!AJ17</f>
        <v>0</v>
      </c>
      <c r="AK27" s="58">
        <f>'Aanneemsom - Schoonmaak'!AK17</f>
        <v>0</v>
      </c>
      <c r="AL27" s="58">
        <f>'Aanneemsom - Schoonmaak'!AL17</f>
        <v>0</v>
      </c>
      <c r="AM27" s="114"/>
      <c r="AO27" s="58">
        <f>'Aanneemsom - Schoonmaak'!AO17</f>
        <v>0</v>
      </c>
      <c r="AP27" s="114"/>
      <c r="AQ27" s="58">
        <f>'Aanneemsom - Schoonmaak'!AQ17</f>
        <v>0</v>
      </c>
      <c r="AR27" s="58">
        <f>'Aanneemsom - Schoonmaak'!AR17</f>
        <v>0</v>
      </c>
      <c r="AS27" s="58">
        <f>'Aanneemsom - Schoonmaak'!AS17</f>
        <v>0</v>
      </c>
      <c r="AT27" s="114"/>
      <c r="AU27" s="58">
        <f>'Aanneemsom - Schoonmaak'!AU17</f>
        <v>0</v>
      </c>
      <c r="AV27" s="58">
        <f>'Aanneemsom - Schoonmaak'!AV17</f>
        <v>0</v>
      </c>
      <c r="AW27" s="58">
        <f>'Aanneemsom - Schoonmaak'!AW17</f>
        <v>0</v>
      </c>
      <c r="AY27" s="58">
        <f>'Aanneemsom - Schoonmaak'!AY17</f>
        <v>0</v>
      </c>
      <c r="AZ27" s="58">
        <f>'Aanneemsom - Schoonmaak'!AZ17</f>
        <v>0</v>
      </c>
      <c r="BA27" s="58">
        <f>'Aanneemsom - Schoonmaak'!BA17</f>
        <v>0</v>
      </c>
      <c r="BB27" s="58">
        <f>'Aanneemsom - Schoonmaak'!BB17</f>
        <v>0</v>
      </c>
      <c r="BD27" s="58">
        <f>'Aanneemsom - Schoonmaak'!BD17</f>
        <v>0</v>
      </c>
      <c r="BE27" s="58">
        <f>'Aanneemsom - Schoonmaak'!BE17</f>
        <v>0</v>
      </c>
      <c r="BF27" s="57"/>
    </row>
    <row r="28" spans="1:58" ht="17.100000000000001" customHeight="1" x14ac:dyDescent="0.3">
      <c r="B28" s="8" t="s">
        <v>130</v>
      </c>
      <c r="C28" s="58">
        <f t="shared" si="7"/>
        <v>0</v>
      </c>
      <c r="D28" s="121"/>
      <c r="E28" s="122">
        <f>E7</f>
        <v>0</v>
      </c>
      <c r="G28" s="123">
        <f t="shared" ref="G28:R28" si="8">G7</f>
        <v>0</v>
      </c>
      <c r="H28" s="123">
        <f t="shared" si="8"/>
        <v>0</v>
      </c>
      <c r="I28" s="123">
        <f t="shared" si="8"/>
        <v>0</v>
      </c>
      <c r="J28" s="123">
        <f t="shared" si="8"/>
        <v>0</v>
      </c>
      <c r="K28" s="123">
        <f t="shared" si="8"/>
        <v>0</v>
      </c>
      <c r="L28" s="123">
        <f t="shared" si="8"/>
        <v>0</v>
      </c>
      <c r="M28" s="123">
        <f t="shared" si="8"/>
        <v>0</v>
      </c>
      <c r="N28" s="123">
        <f t="shared" si="8"/>
        <v>0</v>
      </c>
      <c r="O28" s="123">
        <f t="shared" si="8"/>
        <v>0</v>
      </c>
      <c r="P28" s="123">
        <f t="shared" si="8"/>
        <v>0</v>
      </c>
      <c r="Q28" s="123">
        <f t="shared" si="8"/>
        <v>0</v>
      </c>
      <c r="R28" s="123">
        <f t="shared" si="8"/>
        <v>0</v>
      </c>
      <c r="S28" s="121"/>
      <c r="T28" s="123">
        <f>T7</f>
        <v>0</v>
      </c>
      <c r="U28" s="123">
        <f>U7</f>
        <v>0</v>
      </c>
      <c r="V28" s="123">
        <f>V7</f>
        <v>0</v>
      </c>
      <c r="W28" s="123">
        <f>W7</f>
        <v>0</v>
      </c>
      <c r="X28" s="123">
        <f>X7</f>
        <v>0</v>
      </c>
      <c r="Y28" s="121"/>
      <c r="Z28" s="123">
        <f>Z7</f>
        <v>0</v>
      </c>
      <c r="AA28" s="123">
        <f>AA7</f>
        <v>0</v>
      </c>
      <c r="AB28" s="123">
        <f>AB7</f>
        <v>0</v>
      </c>
      <c r="AD28" s="123">
        <f>AD7</f>
        <v>0</v>
      </c>
      <c r="AE28" s="123">
        <f>AE7</f>
        <v>0</v>
      </c>
      <c r="AF28" s="121"/>
      <c r="AI28" s="123">
        <f>AI7</f>
        <v>0</v>
      </c>
      <c r="AJ28" s="123">
        <f>AJ7</f>
        <v>0</v>
      </c>
      <c r="AK28" s="123">
        <f>AK7</f>
        <v>0</v>
      </c>
      <c r="AL28" s="123">
        <f>AL7</f>
        <v>0</v>
      </c>
      <c r="AM28" s="121"/>
      <c r="AO28" s="123">
        <f>AO7</f>
        <v>0</v>
      </c>
      <c r="AP28" s="121"/>
      <c r="AQ28" s="123">
        <f>AQ7</f>
        <v>0</v>
      </c>
      <c r="AR28" s="123">
        <f>AR7</f>
        <v>0</v>
      </c>
      <c r="AS28" s="123">
        <f>AS7</f>
        <v>0</v>
      </c>
      <c r="AT28" s="121"/>
      <c r="AU28" s="123">
        <f>AU7</f>
        <v>0</v>
      </c>
      <c r="AV28" s="123">
        <f>AV7</f>
        <v>0</v>
      </c>
      <c r="AW28" s="123">
        <f>AW7</f>
        <v>0</v>
      </c>
      <c r="AY28" s="123">
        <f>AY7</f>
        <v>0</v>
      </c>
      <c r="AZ28" s="123">
        <f>AZ7</f>
        <v>0</v>
      </c>
      <c r="BA28" s="123">
        <f>BA7</f>
        <v>0</v>
      </c>
      <c r="BB28" s="123">
        <f>BB7</f>
        <v>0</v>
      </c>
      <c r="BD28" s="123">
        <f>BD7</f>
        <v>0</v>
      </c>
      <c r="BE28" s="122">
        <f>BE7</f>
        <v>0</v>
      </c>
      <c r="BF28" s="57"/>
    </row>
    <row r="29" spans="1:58" ht="17.100000000000001" customHeight="1" x14ac:dyDescent="0.3">
      <c r="B29" s="110" t="s">
        <v>131</v>
      </c>
      <c r="C29" s="58">
        <f t="shared" si="7"/>
        <v>0</v>
      </c>
      <c r="D29" s="114"/>
      <c r="E29" s="114"/>
      <c r="G29" s="114"/>
      <c r="H29" s="114"/>
      <c r="I29" s="114"/>
      <c r="J29" s="114"/>
      <c r="K29" s="114"/>
      <c r="L29" s="114"/>
      <c r="M29" s="114"/>
      <c r="N29" s="114"/>
      <c r="O29" s="58">
        <f>O8</f>
        <v>0</v>
      </c>
      <c r="P29" s="114"/>
      <c r="Q29" s="114"/>
      <c r="R29" s="114"/>
      <c r="S29" s="114"/>
      <c r="T29" s="114"/>
      <c r="U29" s="114"/>
      <c r="V29" s="114"/>
      <c r="W29" s="58">
        <f>W8</f>
        <v>0</v>
      </c>
      <c r="X29" s="114"/>
      <c r="Y29" s="114"/>
      <c r="Z29" s="114"/>
      <c r="AA29" s="114"/>
      <c r="AB29" s="114"/>
      <c r="AD29" s="114"/>
      <c r="AE29" s="114"/>
      <c r="AF29" s="114"/>
      <c r="AI29" s="114"/>
      <c r="AJ29" s="58">
        <f>AJ8</f>
        <v>0</v>
      </c>
      <c r="AK29" s="114"/>
      <c r="AL29" s="114"/>
      <c r="AM29" s="114"/>
      <c r="AO29" s="114"/>
      <c r="AP29" s="114"/>
      <c r="AQ29" s="114"/>
      <c r="AR29" s="58">
        <f>AR8</f>
        <v>0</v>
      </c>
      <c r="AS29" s="114"/>
      <c r="AT29" s="114"/>
      <c r="AU29" s="114"/>
      <c r="AV29" s="114"/>
      <c r="AW29" s="114"/>
      <c r="AY29" s="114"/>
      <c r="AZ29" s="114"/>
      <c r="BA29" s="114"/>
      <c r="BB29" s="114"/>
      <c r="BD29" s="114"/>
      <c r="BE29" s="114"/>
      <c r="BF29" s="57"/>
    </row>
    <row r="30" spans="1:58" ht="17.100000000000001" customHeight="1" x14ac:dyDescent="0.3">
      <c r="B30" s="9" t="s">
        <v>132</v>
      </c>
      <c r="C30" s="58">
        <f t="shared" si="7"/>
        <v>0</v>
      </c>
      <c r="D30" s="114"/>
      <c r="E30" s="58">
        <f>E9</f>
        <v>0</v>
      </c>
      <c r="G30" s="58">
        <f t="shared" ref="G30:N30" si="9">G9</f>
        <v>0</v>
      </c>
      <c r="H30" s="58">
        <f t="shared" si="9"/>
        <v>0</v>
      </c>
      <c r="I30" s="58">
        <f t="shared" si="9"/>
        <v>0</v>
      </c>
      <c r="J30" s="58">
        <f t="shared" si="9"/>
        <v>0</v>
      </c>
      <c r="K30" s="58">
        <f t="shared" si="9"/>
        <v>0</v>
      </c>
      <c r="L30" s="58">
        <f t="shared" si="9"/>
        <v>0</v>
      </c>
      <c r="M30" s="58">
        <f t="shared" si="9"/>
        <v>0</v>
      </c>
      <c r="N30" s="58">
        <f t="shared" si="9"/>
        <v>0</v>
      </c>
      <c r="O30" s="58">
        <f>O9</f>
        <v>0</v>
      </c>
      <c r="P30" s="58">
        <f>P9</f>
        <v>0</v>
      </c>
      <c r="Q30" s="58">
        <f>Q9</f>
        <v>0</v>
      </c>
      <c r="R30" s="58">
        <f>R9</f>
        <v>0</v>
      </c>
      <c r="S30" s="114"/>
      <c r="T30" s="58">
        <f>T9</f>
        <v>0</v>
      </c>
      <c r="U30" s="58">
        <f>U9</f>
        <v>0</v>
      </c>
      <c r="V30" s="114"/>
      <c r="W30" s="58">
        <f>W9</f>
        <v>0</v>
      </c>
      <c r="X30" s="58">
        <f>X9</f>
        <v>0</v>
      </c>
      <c r="Y30" s="114"/>
      <c r="Z30" s="58">
        <f>Z9</f>
        <v>0</v>
      </c>
      <c r="AA30" s="58">
        <f>AA9</f>
        <v>0</v>
      </c>
      <c r="AB30" s="58">
        <f>AB9</f>
        <v>0</v>
      </c>
      <c r="AD30" s="58">
        <f>AD9</f>
        <v>0</v>
      </c>
      <c r="AE30" s="58">
        <f>AE9</f>
        <v>0</v>
      </c>
      <c r="AF30" s="114"/>
      <c r="AI30" s="58">
        <f>AI9</f>
        <v>0</v>
      </c>
      <c r="AJ30" s="58">
        <f>AJ9</f>
        <v>0</v>
      </c>
      <c r="AK30" s="58">
        <f>AK9</f>
        <v>0</v>
      </c>
      <c r="AL30" s="58">
        <f>AL9</f>
        <v>0</v>
      </c>
      <c r="AM30" s="58">
        <f>AM9</f>
        <v>0</v>
      </c>
      <c r="AO30" s="58">
        <f>AO9</f>
        <v>0</v>
      </c>
      <c r="AP30" s="58">
        <f>AP9</f>
        <v>0</v>
      </c>
      <c r="AQ30" s="58">
        <f>AQ9</f>
        <v>0</v>
      </c>
      <c r="AR30" s="58">
        <f>AR9</f>
        <v>0</v>
      </c>
      <c r="AS30" s="58">
        <f>AS9</f>
        <v>0</v>
      </c>
      <c r="AT30" s="58">
        <f>AT9</f>
        <v>0</v>
      </c>
      <c r="AU30" s="58">
        <f>AU9</f>
        <v>0</v>
      </c>
      <c r="AV30" s="114"/>
      <c r="AW30" s="58">
        <f>AW9</f>
        <v>0</v>
      </c>
      <c r="AY30" s="58">
        <f>AY9</f>
        <v>0</v>
      </c>
      <c r="AZ30" s="58">
        <f>AZ9</f>
        <v>0</v>
      </c>
      <c r="BA30" s="58">
        <f>BA9</f>
        <v>0</v>
      </c>
      <c r="BB30" s="58">
        <f>BB9</f>
        <v>0</v>
      </c>
      <c r="BD30" s="58">
        <f>BD9</f>
        <v>0</v>
      </c>
      <c r="BE30" s="58">
        <f>BE9</f>
        <v>0</v>
      </c>
      <c r="BF30" s="57"/>
    </row>
    <row r="31" spans="1:58" ht="17.100000000000001" customHeight="1" x14ac:dyDescent="0.3">
      <c r="B31" s="8" t="s">
        <v>133</v>
      </c>
      <c r="C31" s="58">
        <f t="shared" si="7"/>
        <v>0</v>
      </c>
      <c r="D31" s="114"/>
      <c r="E31" s="58">
        <f>E10</f>
        <v>0</v>
      </c>
      <c r="G31" s="58">
        <f>G10</f>
        <v>0</v>
      </c>
      <c r="H31" s="58">
        <f>H10</f>
        <v>0</v>
      </c>
      <c r="I31" s="58">
        <f>I10</f>
        <v>0</v>
      </c>
      <c r="J31" s="58">
        <f>J10</f>
        <v>0</v>
      </c>
      <c r="K31" s="114"/>
      <c r="L31" s="58">
        <f t="shared" ref="L31:N32" si="10">L10</f>
        <v>0</v>
      </c>
      <c r="M31" s="58">
        <f t="shared" si="10"/>
        <v>0</v>
      </c>
      <c r="N31" s="58">
        <f t="shared" si="10"/>
        <v>0</v>
      </c>
      <c r="O31" s="58">
        <f>O10</f>
        <v>0</v>
      </c>
      <c r="P31" s="58">
        <f>P10</f>
        <v>0</v>
      </c>
      <c r="Q31" s="114"/>
      <c r="R31" s="58">
        <f>R10</f>
        <v>0</v>
      </c>
      <c r="S31" s="114"/>
      <c r="T31" s="58">
        <f>T10</f>
        <v>0</v>
      </c>
      <c r="U31" s="58">
        <f>U10</f>
        <v>0</v>
      </c>
      <c r="V31" s="58">
        <f>V10</f>
        <v>0</v>
      </c>
      <c r="W31" s="58">
        <f>W10</f>
        <v>0</v>
      </c>
      <c r="X31" s="58">
        <f>X10</f>
        <v>0</v>
      </c>
      <c r="Y31" s="114"/>
      <c r="Z31" s="58">
        <f>Z10</f>
        <v>0</v>
      </c>
      <c r="AA31" s="58">
        <f>AA10</f>
        <v>0</v>
      </c>
      <c r="AB31" s="114"/>
      <c r="AD31" s="58">
        <f>AD10</f>
        <v>0</v>
      </c>
      <c r="AE31" s="58">
        <f>AE10</f>
        <v>0</v>
      </c>
      <c r="AF31" s="114"/>
      <c r="AI31" s="114"/>
      <c r="AJ31" s="58">
        <f>AJ10</f>
        <v>0</v>
      </c>
      <c r="AK31" s="114"/>
      <c r="AL31" s="114"/>
      <c r="AM31" s="114"/>
      <c r="AO31" s="58">
        <f>AO10</f>
        <v>0</v>
      </c>
      <c r="AP31" s="114"/>
      <c r="AQ31" s="114"/>
      <c r="AR31" s="114"/>
      <c r="AS31" s="58">
        <f>AS10</f>
        <v>0</v>
      </c>
      <c r="AT31" s="114"/>
      <c r="AU31" s="58">
        <f>AU10</f>
        <v>0</v>
      </c>
      <c r="AV31" s="58">
        <f>AV10</f>
        <v>0</v>
      </c>
      <c r="AW31" s="58">
        <f>AW10</f>
        <v>0</v>
      </c>
      <c r="AY31" s="114"/>
      <c r="AZ31" s="58">
        <f>AZ10</f>
        <v>0</v>
      </c>
      <c r="BA31" s="58">
        <f>BA10</f>
        <v>0</v>
      </c>
      <c r="BB31" s="58">
        <f>BB10</f>
        <v>0</v>
      </c>
      <c r="BD31" s="58">
        <f>BD10</f>
        <v>0</v>
      </c>
      <c r="BE31" s="58">
        <f>BE10</f>
        <v>0</v>
      </c>
      <c r="BF31" s="57"/>
    </row>
    <row r="32" spans="1:58" ht="17.100000000000001" customHeight="1" x14ac:dyDescent="0.3">
      <c r="B32" s="2" t="s">
        <v>134</v>
      </c>
      <c r="C32" s="58">
        <f t="shared" si="7"/>
        <v>0</v>
      </c>
      <c r="D32" s="114"/>
      <c r="E32" s="111">
        <f>E11</f>
        <v>0</v>
      </c>
      <c r="G32" s="111">
        <f>G11</f>
        <v>0</v>
      </c>
      <c r="H32" s="111">
        <f>H11</f>
        <v>0</v>
      </c>
      <c r="I32" s="111">
        <f>I11</f>
        <v>0</v>
      </c>
      <c r="J32" s="114"/>
      <c r="K32" s="111">
        <f>K11</f>
        <v>0</v>
      </c>
      <c r="L32" s="111">
        <f t="shared" si="10"/>
        <v>0</v>
      </c>
      <c r="M32" s="111">
        <f t="shared" si="10"/>
        <v>0</v>
      </c>
      <c r="N32" s="111">
        <f t="shared" si="10"/>
        <v>0</v>
      </c>
      <c r="O32" s="114"/>
      <c r="P32" s="111">
        <f>P11</f>
        <v>0</v>
      </c>
      <c r="Q32" s="114"/>
      <c r="R32" s="111">
        <f>R11</f>
        <v>0</v>
      </c>
      <c r="S32" s="114"/>
      <c r="T32" s="111">
        <f>T11</f>
        <v>0</v>
      </c>
      <c r="U32" s="114"/>
      <c r="V32" s="114"/>
      <c r="W32" s="111">
        <f>W11</f>
        <v>0</v>
      </c>
      <c r="X32" s="111">
        <f>X11</f>
        <v>0</v>
      </c>
      <c r="Y32" s="114"/>
      <c r="Z32" s="114"/>
      <c r="AA32" s="114"/>
      <c r="AB32" s="114"/>
      <c r="AD32" s="114"/>
      <c r="AE32" s="111">
        <f>AE11</f>
        <v>0</v>
      </c>
      <c r="AF32" s="114"/>
      <c r="AI32" s="111">
        <f>AI11</f>
        <v>0</v>
      </c>
      <c r="AJ32" s="111">
        <f>AJ11</f>
        <v>0</v>
      </c>
      <c r="AK32" s="114"/>
      <c r="AL32" s="114"/>
      <c r="AM32" s="114"/>
      <c r="AO32" s="114"/>
      <c r="AP32" s="114"/>
      <c r="AQ32" s="114"/>
      <c r="AR32" s="111">
        <f>AR11</f>
        <v>0</v>
      </c>
      <c r="AS32" s="111">
        <f>AS11</f>
        <v>0</v>
      </c>
      <c r="AT32" s="114"/>
      <c r="AU32" s="114"/>
      <c r="AV32" s="114"/>
      <c r="AW32" s="111">
        <f>AW11</f>
        <v>0</v>
      </c>
      <c r="AY32" s="111">
        <f>AY11</f>
        <v>0</v>
      </c>
      <c r="AZ32" s="114"/>
      <c r="BA32" s="114"/>
      <c r="BB32" s="111">
        <f>BB11</f>
        <v>0</v>
      </c>
      <c r="BD32" s="114"/>
      <c r="BE32" s="114"/>
      <c r="BF32" s="57"/>
    </row>
    <row r="33" spans="1:58" s="1" customFormat="1" ht="17.100000000000001" customHeight="1" thickBot="1" x14ac:dyDescent="0.35">
      <c r="A33" s="11"/>
      <c r="B33" s="6" t="s">
        <v>135</v>
      </c>
      <c r="C33" s="112">
        <f t="shared" si="7"/>
        <v>0</v>
      </c>
      <c r="D33" s="112">
        <f t="shared" ref="D33:AI33" si="11">SUM(D27:D32)</f>
        <v>0</v>
      </c>
      <c r="E33" s="112">
        <f t="shared" si="11"/>
        <v>0</v>
      </c>
      <c r="F33" s="2"/>
      <c r="G33" s="112">
        <f t="shared" si="11"/>
        <v>0</v>
      </c>
      <c r="H33" s="112">
        <f t="shared" si="11"/>
        <v>0</v>
      </c>
      <c r="I33" s="112">
        <f t="shared" si="11"/>
        <v>0</v>
      </c>
      <c r="J33" s="112">
        <f t="shared" si="11"/>
        <v>0</v>
      </c>
      <c r="K33" s="112">
        <f t="shared" si="11"/>
        <v>0</v>
      </c>
      <c r="L33" s="112">
        <f t="shared" si="11"/>
        <v>0</v>
      </c>
      <c r="M33" s="112">
        <f t="shared" si="11"/>
        <v>0</v>
      </c>
      <c r="N33" s="112">
        <f t="shared" si="11"/>
        <v>0</v>
      </c>
      <c r="O33" s="112">
        <f t="shared" si="11"/>
        <v>0</v>
      </c>
      <c r="P33" s="112">
        <f t="shared" si="11"/>
        <v>0</v>
      </c>
      <c r="Q33" s="112">
        <f t="shared" si="11"/>
        <v>0</v>
      </c>
      <c r="R33" s="112">
        <f t="shared" si="11"/>
        <v>0</v>
      </c>
      <c r="S33" s="112">
        <f t="shared" si="11"/>
        <v>0</v>
      </c>
      <c r="T33" s="112">
        <f t="shared" si="11"/>
        <v>0</v>
      </c>
      <c r="U33" s="112">
        <f t="shared" si="11"/>
        <v>0</v>
      </c>
      <c r="V33" s="112">
        <f t="shared" si="11"/>
        <v>0</v>
      </c>
      <c r="W33" s="112">
        <f t="shared" si="11"/>
        <v>0</v>
      </c>
      <c r="X33" s="112">
        <f t="shared" si="11"/>
        <v>0</v>
      </c>
      <c r="Y33" s="112">
        <f t="shared" si="11"/>
        <v>0</v>
      </c>
      <c r="Z33" s="112">
        <f t="shared" si="11"/>
        <v>0</v>
      </c>
      <c r="AA33" s="112">
        <f t="shared" si="11"/>
        <v>0</v>
      </c>
      <c r="AB33" s="112">
        <f t="shared" si="11"/>
        <v>0</v>
      </c>
      <c r="AC33" s="2"/>
      <c r="AD33" s="112">
        <f t="shared" si="11"/>
        <v>0</v>
      </c>
      <c r="AE33" s="112">
        <f t="shared" si="11"/>
        <v>0</v>
      </c>
      <c r="AF33" s="112">
        <f t="shared" si="11"/>
        <v>0</v>
      </c>
      <c r="AG33" s="2"/>
      <c r="AH33" s="2"/>
      <c r="AI33" s="112">
        <f t="shared" si="11"/>
        <v>0</v>
      </c>
      <c r="AJ33" s="112">
        <f t="shared" ref="AJ33:BE33" si="12">SUM(AJ27:AJ32)</f>
        <v>0</v>
      </c>
      <c r="AK33" s="112">
        <f t="shared" si="12"/>
        <v>0</v>
      </c>
      <c r="AL33" s="112">
        <f t="shared" si="12"/>
        <v>0</v>
      </c>
      <c r="AM33" s="112">
        <f t="shared" si="12"/>
        <v>0</v>
      </c>
      <c r="AN33" s="2"/>
      <c r="AO33" s="112">
        <f t="shared" si="12"/>
        <v>0</v>
      </c>
      <c r="AP33" s="112">
        <f t="shared" si="12"/>
        <v>0</v>
      </c>
      <c r="AQ33" s="112">
        <f t="shared" si="12"/>
        <v>0</v>
      </c>
      <c r="AR33" s="112">
        <f t="shared" si="12"/>
        <v>0</v>
      </c>
      <c r="AS33" s="112">
        <f t="shared" si="12"/>
        <v>0</v>
      </c>
      <c r="AT33" s="112">
        <f t="shared" si="12"/>
        <v>0</v>
      </c>
      <c r="AU33" s="112">
        <f t="shared" si="12"/>
        <v>0</v>
      </c>
      <c r="AV33" s="112">
        <f t="shared" si="12"/>
        <v>0</v>
      </c>
      <c r="AW33" s="112">
        <f t="shared" si="12"/>
        <v>0</v>
      </c>
      <c r="AX33" s="2"/>
      <c r="AY33" s="112">
        <f t="shared" si="12"/>
        <v>0</v>
      </c>
      <c r="AZ33" s="112">
        <f t="shared" si="12"/>
        <v>0</v>
      </c>
      <c r="BA33" s="112">
        <f t="shared" si="12"/>
        <v>0</v>
      </c>
      <c r="BB33" s="112">
        <f t="shared" si="12"/>
        <v>0</v>
      </c>
      <c r="BC33" s="2"/>
      <c r="BD33" s="112">
        <f t="shared" si="12"/>
        <v>0</v>
      </c>
      <c r="BE33" s="112">
        <f t="shared" si="12"/>
        <v>0</v>
      </c>
      <c r="BF33" s="60"/>
    </row>
    <row r="34" spans="1:58" ht="5.25" customHeight="1" x14ac:dyDescent="0.3">
      <c r="B34" s="13"/>
      <c r="C34" s="113"/>
      <c r="D34" s="113"/>
      <c r="E34" s="113"/>
      <c r="G34" s="113"/>
      <c r="H34" s="113"/>
      <c r="I34" s="113"/>
      <c r="J34" s="113"/>
      <c r="K34" s="113"/>
      <c r="L34" s="113"/>
      <c r="M34" s="113"/>
      <c r="N34" s="113"/>
      <c r="O34" s="113"/>
      <c r="P34" s="113"/>
      <c r="Q34" s="113"/>
      <c r="R34" s="113"/>
      <c r="S34" s="113"/>
      <c r="T34" s="113"/>
      <c r="U34" s="113"/>
      <c r="V34" s="113"/>
      <c r="W34" s="113"/>
      <c r="X34" s="113"/>
      <c r="Y34" s="113"/>
      <c r="Z34" s="113"/>
      <c r="AA34" s="113"/>
      <c r="AB34" s="113"/>
      <c r="AD34" s="113"/>
      <c r="AE34" s="113"/>
      <c r="AF34" s="113"/>
      <c r="AI34" s="113"/>
      <c r="AJ34" s="113"/>
      <c r="AK34" s="113"/>
      <c r="AL34" s="113"/>
      <c r="AM34" s="113"/>
      <c r="AO34" s="113"/>
      <c r="AP34" s="113"/>
      <c r="AQ34" s="113"/>
      <c r="AR34" s="113"/>
      <c r="AS34" s="113"/>
      <c r="AT34" s="113"/>
      <c r="AU34" s="113"/>
      <c r="AV34" s="113"/>
      <c r="AW34" s="113"/>
      <c r="AY34" s="113"/>
      <c r="AZ34" s="113"/>
      <c r="BA34" s="113"/>
      <c r="BB34" s="113"/>
      <c r="BD34" s="113"/>
      <c r="BE34" s="113"/>
      <c r="BF34" s="57"/>
    </row>
    <row r="35" spans="1:58" ht="17.100000000000001" customHeight="1" x14ac:dyDescent="0.3">
      <c r="B35" s="34" t="s">
        <v>136</v>
      </c>
      <c r="C35" s="56"/>
      <c r="D35" s="56"/>
      <c r="E35" s="56"/>
      <c r="G35" s="56"/>
      <c r="H35" s="56"/>
      <c r="I35" s="56"/>
      <c r="J35" s="56"/>
      <c r="K35" s="56"/>
      <c r="L35" s="56"/>
      <c r="M35" s="56"/>
      <c r="N35" s="56"/>
      <c r="O35" s="56"/>
      <c r="P35" s="56"/>
      <c r="Q35" s="56"/>
      <c r="R35" s="56"/>
      <c r="S35" s="56"/>
      <c r="T35" s="56"/>
      <c r="U35" s="56"/>
      <c r="V35" s="56"/>
      <c r="W35" s="56"/>
      <c r="X35" s="56"/>
      <c r="Y35" s="56"/>
      <c r="Z35" s="56"/>
      <c r="AA35" s="56"/>
      <c r="AB35" s="56"/>
      <c r="AD35" s="56"/>
      <c r="AE35" s="56"/>
      <c r="AF35" s="56"/>
      <c r="AI35" s="56"/>
      <c r="AJ35" s="56"/>
      <c r="AK35" s="56"/>
      <c r="AL35" s="56"/>
      <c r="AM35" s="56"/>
      <c r="AO35" s="56"/>
      <c r="AP35" s="56"/>
      <c r="AQ35" s="56"/>
      <c r="AR35" s="56"/>
      <c r="AS35" s="56"/>
      <c r="AT35" s="56"/>
      <c r="AU35" s="56"/>
      <c r="AV35" s="56"/>
      <c r="AW35" s="56"/>
      <c r="AY35" s="56"/>
      <c r="AZ35" s="56"/>
      <c r="BA35" s="56"/>
      <c r="BB35" s="56"/>
      <c r="BD35" s="56"/>
      <c r="BE35" s="56"/>
      <c r="BF35" s="57"/>
    </row>
    <row r="36" spans="1:58" ht="17.100000000000001" customHeight="1" x14ac:dyDescent="0.3">
      <c r="B36" s="8" t="s">
        <v>134</v>
      </c>
      <c r="C36" s="58">
        <f t="shared" ref="C36:C38" si="13">SUM(D36:BE36)</f>
        <v>0</v>
      </c>
      <c r="D36" s="114"/>
      <c r="E36" s="58">
        <f>E15</f>
        <v>0</v>
      </c>
      <c r="G36" s="58">
        <f>G15</f>
        <v>0</v>
      </c>
      <c r="H36" s="58">
        <f>H15</f>
        <v>0</v>
      </c>
      <c r="I36" s="58">
        <f>I15</f>
        <v>0</v>
      </c>
      <c r="J36" s="114"/>
      <c r="K36" s="58">
        <f>K15</f>
        <v>0</v>
      </c>
      <c r="L36" s="58">
        <f>L15</f>
        <v>0</v>
      </c>
      <c r="M36" s="58">
        <f>M15</f>
        <v>0</v>
      </c>
      <c r="N36" s="58">
        <f>N15</f>
        <v>0</v>
      </c>
      <c r="O36" s="114"/>
      <c r="P36" s="58">
        <f>P15</f>
        <v>0</v>
      </c>
      <c r="Q36" s="114"/>
      <c r="R36" s="58">
        <f>R15</f>
        <v>0</v>
      </c>
      <c r="S36" s="114"/>
      <c r="T36" s="58">
        <f>T15</f>
        <v>0</v>
      </c>
      <c r="U36" s="114"/>
      <c r="V36" s="114"/>
      <c r="W36" s="58">
        <f>W15</f>
        <v>0</v>
      </c>
      <c r="X36" s="58">
        <f>X15</f>
        <v>0</v>
      </c>
      <c r="Y36" s="114"/>
      <c r="Z36" s="114"/>
      <c r="AA36" s="114"/>
      <c r="AB36" s="114"/>
      <c r="AD36" s="114"/>
      <c r="AE36" s="58">
        <f>AE15</f>
        <v>0</v>
      </c>
      <c r="AF36" s="114"/>
      <c r="AI36" s="58">
        <f>AI15</f>
        <v>0</v>
      </c>
      <c r="AJ36" s="58">
        <f>AJ15</f>
        <v>0</v>
      </c>
      <c r="AK36" s="114"/>
      <c r="AL36" s="114"/>
      <c r="AM36" s="114"/>
      <c r="AO36" s="114"/>
      <c r="AP36" s="114"/>
      <c r="AQ36" s="114"/>
      <c r="AR36" s="58">
        <f>AR15</f>
        <v>0</v>
      </c>
      <c r="AS36" s="58">
        <f>AS15</f>
        <v>0</v>
      </c>
      <c r="AT36" s="114"/>
      <c r="AU36" s="114"/>
      <c r="AV36" s="114"/>
      <c r="AW36" s="58">
        <f>AW15</f>
        <v>0</v>
      </c>
      <c r="AY36" s="58">
        <f>AY15</f>
        <v>0</v>
      </c>
      <c r="AZ36" s="114"/>
      <c r="BA36" s="114"/>
      <c r="BB36" s="58">
        <f>BB15</f>
        <v>0</v>
      </c>
      <c r="BD36" s="114"/>
      <c r="BE36" s="114"/>
      <c r="BF36" s="57"/>
    </row>
    <row r="37" spans="1:58" ht="17.100000000000001" customHeight="1" x14ac:dyDescent="0.3">
      <c r="B37" s="9" t="s">
        <v>137</v>
      </c>
      <c r="C37" s="58">
        <f t="shared" si="13"/>
        <v>0</v>
      </c>
      <c r="D37" s="114"/>
      <c r="E37" s="122">
        <f t="shared" ref="E37:AI37" si="14">E16/20*25</f>
        <v>0</v>
      </c>
      <c r="G37" s="122">
        <f t="shared" si="14"/>
        <v>0</v>
      </c>
      <c r="H37" s="122">
        <f t="shared" si="14"/>
        <v>0</v>
      </c>
      <c r="I37" s="122">
        <f t="shared" si="14"/>
        <v>0</v>
      </c>
      <c r="J37" s="122">
        <f t="shared" si="14"/>
        <v>0</v>
      </c>
      <c r="K37" s="122">
        <f t="shared" si="14"/>
        <v>0</v>
      </c>
      <c r="L37" s="122">
        <f t="shared" si="14"/>
        <v>0</v>
      </c>
      <c r="M37" s="122">
        <f t="shared" si="14"/>
        <v>0</v>
      </c>
      <c r="N37" s="122">
        <f t="shared" si="14"/>
        <v>0</v>
      </c>
      <c r="O37" s="122">
        <f t="shared" si="14"/>
        <v>0</v>
      </c>
      <c r="P37" s="122">
        <f t="shared" si="14"/>
        <v>0</v>
      </c>
      <c r="Q37" s="122">
        <f t="shared" si="14"/>
        <v>0</v>
      </c>
      <c r="R37" s="122">
        <f t="shared" si="14"/>
        <v>0</v>
      </c>
      <c r="S37" s="114"/>
      <c r="T37" s="122">
        <f t="shared" si="14"/>
        <v>0</v>
      </c>
      <c r="U37" s="122">
        <f t="shared" si="14"/>
        <v>0</v>
      </c>
      <c r="V37" s="122">
        <f t="shared" si="14"/>
        <v>0</v>
      </c>
      <c r="W37" s="122">
        <f t="shared" si="14"/>
        <v>0</v>
      </c>
      <c r="X37" s="122">
        <f t="shared" si="14"/>
        <v>0</v>
      </c>
      <c r="Y37" s="122">
        <f t="shared" si="14"/>
        <v>0</v>
      </c>
      <c r="Z37" s="122">
        <f t="shared" si="14"/>
        <v>0</v>
      </c>
      <c r="AA37" s="122">
        <f t="shared" si="14"/>
        <v>0</v>
      </c>
      <c r="AB37" s="122">
        <f t="shared" si="14"/>
        <v>0</v>
      </c>
      <c r="AD37" s="122">
        <f t="shared" si="14"/>
        <v>0</v>
      </c>
      <c r="AE37" s="122">
        <f t="shared" si="14"/>
        <v>0</v>
      </c>
      <c r="AF37" s="114"/>
      <c r="AI37" s="122">
        <f t="shared" si="14"/>
        <v>0</v>
      </c>
      <c r="AJ37" s="122">
        <f t="shared" ref="AJ37:BE37" si="15">AJ16/20*25</f>
        <v>0</v>
      </c>
      <c r="AK37" s="122">
        <f t="shared" si="15"/>
        <v>0</v>
      </c>
      <c r="AL37" s="122">
        <f t="shared" si="15"/>
        <v>0</v>
      </c>
      <c r="AM37" s="114"/>
      <c r="AO37" s="122">
        <f t="shared" si="15"/>
        <v>0</v>
      </c>
      <c r="AP37" s="114"/>
      <c r="AQ37" s="122">
        <f t="shared" si="15"/>
        <v>0</v>
      </c>
      <c r="AR37" s="122">
        <f t="shared" si="15"/>
        <v>0</v>
      </c>
      <c r="AS37" s="122">
        <f t="shared" si="15"/>
        <v>0</v>
      </c>
      <c r="AT37" s="114"/>
      <c r="AU37" s="122">
        <f t="shared" si="15"/>
        <v>0</v>
      </c>
      <c r="AV37" s="122">
        <f t="shared" si="15"/>
        <v>0</v>
      </c>
      <c r="AW37" s="122">
        <f t="shared" si="15"/>
        <v>0</v>
      </c>
      <c r="AY37" s="122">
        <f t="shared" si="15"/>
        <v>0</v>
      </c>
      <c r="AZ37" s="122">
        <f t="shared" si="15"/>
        <v>0</v>
      </c>
      <c r="BA37" s="122">
        <f t="shared" si="15"/>
        <v>0</v>
      </c>
      <c r="BB37" s="122">
        <f t="shared" si="15"/>
        <v>0</v>
      </c>
      <c r="BD37" s="122">
        <f t="shared" si="15"/>
        <v>0</v>
      </c>
      <c r="BE37" s="122">
        <f t="shared" si="15"/>
        <v>0</v>
      </c>
      <c r="BF37" s="57"/>
    </row>
    <row r="38" spans="1:58" ht="17.100000000000001" customHeight="1" x14ac:dyDescent="0.3">
      <c r="B38" s="8" t="s">
        <v>138</v>
      </c>
      <c r="C38" s="58">
        <f t="shared" si="13"/>
        <v>0</v>
      </c>
      <c r="D38" s="58">
        <f>D17</f>
        <v>0</v>
      </c>
      <c r="E38" s="58">
        <f t="shared" ref="E38:BE38" si="16">E17</f>
        <v>0</v>
      </c>
      <c r="G38" s="58">
        <f t="shared" si="16"/>
        <v>0</v>
      </c>
      <c r="H38" s="58">
        <f t="shared" si="16"/>
        <v>0</v>
      </c>
      <c r="I38" s="58">
        <f t="shared" si="16"/>
        <v>0</v>
      </c>
      <c r="J38" s="58">
        <f t="shared" si="16"/>
        <v>0</v>
      </c>
      <c r="K38" s="58">
        <f t="shared" si="16"/>
        <v>0</v>
      </c>
      <c r="L38" s="58">
        <f t="shared" si="16"/>
        <v>0</v>
      </c>
      <c r="M38" s="58">
        <f t="shared" si="16"/>
        <v>0</v>
      </c>
      <c r="N38" s="58">
        <f t="shared" si="16"/>
        <v>0</v>
      </c>
      <c r="O38" s="58">
        <f t="shared" si="16"/>
        <v>0</v>
      </c>
      <c r="P38" s="58">
        <f t="shared" si="16"/>
        <v>0</v>
      </c>
      <c r="Q38" s="58">
        <f t="shared" si="16"/>
        <v>0</v>
      </c>
      <c r="R38" s="58">
        <f t="shared" si="16"/>
        <v>0</v>
      </c>
      <c r="S38" s="58">
        <f t="shared" si="16"/>
        <v>0</v>
      </c>
      <c r="T38" s="58">
        <f t="shared" si="16"/>
        <v>0</v>
      </c>
      <c r="U38" s="58">
        <f t="shared" si="16"/>
        <v>0</v>
      </c>
      <c r="V38" s="58">
        <f t="shared" si="16"/>
        <v>0</v>
      </c>
      <c r="W38" s="58">
        <f t="shared" si="16"/>
        <v>0</v>
      </c>
      <c r="X38" s="58">
        <f t="shared" si="16"/>
        <v>0</v>
      </c>
      <c r="Y38" s="114"/>
      <c r="Z38" s="58">
        <f t="shared" si="16"/>
        <v>0</v>
      </c>
      <c r="AA38" s="58">
        <f t="shared" si="16"/>
        <v>0</v>
      </c>
      <c r="AB38" s="58">
        <f t="shared" si="16"/>
        <v>0</v>
      </c>
      <c r="AD38" s="58">
        <f t="shared" si="16"/>
        <v>0</v>
      </c>
      <c r="AE38" s="58">
        <f t="shared" si="16"/>
        <v>0</v>
      </c>
      <c r="AF38" s="58">
        <f t="shared" si="16"/>
        <v>0</v>
      </c>
      <c r="AI38" s="58">
        <f t="shared" si="16"/>
        <v>0</v>
      </c>
      <c r="AJ38" s="58">
        <f t="shared" si="16"/>
        <v>0</v>
      </c>
      <c r="AK38" s="58">
        <f t="shared" si="16"/>
        <v>0</v>
      </c>
      <c r="AL38" s="58">
        <f t="shared" si="16"/>
        <v>0</v>
      </c>
      <c r="AM38" s="58">
        <f t="shared" si="16"/>
        <v>0</v>
      </c>
      <c r="AO38" s="58">
        <f t="shared" si="16"/>
        <v>0</v>
      </c>
      <c r="AP38" s="58">
        <f t="shared" si="16"/>
        <v>0</v>
      </c>
      <c r="AQ38" s="58">
        <f t="shared" si="16"/>
        <v>0</v>
      </c>
      <c r="AR38" s="58">
        <f t="shared" si="16"/>
        <v>0</v>
      </c>
      <c r="AS38" s="58">
        <f t="shared" si="16"/>
        <v>0</v>
      </c>
      <c r="AT38" s="114"/>
      <c r="AU38" s="58">
        <f t="shared" si="16"/>
        <v>0</v>
      </c>
      <c r="AV38" s="58">
        <f t="shared" si="16"/>
        <v>0</v>
      </c>
      <c r="AW38" s="58">
        <f t="shared" si="16"/>
        <v>0</v>
      </c>
      <c r="AY38" s="58">
        <f t="shared" si="16"/>
        <v>0</v>
      </c>
      <c r="AZ38" s="58">
        <f t="shared" si="16"/>
        <v>0</v>
      </c>
      <c r="BA38" s="58">
        <f t="shared" si="16"/>
        <v>0</v>
      </c>
      <c r="BB38" s="58">
        <f t="shared" si="16"/>
        <v>0</v>
      </c>
      <c r="BD38" s="58">
        <f t="shared" si="16"/>
        <v>0</v>
      </c>
      <c r="BE38" s="58">
        <f t="shared" si="16"/>
        <v>0</v>
      </c>
      <c r="BF38" s="57"/>
    </row>
    <row r="39" spans="1:58" ht="17.100000000000001" customHeight="1" x14ac:dyDescent="0.3">
      <c r="B39" s="9" t="s">
        <v>132</v>
      </c>
      <c r="C39" s="58">
        <f>C18</f>
        <v>0</v>
      </c>
      <c r="D39" s="114"/>
      <c r="E39" s="58">
        <f t="shared" ref="E39:BE39" si="17">E18</f>
        <v>0</v>
      </c>
      <c r="G39" s="58">
        <f t="shared" si="17"/>
        <v>0</v>
      </c>
      <c r="H39" s="58">
        <f t="shared" si="17"/>
        <v>0</v>
      </c>
      <c r="I39" s="58">
        <f t="shared" si="17"/>
        <v>0</v>
      </c>
      <c r="J39" s="58">
        <f t="shared" si="17"/>
        <v>0</v>
      </c>
      <c r="K39" s="58">
        <f t="shared" si="17"/>
        <v>0</v>
      </c>
      <c r="L39" s="58">
        <f t="shared" si="17"/>
        <v>0</v>
      </c>
      <c r="M39" s="58">
        <f t="shared" si="17"/>
        <v>0</v>
      </c>
      <c r="N39" s="58">
        <f t="shared" si="17"/>
        <v>0</v>
      </c>
      <c r="O39" s="58">
        <f t="shared" si="17"/>
        <v>0</v>
      </c>
      <c r="P39" s="58">
        <f t="shared" si="17"/>
        <v>0</v>
      </c>
      <c r="Q39" s="58">
        <f t="shared" si="17"/>
        <v>0</v>
      </c>
      <c r="R39" s="58">
        <f t="shared" si="17"/>
        <v>0</v>
      </c>
      <c r="S39" s="114"/>
      <c r="T39" s="58">
        <f t="shared" si="17"/>
        <v>0</v>
      </c>
      <c r="U39" s="58">
        <f t="shared" si="17"/>
        <v>0</v>
      </c>
      <c r="V39" s="114"/>
      <c r="W39" s="58">
        <f t="shared" si="17"/>
        <v>0</v>
      </c>
      <c r="X39" s="58">
        <f t="shared" si="17"/>
        <v>0</v>
      </c>
      <c r="Y39" s="114"/>
      <c r="Z39" s="58">
        <f t="shared" si="17"/>
        <v>0</v>
      </c>
      <c r="AA39" s="58">
        <f t="shared" si="17"/>
        <v>0</v>
      </c>
      <c r="AB39" s="58">
        <f t="shared" si="17"/>
        <v>0</v>
      </c>
      <c r="AD39" s="58">
        <f t="shared" si="17"/>
        <v>0</v>
      </c>
      <c r="AE39" s="58">
        <f t="shared" si="17"/>
        <v>0</v>
      </c>
      <c r="AF39" s="114"/>
      <c r="AI39" s="58">
        <f t="shared" si="17"/>
        <v>0</v>
      </c>
      <c r="AJ39" s="58">
        <f t="shared" si="17"/>
        <v>0</v>
      </c>
      <c r="AK39" s="58">
        <f t="shared" si="17"/>
        <v>0</v>
      </c>
      <c r="AL39" s="58">
        <f t="shared" si="17"/>
        <v>0</v>
      </c>
      <c r="AM39" s="58">
        <f t="shared" si="17"/>
        <v>0</v>
      </c>
      <c r="AO39" s="58">
        <f t="shared" si="17"/>
        <v>0</v>
      </c>
      <c r="AP39" s="58">
        <f t="shared" si="17"/>
        <v>0</v>
      </c>
      <c r="AQ39" s="58">
        <f t="shared" si="17"/>
        <v>0</v>
      </c>
      <c r="AR39" s="58">
        <f t="shared" si="17"/>
        <v>0</v>
      </c>
      <c r="AS39" s="58">
        <f t="shared" si="17"/>
        <v>0</v>
      </c>
      <c r="AT39" s="58">
        <f t="shared" si="17"/>
        <v>0</v>
      </c>
      <c r="AU39" s="58">
        <f t="shared" si="17"/>
        <v>0</v>
      </c>
      <c r="AV39" s="114"/>
      <c r="AW39" s="58">
        <f t="shared" si="17"/>
        <v>0</v>
      </c>
      <c r="AY39" s="58">
        <f t="shared" si="17"/>
        <v>0</v>
      </c>
      <c r="AZ39" s="58">
        <f t="shared" si="17"/>
        <v>0</v>
      </c>
      <c r="BA39" s="58">
        <f t="shared" si="17"/>
        <v>0</v>
      </c>
      <c r="BB39" s="58">
        <f t="shared" si="17"/>
        <v>0</v>
      </c>
      <c r="BD39" s="58">
        <f t="shared" si="17"/>
        <v>0</v>
      </c>
      <c r="BE39" s="58">
        <f t="shared" si="17"/>
        <v>0</v>
      </c>
      <c r="BF39" s="57"/>
    </row>
    <row r="40" spans="1:58" ht="17.100000000000001" customHeight="1" x14ac:dyDescent="0.3">
      <c r="B40" s="8" t="s">
        <v>139</v>
      </c>
      <c r="C40" s="58">
        <f>C19</f>
        <v>0</v>
      </c>
      <c r="D40" s="114"/>
      <c r="E40" s="114"/>
      <c r="G40" s="114"/>
      <c r="H40" s="114"/>
      <c r="I40" s="114"/>
      <c r="J40" s="114"/>
      <c r="K40" s="114"/>
      <c r="L40" s="114"/>
      <c r="M40" s="114"/>
      <c r="N40" s="114"/>
      <c r="O40" s="114"/>
      <c r="P40" s="114"/>
      <c r="Q40" s="114"/>
      <c r="R40" s="114"/>
      <c r="S40" s="114"/>
      <c r="T40" s="114"/>
      <c r="U40" s="114"/>
      <c r="V40" s="114"/>
      <c r="W40" s="114"/>
      <c r="X40" s="114"/>
      <c r="Y40" s="114"/>
      <c r="Z40" s="114"/>
      <c r="AA40" s="114"/>
      <c r="AB40" s="114"/>
      <c r="AD40" s="114"/>
      <c r="AE40" s="114"/>
      <c r="AF40" s="114"/>
      <c r="AI40" s="114"/>
      <c r="AJ40" s="114"/>
      <c r="AK40" s="114"/>
      <c r="AL40" s="114"/>
      <c r="AM40" s="114"/>
      <c r="AO40" s="114"/>
      <c r="AP40" s="114"/>
      <c r="AQ40" s="114"/>
      <c r="AR40" s="114"/>
      <c r="AS40" s="114"/>
      <c r="AT40" s="114"/>
      <c r="AU40" s="114"/>
      <c r="AV40" s="114"/>
      <c r="AW40" s="114"/>
      <c r="AY40" s="114"/>
      <c r="AZ40" s="114"/>
      <c r="BA40" s="114"/>
      <c r="BB40" s="114"/>
      <c r="BD40" s="114"/>
      <c r="BE40" s="114"/>
      <c r="BF40" s="57"/>
    </row>
    <row r="41" spans="1:58" s="1" customFormat="1" ht="17.100000000000001" customHeight="1" thickBot="1" x14ac:dyDescent="0.35">
      <c r="A41" s="11"/>
      <c r="B41" s="6" t="s">
        <v>140</v>
      </c>
      <c r="C41" s="112">
        <f>SUM(C36:C40)</f>
        <v>0</v>
      </c>
      <c r="D41" s="112">
        <f>SUM(D36:D40)</f>
        <v>0</v>
      </c>
      <c r="E41" s="112">
        <f t="shared" ref="E41" si="18">SUM(E36:E40)</f>
        <v>0</v>
      </c>
      <c r="F41" s="2"/>
      <c r="G41" s="112">
        <f t="shared" ref="G41" si="19">SUM(G36:G40)</f>
        <v>0</v>
      </c>
      <c r="H41" s="112">
        <f t="shared" ref="H41" si="20">SUM(H36:H40)</f>
        <v>0</v>
      </c>
      <c r="I41" s="112">
        <f t="shared" ref="I41" si="21">SUM(I36:I40)</f>
        <v>0</v>
      </c>
      <c r="J41" s="112">
        <f t="shared" ref="J41" si="22">SUM(J36:J40)</f>
        <v>0</v>
      </c>
      <c r="K41" s="112">
        <f t="shared" ref="K41" si="23">SUM(K36:K40)</f>
        <v>0</v>
      </c>
      <c r="L41" s="112">
        <f t="shared" ref="L41" si="24">SUM(L36:L40)</f>
        <v>0</v>
      </c>
      <c r="M41" s="112">
        <f t="shared" ref="M41" si="25">SUM(M36:M40)</f>
        <v>0</v>
      </c>
      <c r="N41" s="112">
        <f t="shared" ref="N41" si="26">SUM(N36:N40)</f>
        <v>0</v>
      </c>
      <c r="O41" s="112">
        <f t="shared" ref="O41" si="27">SUM(O36:O40)</f>
        <v>0</v>
      </c>
      <c r="P41" s="112">
        <f t="shared" ref="P41" si="28">SUM(P36:P40)</f>
        <v>0</v>
      </c>
      <c r="Q41" s="112">
        <f t="shared" ref="Q41" si="29">SUM(Q36:Q40)</f>
        <v>0</v>
      </c>
      <c r="R41" s="112">
        <f t="shared" ref="R41" si="30">SUM(R36:R40)</f>
        <v>0</v>
      </c>
      <c r="S41" s="112">
        <f t="shared" ref="S41" si="31">SUM(S36:S40)</f>
        <v>0</v>
      </c>
      <c r="T41" s="112">
        <f t="shared" ref="T41" si="32">SUM(T36:T40)</f>
        <v>0</v>
      </c>
      <c r="U41" s="112">
        <f t="shared" ref="U41" si="33">SUM(U36:U40)</f>
        <v>0</v>
      </c>
      <c r="V41" s="112">
        <f t="shared" ref="V41" si="34">SUM(V36:V40)</f>
        <v>0</v>
      </c>
      <c r="W41" s="112">
        <f t="shared" ref="W41" si="35">SUM(W36:W40)</f>
        <v>0</v>
      </c>
      <c r="X41" s="112">
        <f t="shared" ref="X41" si="36">SUM(X36:X40)</f>
        <v>0</v>
      </c>
      <c r="Y41" s="112">
        <f t="shared" ref="Y41" si="37">SUM(Y36:Y40)</f>
        <v>0</v>
      </c>
      <c r="Z41" s="112">
        <f t="shared" ref="Z41" si="38">SUM(Z36:Z40)</f>
        <v>0</v>
      </c>
      <c r="AA41" s="112">
        <f t="shared" ref="AA41" si="39">SUM(AA36:AA40)</f>
        <v>0</v>
      </c>
      <c r="AB41" s="112">
        <f t="shared" ref="AB41" si="40">SUM(AB36:AB40)</f>
        <v>0</v>
      </c>
      <c r="AC41" s="2"/>
      <c r="AD41" s="112">
        <f t="shared" ref="AD41" si="41">SUM(AD36:AD40)</f>
        <v>0</v>
      </c>
      <c r="AE41" s="112">
        <f t="shared" ref="AE41" si="42">SUM(AE36:AE40)</f>
        <v>0</v>
      </c>
      <c r="AF41" s="112">
        <f t="shared" ref="AF41" si="43">SUM(AF36:AF40)</f>
        <v>0</v>
      </c>
      <c r="AG41" s="2"/>
      <c r="AH41" s="2"/>
      <c r="AI41" s="112">
        <f t="shared" ref="AI41" si="44">SUM(AI36:AI40)</f>
        <v>0</v>
      </c>
      <c r="AJ41" s="112">
        <f t="shared" ref="AJ41" si="45">SUM(AJ36:AJ40)</f>
        <v>0</v>
      </c>
      <c r="AK41" s="112">
        <f t="shared" ref="AK41" si="46">SUM(AK36:AK40)</f>
        <v>0</v>
      </c>
      <c r="AL41" s="112">
        <f t="shared" ref="AL41" si="47">SUM(AL36:AL40)</f>
        <v>0</v>
      </c>
      <c r="AM41" s="112">
        <f t="shared" ref="AM41" si="48">SUM(AM36:AM40)</f>
        <v>0</v>
      </c>
      <c r="AN41" s="2"/>
      <c r="AO41" s="112">
        <f t="shared" ref="AO41" si="49">SUM(AO36:AO40)</f>
        <v>0</v>
      </c>
      <c r="AP41" s="112">
        <f t="shared" ref="AP41" si="50">SUM(AP36:AP40)</f>
        <v>0</v>
      </c>
      <c r="AQ41" s="112">
        <f t="shared" ref="AQ41" si="51">SUM(AQ36:AQ40)</f>
        <v>0</v>
      </c>
      <c r="AR41" s="112">
        <f t="shared" ref="AR41" si="52">SUM(AR36:AR40)</f>
        <v>0</v>
      </c>
      <c r="AS41" s="112">
        <f t="shared" ref="AS41" si="53">SUM(AS36:AS40)</f>
        <v>0</v>
      </c>
      <c r="AT41" s="112">
        <f t="shared" ref="AT41" si="54">SUM(AT36:AT40)</f>
        <v>0</v>
      </c>
      <c r="AU41" s="112">
        <f t="shared" ref="AU41" si="55">SUM(AU36:AU40)</f>
        <v>0</v>
      </c>
      <c r="AV41" s="112">
        <f t="shared" ref="AV41" si="56">SUM(AV36:AV40)</f>
        <v>0</v>
      </c>
      <c r="AW41" s="112">
        <f t="shared" ref="AW41" si="57">SUM(AW36:AW40)</f>
        <v>0</v>
      </c>
      <c r="AX41" s="2"/>
      <c r="AY41" s="112">
        <f t="shared" ref="AY41" si="58">SUM(AY36:AY40)</f>
        <v>0</v>
      </c>
      <c r="AZ41" s="112">
        <f t="shared" ref="AZ41" si="59">SUM(AZ36:AZ40)</f>
        <v>0</v>
      </c>
      <c r="BA41" s="112">
        <f t="shared" ref="BA41" si="60">SUM(BA36:BA40)</f>
        <v>0</v>
      </c>
      <c r="BB41" s="112">
        <f t="shared" ref="BB41" si="61">SUM(BB36:BB40)</f>
        <v>0</v>
      </c>
      <c r="BC41" s="2"/>
      <c r="BD41" s="112">
        <f t="shared" ref="BD41" si="62">SUM(BD36:BD40)</f>
        <v>0</v>
      </c>
      <c r="BE41" s="112">
        <f t="shared" ref="BE41" si="63">SUM(BE36:BE40)</f>
        <v>0</v>
      </c>
      <c r="BF41" s="60"/>
    </row>
    <row r="42" spans="1:58" ht="5.25" customHeight="1" x14ac:dyDescent="0.3">
      <c r="C42" s="57"/>
      <c r="D42" s="57"/>
      <c r="E42" s="57"/>
      <c r="G42" s="57"/>
      <c r="H42" s="57"/>
      <c r="I42" s="57"/>
      <c r="J42" s="57"/>
      <c r="K42" s="57"/>
      <c r="L42" s="57"/>
      <c r="M42" s="57"/>
      <c r="N42" s="57"/>
      <c r="O42" s="57"/>
      <c r="P42" s="57"/>
      <c r="Q42" s="57"/>
      <c r="R42" s="57"/>
      <c r="S42" s="57"/>
      <c r="T42" s="57"/>
      <c r="U42" s="57"/>
      <c r="V42" s="57"/>
      <c r="W42" s="57"/>
      <c r="X42" s="57"/>
      <c r="Y42" s="57"/>
      <c r="Z42" s="57"/>
      <c r="AA42" s="57"/>
      <c r="AB42" s="57"/>
      <c r="AD42" s="57"/>
      <c r="AE42" s="57"/>
      <c r="AF42" s="57"/>
      <c r="AI42" s="57"/>
      <c r="AJ42" s="57"/>
      <c r="AK42" s="57"/>
      <c r="AL42" s="57"/>
      <c r="AM42" s="57"/>
      <c r="AO42" s="57"/>
      <c r="AP42" s="57"/>
      <c r="AQ42" s="57"/>
      <c r="AR42" s="57"/>
      <c r="AS42" s="57"/>
      <c r="AT42" s="57"/>
      <c r="AU42" s="57"/>
      <c r="AV42" s="57"/>
      <c r="AW42" s="57"/>
      <c r="AY42" s="57"/>
      <c r="AZ42" s="57"/>
      <c r="BA42" s="57"/>
      <c r="BB42" s="57"/>
      <c r="BD42" s="57"/>
      <c r="BE42" s="57"/>
      <c r="BF42" s="57"/>
    </row>
    <row r="43" spans="1:58" s="1" customFormat="1" ht="17.100000000000001" customHeight="1" thickBot="1" x14ac:dyDescent="0.35">
      <c r="A43" s="11"/>
      <c r="B43" s="31" t="s">
        <v>141</v>
      </c>
      <c r="C43" s="115">
        <f>C33+C41</f>
        <v>0</v>
      </c>
      <c r="D43" s="115">
        <f t="shared" ref="D43:BE43" si="64">D33+D41</f>
        <v>0</v>
      </c>
      <c r="E43" s="115">
        <f t="shared" si="64"/>
        <v>0</v>
      </c>
      <c r="F43" s="2"/>
      <c r="G43" s="115">
        <f t="shared" si="64"/>
        <v>0</v>
      </c>
      <c r="H43" s="115">
        <f t="shared" si="64"/>
        <v>0</v>
      </c>
      <c r="I43" s="115">
        <f t="shared" si="64"/>
        <v>0</v>
      </c>
      <c r="J43" s="115">
        <f t="shared" si="64"/>
        <v>0</v>
      </c>
      <c r="K43" s="115">
        <f t="shared" si="64"/>
        <v>0</v>
      </c>
      <c r="L43" s="115">
        <f t="shared" si="64"/>
        <v>0</v>
      </c>
      <c r="M43" s="115">
        <f t="shared" si="64"/>
        <v>0</v>
      </c>
      <c r="N43" s="115">
        <f t="shared" si="64"/>
        <v>0</v>
      </c>
      <c r="O43" s="115">
        <f t="shared" si="64"/>
        <v>0</v>
      </c>
      <c r="P43" s="115">
        <f t="shared" si="64"/>
        <v>0</v>
      </c>
      <c r="Q43" s="115">
        <f t="shared" si="64"/>
        <v>0</v>
      </c>
      <c r="R43" s="115">
        <f t="shared" si="64"/>
        <v>0</v>
      </c>
      <c r="S43" s="115">
        <f t="shared" si="64"/>
        <v>0</v>
      </c>
      <c r="T43" s="115">
        <f t="shared" si="64"/>
        <v>0</v>
      </c>
      <c r="U43" s="115">
        <f t="shared" si="64"/>
        <v>0</v>
      </c>
      <c r="V43" s="115">
        <f t="shared" si="64"/>
        <v>0</v>
      </c>
      <c r="W43" s="115">
        <f t="shared" si="64"/>
        <v>0</v>
      </c>
      <c r="X43" s="115">
        <f t="shared" si="64"/>
        <v>0</v>
      </c>
      <c r="Y43" s="115">
        <f t="shared" si="64"/>
        <v>0</v>
      </c>
      <c r="Z43" s="115">
        <f t="shared" si="64"/>
        <v>0</v>
      </c>
      <c r="AA43" s="115">
        <f t="shared" si="64"/>
        <v>0</v>
      </c>
      <c r="AB43" s="115">
        <f t="shared" si="64"/>
        <v>0</v>
      </c>
      <c r="AC43" s="2"/>
      <c r="AD43" s="115">
        <f t="shared" si="64"/>
        <v>0</v>
      </c>
      <c r="AE43" s="115">
        <f t="shared" si="64"/>
        <v>0</v>
      </c>
      <c r="AF43" s="115">
        <f t="shared" si="64"/>
        <v>0</v>
      </c>
      <c r="AG43" s="2"/>
      <c r="AH43" s="2"/>
      <c r="AI43" s="115">
        <f t="shared" si="64"/>
        <v>0</v>
      </c>
      <c r="AJ43" s="115">
        <f t="shared" si="64"/>
        <v>0</v>
      </c>
      <c r="AK43" s="115">
        <f t="shared" si="64"/>
        <v>0</v>
      </c>
      <c r="AL43" s="115">
        <f t="shared" si="64"/>
        <v>0</v>
      </c>
      <c r="AM43" s="115">
        <f t="shared" si="64"/>
        <v>0</v>
      </c>
      <c r="AN43" s="2"/>
      <c r="AO43" s="115">
        <f t="shared" si="64"/>
        <v>0</v>
      </c>
      <c r="AP43" s="115">
        <f t="shared" si="64"/>
        <v>0</v>
      </c>
      <c r="AQ43" s="115">
        <f t="shared" si="64"/>
        <v>0</v>
      </c>
      <c r="AR43" s="115">
        <f t="shared" si="64"/>
        <v>0</v>
      </c>
      <c r="AS43" s="115">
        <f t="shared" si="64"/>
        <v>0</v>
      </c>
      <c r="AT43" s="115">
        <f t="shared" si="64"/>
        <v>0</v>
      </c>
      <c r="AU43" s="115">
        <f t="shared" si="64"/>
        <v>0</v>
      </c>
      <c r="AV43" s="115">
        <f t="shared" si="64"/>
        <v>0</v>
      </c>
      <c r="AW43" s="115">
        <f t="shared" si="64"/>
        <v>0</v>
      </c>
      <c r="AX43" s="2"/>
      <c r="AY43" s="115">
        <f t="shared" si="64"/>
        <v>0</v>
      </c>
      <c r="AZ43" s="115">
        <f t="shared" si="64"/>
        <v>0</v>
      </c>
      <c r="BA43" s="115">
        <f t="shared" si="64"/>
        <v>0</v>
      </c>
      <c r="BB43" s="115">
        <f t="shared" si="64"/>
        <v>0</v>
      </c>
      <c r="BC43" s="2"/>
      <c r="BD43" s="115">
        <f t="shared" si="64"/>
        <v>0</v>
      </c>
      <c r="BE43" s="115">
        <f t="shared" si="64"/>
        <v>0</v>
      </c>
      <c r="BF43" s="60"/>
    </row>
    <row r="44" spans="1:58" ht="14.25" x14ac:dyDescent="0.3">
      <c r="B44" s="13"/>
      <c r="C44" s="113"/>
      <c r="D44" s="113"/>
      <c r="E44" s="113"/>
      <c r="G44" s="113"/>
      <c r="H44" s="113"/>
      <c r="I44" s="113"/>
      <c r="J44" s="113"/>
      <c r="K44" s="113"/>
      <c r="L44" s="113"/>
      <c r="M44" s="113"/>
      <c r="N44" s="113"/>
      <c r="O44" s="113"/>
      <c r="P44" s="113"/>
      <c r="Q44" s="113"/>
      <c r="R44" s="113"/>
      <c r="S44" s="113"/>
      <c r="T44" s="113"/>
      <c r="U44" s="113"/>
      <c r="V44" s="113"/>
      <c r="W44" s="113"/>
      <c r="X44" s="113"/>
      <c r="Y44" s="113"/>
      <c r="Z44" s="113"/>
      <c r="AA44" s="113"/>
      <c r="AB44" s="113"/>
      <c r="AD44" s="113"/>
      <c r="AE44" s="113"/>
      <c r="AF44" s="113"/>
      <c r="AI44" s="113"/>
      <c r="AJ44" s="113"/>
      <c r="AK44" s="113"/>
      <c r="AL44" s="113"/>
      <c r="AM44" s="113"/>
      <c r="AO44" s="113"/>
      <c r="AP44" s="113"/>
      <c r="AQ44" s="113"/>
      <c r="AR44" s="113"/>
      <c r="AS44" s="113"/>
      <c r="AT44" s="113"/>
      <c r="AU44" s="113"/>
      <c r="AV44" s="113"/>
      <c r="AW44" s="113"/>
      <c r="AY44" s="113"/>
      <c r="AZ44" s="113"/>
      <c r="BA44" s="113"/>
      <c r="BB44" s="113"/>
      <c r="BD44" s="113"/>
      <c r="BE44" s="113"/>
      <c r="BF44" s="57"/>
    </row>
    <row r="45" spans="1:58" s="46" customFormat="1" ht="20.25" x14ac:dyDescent="0.3">
      <c r="A45" s="44"/>
      <c r="B45" s="45" t="s">
        <v>143</v>
      </c>
      <c r="C45" s="116"/>
      <c r="D45" s="116"/>
      <c r="E45" s="116"/>
      <c r="F45" s="2"/>
      <c r="G45" s="116"/>
      <c r="H45" s="116"/>
      <c r="I45" s="116"/>
      <c r="J45" s="116"/>
      <c r="K45" s="116"/>
      <c r="L45" s="116"/>
      <c r="M45" s="116"/>
      <c r="N45" s="116"/>
      <c r="O45" s="116"/>
      <c r="P45" s="116"/>
      <c r="Q45" s="116"/>
      <c r="R45" s="116"/>
      <c r="S45" s="116"/>
      <c r="T45" s="116"/>
      <c r="U45" s="116"/>
      <c r="V45" s="116"/>
      <c r="W45" s="116"/>
      <c r="X45" s="116"/>
      <c r="Y45" s="116"/>
      <c r="Z45" s="116"/>
      <c r="AA45" s="116"/>
      <c r="AB45" s="116"/>
      <c r="AC45" s="2"/>
      <c r="AD45" s="116"/>
      <c r="AE45" s="116"/>
      <c r="AF45" s="116"/>
      <c r="AG45" s="2"/>
      <c r="AH45" s="2"/>
      <c r="AI45" s="116"/>
      <c r="AJ45" s="116"/>
      <c r="AK45" s="116"/>
      <c r="AL45" s="116"/>
      <c r="AM45" s="116"/>
      <c r="AN45" s="2"/>
      <c r="AO45" s="116"/>
      <c r="AP45" s="116"/>
      <c r="AQ45" s="116"/>
      <c r="AR45" s="116"/>
      <c r="AS45" s="116"/>
      <c r="AT45" s="116"/>
      <c r="AU45" s="116"/>
      <c r="AV45" s="116"/>
      <c r="AW45" s="116"/>
      <c r="AX45" s="2"/>
      <c r="AY45" s="116"/>
      <c r="AZ45" s="116"/>
      <c r="BA45" s="116"/>
      <c r="BB45" s="116"/>
      <c r="BC45" s="2"/>
      <c r="BD45" s="116"/>
      <c r="BE45" s="116"/>
      <c r="BF45" s="117"/>
    </row>
    <row r="46" spans="1:58" ht="5.25" customHeight="1" x14ac:dyDescent="0.3">
      <c r="C46" s="57"/>
      <c r="D46" s="57"/>
      <c r="E46" s="57"/>
      <c r="G46" s="57"/>
      <c r="H46" s="57"/>
      <c r="I46" s="57"/>
      <c r="J46" s="57"/>
      <c r="K46" s="57"/>
      <c r="L46" s="57"/>
      <c r="M46" s="57"/>
      <c r="N46" s="57"/>
      <c r="O46" s="57"/>
      <c r="P46" s="57"/>
      <c r="Q46" s="57"/>
      <c r="R46" s="57"/>
      <c r="S46" s="57"/>
      <c r="T46" s="57"/>
      <c r="U46" s="57"/>
      <c r="V46" s="57"/>
      <c r="W46" s="57"/>
      <c r="X46" s="57"/>
      <c r="Y46" s="57"/>
      <c r="Z46" s="57"/>
      <c r="AA46" s="57"/>
      <c r="AB46" s="57"/>
      <c r="AD46" s="57"/>
      <c r="AE46" s="57"/>
      <c r="AF46" s="57"/>
      <c r="AI46" s="57"/>
      <c r="AJ46" s="57"/>
      <c r="AK46" s="57"/>
      <c r="AL46" s="57"/>
      <c r="AM46" s="57"/>
      <c r="AO46" s="57"/>
      <c r="AP46" s="57"/>
      <c r="AQ46" s="57"/>
      <c r="AR46" s="57"/>
      <c r="AS46" s="57"/>
      <c r="AT46" s="57"/>
      <c r="AU46" s="57"/>
      <c r="AV46" s="57"/>
      <c r="AW46" s="57"/>
      <c r="AY46" s="57"/>
      <c r="AZ46" s="57"/>
      <c r="BA46" s="57"/>
      <c r="BB46" s="57"/>
      <c r="BD46" s="57"/>
      <c r="BE46" s="57"/>
      <c r="BF46" s="57"/>
    </row>
    <row r="47" spans="1:58" ht="17.100000000000001" customHeight="1" x14ac:dyDescent="0.3">
      <c r="B47" s="62" t="s">
        <v>128</v>
      </c>
      <c r="C47" s="56"/>
      <c r="D47" s="56"/>
      <c r="E47" s="56"/>
      <c r="G47" s="56"/>
      <c r="H47" s="56"/>
      <c r="I47" s="56"/>
      <c r="J47" s="56"/>
      <c r="K47" s="56"/>
      <c r="L47" s="56"/>
      <c r="M47" s="56"/>
      <c r="N47" s="56"/>
      <c r="O47" s="56"/>
      <c r="P47" s="56"/>
      <c r="Q47" s="56"/>
      <c r="R47" s="56"/>
      <c r="S47" s="56"/>
      <c r="T47" s="56"/>
      <c r="U47" s="56"/>
      <c r="V47" s="56"/>
      <c r="W47" s="56"/>
      <c r="X47" s="56"/>
      <c r="Y47" s="56"/>
      <c r="Z47" s="56"/>
      <c r="AA47" s="56"/>
      <c r="AB47" s="56"/>
      <c r="AD47" s="56"/>
      <c r="AE47" s="56"/>
      <c r="AF47" s="56"/>
      <c r="AI47" s="56"/>
      <c r="AJ47" s="56"/>
      <c r="AK47" s="56"/>
      <c r="AL47" s="56"/>
      <c r="AM47" s="56"/>
      <c r="AO47" s="56"/>
      <c r="AP47" s="56"/>
      <c r="AQ47" s="56"/>
      <c r="AR47" s="56"/>
      <c r="AS47" s="56"/>
      <c r="AT47" s="56"/>
      <c r="AU47" s="56"/>
      <c r="AV47" s="56"/>
      <c r="AW47" s="56"/>
      <c r="AY47" s="56"/>
      <c r="AZ47" s="56"/>
      <c r="BA47" s="56"/>
      <c r="BB47" s="56"/>
      <c r="BD47" s="56"/>
      <c r="BE47" s="56"/>
      <c r="BF47" s="57"/>
    </row>
    <row r="48" spans="1:58" ht="17.100000000000001" customHeight="1" x14ac:dyDescent="0.3">
      <c r="B48" s="8" t="s">
        <v>129</v>
      </c>
      <c r="C48" s="58">
        <f t="shared" ref="C48:C54" si="65">SUM(D48:BE48)</f>
        <v>0</v>
      </c>
      <c r="D48" s="114"/>
      <c r="E48" s="58">
        <f>'Aanneemsom - Schoonmaak'!E24</f>
        <v>0</v>
      </c>
      <c r="G48" s="58">
        <f>'Aanneemsom - Schoonmaak'!G24</f>
        <v>0</v>
      </c>
      <c r="H48" s="58">
        <f>'Aanneemsom - Schoonmaak'!H24</f>
        <v>0</v>
      </c>
      <c r="I48" s="58">
        <f>'Aanneemsom - Schoonmaak'!I24</f>
        <v>0</v>
      </c>
      <c r="J48" s="58">
        <f>'Aanneemsom - Schoonmaak'!J24</f>
        <v>0</v>
      </c>
      <c r="K48" s="58">
        <f>'Aanneemsom - Schoonmaak'!K24</f>
        <v>0</v>
      </c>
      <c r="L48" s="58">
        <f>'Aanneemsom - Schoonmaak'!L24</f>
        <v>0</v>
      </c>
      <c r="M48" s="58">
        <f>'Aanneemsom - Schoonmaak'!M24</f>
        <v>0</v>
      </c>
      <c r="N48" s="58">
        <f>'Aanneemsom - Schoonmaak'!N24</f>
        <v>0</v>
      </c>
      <c r="O48" s="58">
        <f>'Aanneemsom - Schoonmaak'!O24</f>
        <v>0</v>
      </c>
      <c r="P48" s="58">
        <f>'Aanneemsom - Schoonmaak'!P24</f>
        <v>0</v>
      </c>
      <c r="Q48" s="58">
        <f>'Aanneemsom - Schoonmaak'!Q24</f>
        <v>0</v>
      </c>
      <c r="R48" s="58">
        <f>'Aanneemsom - Schoonmaak'!R24</f>
        <v>0</v>
      </c>
      <c r="S48" s="114"/>
      <c r="T48" s="58">
        <f>'Aanneemsom - Schoonmaak'!T24</f>
        <v>0</v>
      </c>
      <c r="U48" s="58">
        <f>'Aanneemsom - Schoonmaak'!U24</f>
        <v>0</v>
      </c>
      <c r="V48" s="58">
        <f>'Aanneemsom - Schoonmaak'!V24</f>
        <v>0</v>
      </c>
      <c r="W48" s="58">
        <f>'Aanneemsom - Schoonmaak'!W24</f>
        <v>0</v>
      </c>
      <c r="X48" s="58">
        <f>'Aanneemsom - Schoonmaak'!X24</f>
        <v>0</v>
      </c>
      <c r="Y48" s="114"/>
      <c r="Z48" s="58">
        <f>'Aanneemsom - Schoonmaak'!Z24</f>
        <v>0</v>
      </c>
      <c r="AA48" s="58">
        <f>'Aanneemsom - Schoonmaak'!AA24</f>
        <v>0</v>
      </c>
      <c r="AB48" s="58">
        <f>'Aanneemsom - Schoonmaak'!AB24</f>
        <v>0</v>
      </c>
      <c r="AD48" s="58">
        <f>'Aanneemsom - Schoonmaak'!AD24</f>
        <v>0</v>
      </c>
      <c r="AE48" s="58">
        <f>'Aanneemsom - Schoonmaak'!AE24</f>
        <v>0</v>
      </c>
      <c r="AF48" s="114"/>
      <c r="AI48" s="58">
        <f>'Aanneemsom - Schoonmaak'!AI24</f>
        <v>0</v>
      </c>
      <c r="AJ48" s="58">
        <f>'Aanneemsom - Schoonmaak'!AJ24</f>
        <v>0</v>
      </c>
      <c r="AK48" s="58">
        <f>'Aanneemsom - Schoonmaak'!AK24</f>
        <v>0</v>
      </c>
      <c r="AL48" s="58">
        <f>'Aanneemsom - Schoonmaak'!AL24</f>
        <v>0</v>
      </c>
      <c r="AM48" s="114"/>
      <c r="AO48" s="58">
        <f>'Aanneemsom - Schoonmaak'!AO24</f>
        <v>0</v>
      </c>
      <c r="AP48" s="114"/>
      <c r="AQ48" s="58">
        <f>'Aanneemsom - Schoonmaak'!AQ24</f>
        <v>0</v>
      </c>
      <c r="AR48" s="58">
        <f>'Aanneemsom - Schoonmaak'!AR24</f>
        <v>0</v>
      </c>
      <c r="AS48" s="58">
        <f>'Aanneemsom - Schoonmaak'!AS24</f>
        <v>0</v>
      </c>
      <c r="AT48" s="114"/>
      <c r="AU48" s="58">
        <f>'Aanneemsom - Schoonmaak'!AU24</f>
        <v>0</v>
      </c>
      <c r="AV48" s="58">
        <f>'Aanneemsom - Schoonmaak'!AV24</f>
        <v>0</v>
      </c>
      <c r="AW48" s="58">
        <f>'Aanneemsom - Schoonmaak'!AW24</f>
        <v>0</v>
      </c>
      <c r="AY48" s="58">
        <f>'Aanneemsom - Schoonmaak'!AY24</f>
        <v>0</v>
      </c>
      <c r="AZ48" s="58">
        <f>'Aanneemsom - Schoonmaak'!AZ24</f>
        <v>0</v>
      </c>
      <c r="BA48" s="58">
        <f>'Aanneemsom - Schoonmaak'!BA24</f>
        <v>0</v>
      </c>
      <c r="BB48" s="58">
        <f>'Aanneemsom - Schoonmaak'!BB24</f>
        <v>0</v>
      </c>
      <c r="BD48" s="58">
        <f>'Aanneemsom - Schoonmaak'!BD24</f>
        <v>0</v>
      </c>
      <c r="BE48" s="58">
        <f>'Aanneemsom - Schoonmaak'!BE24</f>
        <v>0</v>
      </c>
      <c r="BF48" s="57"/>
    </row>
    <row r="49" spans="1:58" ht="17.100000000000001" customHeight="1" x14ac:dyDescent="0.3">
      <c r="B49" s="8" t="s">
        <v>130</v>
      </c>
      <c r="C49" s="58">
        <f t="shared" si="65"/>
        <v>0</v>
      </c>
      <c r="D49" s="121"/>
      <c r="E49" s="122">
        <f>E28</f>
        <v>0</v>
      </c>
      <c r="G49" s="123">
        <f t="shared" ref="G49:R49" si="66">G28</f>
        <v>0</v>
      </c>
      <c r="H49" s="123">
        <f t="shared" si="66"/>
        <v>0</v>
      </c>
      <c r="I49" s="123">
        <f t="shared" si="66"/>
        <v>0</v>
      </c>
      <c r="J49" s="123">
        <f t="shared" si="66"/>
        <v>0</v>
      </c>
      <c r="K49" s="123">
        <f t="shared" si="66"/>
        <v>0</v>
      </c>
      <c r="L49" s="123">
        <f t="shared" si="66"/>
        <v>0</v>
      </c>
      <c r="M49" s="123">
        <f t="shared" si="66"/>
        <v>0</v>
      </c>
      <c r="N49" s="123">
        <f t="shared" si="66"/>
        <v>0</v>
      </c>
      <c r="O49" s="123">
        <f t="shared" si="66"/>
        <v>0</v>
      </c>
      <c r="P49" s="123">
        <f t="shared" si="66"/>
        <v>0</v>
      </c>
      <c r="Q49" s="123">
        <f t="shared" si="66"/>
        <v>0</v>
      </c>
      <c r="R49" s="123">
        <f t="shared" si="66"/>
        <v>0</v>
      </c>
      <c r="S49" s="121"/>
      <c r="T49" s="123">
        <f>T28</f>
        <v>0</v>
      </c>
      <c r="U49" s="123">
        <f>U28</f>
        <v>0</v>
      </c>
      <c r="V49" s="123">
        <f>V28</f>
        <v>0</v>
      </c>
      <c r="W49" s="123">
        <f>W28</f>
        <v>0</v>
      </c>
      <c r="X49" s="123">
        <f>X28</f>
        <v>0</v>
      </c>
      <c r="Y49" s="121"/>
      <c r="Z49" s="123">
        <f>Z28</f>
        <v>0</v>
      </c>
      <c r="AA49" s="123">
        <f>AA28</f>
        <v>0</v>
      </c>
      <c r="AB49" s="123">
        <f>AB28</f>
        <v>0</v>
      </c>
      <c r="AD49" s="123">
        <f>AD28</f>
        <v>0</v>
      </c>
      <c r="AE49" s="123">
        <f>AE28</f>
        <v>0</v>
      </c>
      <c r="AF49" s="121"/>
      <c r="AI49" s="123">
        <f>AI28</f>
        <v>0</v>
      </c>
      <c r="AJ49" s="123">
        <f>AJ28</f>
        <v>0</v>
      </c>
      <c r="AK49" s="123">
        <f>AK28</f>
        <v>0</v>
      </c>
      <c r="AL49" s="123">
        <f>AL28</f>
        <v>0</v>
      </c>
      <c r="AM49" s="121"/>
      <c r="AO49" s="123">
        <f>AO28</f>
        <v>0</v>
      </c>
      <c r="AP49" s="121"/>
      <c r="AQ49" s="123">
        <f>AQ28</f>
        <v>0</v>
      </c>
      <c r="AR49" s="123">
        <f>AR28</f>
        <v>0</v>
      </c>
      <c r="AS49" s="123">
        <f>AS28</f>
        <v>0</v>
      </c>
      <c r="AT49" s="121"/>
      <c r="AU49" s="123">
        <f>AU28</f>
        <v>0</v>
      </c>
      <c r="AV49" s="123">
        <f>AV28</f>
        <v>0</v>
      </c>
      <c r="AW49" s="123">
        <f>AW28</f>
        <v>0</v>
      </c>
      <c r="AY49" s="123">
        <f>AY28</f>
        <v>0</v>
      </c>
      <c r="AZ49" s="123">
        <f>AZ28</f>
        <v>0</v>
      </c>
      <c r="BA49" s="123">
        <f>BA28</f>
        <v>0</v>
      </c>
      <c r="BB49" s="123">
        <f>BB28</f>
        <v>0</v>
      </c>
      <c r="BD49" s="123">
        <f>BD28</f>
        <v>0</v>
      </c>
      <c r="BE49" s="122">
        <f>BE28</f>
        <v>0</v>
      </c>
      <c r="BF49" s="57"/>
    </row>
    <row r="50" spans="1:58" ht="17.100000000000001" customHeight="1" x14ac:dyDescent="0.3">
      <c r="B50" s="110" t="s">
        <v>131</v>
      </c>
      <c r="C50" s="58">
        <f t="shared" si="65"/>
        <v>0</v>
      </c>
      <c r="D50" s="114"/>
      <c r="E50" s="114"/>
      <c r="G50" s="114"/>
      <c r="H50" s="114"/>
      <c r="I50" s="114"/>
      <c r="J50" s="114"/>
      <c r="K50" s="114"/>
      <c r="L50" s="114"/>
      <c r="M50" s="114"/>
      <c r="N50" s="114"/>
      <c r="O50" s="58">
        <f>O29</f>
        <v>0</v>
      </c>
      <c r="P50" s="114"/>
      <c r="Q50" s="114"/>
      <c r="R50" s="114"/>
      <c r="S50" s="114"/>
      <c r="T50" s="114"/>
      <c r="U50" s="114"/>
      <c r="V50" s="114"/>
      <c r="W50" s="58">
        <f>W29</f>
        <v>0</v>
      </c>
      <c r="X50" s="114"/>
      <c r="Y50" s="114"/>
      <c r="Z50" s="114"/>
      <c r="AA50" s="114"/>
      <c r="AB50" s="114"/>
      <c r="AD50" s="114"/>
      <c r="AE50" s="114"/>
      <c r="AF50" s="114"/>
      <c r="AI50" s="114"/>
      <c r="AJ50" s="58">
        <f>AJ29</f>
        <v>0</v>
      </c>
      <c r="AK50" s="114"/>
      <c r="AL50" s="114"/>
      <c r="AM50" s="114"/>
      <c r="AO50" s="114"/>
      <c r="AP50" s="114"/>
      <c r="AQ50" s="114"/>
      <c r="AR50" s="58">
        <f>AR29</f>
        <v>0</v>
      </c>
      <c r="AS50" s="114"/>
      <c r="AT50" s="114"/>
      <c r="AU50" s="114"/>
      <c r="AV50" s="114"/>
      <c r="AW50" s="114"/>
      <c r="AY50" s="114"/>
      <c r="AZ50" s="114"/>
      <c r="BA50" s="114"/>
      <c r="BB50" s="114"/>
      <c r="BD50" s="114"/>
      <c r="BE50" s="114"/>
      <c r="BF50" s="57"/>
    </row>
    <row r="51" spans="1:58" ht="17.100000000000001" customHeight="1" x14ac:dyDescent="0.3">
      <c r="B51" s="9" t="s">
        <v>132</v>
      </c>
      <c r="C51" s="58">
        <f t="shared" si="65"/>
        <v>0</v>
      </c>
      <c r="D51" s="114"/>
      <c r="E51" s="58">
        <f>E30</f>
        <v>0</v>
      </c>
      <c r="G51" s="58">
        <f t="shared" ref="G51:N51" si="67">G30</f>
        <v>0</v>
      </c>
      <c r="H51" s="58">
        <f t="shared" si="67"/>
        <v>0</v>
      </c>
      <c r="I51" s="58">
        <f t="shared" si="67"/>
        <v>0</v>
      </c>
      <c r="J51" s="58">
        <f t="shared" si="67"/>
        <v>0</v>
      </c>
      <c r="K51" s="58">
        <f t="shared" si="67"/>
        <v>0</v>
      </c>
      <c r="L51" s="58">
        <f t="shared" si="67"/>
        <v>0</v>
      </c>
      <c r="M51" s="58">
        <f t="shared" si="67"/>
        <v>0</v>
      </c>
      <c r="N51" s="58">
        <f t="shared" si="67"/>
        <v>0</v>
      </c>
      <c r="O51" s="58">
        <f>O30</f>
        <v>0</v>
      </c>
      <c r="P51" s="58">
        <f>P30</f>
        <v>0</v>
      </c>
      <c r="Q51" s="58">
        <f>Q30</f>
        <v>0</v>
      </c>
      <c r="R51" s="58">
        <f>R30</f>
        <v>0</v>
      </c>
      <c r="S51" s="114"/>
      <c r="T51" s="58">
        <f>T30</f>
        <v>0</v>
      </c>
      <c r="U51" s="58">
        <f>U30</f>
        <v>0</v>
      </c>
      <c r="V51" s="114"/>
      <c r="W51" s="58">
        <f>W30</f>
        <v>0</v>
      </c>
      <c r="X51" s="58">
        <f>X30</f>
        <v>0</v>
      </c>
      <c r="Y51" s="114"/>
      <c r="Z51" s="58">
        <f>Z30</f>
        <v>0</v>
      </c>
      <c r="AA51" s="58">
        <f>AA30</f>
        <v>0</v>
      </c>
      <c r="AB51" s="58">
        <f>AB30</f>
        <v>0</v>
      </c>
      <c r="AD51" s="58">
        <f>AD30</f>
        <v>0</v>
      </c>
      <c r="AE51" s="58">
        <f>AE30</f>
        <v>0</v>
      </c>
      <c r="AF51" s="114"/>
      <c r="AI51" s="58">
        <f>AI30</f>
        <v>0</v>
      </c>
      <c r="AJ51" s="58">
        <f>AJ30</f>
        <v>0</v>
      </c>
      <c r="AK51" s="58">
        <f>AK30</f>
        <v>0</v>
      </c>
      <c r="AL51" s="58">
        <f>AL30</f>
        <v>0</v>
      </c>
      <c r="AM51" s="58">
        <f>AM30</f>
        <v>0</v>
      </c>
      <c r="AO51" s="58">
        <f>AO30</f>
        <v>0</v>
      </c>
      <c r="AP51" s="58">
        <f>AP30</f>
        <v>0</v>
      </c>
      <c r="AQ51" s="58">
        <f>AQ30</f>
        <v>0</v>
      </c>
      <c r="AR51" s="58">
        <f>AR30</f>
        <v>0</v>
      </c>
      <c r="AS51" s="58">
        <f>AS30</f>
        <v>0</v>
      </c>
      <c r="AT51" s="58">
        <f>AT30</f>
        <v>0</v>
      </c>
      <c r="AU51" s="58">
        <f>AU30</f>
        <v>0</v>
      </c>
      <c r="AV51" s="114"/>
      <c r="AW51" s="58">
        <f>AW30</f>
        <v>0</v>
      </c>
      <c r="AY51" s="58">
        <f>AY30</f>
        <v>0</v>
      </c>
      <c r="AZ51" s="58">
        <f>AZ30</f>
        <v>0</v>
      </c>
      <c r="BA51" s="58">
        <f>BA30</f>
        <v>0</v>
      </c>
      <c r="BB51" s="58">
        <f>BB30</f>
        <v>0</v>
      </c>
      <c r="BD51" s="58">
        <f>BD30</f>
        <v>0</v>
      </c>
      <c r="BE51" s="58">
        <f>BE30</f>
        <v>0</v>
      </c>
      <c r="BF51" s="57"/>
    </row>
    <row r="52" spans="1:58" ht="17.100000000000001" customHeight="1" x14ac:dyDescent="0.3">
      <c r="B52" s="8" t="s">
        <v>133</v>
      </c>
      <c r="C52" s="58">
        <f t="shared" si="65"/>
        <v>0</v>
      </c>
      <c r="D52" s="114"/>
      <c r="E52" s="58">
        <f>E31</f>
        <v>0</v>
      </c>
      <c r="G52" s="58">
        <f>G31</f>
        <v>0</v>
      </c>
      <c r="H52" s="58">
        <f>H31</f>
        <v>0</v>
      </c>
      <c r="I52" s="58">
        <f>I31</f>
        <v>0</v>
      </c>
      <c r="J52" s="58">
        <f>J31</f>
        <v>0</v>
      </c>
      <c r="K52" s="114"/>
      <c r="L52" s="58">
        <f t="shared" ref="L52:N53" si="68">L31</f>
        <v>0</v>
      </c>
      <c r="M52" s="58">
        <f t="shared" si="68"/>
        <v>0</v>
      </c>
      <c r="N52" s="58">
        <f t="shared" si="68"/>
        <v>0</v>
      </c>
      <c r="O52" s="58">
        <f>O31</f>
        <v>0</v>
      </c>
      <c r="P52" s="58">
        <f>P31</f>
        <v>0</v>
      </c>
      <c r="Q52" s="114"/>
      <c r="R52" s="58">
        <f>R31</f>
        <v>0</v>
      </c>
      <c r="S52" s="114"/>
      <c r="T52" s="58">
        <f>T31</f>
        <v>0</v>
      </c>
      <c r="U52" s="58">
        <f>U31</f>
        <v>0</v>
      </c>
      <c r="V52" s="58">
        <f>V31</f>
        <v>0</v>
      </c>
      <c r="W52" s="58">
        <f>W31</f>
        <v>0</v>
      </c>
      <c r="X52" s="58">
        <f>X31</f>
        <v>0</v>
      </c>
      <c r="Y52" s="114"/>
      <c r="Z52" s="58">
        <f>Z31</f>
        <v>0</v>
      </c>
      <c r="AA52" s="58">
        <f>AA31</f>
        <v>0</v>
      </c>
      <c r="AB52" s="114"/>
      <c r="AD52" s="58">
        <f>AD31</f>
        <v>0</v>
      </c>
      <c r="AE52" s="58">
        <f>AE31</f>
        <v>0</v>
      </c>
      <c r="AF52" s="114"/>
      <c r="AI52" s="114"/>
      <c r="AJ52" s="58">
        <f>AJ31</f>
        <v>0</v>
      </c>
      <c r="AK52" s="114"/>
      <c r="AL52" s="114"/>
      <c r="AM52" s="114"/>
      <c r="AO52" s="58">
        <f>AO31</f>
        <v>0</v>
      </c>
      <c r="AP52" s="114"/>
      <c r="AQ52" s="114"/>
      <c r="AR52" s="114"/>
      <c r="AS52" s="58">
        <f>AS31</f>
        <v>0</v>
      </c>
      <c r="AT52" s="114"/>
      <c r="AU52" s="58">
        <f>AU31</f>
        <v>0</v>
      </c>
      <c r="AV52" s="58">
        <f>AV31</f>
        <v>0</v>
      </c>
      <c r="AW52" s="58">
        <f>AW31</f>
        <v>0</v>
      </c>
      <c r="AY52" s="114"/>
      <c r="AZ52" s="58">
        <f>AZ31</f>
        <v>0</v>
      </c>
      <c r="BA52" s="58">
        <f>BA31</f>
        <v>0</v>
      </c>
      <c r="BB52" s="58">
        <f>BB31</f>
        <v>0</v>
      </c>
      <c r="BD52" s="58">
        <f>BD31</f>
        <v>0</v>
      </c>
      <c r="BE52" s="58">
        <f>BE31</f>
        <v>0</v>
      </c>
      <c r="BF52" s="57"/>
    </row>
    <row r="53" spans="1:58" ht="17.100000000000001" customHeight="1" x14ac:dyDescent="0.3">
      <c r="B53" s="2" t="s">
        <v>134</v>
      </c>
      <c r="C53" s="58">
        <f t="shared" si="65"/>
        <v>0</v>
      </c>
      <c r="D53" s="114"/>
      <c r="E53" s="111">
        <f>E32</f>
        <v>0</v>
      </c>
      <c r="G53" s="111">
        <f>G32</f>
        <v>0</v>
      </c>
      <c r="H53" s="111">
        <f>H32</f>
        <v>0</v>
      </c>
      <c r="I53" s="111">
        <f>I32</f>
        <v>0</v>
      </c>
      <c r="J53" s="114"/>
      <c r="K53" s="111">
        <f>K32</f>
        <v>0</v>
      </c>
      <c r="L53" s="111">
        <f t="shared" si="68"/>
        <v>0</v>
      </c>
      <c r="M53" s="111">
        <f t="shared" si="68"/>
        <v>0</v>
      </c>
      <c r="N53" s="111">
        <f t="shared" si="68"/>
        <v>0</v>
      </c>
      <c r="O53" s="114"/>
      <c r="P53" s="111">
        <f>P32</f>
        <v>0</v>
      </c>
      <c r="Q53" s="114"/>
      <c r="R53" s="111">
        <f>R32</f>
        <v>0</v>
      </c>
      <c r="S53" s="114"/>
      <c r="T53" s="111">
        <f>T32</f>
        <v>0</v>
      </c>
      <c r="U53" s="114"/>
      <c r="V53" s="114"/>
      <c r="W53" s="111">
        <f>W32</f>
        <v>0</v>
      </c>
      <c r="X53" s="111">
        <f>X32</f>
        <v>0</v>
      </c>
      <c r="Y53" s="114"/>
      <c r="Z53" s="114"/>
      <c r="AA53" s="114"/>
      <c r="AB53" s="114"/>
      <c r="AD53" s="114"/>
      <c r="AE53" s="111">
        <f>AE32</f>
        <v>0</v>
      </c>
      <c r="AF53" s="114"/>
      <c r="AI53" s="111">
        <f>AI32</f>
        <v>0</v>
      </c>
      <c r="AJ53" s="111">
        <f>AJ32</f>
        <v>0</v>
      </c>
      <c r="AK53" s="114"/>
      <c r="AL53" s="114"/>
      <c r="AM53" s="114"/>
      <c r="AO53" s="114"/>
      <c r="AP53" s="114"/>
      <c r="AQ53" s="114"/>
      <c r="AR53" s="111">
        <f>AR32</f>
        <v>0</v>
      </c>
      <c r="AS53" s="111">
        <f>AS32</f>
        <v>0</v>
      </c>
      <c r="AT53" s="114"/>
      <c r="AU53" s="114"/>
      <c r="AV53" s="114"/>
      <c r="AW53" s="111">
        <f>AW32</f>
        <v>0</v>
      </c>
      <c r="AY53" s="111">
        <f>AY32</f>
        <v>0</v>
      </c>
      <c r="AZ53" s="114"/>
      <c r="BA53" s="114"/>
      <c r="BB53" s="111">
        <f>BB32</f>
        <v>0</v>
      </c>
      <c r="BD53" s="114"/>
      <c r="BE53" s="114"/>
      <c r="BF53" s="57"/>
    </row>
    <row r="54" spans="1:58" s="1" customFormat="1" ht="17.100000000000001" customHeight="1" thickBot="1" x14ac:dyDescent="0.35">
      <c r="A54" s="11"/>
      <c r="B54" s="6" t="s">
        <v>135</v>
      </c>
      <c r="C54" s="112">
        <f t="shared" si="65"/>
        <v>0</v>
      </c>
      <c r="D54" s="112">
        <f t="shared" ref="D54:AI54" si="69">SUM(D48:D53)</f>
        <v>0</v>
      </c>
      <c r="E54" s="112">
        <f t="shared" si="69"/>
        <v>0</v>
      </c>
      <c r="F54" s="2"/>
      <c r="G54" s="112">
        <f t="shared" si="69"/>
        <v>0</v>
      </c>
      <c r="H54" s="112">
        <f t="shared" si="69"/>
        <v>0</v>
      </c>
      <c r="I54" s="112">
        <f t="shared" si="69"/>
        <v>0</v>
      </c>
      <c r="J54" s="112">
        <f t="shared" si="69"/>
        <v>0</v>
      </c>
      <c r="K54" s="112">
        <f t="shared" si="69"/>
        <v>0</v>
      </c>
      <c r="L54" s="112">
        <f t="shared" si="69"/>
        <v>0</v>
      </c>
      <c r="M54" s="112">
        <f t="shared" si="69"/>
        <v>0</v>
      </c>
      <c r="N54" s="112">
        <f t="shared" si="69"/>
        <v>0</v>
      </c>
      <c r="O54" s="112">
        <f t="shared" si="69"/>
        <v>0</v>
      </c>
      <c r="P54" s="112">
        <f t="shared" si="69"/>
        <v>0</v>
      </c>
      <c r="Q54" s="112">
        <f t="shared" si="69"/>
        <v>0</v>
      </c>
      <c r="R54" s="112">
        <f t="shared" si="69"/>
        <v>0</v>
      </c>
      <c r="S54" s="112">
        <f t="shared" si="69"/>
        <v>0</v>
      </c>
      <c r="T54" s="112">
        <f t="shared" si="69"/>
        <v>0</v>
      </c>
      <c r="U54" s="112">
        <f t="shared" si="69"/>
        <v>0</v>
      </c>
      <c r="V54" s="112">
        <f t="shared" si="69"/>
        <v>0</v>
      </c>
      <c r="W54" s="112">
        <f t="shared" si="69"/>
        <v>0</v>
      </c>
      <c r="X54" s="112">
        <f t="shared" si="69"/>
        <v>0</v>
      </c>
      <c r="Y54" s="112">
        <f t="shared" si="69"/>
        <v>0</v>
      </c>
      <c r="Z54" s="112">
        <f t="shared" si="69"/>
        <v>0</v>
      </c>
      <c r="AA54" s="112">
        <f t="shared" si="69"/>
        <v>0</v>
      </c>
      <c r="AB54" s="112">
        <f t="shared" si="69"/>
        <v>0</v>
      </c>
      <c r="AC54" s="2"/>
      <c r="AD54" s="112">
        <f t="shared" si="69"/>
        <v>0</v>
      </c>
      <c r="AE54" s="112">
        <f t="shared" si="69"/>
        <v>0</v>
      </c>
      <c r="AF54" s="112">
        <f t="shared" si="69"/>
        <v>0</v>
      </c>
      <c r="AG54" s="2"/>
      <c r="AH54" s="2"/>
      <c r="AI54" s="112">
        <f t="shared" si="69"/>
        <v>0</v>
      </c>
      <c r="AJ54" s="112">
        <f t="shared" ref="AJ54:BE54" si="70">SUM(AJ48:AJ53)</f>
        <v>0</v>
      </c>
      <c r="AK54" s="112">
        <f t="shared" si="70"/>
        <v>0</v>
      </c>
      <c r="AL54" s="112">
        <f t="shared" si="70"/>
        <v>0</v>
      </c>
      <c r="AM54" s="112">
        <f t="shared" si="70"/>
        <v>0</v>
      </c>
      <c r="AN54" s="2"/>
      <c r="AO54" s="112">
        <f t="shared" si="70"/>
        <v>0</v>
      </c>
      <c r="AP54" s="112">
        <f t="shared" si="70"/>
        <v>0</v>
      </c>
      <c r="AQ54" s="112">
        <f t="shared" si="70"/>
        <v>0</v>
      </c>
      <c r="AR54" s="112">
        <f t="shared" si="70"/>
        <v>0</v>
      </c>
      <c r="AS54" s="112">
        <f t="shared" si="70"/>
        <v>0</v>
      </c>
      <c r="AT54" s="112">
        <f t="shared" si="70"/>
        <v>0</v>
      </c>
      <c r="AU54" s="112">
        <f t="shared" si="70"/>
        <v>0</v>
      </c>
      <c r="AV54" s="112">
        <f t="shared" si="70"/>
        <v>0</v>
      </c>
      <c r="AW54" s="112">
        <f t="shared" si="70"/>
        <v>0</v>
      </c>
      <c r="AX54" s="2"/>
      <c r="AY54" s="112">
        <f t="shared" si="70"/>
        <v>0</v>
      </c>
      <c r="AZ54" s="112">
        <f t="shared" si="70"/>
        <v>0</v>
      </c>
      <c r="BA54" s="112">
        <f t="shared" si="70"/>
        <v>0</v>
      </c>
      <c r="BB54" s="112">
        <f t="shared" si="70"/>
        <v>0</v>
      </c>
      <c r="BC54" s="2"/>
      <c r="BD54" s="112">
        <f t="shared" si="70"/>
        <v>0</v>
      </c>
      <c r="BE54" s="112">
        <f t="shared" si="70"/>
        <v>0</v>
      </c>
      <c r="BF54" s="60"/>
    </row>
    <row r="55" spans="1:58" ht="5.25" customHeight="1" x14ac:dyDescent="0.3">
      <c r="B55" s="13"/>
      <c r="C55" s="113"/>
      <c r="D55" s="113"/>
      <c r="E55" s="113"/>
      <c r="G55" s="113"/>
      <c r="H55" s="113"/>
      <c r="I55" s="113"/>
      <c r="J55" s="113"/>
      <c r="K55" s="113"/>
      <c r="L55" s="113"/>
      <c r="M55" s="113"/>
      <c r="N55" s="113"/>
      <c r="O55" s="113"/>
      <c r="P55" s="113"/>
      <c r="Q55" s="113"/>
      <c r="R55" s="113"/>
      <c r="S55" s="113"/>
      <c r="T55" s="113"/>
      <c r="U55" s="113"/>
      <c r="V55" s="113"/>
      <c r="W55" s="113"/>
      <c r="X55" s="113"/>
      <c r="Y55" s="113"/>
      <c r="Z55" s="113"/>
      <c r="AA55" s="113"/>
      <c r="AB55" s="113"/>
      <c r="AD55" s="113"/>
      <c r="AE55" s="113"/>
      <c r="AF55" s="113"/>
      <c r="AI55" s="113"/>
      <c r="AJ55" s="113"/>
      <c r="AK55" s="113"/>
      <c r="AL55" s="113"/>
      <c r="AM55" s="113"/>
      <c r="AO55" s="113"/>
      <c r="AP55" s="113"/>
      <c r="AQ55" s="113"/>
      <c r="AR55" s="113"/>
      <c r="AS55" s="113"/>
      <c r="AT55" s="113"/>
      <c r="AU55" s="113"/>
      <c r="AV55" s="113"/>
      <c r="AW55" s="113"/>
      <c r="AY55" s="113"/>
      <c r="AZ55" s="113"/>
      <c r="BA55" s="113"/>
      <c r="BB55" s="113"/>
      <c r="BD55" s="113"/>
      <c r="BE55" s="113"/>
      <c r="BF55" s="57"/>
    </row>
    <row r="56" spans="1:58" ht="17.100000000000001" customHeight="1" x14ac:dyDescent="0.3">
      <c r="B56" s="34" t="s">
        <v>136</v>
      </c>
      <c r="C56" s="56"/>
      <c r="D56" s="56"/>
      <c r="E56" s="56"/>
      <c r="G56" s="56"/>
      <c r="H56" s="56"/>
      <c r="I56" s="56"/>
      <c r="J56" s="56"/>
      <c r="K56" s="56"/>
      <c r="L56" s="56"/>
      <c r="M56" s="56"/>
      <c r="N56" s="56"/>
      <c r="O56" s="56"/>
      <c r="P56" s="56"/>
      <c r="Q56" s="56"/>
      <c r="R56" s="56"/>
      <c r="S56" s="56"/>
      <c r="T56" s="56"/>
      <c r="U56" s="56"/>
      <c r="V56" s="56"/>
      <c r="W56" s="56"/>
      <c r="X56" s="56"/>
      <c r="Y56" s="56"/>
      <c r="Z56" s="56"/>
      <c r="AA56" s="56"/>
      <c r="AB56" s="56"/>
      <c r="AD56" s="56"/>
      <c r="AE56" s="56"/>
      <c r="AF56" s="56"/>
      <c r="AI56" s="56"/>
      <c r="AJ56" s="56"/>
      <c r="AK56" s="56"/>
      <c r="AL56" s="56"/>
      <c r="AM56" s="56"/>
      <c r="AO56" s="56"/>
      <c r="AP56" s="56"/>
      <c r="AQ56" s="56"/>
      <c r="AR56" s="56"/>
      <c r="AS56" s="56"/>
      <c r="AT56" s="56"/>
      <c r="AU56" s="56"/>
      <c r="AV56" s="56"/>
      <c r="AW56" s="56"/>
      <c r="AY56" s="56"/>
      <c r="AZ56" s="56"/>
      <c r="BA56" s="56"/>
      <c r="BB56" s="56"/>
      <c r="BD56" s="56"/>
      <c r="BE56" s="56"/>
      <c r="BF56" s="57"/>
    </row>
    <row r="57" spans="1:58" ht="17.100000000000001" customHeight="1" x14ac:dyDescent="0.3">
      <c r="B57" s="8" t="s">
        <v>134</v>
      </c>
      <c r="C57" s="58">
        <f t="shared" ref="C57:C59" si="71">SUM(D57:BE57)</f>
        <v>0</v>
      </c>
      <c r="D57" s="114"/>
      <c r="E57" s="58">
        <f>E36</f>
        <v>0</v>
      </c>
      <c r="G57" s="58">
        <f>G36</f>
        <v>0</v>
      </c>
      <c r="H57" s="58">
        <f>H36</f>
        <v>0</v>
      </c>
      <c r="I57" s="58">
        <f>I36</f>
        <v>0</v>
      </c>
      <c r="J57" s="114"/>
      <c r="K57" s="58">
        <f>K36</f>
        <v>0</v>
      </c>
      <c r="L57" s="58">
        <f>L36</f>
        <v>0</v>
      </c>
      <c r="M57" s="58">
        <f>M36</f>
        <v>0</v>
      </c>
      <c r="N57" s="58">
        <f>N36</f>
        <v>0</v>
      </c>
      <c r="O57" s="114"/>
      <c r="P57" s="58">
        <f>P36</f>
        <v>0</v>
      </c>
      <c r="Q57" s="114"/>
      <c r="R57" s="58">
        <f>R36</f>
        <v>0</v>
      </c>
      <c r="S57" s="114"/>
      <c r="T57" s="58">
        <f>T36</f>
        <v>0</v>
      </c>
      <c r="U57" s="114"/>
      <c r="V57" s="114"/>
      <c r="W57" s="58">
        <f>W36</f>
        <v>0</v>
      </c>
      <c r="X57" s="58">
        <f>X36</f>
        <v>0</v>
      </c>
      <c r="Y57" s="114"/>
      <c r="Z57" s="114"/>
      <c r="AA57" s="114"/>
      <c r="AB57" s="114"/>
      <c r="AD57" s="114"/>
      <c r="AE57" s="58">
        <f>AE36</f>
        <v>0</v>
      </c>
      <c r="AF57" s="114"/>
      <c r="AI57" s="58">
        <f>AI36</f>
        <v>0</v>
      </c>
      <c r="AJ57" s="58">
        <f>AJ36</f>
        <v>0</v>
      </c>
      <c r="AK57" s="114"/>
      <c r="AL57" s="114"/>
      <c r="AM57" s="114"/>
      <c r="AO57" s="114"/>
      <c r="AP57" s="114"/>
      <c r="AQ57" s="114"/>
      <c r="AR57" s="58">
        <f>AR36</f>
        <v>0</v>
      </c>
      <c r="AS57" s="58">
        <f>AS36</f>
        <v>0</v>
      </c>
      <c r="AT57" s="114"/>
      <c r="AU57" s="114"/>
      <c r="AV57" s="114"/>
      <c r="AW57" s="58">
        <f>AW36</f>
        <v>0</v>
      </c>
      <c r="AY57" s="58">
        <f>AY36</f>
        <v>0</v>
      </c>
      <c r="AZ57" s="114"/>
      <c r="BA57" s="114"/>
      <c r="BB57" s="58">
        <f>BB36</f>
        <v>0</v>
      </c>
      <c r="BD57" s="114"/>
      <c r="BE57" s="114"/>
      <c r="BF57" s="57"/>
    </row>
    <row r="58" spans="1:58" ht="17.100000000000001" customHeight="1" x14ac:dyDescent="0.3">
      <c r="B58" s="9" t="s">
        <v>137</v>
      </c>
      <c r="C58" s="58">
        <f t="shared" si="71"/>
        <v>0</v>
      </c>
      <c r="D58" s="114"/>
      <c r="E58" s="122">
        <f t="shared" ref="E58:AI58" si="72">E16/20*35</f>
        <v>0</v>
      </c>
      <c r="G58" s="122">
        <f t="shared" si="72"/>
        <v>0</v>
      </c>
      <c r="H58" s="122">
        <f t="shared" si="72"/>
        <v>0</v>
      </c>
      <c r="I58" s="122">
        <f>I16/20*35</f>
        <v>0</v>
      </c>
      <c r="J58" s="122">
        <f t="shared" si="72"/>
        <v>0</v>
      </c>
      <c r="K58" s="122">
        <f t="shared" si="72"/>
        <v>0</v>
      </c>
      <c r="L58" s="122">
        <f t="shared" si="72"/>
        <v>0</v>
      </c>
      <c r="M58" s="122">
        <f t="shared" si="72"/>
        <v>0</v>
      </c>
      <c r="N58" s="122">
        <f t="shared" si="72"/>
        <v>0</v>
      </c>
      <c r="O58" s="122">
        <f t="shared" si="72"/>
        <v>0</v>
      </c>
      <c r="P58" s="122">
        <f t="shared" si="72"/>
        <v>0</v>
      </c>
      <c r="Q58" s="122">
        <f t="shared" si="72"/>
        <v>0</v>
      </c>
      <c r="R58" s="122">
        <f t="shared" si="72"/>
        <v>0</v>
      </c>
      <c r="S58" s="114"/>
      <c r="T58" s="122">
        <f t="shared" si="72"/>
        <v>0</v>
      </c>
      <c r="U58" s="122">
        <f t="shared" si="72"/>
        <v>0</v>
      </c>
      <c r="V58" s="122">
        <f t="shared" si="72"/>
        <v>0</v>
      </c>
      <c r="W58" s="122">
        <f t="shared" si="72"/>
        <v>0</v>
      </c>
      <c r="X58" s="122">
        <f t="shared" si="72"/>
        <v>0</v>
      </c>
      <c r="Y58" s="122">
        <f t="shared" si="72"/>
        <v>0</v>
      </c>
      <c r="Z58" s="122">
        <f t="shared" si="72"/>
        <v>0</v>
      </c>
      <c r="AA58" s="122">
        <f t="shared" si="72"/>
        <v>0</v>
      </c>
      <c r="AB58" s="122">
        <f t="shared" si="72"/>
        <v>0</v>
      </c>
      <c r="AD58" s="122">
        <f t="shared" si="72"/>
        <v>0</v>
      </c>
      <c r="AE58" s="122">
        <f t="shared" si="72"/>
        <v>0</v>
      </c>
      <c r="AF58" s="114"/>
      <c r="AI58" s="122">
        <f t="shared" si="72"/>
        <v>0</v>
      </c>
      <c r="AJ58" s="122">
        <f t="shared" ref="AJ58:BE58" si="73">AJ16/20*35</f>
        <v>0</v>
      </c>
      <c r="AK58" s="122">
        <f t="shared" si="73"/>
        <v>0</v>
      </c>
      <c r="AL58" s="122">
        <f t="shared" si="73"/>
        <v>0</v>
      </c>
      <c r="AM58" s="114"/>
      <c r="AO58" s="122">
        <f t="shared" si="73"/>
        <v>0</v>
      </c>
      <c r="AP58" s="114"/>
      <c r="AQ58" s="122">
        <f t="shared" si="73"/>
        <v>0</v>
      </c>
      <c r="AR58" s="122">
        <f t="shared" si="73"/>
        <v>0</v>
      </c>
      <c r="AS58" s="122">
        <f t="shared" si="73"/>
        <v>0</v>
      </c>
      <c r="AT58" s="114"/>
      <c r="AU58" s="122">
        <f t="shared" si="73"/>
        <v>0</v>
      </c>
      <c r="AV58" s="122">
        <f t="shared" si="73"/>
        <v>0</v>
      </c>
      <c r="AW58" s="122">
        <f t="shared" si="73"/>
        <v>0</v>
      </c>
      <c r="AY58" s="122">
        <f t="shared" si="73"/>
        <v>0</v>
      </c>
      <c r="AZ58" s="122">
        <f t="shared" si="73"/>
        <v>0</v>
      </c>
      <c r="BA58" s="122">
        <f t="shared" si="73"/>
        <v>0</v>
      </c>
      <c r="BB58" s="122">
        <f t="shared" si="73"/>
        <v>0</v>
      </c>
      <c r="BD58" s="122">
        <f t="shared" si="73"/>
        <v>0</v>
      </c>
      <c r="BE58" s="122">
        <f t="shared" si="73"/>
        <v>0</v>
      </c>
      <c r="BF58" s="57"/>
    </row>
    <row r="59" spans="1:58" ht="17.100000000000001" customHeight="1" x14ac:dyDescent="0.3">
      <c r="B59" s="8" t="s">
        <v>138</v>
      </c>
      <c r="C59" s="58">
        <f t="shared" si="71"/>
        <v>0</v>
      </c>
      <c r="D59" s="58">
        <f t="shared" ref="D59:AI60" si="74">D38</f>
        <v>0</v>
      </c>
      <c r="E59" s="58">
        <f t="shared" si="74"/>
        <v>0</v>
      </c>
      <c r="G59" s="58">
        <f t="shared" si="74"/>
        <v>0</v>
      </c>
      <c r="H59" s="58">
        <f t="shared" si="74"/>
        <v>0</v>
      </c>
      <c r="I59" s="58">
        <f t="shared" si="74"/>
        <v>0</v>
      </c>
      <c r="J59" s="58">
        <f t="shared" si="74"/>
        <v>0</v>
      </c>
      <c r="K59" s="58">
        <f t="shared" si="74"/>
        <v>0</v>
      </c>
      <c r="L59" s="58">
        <f t="shared" si="74"/>
        <v>0</v>
      </c>
      <c r="M59" s="58">
        <f t="shared" si="74"/>
        <v>0</v>
      </c>
      <c r="N59" s="58">
        <f t="shared" si="74"/>
        <v>0</v>
      </c>
      <c r="O59" s="58">
        <f t="shared" si="74"/>
        <v>0</v>
      </c>
      <c r="P59" s="58">
        <f t="shared" si="74"/>
        <v>0</v>
      </c>
      <c r="Q59" s="58">
        <f t="shared" si="74"/>
        <v>0</v>
      </c>
      <c r="R59" s="58">
        <f t="shared" si="74"/>
        <v>0</v>
      </c>
      <c r="S59" s="58">
        <f t="shared" si="74"/>
        <v>0</v>
      </c>
      <c r="T59" s="58">
        <f t="shared" si="74"/>
        <v>0</v>
      </c>
      <c r="U59" s="58">
        <f t="shared" si="74"/>
        <v>0</v>
      </c>
      <c r="V59" s="58">
        <f t="shared" si="74"/>
        <v>0</v>
      </c>
      <c r="W59" s="58">
        <f t="shared" si="74"/>
        <v>0</v>
      </c>
      <c r="X59" s="58">
        <f t="shared" si="74"/>
        <v>0</v>
      </c>
      <c r="Y59" s="114"/>
      <c r="Z59" s="58">
        <f t="shared" si="74"/>
        <v>0</v>
      </c>
      <c r="AA59" s="58">
        <f t="shared" si="74"/>
        <v>0</v>
      </c>
      <c r="AB59" s="58">
        <f t="shared" si="74"/>
        <v>0</v>
      </c>
      <c r="AD59" s="58">
        <f t="shared" si="74"/>
        <v>0</v>
      </c>
      <c r="AE59" s="58">
        <f t="shared" si="74"/>
        <v>0</v>
      </c>
      <c r="AF59" s="58">
        <f t="shared" si="74"/>
        <v>0</v>
      </c>
      <c r="AI59" s="58">
        <f t="shared" si="74"/>
        <v>0</v>
      </c>
      <c r="AJ59" s="58">
        <f t="shared" ref="AJ59:BE60" si="75">AJ38</f>
        <v>0</v>
      </c>
      <c r="AK59" s="58">
        <f t="shared" si="75"/>
        <v>0</v>
      </c>
      <c r="AL59" s="58">
        <f t="shared" si="75"/>
        <v>0</v>
      </c>
      <c r="AM59" s="58">
        <f t="shared" si="75"/>
        <v>0</v>
      </c>
      <c r="AO59" s="58">
        <f t="shared" si="75"/>
        <v>0</v>
      </c>
      <c r="AP59" s="58">
        <f t="shared" si="75"/>
        <v>0</v>
      </c>
      <c r="AQ59" s="58">
        <f t="shared" si="75"/>
        <v>0</v>
      </c>
      <c r="AR59" s="58">
        <f t="shared" si="75"/>
        <v>0</v>
      </c>
      <c r="AS59" s="58">
        <f t="shared" si="75"/>
        <v>0</v>
      </c>
      <c r="AT59" s="114"/>
      <c r="AU59" s="58">
        <f t="shared" si="75"/>
        <v>0</v>
      </c>
      <c r="AV59" s="58">
        <f t="shared" si="75"/>
        <v>0</v>
      </c>
      <c r="AW59" s="58">
        <f t="shared" si="75"/>
        <v>0</v>
      </c>
      <c r="AY59" s="58">
        <f t="shared" si="75"/>
        <v>0</v>
      </c>
      <c r="AZ59" s="58">
        <f t="shared" si="75"/>
        <v>0</v>
      </c>
      <c r="BA59" s="58">
        <f t="shared" si="75"/>
        <v>0</v>
      </c>
      <c r="BB59" s="58">
        <f t="shared" si="75"/>
        <v>0</v>
      </c>
      <c r="BD59" s="58">
        <f t="shared" si="75"/>
        <v>0</v>
      </c>
      <c r="BE59" s="58">
        <f t="shared" si="75"/>
        <v>0</v>
      </c>
      <c r="BF59" s="57"/>
    </row>
    <row r="60" spans="1:58" ht="17.100000000000001" customHeight="1" x14ac:dyDescent="0.3">
      <c r="B60" s="9" t="s">
        <v>132</v>
      </c>
      <c r="C60" s="58">
        <f>C39</f>
        <v>0</v>
      </c>
      <c r="D60" s="114"/>
      <c r="E60" s="58">
        <f t="shared" si="74"/>
        <v>0</v>
      </c>
      <c r="G60" s="58">
        <f t="shared" si="74"/>
        <v>0</v>
      </c>
      <c r="H60" s="58">
        <f t="shared" si="74"/>
        <v>0</v>
      </c>
      <c r="I60" s="58">
        <f t="shared" si="74"/>
        <v>0</v>
      </c>
      <c r="J60" s="58">
        <f t="shared" si="74"/>
        <v>0</v>
      </c>
      <c r="K60" s="58">
        <f t="shared" si="74"/>
        <v>0</v>
      </c>
      <c r="L60" s="58">
        <f t="shared" si="74"/>
        <v>0</v>
      </c>
      <c r="M60" s="58">
        <f t="shared" si="74"/>
        <v>0</v>
      </c>
      <c r="N60" s="58">
        <f t="shared" si="74"/>
        <v>0</v>
      </c>
      <c r="O60" s="58">
        <f t="shared" si="74"/>
        <v>0</v>
      </c>
      <c r="P60" s="58">
        <f t="shared" si="74"/>
        <v>0</v>
      </c>
      <c r="Q60" s="58">
        <f t="shared" si="74"/>
        <v>0</v>
      </c>
      <c r="R60" s="58">
        <f t="shared" si="74"/>
        <v>0</v>
      </c>
      <c r="S60" s="114"/>
      <c r="T60" s="58">
        <f t="shared" si="74"/>
        <v>0</v>
      </c>
      <c r="U60" s="58">
        <f t="shared" si="74"/>
        <v>0</v>
      </c>
      <c r="V60" s="114"/>
      <c r="W60" s="58">
        <f t="shared" si="74"/>
        <v>0</v>
      </c>
      <c r="X60" s="58">
        <f t="shared" si="74"/>
        <v>0</v>
      </c>
      <c r="Y60" s="114"/>
      <c r="Z60" s="58">
        <f t="shared" si="74"/>
        <v>0</v>
      </c>
      <c r="AA60" s="58">
        <f t="shared" si="74"/>
        <v>0</v>
      </c>
      <c r="AB60" s="58">
        <f t="shared" si="74"/>
        <v>0</v>
      </c>
      <c r="AD60" s="58">
        <f t="shared" si="74"/>
        <v>0</v>
      </c>
      <c r="AE60" s="58">
        <f t="shared" si="74"/>
        <v>0</v>
      </c>
      <c r="AF60" s="114"/>
      <c r="AI60" s="58">
        <f t="shared" si="74"/>
        <v>0</v>
      </c>
      <c r="AJ60" s="58">
        <f t="shared" si="75"/>
        <v>0</v>
      </c>
      <c r="AK60" s="58">
        <f t="shared" si="75"/>
        <v>0</v>
      </c>
      <c r="AL60" s="58">
        <f t="shared" si="75"/>
        <v>0</v>
      </c>
      <c r="AM60" s="58">
        <f t="shared" si="75"/>
        <v>0</v>
      </c>
      <c r="AO60" s="58">
        <f t="shared" si="75"/>
        <v>0</v>
      </c>
      <c r="AP60" s="58">
        <f t="shared" si="75"/>
        <v>0</v>
      </c>
      <c r="AQ60" s="58">
        <f t="shared" si="75"/>
        <v>0</v>
      </c>
      <c r="AR60" s="58">
        <f t="shared" si="75"/>
        <v>0</v>
      </c>
      <c r="AS60" s="58">
        <f t="shared" si="75"/>
        <v>0</v>
      </c>
      <c r="AT60" s="58">
        <f t="shared" si="75"/>
        <v>0</v>
      </c>
      <c r="AU60" s="58">
        <f t="shared" si="75"/>
        <v>0</v>
      </c>
      <c r="AV60" s="114"/>
      <c r="AW60" s="58">
        <f t="shared" si="75"/>
        <v>0</v>
      </c>
      <c r="AY60" s="58">
        <f t="shared" si="75"/>
        <v>0</v>
      </c>
      <c r="AZ60" s="58">
        <f t="shared" si="75"/>
        <v>0</v>
      </c>
      <c r="BA60" s="58">
        <f t="shared" si="75"/>
        <v>0</v>
      </c>
      <c r="BB60" s="58">
        <f t="shared" si="75"/>
        <v>0</v>
      </c>
      <c r="BD60" s="58">
        <f t="shared" si="75"/>
        <v>0</v>
      </c>
      <c r="BE60" s="58">
        <f t="shared" si="75"/>
        <v>0</v>
      </c>
      <c r="BF60" s="57"/>
    </row>
    <row r="61" spans="1:58" ht="17.100000000000001" customHeight="1" x14ac:dyDescent="0.3">
      <c r="B61" s="8" t="s">
        <v>139</v>
      </c>
      <c r="C61" s="58">
        <f>C19</f>
        <v>0</v>
      </c>
      <c r="D61" s="114"/>
      <c r="E61" s="114"/>
      <c r="G61" s="114"/>
      <c r="H61" s="114"/>
      <c r="I61" s="114"/>
      <c r="J61" s="114"/>
      <c r="K61" s="114"/>
      <c r="L61" s="114"/>
      <c r="M61" s="114"/>
      <c r="N61" s="114"/>
      <c r="O61" s="114"/>
      <c r="P61" s="114"/>
      <c r="Q61" s="114"/>
      <c r="R61" s="114"/>
      <c r="S61" s="114"/>
      <c r="T61" s="114"/>
      <c r="U61" s="114"/>
      <c r="V61" s="114"/>
      <c r="W61" s="114"/>
      <c r="X61" s="114"/>
      <c r="Y61" s="114"/>
      <c r="Z61" s="114"/>
      <c r="AA61" s="114"/>
      <c r="AB61" s="114"/>
      <c r="AD61" s="114"/>
      <c r="AE61" s="114"/>
      <c r="AF61" s="114"/>
      <c r="AI61" s="114"/>
      <c r="AJ61" s="114"/>
      <c r="AK61" s="114"/>
      <c r="AL61" s="114"/>
      <c r="AM61" s="114"/>
      <c r="AO61" s="114"/>
      <c r="AP61" s="114"/>
      <c r="AQ61" s="114"/>
      <c r="AR61" s="114"/>
      <c r="AS61" s="114"/>
      <c r="AT61" s="114"/>
      <c r="AU61" s="114"/>
      <c r="AV61" s="114"/>
      <c r="AW61" s="114"/>
      <c r="AY61" s="114"/>
      <c r="AZ61" s="114"/>
      <c r="BA61" s="114"/>
      <c r="BB61" s="114"/>
      <c r="BD61" s="114"/>
      <c r="BE61" s="114"/>
      <c r="BF61" s="57"/>
    </row>
    <row r="62" spans="1:58" s="1" customFormat="1" ht="17.100000000000001" customHeight="1" thickBot="1" x14ac:dyDescent="0.35">
      <c r="A62" s="11"/>
      <c r="B62" s="6" t="s">
        <v>140</v>
      </c>
      <c r="C62" s="112">
        <f>SUM(C57:C61)</f>
        <v>0</v>
      </c>
      <c r="D62" s="112">
        <f>SUM(D57:D61)</f>
        <v>0</v>
      </c>
      <c r="E62" s="112">
        <f t="shared" ref="E62" si="76">SUM(E57:E61)</f>
        <v>0</v>
      </c>
      <c r="F62" s="2"/>
      <c r="G62" s="112">
        <f t="shared" ref="G62" si="77">SUM(G57:G61)</f>
        <v>0</v>
      </c>
      <c r="H62" s="112">
        <f t="shared" ref="H62" si="78">SUM(H57:H61)</f>
        <v>0</v>
      </c>
      <c r="I62" s="112">
        <f t="shared" ref="I62" si="79">SUM(I57:I61)</f>
        <v>0</v>
      </c>
      <c r="J62" s="112">
        <f t="shared" ref="J62" si="80">SUM(J57:J61)</f>
        <v>0</v>
      </c>
      <c r="K62" s="112">
        <f t="shared" ref="K62" si="81">SUM(K57:K61)</f>
        <v>0</v>
      </c>
      <c r="L62" s="112">
        <f t="shared" ref="L62" si="82">SUM(L57:L61)</f>
        <v>0</v>
      </c>
      <c r="M62" s="112">
        <f t="shared" ref="M62" si="83">SUM(M57:M61)</f>
        <v>0</v>
      </c>
      <c r="N62" s="112">
        <f t="shared" ref="N62" si="84">SUM(N57:N61)</f>
        <v>0</v>
      </c>
      <c r="O62" s="112">
        <f t="shared" ref="O62" si="85">SUM(O57:O61)</f>
        <v>0</v>
      </c>
      <c r="P62" s="112">
        <f t="shared" ref="P62" si="86">SUM(P57:P61)</f>
        <v>0</v>
      </c>
      <c r="Q62" s="112">
        <f t="shared" ref="Q62" si="87">SUM(Q57:Q61)</f>
        <v>0</v>
      </c>
      <c r="R62" s="112">
        <f t="shared" ref="R62" si="88">SUM(R57:R61)</f>
        <v>0</v>
      </c>
      <c r="S62" s="112">
        <f t="shared" ref="S62" si="89">SUM(S57:S61)</f>
        <v>0</v>
      </c>
      <c r="T62" s="112">
        <f t="shared" ref="T62" si="90">SUM(T57:T61)</f>
        <v>0</v>
      </c>
      <c r="U62" s="112">
        <f t="shared" ref="U62" si="91">SUM(U57:U61)</f>
        <v>0</v>
      </c>
      <c r="V62" s="112">
        <f t="shared" ref="V62" si="92">SUM(V57:V61)</f>
        <v>0</v>
      </c>
      <c r="W62" s="112">
        <f t="shared" ref="W62" si="93">SUM(W57:W61)</f>
        <v>0</v>
      </c>
      <c r="X62" s="112">
        <f t="shared" ref="X62" si="94">SUM(X57:X61)</f>
        <v>0</v>
      </c>
      <c r="Y62" s="112">
        <f t="shared" ref="Y62" si="95">SUM(Y57:Y61)</f>
        <v>0</v>
      </c>
      <c r="Z62" s="112">
        <f t="shared" ref="Z62" si="96">SUM(Z57:Z61)</f>
        <v>0</v>
      </c>
      <c r="AA62" s="112">
        <f t="shared" ref="AA62" si="97">SUM(AA57:AA61)</f>
        <v>0</v>
      </c>
      <c r="AB62" s="112">
        <f t="shared" ref="AB62" si="98">SUM(AB57:AB61)</f>
        <v>0</v>
      </c>
      <c r="AC62" s="2"/>
      <c r="AD62" s="112">
        <f t="shared" ref="AD62" si="99">SUM(AD57:AD61)</f>
        <v>0</v>
      </c>
      <c r="AE62" s="112">
        <f t="shared" ref="AE62" si="100">SUM(AE57:AE61)</f>
        <v>0</v>
      </c>
      <c r="AF62" s="112">
        <f t="shared" ref="AF62" si="101">SUM(AF57:AF61)</f>
        <v>0</v>
      </c>
      <c r="AG62" s="2"/>
      <c r="AH62" s="2"/>
      <c r="AI62" s="112">
        <f t="shared" ref="AI62" si="102">SUM(AI57:AI61)</f>
        <v>0</v>
      </c>
      <c r="AJ62" s="112">
        <f t="shared" ref="AJ62" si="103">SUM(AJ57:AJ61)</f>
        <v>0</v>
      </c>
      <c r="AK62" s="112">
        <f t="shared" ref="AK62" si="104">SUM(AK57:AK61)</f>
        <v>0</v>
      </c>
      <c r="AL62" s="112">
        <f t="shared" ref="AL62" si="105">SUM(AL57:AL61)</f>
        <v>0</v>
      </c>
      <c r="AM62" s="112">
        <f t="shared" ref="AM62" si="106">SUM(AM57:AM61)</f>
        <v>0</v>
      </c>
      <c r="AN62" s="2"/>
      <c r="AO62" s="112">
        <f t="shared" ref="AO62" si="107">SUM(AO57:AO61)</f>
        <v>0</v>
      </c>
      <c r="AP62" s="112">
        <f t="shared" ref="AP62" si="108">SUM(AP57:AP61)</f>
        <v>0</v>
      </c>
      <c r="AQ62" s="112">
        <f t="shared" ref="AQ62" si="109">SUM(AQ57:AQ61)</f>
        <v>0</v>
      </c>
      <c r="AR62" s="112">
        <f t="shared" ref="AR62" si="110">SUM(AR57:AR61)</f>
        <v>0</v>
      </c>
      <c r="AS62" s="112">
        <f t="shared" ref="AS62" si="111">SUM(AS57:AS61)</f>
        <v>0</v>
      </c>
      <c r="AT62" s="112">
        <f t="shared" ref="AT62" si="112">SUM(AT57:AT61)</f>
        <v>0</v>
      </c>
      <c r="AU62" s="112">
        <f t="shared" ref="AU62" si="113">SUM(AU57:AU61)</f>
        <v>0</v>
      </c>
      <c r="AV62" s="112">
        <f t="shared" ref="AV62" si="114">SUM(AV57:AV61)</f>
        <v>0</v>
      </c>
      <c r="AW62" s="112">
        <f t="shared" ref="AW62" si="115">SUM(AW57:AW61)</f>
        <v>0</v>
      </c>
      <c r="AX62" s="2"/>
      <c r="AY62" s="112">
        <f t="shared" ref="AY62" si="116">SUM(AY57:AY61)</f>
        <v>0</v>
      </c>
      <c r="AZ62" s="112">
        <f t="shared" ref="AZ62" si="117">SUM(AZ57:AZ61)</f>
        <v>0</v>
      </c>
      <c r="BA62" s="112">
        <f t="shared" ref="BA62" si="118">SUM(BA57:BA61)</f>
        <v>0</v>
      </c>
      <c r="BB62" s="112">
        <f t="shared" ref="BB62" si="119">SUM(BB57:BB61)</f>
        <v>0</v>
      </c>
      <c r="BC62" s="2"/>
      <c r="BD62" s="112">
        <f t="shared" ref="BD62" si="120">SUM(BD57:BD61)</f>
        <v>0</v>
      </c>
      <c r="BE62" s="112">
        <f t="shared" ref="BE62" si="121">SUM(BE57:BE61)</f>
        <v>0</v>
      </c>
      <c r="BF62" s="60"/>
    </row>
    <row r="63" spans="1:58" ht="5.25" customHeight="1" x14ac:dyDescent="0.3">
      <c r="C63" s="57"/>
      <c r="D63" s="57"/>
      <c r="E63" s="57"/>
      <c r="G63" s="57"/>
      <c r="H63" s="57"/>
      <c r="I63" s="57"/>
      <c r="J63" s="57"/>
      <c r="K63" s="57"/>
      <c r="L63" s="57"/>
      <c r="M63" s="57"/>
      <c r="N63" s="57"/>
      <c r="O63" s="57"/>
      <c r="P63" s="57"/>
      <c r="Q63" s="57"/>
      <c r="R63" s="57"/>
      <c r="S63" s="57"/>
      <c r="T63" s="57"/>
      <c r="U63" s="57"/>
      <c r="V63" s="57"/>
      <c r="W63" s="57"/>
      <c r="X63" s="57"/>
      <c r="Y63" s="57"/>
      <c r="Z63" s="57"/>
      <c r="AA63" s="57"/>
      <c r="AB63" s="57"/>
      <c r="AD63" s="57"/>
      <c r="AE63" s="57"/>
      <c r="AF63" s="57"/>
      <c r="AI63" s="57"/>
      <c r="AJ63" s="57"/>
      <c r="AK63" s="57"/>
      <c r="AL63" s="57"/>
      <c r="AM63" s="57"/>
      <c r="AO63" s="57"/>
      <c r="AP63" s="57"/>
      <c r="AQ63" s="57"/>
      <c r="AR63" s="57"/>
      <c r="AS63" s="57"/>
      <c r="AT63" s="57"/>
      <c r="AU63" s="57"/>
      <c r="AV63" s="57"/>
      <c r="AW63" s="57"/>
      <c r="AY63" s="57"/>
      <c r="AZ63" s="57"/>
      <c r="BA63" s="57"/>
      <c r="BB63" s="57"/>
      <c r="BD63" s="57"/>
      <c r="BE63" s="57"/>
      <c r="BF63" s="57"/>
    </row>
    <row r="64" spans="1:58" s="1" customFormat="1" ht="17.100000000000001" customHeight="1" thickBot="1" x14ac:dyDescent="0.35">
      <c r="A64" s="11"/>
      <c r="B64" s="31" t="s">
        <v>141</v>
      </c>
      <c r="C64" s="115">
        <f>C54+C62</f>
        <v>0</v>
      </c>
      <c r="D64" s="115">
        <f t="shared" ref="D64:BE64" si="122">D54+D62</f>
        <v>0</v>
      </c>
      <c r="E64" s="115">
        <f t="shared" si="122"/>
        <v>0</v>
      </c>
      <c r="F64" s="2"/>
      <c r="G64" s="115">
        <f t="shared" si="122"/>
        <v>0</v>
      </c>
      <c r="H64" s="115">
        <f t="shared" si="122"/>
        <v>0</v>
      </c>
      <c r="I64" s="115">
        <f t="shared" si="122"/>
        <v>0</v>
      </c>
      <c r="J64" s="115">
        <f t="shared" si="122"/>
        <v>0</v>
      </c>
      <c r="K64" s="115">
        <f t="shared" si="122"/>
        <v>0</v>
      </c>
      <c r="L64" s="115">
        <f t="shared" si="122"/>
        <v>0</v>
      </c>
      <c r="M64" s="115">
        <f t="shared" si="122"/>
        <v>0</v>
      </c>
      <c r="N64" s="115">
        <f t="shared" si="122"/>
        <v>0</v>
      </c>
      <c r="O64" s="115">
        <f t="shared" si="122"/>
        <v>0</v>
      </c>
      <c r="P64" s="115">
        <f t="shared" si="122"/>
        <v>0</v>
      </c>
      <c r="Q64" s="115">
        <f t="shared" si="122"/>
        <v>0</v>
      </c>
      <c r="R64" s="115">
        <f t="shared" si="122"/>
        <v>0</v>
      </c>
      <c r="S64" s="115">
        <f t="shared" si="122"/>
        <v>0</v>
      </c>
      <c r="T64" s="115">
        <f t="shared" si="122"/>
        <v>0</v>
      </c>
      <c r="U64" s="115">
        <f t="shared" si="122"/>
        <v>0</v>
      </c>
      <c r="V64" s="115">
        <f t="shared" si="122"/>
        <v>0</v>
      </c>
      <c r="W64" s="115">
        <f t="shared" si="122"/>
        <v>0</v>
      </c>
      <c r="X64" s="115">
        <f t="shared" si="122"/>
        <v>0</v>
      </c>
      <c r="Y64" s="115">
        <f t="shared" si="122"/>
        <v>0</v>
      </c>
      <c r="Z64" s="115">
        <f t="shared" si="122"/>
        <v>0</v>
      </c>
      <c r="AA64" s="115">
        <f t="shared" si="122"/>
        <v>0</v>
      </c>
      <c r="AB64" s="115">
        <f t="shared" si="122"/>
        <v>0</v>
      </c>
      <c r="AC64" s="2"/>
      <c r="AD64" s="115">
        <f t="shared" si="122"/>
        <v>0</v>
      </c>
      <c r="AE64" s="115">
        <f t="shared" si="122"/>
        <v>0</v>
      </c>
      <c r="AF64" s="115">
        <f t="shared" si="122"/>
        <v>0</v>
      </c>
      <c r="AG64" s="2"/>
      <c r="AH64" s="2"/>
      <c r="AI64" s="115">
        <f t="shared" si="122"/>
        <v>0</v>
      </c>
      <c r="AJ64" s="115">
        <f t="shared" si="122"/>
        <v>0</v>
      </c>
      <c r="AK64" s="115">
        <f t="shared" si="122"/>
        <v>0</v>
      </c>
      <c r="AL64" s="115">
        <f t="shared" si="122"/>
        <v>0</v>
      </c>
      <c r="AM64" s="115">
        <f t="shared" si="122"/>
        <v>0</v>
      </c>
      <c r="AN64" s="2"/>
      <c r="AO64" s="115">
        <f t="shared" si="122"/>
        <v>0</v>
      </c>
      <c r="AP64" s="115">
        <f t="shared" si="122"/>
        <v>0</v>
      </c>
      <c r="AQ64" s="115">
        <f t="shared" si="122"/>
        <v>0</v>
      </c>
      <c r="AR64" s="115">
        <f t="shared" si="122"/>
        <v>0</v>
      </c>
      <c r="AS64" s="115">
        <f t="shared" si="122"/>
        <v>0</v>
      </c>
      <c r="AT64" s="115">
        <f t="shared" si="122"/>
        <v>0</v>
      </c>
      <c r="AU64" s="115">
        <f t="shared" si="122"/>
        <v>0</v>
      </c>
      <c r="AV64" s="115">
        <f t="shared" si="122"/>
        <v>0</v>
      </c>
      <c r="AW64" s="115">
        <f t="shared" si="122"/>
        <v>0</v>
      </c>
      <c r="AX64" s="2"/>
      <c r="AY64" s="115">
        <f t="shared" si="122"/>
        <v>0</v>
      </c>
      <c r="AZ64" s="115">
        <f t="shared" si="122"/>
        <v>0</v>
      </c>
      <c r="BA64" s="115">
        <f t="shared" si="122"/>
        <v>0</v>
      </c>
      <c r="BB64" s="115">
        <f t="shared" si="122"/>
        <v>0</v>
      </c>
      <c r="BC64" s="2"/>
      <c r="BD64" s="115">
        <f t="shared" si="122"/>
        <v>0</v>
      </c>
      <c r="BE64" s="115">
        <f t="shared" si="122"/>
        <v>0</v>
      </c>
      <c r="BF64" s="60"/>
    </row>
    <row r="65" spans="1:58" ht="5.25" customHeight="1" x14ac:dyDescent="0.3">
      <c r="B65" s="10"/>
      <c r="C65" s="118"/>
      <c r="D65" s="118"/>
      <c r="E65" s="118"/>
      <c r="G65" s="118"/>
      <c r="H65" s="118"/>
      <c r="I65" s="118"/>
      <c r="J65" s="118"/>
      <c r="K65" s="118"/>
      <c r="L65" s="118"/>
      <c r="M65" s="118"/>
      <c r="N65" s="118"/>
      <c r="O65" s="118"/>
      <c r="P65" s="118"/>
      <c r="Q65" s="118"/>
      <c r="R65" s="118"/>
      <c r="S65" s="118"/>
      <c r="T65" s="118"/>
      <c r="U65" s="118"/>
      <c r="V65" s="118"/>
      <c r="W65" s="118"/>
      <c r="X65" s="118"/>
      <c r="Y65" s="118"/>
      <c r="Z65" s="118"/>
      <c r="AA65" s="118"/>
      <c r="AB65" s="118"/>
      <c r="AD65" s="118"/>
      <c r="AE65" s="118"/>
      <c r="AF65" s="118"/>
      <c r="AI65" s="118"/>
      <c r="AJ65" s="118"/>
      <c r="AK65" s="118"/>
      <c r="AL65" s="118"/>
      <c r="AM65" s="118"/>
      <c r="AO65" s="118"/>
      <c r="AP65" s="118"/>
      <c r="AQ65" s="118"/>
      <c r="AR65" s="118"/>
      <c r="AS65" s="118"/>
      <c r="AT65" s="118"/>
      <c r="AU65" s="118"/>
      <c r="AV65" s="118"/>
      <c r="AW65" s="118"/>
      <c r="AY65" s="118"/>
      <c r="AZ65" s="118"/>
      <c r="BA65" s="118"/>
      <c r="BB65" s="118"/>
      <c r="BD65" s="118"/>
      <c r="BE65" s="118"/>
      <c r="BF65" s="57"/>
    </row>
    <row r="66" spans="1:58" ht="14.25" hidden="1" customHeight="1" x14ac:dyDescent="0.3"/>
    <row r="67" spans="1:58" ht="14.25" hidden="1" customHeight="1" x14ac:dyDescent="0.3"/>
    <row r="68" spans="1:58" ht="14.25" hidden="1" customHeight="1" x14ac:dyDescent="0.3"/>
    <row r="69" spans="1:58" ht="14.25" hidden="1" customHeight="1" x14ac:dyDescent="0.3"/>
    <row r="70" spans="1:58" ht="14.25" hidden="1" customHeight="1" x14ac:dyDescent="0.3"/>
    <row r="71" spans="1:58" ht="14.25" hidden="1" customHeight="1" x14ac:dyDescent="0.3"/>
    <row r="72" spans="1:58" s="12" customFormat="1" ht="14.25" hidden="1" customHeight="1" x14ac:dyDescent="0.3">
      <c r="A72" s="11"/>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row>
    <row r="73" spans="1:58" s="12" customFormat="1" ht="14.25" hidden="1" customHeight="1" x14ac:dyDescent="0.3">
      <c r="A73" s="11"/>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row>
    <row r="74" spans="1:58" s="12" customFormat="1" ht="14.25" hidden="1" customHeight="1" x14ac:dyDescent="0.3">
      <c r="A74" s="11"/>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row>
    <row r="75" spans="1:58" s="12" customFormat="1" ht="14.25" hidden="1" customHeight="1" x14ac:dyDescent="0.3">
      <c r="A75" s="11"/>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row>
    <row r="76" spans="1:58" s="12" customFormat="1" ht="14.25" hidden="1" customHeight="1" x14ac:dyDescent="0.3">
      <c r="A76" s="11"/>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row>
    <row r="77" spans="1:58" s="12" customFormat="1" ht="14.25" hidden="1" customHeight="1" x14ac:dyDescent="0.3">
      <c r="A77" s="11"/>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row>
    <row r="78" spans="1:58" s="12" customFormat="1" ht="14.25" hidden="1" customHeight="1" x14ac:dyDescent="0.3">
      <c r="A78" s="11"/>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row>
    <row r="79" spans="1:58" s="12" customFormat="1" ht="14.25" hidden="1" customHeight="1" x14ac:dyDescent="0.3">
      <c r="A79" s="11"/>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row>
    <row r="80" spans="1:58" s="12" customFormat="1" ht="14.25" hidden="1" customHeight="1" x14ac:dyDescent="0.3">
      <c r="A80" s="11"/>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row>
    <row r="81" spans="1:58" s="12" customFormat="1" ht="14.25" hidden="1" customHeight="1" x14ac:dyDescent="0.3">
      <c r="A81" s="11"/>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row>
    <row r="82" spans="1:58" s="12" customFormat="1" ht="14.25" hidden="1" customHeight="1" x14ac:dyDescent="0.3">
      <c r="A82" s="11"/>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row>
    <row r="83" spans="1:58" s="12" customFormat="1" ht="14.25" hidden="1" customHeight="1" x14ac:dyDescent="0.3">
      <c r="A83" s="11"/>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row>
    <row r="84" spans="1:58" s="12" customFormat="1" ht="14.25" hidden="1" customHeight="1" x14ac:dyDescent="0.3">
      <c r="A84" s="11"/>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row>
    <row r="85" spans="1:58" s="12" customFormat="1" ht="14.25" hidden="1" customHeight="1" x14ac:dyDescent="0.3">
      <c r="A85" s="11"/>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row>
    <row r="86" spans="1:58" s="12" customFormat="1" ht="14.25" hidden="1" customHeight="1" x14ac:dyDescent="0.3">
      <c r="A86" s="11"/>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row>
    <row r="87" spans="1:58" s="12" customFormat="1" ht="14.25" hidden="1" customHeight="1" x14ac:dyDescent="0.3">
      <c r="A87" s="11"/>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row>
    <row r="88" spans="1:58" s="12" customFormat="1" ht="14.25" hidden="1" customHeight="1" x14ac:dyDescent="0.3">
      <c r="A88" s="11"/>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row>
    <row r="89" spans="1:58" s="12" customFormat="1" ht="14.25" hidden="1" customHeight="1" x14ac:dyDescent="0.3">
      <c r="A89" s="11"/>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row>
    <row r="90" spans="1:58" s="12" customFormat="1" ht="14.25" hidden="1" customHeight="1" x14ac:dyDescent="0.3">
      <c r="A90" s="11"/>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row>
    <row r="91" spans="1:58" s="12" customFormat="1" ht="14.25" hidden="1" customHeight="1" x14ac:dyDescent="0.3">
      <c r="A91" s="11"/>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row>
    <row r="92" spans="1:58" s="12" customFormat="1" ht="14.25" hidden="1" customHeight="1" x14ac:dyDescent="0.3">
      <c r="A92" s="11"/>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row>
    <row r="93" spans="1:58" s="12" customFormat="1" ht="14.25" hidden="1" customHeight="1" x14ac:dyDescent="0.3">
      <c r="A93" s="11"/>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row>
    <row r="94" spans="1:58" s="12" customFormat="1" ht="14.25" hidden="1" customHeight="1" x14ac:dyDescent="0.3">
      <c r="A94" s="11"/>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row>
    <row r="95" spans="1:58" s="12" customFormat="1" ht="14.25" hidden="1" customHeight="1" x14ac:dyDescent="0.3">
      <c r="A95" s="11"/>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row>
    <row r="96" spans="1:58" s="12" customFormat="1" ht="14.25" hidden="1" customHeight="1" x14ac:dyDescent="0.3">
      <c r="A96" s="11"/>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row>
    <row r="97" spans="1:58" s="12" customFormat="1" ht="14.25" hidden="1" customHeight="1" x14ac:dyDescent="0.3">
      <c r="A97" s="11"/>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row>
    <row r="98" spans="1:58" s="12" customFormat="1" ht="14.25" hidden="1" customHeight="1" x14ac:dyDescent="0.3">
      <c r="A98" s="11"/>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row>
    <row r="99" spans="1:58" s="12" customFormat="1" ht="14.25" hidden="1" customHeight="1" x14ac:dyDescent="0.3">
      <c r="A99" s="11"/>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row>
    <row r="100" spans="1:58" s="12" customFormat="1" ht="14.25" hidden="1" customHeight="1" x14ac:dyDescent="0.3">
      <c r="A100" s="11"/>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row>
    <row r="101" spans="1:58" s="12" customFormat="1" ht="14.25" hidden="1" customHeight="1" x14ac:dyDescent="0.3">
      <c r="A101" s="11"/>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row>
    <row r="102" spans="1:58" s="12" customFormat="1" ht="14.25" hidden="1" customHeight="1" x14ac:dyDescent="0.3">
      <c r="A102" s="11"/>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row>
    <row r="103" spans="1:58" s="12" customFormat="1" ht="14.25" hidden="1" customHeight="1" x14ac:dyDescent="0.3">
      <c r="A103" s="11"/>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row>
    <row r="104" spans="1:58" s="12" customFormat="1" ht="14.25" hidden="1" customHeight="1" x14ac:dyDescent="0.3">
      <c r="A104" s="11"/>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row>
    <row r="105" spans="1:58" s="12" customFormat="1" ht="14.25" hidden="1" customHeight="1" x14ac:dyDescent="0.3">
      <c r="A105" s="11"/>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row>
    <row r="106" spans="1:58" s="12" customFormat="1" ht="14.25" hidden="1" customHeight="1" x14ac:dyDescent="0.3">
      <c r="A106" s="11"/>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row>
    <row r="107" spans="1:58" s="12" customFormat="1" ht="14.25" hidden="1" customHeight="1" x14ac:dyDescent="0.3">
      <c r="A107" s="11"/>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row>
    <row r="108" spans="1:58" s="12" customFormat="1" ht="14.25" hidden="1" customHeight="1" x14ac:dyDescent="0.3">
      <c r="A108" s="11"/>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row>
    <row r="109" spans="1:58" s="12" customFormat="1" ht="14.25" hidden="1" customHeight="1" x14ac:dyDescent="0.3">
      <c r="A109" s="11"/>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row>
    <row r="110" spans="1:58" s="12" customFormat="1" ht="14.25" hidden="1" customHeight="1" x14ac:dyDescent="0.3">
      <c r="A110" s="11"/>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row>
    <row r="111" spans="1:58" s="12" customFormat="1" ht="14.25" hidden="1" customHeight="1" x14ac:dyDescent="0.3">
      <c r="A111" s="11"/>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row>
    <row r="112" spans="1:58" s="12" customFormat="1" ht="14.25" hidden="1" customHeight="1" x14ac:dyDescent="0.3">
      <c r="A112" s="11"/>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row>
    <row r="113" spans="1:58" s="12" customFormat="1" ht="14.25" hidden="1" customHeight="1" x14ac:dyDescent="0.3">
      <c r="A113" s="11"/>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row>
    <row r="114" spans="1:58" s="12" customFormat="1" ht="14.25" hidden="1" customHeight="1" x14ac:dyDescent="0.3">
      <c r="A114" s="11"/>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row>
    <row r="115" spans="1:58" s="12" customFormat="1" ht="14.25" hidden="1" customHeight="1" x14ac:dyDescent="0.3">
      <c r="A115" s="11"/>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row>
    <row r="116" spans="1:58" s="12" customFormat="1" ht="14.25" hidden="1" customHeight="1" x14ac:dyDescent="0.3">
      <c r="A116" s="11"/>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row>
    <row r="117" spans="1:58" s="12" customFormat="1" ht="14.25" hidden="1" customHeight="1" x14ac:dyDescent="0.3">
      <c r="A117" s="11"/>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row>
    <row r="118" spans="1:58" s="12" customFormat="1" ht="14.25" hidden="1" customHeight="1" x14ac:dyDescent="0.3">
      <c r="A118" s="11"/>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row>
    <row r="119" spans="1:58" s="12" customFormat="1" ht="14.25" hidden="1" customHeight="1" x14ac:dyDescent="0.3">
      <c r="A119" s="11"/>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row>
    <row r="120" spans="1:58" s="12" customFormat="1" ht="14.25" hidden="1" customHeight="1" x14ac:dyDescent="0.3">
      <c r="A120" s="11"/>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row>
    <row r="121" spans="1:58" s="12" customFormat="1" ht="14.25" hidden="1" customHeight="1" x14ac:dyDescent="0.3">
      <c r="A121" s="11"/>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row>
    <row r="122" spans="1:58" s="12" customFormat="1" ht="14.25" hidden="1" customHeight="1" x14ac:dyDescent="0.3">
      <c r="A122" s="11"/>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row>
    <row r="123" spans="1:58" s="12" customFormat="1" ht="14.25" hidden="1" customHeight="1" x14ac:dyDescent="0.3">
      <c r="A123" s="11"/>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row>
    <row r="124" spans="1:58" s="12" customFormat="1" ht="14.25" hidden="1" customHeight="1" x14ac:dyDescent="0.3">
      <c r="A124" s="11"/>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row>
    <row r="125" spans="1:58" s="12" customFormat="1" ht="14.25" hidden="1" customHeight="1" x14ac:dyDescent="0.3">
      <c r="A125" s="11"/>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row>
    <row r="126" spans="1:58" s="12" customFormat="1" ht="14.25" hidden="1" customHeight="1" x14ac:dyDescent="0.3">
      <c r="A126" s="11"/>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row>
    <row r="127" spans="1:58" s="12" customFormat="1" ht="14.25" hidden="1" customHeight="1" x14ac:dyDescent="0.3">
      <c r="A127" s="11"/>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row>
    <row r="128" spans="1:58" s="12" customFormat="1" ht="14.25" hidden="1" customHeight="1" x14ac:dyDescent="0.3">
      <c r="A128" s="11"/>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row>
  </sheetData>
  <sheetProtection algorithmName="SHA-512" hashValue="x83eKinhQTb6Vc24KY3OYDn/ECNEeIc+pqZXMquUgL9HrdPYqS2wQrCL924bOAPLHF7s2YZtPugGiSUoYrIzWg==" saltValue="/y69KV+vwvQR0Joj3PT/HA==" spinCount="100000" sheet="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AF9F46-DD18-40EF-A6E4-E4EB5A157D11}">
  <sheetPr codeName="Blad5"/>
  <dimension ref="A1:BS32"/>
  <sheetViews>
    <sheetView workbookViewId="0">
      <pane xSplit="2" ySplit="1" topLeftCell="AL2" activePane="bottomRight" state="frozen"/>
      <selection pane="topRight" sqref="A1:XFD1"/>
      <selection pane="bottomLeft" sqref="A1:XFD1"/>
      <selection pane="bottomRight" activeCell="AM1" sqref="AM1"/>
    </sheetView>
  </sheetViews>
  <sheetFormatPr defaultColWidth="0" defaultRowHeight="0" customHeight="1" zeroHeight="1" x14ac:dyDescent="0.3"/>
  <cols>
    <col min="1" max="1" width="1.625" style="15" customWidth="1"/>
    <col min="2" max="2" width="44.625" style="2" bestFit="1" customWidth="1"/>
    <col min="3" max="5" width="9" style="2" customWidth="1"/>
    <col min="6" max="6" width="9" style="3" customWidth="1"/>
    <col min="7" max="57" width="9" style="2" customWidth="1"/>
    <col min="58" max="58" width="1.75" style="2" customWidth="1"/>
    <col min="59" max="71" width="0" style="2" hidden="1" customWidth="1"/>
    <col min="72" max="16384" width="9" style="2" hidden="1"/>
  </cols>
  <sheetData>
    <row r="1" spans="1:58" s="1" customFormat="1" ht="17.100000000000001" customHeight="1" x14ac:dyDescent="0.3">
      <c r="A1" s="11"/>
      <c r="C1" s="43" t="s">
        <v>37</v>
      </c>
      <c r="D1" s="120" t="s">
        <v>38</v>
      </c>
      <c r="E1" s="32" t="s">
        <v>39</v>
      </c>
      <c r="F1" s="120" t="s">
        <v>40</v>
      </c>
      <c r="G1" s="32" t="s">
        <v>41</v>
      </c>
      <c r="H1" s="32" t="s">
        <v>42</v>
      </c>
      <c r="I1" s="32" t="s">
        <v>43</v>
      </c>
      <c r="J1" s="32" t="s">
        <v>44</v>
      </c>
      <c r="K1" s="32" t="s">
        <v>45</v>
      </c>
      <c r="L1" s="32" t="s">
        <v>123</v>
      </c>
      <c r="M1" s="32" t="s">
        <v>124</v>
      </c>
      <c r="N1" s="32" t="s">
        <v>48</v>
      </c>
      <c r="O1" s="32" t="s">
        <v>49</v>
      </c>
      <c r="P1" s="32" t="s">
        <v>50</v>
      </c>
      <c r="Q1" s="32" t="s">
        <v>51</v>
      </c>
      <c r="R1" s="32" t="s">
        <v>52</v>
      </c>
      <c r="S1" s="120" t="s">
        <v>53</v>
      </c>
      <c r="T1" s="32" t="s">
        <v>54</v>
      </c>
      <c r="U1" s="32" t="s">
        <v>55</v>
      </c>
      <c r="V1" s="32" t="s">
        <v>56</v>
      </c>
      <c r="W1" s="32" t="s">
        <v>57</v>
      </c>
      <c r="X1" s="32" t="s">
        <v>58</v>
      </c>
      <c r="Y1" s="120" t="s">
        <v>59</v>
      </c>
      <c r="Z1" s="32" t="s">
        <v>60</v>
      </c>
      <c r="AA1" s="32" t="s">
        <v>61</v>
      </c>
      <c r="AB1" s="32" t="s">
        <v>62</v>
      </c>
      <c r="AC1" s="120" t="s">
        <v>63</v>
      </c>
      <c r="AD1" s="32" t="s">
        <v>64</v>
      </c>
      <c r="AE1" s="32" t="s">
        <v>65</v>
      </c>
      <c r="AF1" s="120" t="s">
        <v>66</v>
      </c>
      <c r="AG1" s="120" t="s">
        <v>67</v>
      </c>
      <c r="AH1" s="120" t="s">
        <v>68</v>
      </c>
      <c r="AI1" s="32" t="s">
        <v>69</v>
      </c>
      <c r="AJ1" s="32" t="s">
        <v>70</v>
      </c>
      <c r="AK1" s="32" t="s">
        <v>71</v>
      </c>
      <c r="AL1" s="32" t="s">
        <v>72</v>
      </c>
      <c r="AM1" s="120" t="s">
        <v>73</v>
      </c>
      <c r="AN1" s="120" t="s">
        <v>74</v>
      </c>
      <c r="AO1" s="32" t="s">
        <v>75</v>
      </c>
      <c r="AP1" s="120" t="s">
        <v>76</v>
      </c>
      <c r="AQ1" s="32" t="s">
        <v>77</v>
      </c>
      <c r="AR1" s="32" t="s">
        <v>78</v>
      </c>
      <c r="AS1" s="32" t="s">
        <v>79</v>
      </c>
      <c r="AT1" s="120" t="s">
        <v>80</v>
      </c>
      <c r="AU1" s="32" t="s">
        <v>81</v>
      </c>
      <c r="AV1" s="32" t="s">
        <v>82</v>
      </c>
      <c r="AW1" s="32" t="s">
        <v>83</v>
      </c>
      <c r="AX1" s="120" t="s">
        <v>84</v>
      </c>
      <c r="AY1" s="32" t="s">
        <v>85</v>
      </c>
      <c r="AZ1" s="32" t="s">
        <v>86</v>
      </c>
      <c r="BA1" s="32" t="s">
        <v>125</v>
      </c>
      <c r="BB1" s="32" t="s">
        <v>88</v>
      </c>
      <c r="BC1" s="120" t="s">
        <v>89</v>
      </c>
      <c r="BD1" s="32" t="s">
        <v>126</v>
      </c>
      <c r="BE1" s="32" t="s">
        <v>91</v>
      </c>
    </row>
    <row r="2" spans="1:58" ht="5.25" customHeight="1" x14ac:dyDescent="0.3">
      <c r="A2" s="16"/>
    </row>
    <row r="3" spans="1:58" ht="17.100000000000001" customHeight="1" x14ac:dyDescent="0.3">
      <c r="A3" s="16"/>
      <c r="B3" s="146" t="s">
        <v>144</v>
      </c>
      <c r="C3" s="145"/>
      <c r="E3" s="29"/>
      <c r="F3" s="2"/>
    </row>
    <row r="4" spans="1:58" ht="5.25" customHeight="1" x14ac:dyDescent="0.3">
      <c r="F4" s="2"/>
    </row>
    <row r="5" spans="1:58" ht="17.100000000000001" customHeight="1" x14ac:dyDescent="0.3">
      <c r="A5" s="47"/>
      <c r="B5" s="5" t="str">
        <f>'Cluster GBB'!B3</f>
        <v>Pandbezetting 10% - 20%</v>
      </c>
      <c r="C5" s="56"/>
      <c r="E5" s="56"/>
      <c r="F5" s="2"/>
      <c r="G5" s="56"/>
      <c r="H5" s="56"/>
      <c r="I5" s="56"/>
      <c r="J5" s="56"/>
      <c r="K5" s="56"/>
      <c r="L5" s="56"/>
      <c r="M5" s="56"/>
      <c r="N5" s="56"/>
      <c r="O5" s="56"/>
      <c r="P5" s="56"/>
      <c r="Q5" s="56"/>
      <c r="R5" s="56"/>
      <c r="T5" s="56"/>
      <c r="U5" s="56"/>
      <c r="V5" s="56"/>
      <c r="W5" s="56"/>
      <c r="X5" s="56"/>
      <c r="Z5" s="56"/>
      <c r="AA5" s="56"/>
      <c r="AB5" s="56"/>
      <c r="AD5" s="56"/>
      <c r="AE5" s="56"/>
      <c r="AI5" s="56"/>
      <c r="AJ5" s="56"/>
      <c r="AK5" s="56"/>
      <c r="AL5" s="56"/>
      <c r="AO5" s="56"/>
      <c r="AQ5" s="56"/>
      <c r="AR5" s="56"/>
      <c r="AS5" s="56"/>
      <c r="AU5" s="56"/>
      <c r="AV5" s="56"/>
      <c r="AW5" s="56"/>
      <c r="AY5" s="56"/>
      <c r="AZ5" s="56"/>
      <c r="BA5" s="56"/>
      <c r="BB5" s="56"/>
      <c r="BD5" s="56"/>
      <c r="BE5" s="56"/>
      <c r="BF5" s="57"/>
    </row>
    <row r="6" spans="1:58" ht="17.100000000000001" customHeight="1" x14ac:dyDescent="0.3">
      <c r="A6" s="47"/>
      <c r="B6" s="8" t="s">
        <v>145</v>
      </c>
      <c r="C6" s="167"/>
      <c r="E6" s="99"/>
      <c r="F6" s="2"/>
      <c r="G6" s="99"/>
      <c r="H6" s="99"/>
      <c r="I6" s="99"/>
      <c r="J6" s="99"/>
      <c r="K6" s="99"/>
      <c r="L6" s="99"/>
      <c r="M6" s="99"/>
      <c r="N6" s="99"/>
      <c r="O6" s="99"/>
      <c r="P6" s="99"/>
      <c r="Q6" s="99"/>
      <c r="R6" s="99"/>
      <c r="T6" s="99"/>
      <c r="U6" s="99"/>
      <c r="V6" s="99"/>
      <c r="W6" s="99"/>
      <c r="X6" s="99"/>
      <c r="Z6" s="99"/>
      <c r="AA6" s="99"/>
      <c r="AB6" s="99"/>
      <c r="AD6" s="99"/>
      <c r="AE6" s="99"/>
      <c r="AI6" s="99"/>
      <c r="AJ6" s="99"/>
      <c r="AK6" s="99"/>
      <c r="AL6" s="99"/>
      <c r="AO6" s="99"/>
      <c r="AQ6" s="99"/>
      <c r="AR6" s="99"/>
      <c r="AS6" s="99"/>
      <c r="AU6" s="99"/>
      <c r="AV6" s="99"/>
      <c r="AW6" s="99"/>
      <c r="AY6" s="99"/>
      <c r="AZ6" s="99"/>
      <c r="BA6" s="99"/>
      <c r="BB6" s="99"/>
      <c r="BD6" s="99"/>
      <c r="BE6" s="99"/>
      <c r="BF6" s="61"/>
    </row>
    <row r="7" spans="1:58" ht="17.100000000000001" customHeight="1" x14ac:dyDescent="0.3">
      <c r="A7" s="47"/>
      <c r="B7" s="110" t="s">
        <v>146</v>
      </c>
      <c r="C7" s="100">
        <f t="shared" ref="C7:C10" si="0">SUM(D7:BE7)</f>
        <v>0</v>
      </c>
      <c r="E7" s="109"/>
      <c r="F7" s="57"/>
      <c r="G7" s="109"/>
      <c r="H7" s="114"/>
      <c r="I7" s="109"/>
      <c r="J7" s="109"/>
      <c r="K7" s="114"/>
      <c r="L7" s="109"/>
      <c r="M7" s="114"/>
      <c r="N7" s="109"/>
      <c r="O7" s="114"/>
      <c r="P7" s="114"/>
      <c r="Q7" s="114"/>
      <c r="R7" s="109"/>
      <c r="T7" s="109"/>
      <c r="U7" s="109"/>
      <c r="V7" s="109"/>
      <c r="W7" s="114"/>
      <c r="X7" s="109"/>
      <c r="Z7" s="109"/>
      <c r="AA7" s="114"/>
      <c r="AB7" s="114"/>
      <c r="AD7" s="114"/>
      <c r="AE7" s="114"/>
      <c r="AI7" s="109"/>
      <c r="AJ7" s="114"/>
      <c r="AK7" s="114"/>
      <c r="AL7" s="109"/>
      <c r="AO7" s="109"/>
      <c r="AQ7" s="109"/>
      <c r="AR7" s="109"/>
      <c r="AS7" s="109"/>
      <c r="AU7" s="114"/>
      <c r="AV7" s="114"/>
      <c r="AW7" s="109"/>
      <c r="AY7" s="114"/>
      <c r="AZ7" s="109"/>
      <c r="BA7" s="114"/>
      <c r="BB7" s="109"/>
      <c r="BD7" s="114"/>
      <c r="BE7" s="109"/>
      <c r="BF7" s="61"/>
    </row>
    <row r="8" spans="1:58" ht="17.100000000000001" customHeight="1" x14ac:dyDescent="0.3">
      <c r="A8" s="47"/>
      <c r="B8" s="9" t="s">
        <v>147</v>
      </c>
      <c r="C8" s="100">
        <f t="shared" si="0"/>
        <v>0</v>
      </c>
      <c r="E8" s="100">
        <f>E6*Uitgangspunten!E$9+E7</f>
        <v>0</v>
      </c>
      <c r="F8" s="2"/>
      <c r="G8" s="100">
        <f>G6*Uitgangspunten!G$9+G7</f>
        <v>0</v>
      </c>
      <c r="H8" s="100">
        <f>H6*Uitgangspunten!H$9+H7</f>
        <v>0</v>
      </c>
      <c r="I8" s="100">
        <f>I6*Uitgangspunten!I$9+I7</f>
        <v>0</v>
      </c>
      <c r="J8" s="100">
        <f>J6*Uitgangspunten!J$9+J7</f>
        <v>0</v>
      </c>
      <c r="K8" s="100">
        <f>K6*Uitgangspunten!K$9+K7</f>
        <v>0</v>
      </c>
      <c r="L8" s="100">
        <f>L6*Uitgangspunten!L$9+L7</f>
        <v>0</v>
      </c>
      <c r="M8" s="100">
        <f>M6*Uitgangspunten!M$9+M7</f>
        <v>0</v>
      </c>
      <c r="N8" s="100">
        <f>N6*Uitgangspunten!N$9+N7</f>
        <v>0</v>
      </c>
      <c r="O8" s="100">
        <f>O6*Uitgangspunten!O$9+O7</f>
        <v>0</v>
      </c>
      <c r="P8" s="100">
        <f>P6*Uitgangspunten!P$9+P7</f>
        <v>0</v>
      </c>
      <c r="Q8" s="100">
        <f>Q6*Uitgangspunten!Q$9+Q7</f>
        <v>0</v>
      </c>
      <c r="R8" s="100">
        <f>R6*Uitgangspunten!R$9+R7</f>
        <v>0</v>
      </c>
      <c r="T8" s="100">
        <f>T6*Uitgangspunten!T$9+T7</f>
        <v>0</v>
      </c>
      <c r="U8" s="100">
        <f>U6*Uitgangspunten!U$9+U7</f>
        <v>0</v>
      </c>
      <c r="V8" s="100">
        <f>V6*Uitgangspunten!V$9+V7</f>
        <v>0</v>
      </c>
      <c r="W8" s="100">
        <f>W6*Uitgangspunten!W$9+W7</f>
        <v>0</v>
      </c>
      <c r="X8" s="100">
        <f>X6*Uitgangspunten!X$9+X7</f>
        <v>0</v>
      </c>
      <c r="Z8" s="100">
        <f>Z6*Uitgangspunten!Z$9+Z7</f>
        <v>0</v>
      </c>
      <c r="AA8" s="100">
        <f>AA6*Uitgangspunten!AA$9+AA7</f>
        <v>0</v>
      </c>
      <c r="AB8" s="100">
        <f>AB6*Uitgangspunten!AB$9+AB7</f>
        <v>0</v>
      </c>
      <c r="AD8" s="100">
        <f>AD6*Uitgangspunten!AD$9+AD7</f>
        <v>0</v>
      </c>
      <c r="AE8" s="100">
        <f>AE6*Uitgangspunten!AE$9+AE7</f>
        <v>0</v>
      </c>
      <c r="AI8" s="100">
        <f>AI6*Uitgangspunten!AI$9+AI7</f>
        <v>0</v>
      </c>
      <c r="AJ8" s="100">
        <f>AJ6*Uitgangspunten!AJ$9+AJ7</f>
        <v>0</v>
      </c>
      <c r="AK8" s="100">
        <f>AK6*Uitgangspunten!AK$9+AK7</f>
        <v>0</v>
      </c>
      <c r="AL8" s="100">
        <f>AL6*Uitgangspunten!AL$9+AL7</f>
        <v>0</v>
      </c>
      <c r="AO8" s="100">
        <f>AO6*Uitgangspunten!AO$9+AO7</f>
        <v>0</v>
      </c>
      <c r="AQ8" s="100">
        <f>AQ6*Uitgangspunten!AQ$9+AQ7</f>
        <v>0</v>
      </c>
      <c r="AR8" s="100">
        <f>AR6*Uitgangspunten!AR$9+AR7</f>
        <v>0</v>
      </c>
      <c r="AS8" s="100">
        <f>AS6*Uitgangspunten!AS$9+AS7</f>
        <v>0</v>
      </c>
      <c r="AU8" s="100">
        <f>AU6*Uitgangspunten!AU$9+AU7</f>
        <v>0</v>
      </c>
      <c r="AV8" s="100">
        <f>AV6*Uitgangspunten!AV$9+AV7</f>
        <v>0</v>
      </c>
      <c r="AW8" s="100">
        <f>AW6*Uitgangspunten!AW$9+AW7</f>
        <v>0</v>
      </c>
      <c r="AY8" s="100">
        <f>AY6*Uitgangspunten!AY$9+AY7</f>
        <v>0</v>
      </c>
      <c r="AZ8" s="100">
        <f>AZ6*Uitgangspunten!AZ$9+AZ7</f>
        <v>0</v>
      </c>
      <c r="BA8" s="100">
        <f>BA6*Uitgangspunten!BA$9+BA7</f>
        <v>0</v>
      </c>
      <c r="BB8" s="100">
        <f>BB6*Uitgangspunten!BB$9+BB7</f>
        <v>0</v>
      </c>
      <c r="BD8" s="100">
        <f>BD6*Uitgangspunten!BD$9+BD7</f>
        <v>0</v>
      </c>
      <c r="BE8" s="100">
        <f>BE6*Uitgangspunten!BE$9+BE7</f>
        <v>0</v>
      </c>
      <c r="BF8" s="57"/>
    </row>
    <row r="9" spans="1:58" ht="17.100000000000001" customHeight="1" x14ac:dyDescent="0.3">
      <c r="A9" s="47"/>
      <c r="B9" s="101" t="s">
        <v>148</v>
      </c>
      <c r="C9" s="100">
        <f t="shared" si="0"/>
        <v>0</v>
      </c>
      <c r="E9" s="100">
        <f t="shared" ref="E9:BE9" si="1">(E8)*$C$3</f>
        <v>0</v>
      </c>
      <c r="F9" s="2"/>
      <c r="G9" s="100">
        <f t="shared" si="1"/>
        <v>0</v>
      </c>
      <c r="H9" s="100">
        <f t="shared" si="1"/>
        <v>0</v>
      </c>
      <c r="I9" s="100">
        <f t="shared" si="1"/>
        <v>0</v>
      </c>
      <c r="J9" s="100">
        <f t="shared" si="1"/>
        <v>0</v>
      </c>
      <c r="K9" s="100">
        <f t="shared" si="1"/>
        <v>0</v>
      </c>
      <c r="L9" s="100">
        <f t="shared" si="1"/>
        <v>0</v>
      </c>
      <c r="M9" s="100">
        <f t="shared" si="1"/>
        <v>0</v>
      </c>
      <c r="N9" s="100">
        <f t="shared" si="1"/>
        <v>0</v>
      </c>
      <c r="O9" s="100">
        <f t="shared" si="1"/>
        <v>0</v>
      </c>
      <c r="P9" s="100">
        <f t="shared" si="1"/>
        <v>0</v>
      </c>
      <c r="Q9" s="100">
        <f t="shared" si="1"/>
        <v>0</v>
      </c>
      <c r="R9" s="100">
        <f t="shared" si="1"/>
        <v>0</v>
      </c>
      <c r="T9" s="100">
        <f t="shared" si="1"/>
        <v>0</v>
      </c>
      <c r="U9" s="100">
        <f t="shared" si="1"/>
        <v>0</v>
      </c>
      <c r="V9" s="100">
        <f t="shared" si="1"/>
        <v>0</v>
      </c>
      <c r="W9" s="100">
        <f t="shared" si="1"/>
        <v>0</v>
      </c>
      <c r="X9" s="100">
        <f t="shared" si="1"/>
        <v>0</v>
      </c>
      <c r="Z9" s="100">
        <f t="shared" si="1"/>
        <v>0</v>
      </c>
      <c r="AA9" s="100">
        <f t="shared" si="1"/>
        <v>0</v>
      </c>
      <c r="AB9" s="100">
        <f t="shared" si="1"/>
        <v>0</v>
      </c>
      <c r="AD9" s="100">
        <f t="shared" si="1"/>
        <v>0</v>
      </c>
      <c r="AE9" s="100">
        <f t="shared" si="1"/>
        <v>0</v>
      </c>
      <c r="AI9" s="100">
        <f t="shared" si="1"/>
        <v>0</v>
      </c>
      <c r="AJ9" s="100">
        <f t="shared" si="1"/>
        <v>0</v>
      </c>
      <c r="AK9" s="100">
        <f t="shared" si="1"/>
        <v>0</v>
      </c>
      <c r="AL9" s="100">
        <f t="shared" si="1"/>
        <v>0</v>
      </c>
      <c r="AO9" s="100">
        <f t="shared" si="1"/>
        <v>0</v>
      </c>
      <c r="AQ9" s="100">
        <f t="shared" si="1"/>
        <v>0</v>
      </c>
      <c r="AR9" s="100">
        <f t="shared" si="1"/>
        <v>0</v>
      </c>
      <c r="AS9" s="100">
        <f t="shared" si="1"/>
        <v>0</v>
      </c>
      <c r="AU9" s="100">
        <f t="shared" si="1"/>
        <v>0</v>
      </c>
      <c r="AV9" s="100">
        <f t="shared" si="1"/>
        <v>0</v>
      </c>
      <c r="AW9" s="100">
        <f t="shared" si="1"/>
        <v>0</v>
      </c>
      <c r="AY9" s="100">
        <f t="shared" si="1"/>
        <v>0</v>
      </c>
      <c r="AZ9" s="100">
        <f t="shared" si="1"/>
        <v>0</v>
      </c>
      <c r="BA9" s="100">
        <f t="shared" si="1"/>
        <v>0</v>
      </c>
      <c r="BB9" s="100">
        <f t="shared" si="1"/>
        <v>0</v>
      </c>
      <c r="BD9" s="100">
        <f t="shared" si="1"/>
        <v>0</v>
      </c>
      <c r="BE9" s="100">
        <f t="shared" si="1"/>
        <v>0</v>
      </c>
      <c r="BF9" s="57"/>
    </row>
    <row r="10" spans="1:58" s="106" customFormat="1" ht="17.100000000000001" customHeight="1" x14ac:dyDescent="0.3">
      <c r="A10" s="47"/>
      <c r="B10" s="102" t="s">
        <v>149</v>
      </c>
      <c r="C10" s="103">
        <f t="shared" si="0"/>
        <v>0</v>
      </c>
      <c r="D10" s="2"/>
      <c r="E10" s="104">
        <f>SUM(E8:E9)</f>
        <v>0</v>
      </c>
      <c r="F10" s="2"/>
      <c r="G10" s="104">
        <f t="shared" ref="G10:R10" si="2">SUM(G8:G9)</f>
        <v>0</v>
      </c>
      <c r="H10" s="104">
        <f t="shared" si="2"/>
        <v>0</v>
      </c>
      <c r="I10" s="104">
        <f t="shared" si="2"/>
        <v>0</v>
      </c>
      <c r="J10" s="104">
        <f t="shared" si="2"/>
        <v>0</v>
      </c>
      <c r="K10" s="104">
        <f t="shared" si="2"/>
        <v>0</v>
      </c>
      <c r="L10" s="104">
        <f t="shared" si="2"/>
        <v>0</v>
      </c>
      <c r="M10" s="104">
        <f t="shared" si="2"/>
        <v>0</v>
      </c>
      <c r="N10" s="104">
        <f t="shared" si="2"/>
        <v>0</v>
      </c>
      <c r="O10" s="104">
        <f t="shared" si="2"/>
        <v>0</v>
      </c>
      <c r="P10" s="104">
        <f t="shared" si="2"/>
        <v>0</v>
      </c>
      <c r="Q10" s="104">
        <f t="shared" si="2"/>
        <v>0</v>
      </c>
      <c r="R10" s="104">
        <f t="shared" si="2"/>
        <v>0</v>
      </c>
      <c r="S10" s="2"/>
      <c r="T10" s="104">
        <f t="shared" ref="T10:X10" si="3">SUM(T8:T9)</f>
        <v>0</v>
      </c>
      <c r="U10" s="104">
        <f t="shared" si="3"/>
        <v>0</v>
      </c>
      <c r="V10" s="104">
        <f t="shared" si="3"/>
        <v>0</v>
      </c>
      <c r="W10" s="104">
        <f t="shared" si="3"/>
        <v>0</v>
      </c>
      <c r="X10" s="104">
        <f t="shared" si="3"/>
        <v>0</v>
      </c>
      <c r="Y10" s="2"/>
      <c r="Z10" s="104">
        <f t="shared" ref="Z10:AB10" si="4">SUM(Z8:Z9)</f>
        <v>0</v>
      </c>
      <c r="AA10" s="104">
        <f t="shared" si="4"/>
        <v>0</v>
      </c>
      <c r="AB10" s="104">
        <f t="shared" si="4"/>
        <v>0</v>
      </c>
      <c r="AC10" s="2"/>
      <c r="AD10" s="104">
        <f t="shared" ref="AD10:AE10" si="5">SUM(AD8:AD9)</f>
        <v>0</v>
      </c>
      <c r="AE10" s="104">
        <f t="shared" si="5"/>
        <v>0</v>
      </c>
      <c r="AF10" s="2"/>
      <c r="AG10" s="2"/>
      <c r="AH10" s="2"/>
      <c r="AI10" s="104">
        <f t="shared" ref="AI10:AL10" si="6">SUM(AI8:AI9)</f>
        <v>0</v>
      </c>
      <c r="AJ10" s="104">
        <f t="shared" si="6"/>
        <v>0</v>
      </c>
      <c r="AK10" s="104">
        <f t="shared" si="6"/>
        <v>0</v>
      </c>
      <c r="AL10" s="104">
        <f t="shared" si="6"/>
        <v>0</v>
      </c>
      <c r="AM10" s="2"/>
      <c r="AN10" s="2"/>
      <c r="AO10" s="104">
        <f>SUM(AO8:AO9)</f>
        <v>0</v>
      </c>
      <c r="AP10" s="2"/>
      <c r="AQ10" s="104">
        <f t="shared" ref="AQ10:AS10" si="7">SUM(AQ8:AQ9)</f>
        <v>0</v>
      </c>
      <c r="AR10" s="104">
        <f t="shared" si="7"/>
        <v>0</v>
      </c>
      <c r="AS10" s="104">
        <f t="shared" si="7"/>
        <v>0</v>
      </c>
      <c r="AT10" s="2"/>
      <c r="AU10" s="104">
        <f t="shared" ref="AU10:AW10" si="8">SUM(AU8:AU9)</f>
        <v>0</v>
      </c>
      <c r="AV10" s="104">
        <f t="shared" si="8"/>
        <v>0</v>
      </c>
      <c r="AW10" s="104">
        <f t="shared" si="8"/>
        <v>0</v>
      </c>
      <c r="AX10" s="2"/>
      <c r="AY10" s="104">
        <f t="shared" ref="AY10:BB10" si="9">SUM(AY8:AY9)</f>
        <v>0</v>
      </c>
      <c r="AZ10" s="104">
        <f t="shared" si="9"/>
        <v>0</v>
      </c>
      <c r="BA10" s="104">
        <f t="shared" si="9"/>
        <v>0</v>
      </c>
      <c r="BB10" s="104">
        <f t="shared" si="9"/>
        <v>0</v>
      </c>
      <c r="BC10" s="2"/>
      <c r="BD10" s="104">
        <f t="shared" ref="BD10:BE10" si="10">SUM(BD8:BD9)</f>
        <v>0</v>
      </c>
      <c r="BE10" s="104">
        <f t="shared" si="10"/>
        <v>0</v>
      </c>
      <c r="BF10" s="105"/>
    </row>
    <row r="11" spans="1:58" ht="5.25" customHeight="1" x14ac:dyDescent="0.3">
      <c r="C11" s="57"/>
      <c r="E11" s="57"/>
      <c r="F11" s="2"/>
      <c r="G11" s="57"/>
      <c r="H11" s="57"/>
      <c r="I11" s="57"/>
      <c r="J11" s="57"/>
      <c r="K11" s="57"/>
      <c r="L11" s="57"/>
      <c r="M11" s="57"/>
      <c r="N11" s="57"/>
      <c r="O11" s="57"/>
      <c r="P11" s="57"/>
      <c r="Q11" s="57"/>
      <c r="R11" s="57"/>
      <c r="T11" s="57"/>
      <c r="U11" s="57"/>
      <c r="V11" s="57"/>
      <c r="W11" s="57"/>
      <c r="X11" s="57"/>
      <c r="Z11" s="57"/>
      <c r="AA11" s="57"/>
      <c r="AB11" s="57"/>
      <c r="AD11" s="57"/>
      <c r="AE11" s="57"/>
      <c r="AI11" s="57"/>
      <c r="AJ11" s="57"/>
      <c r="AK11" s="57"/>
      <c r="AL11" s="57"/>
      <c r="AO11" s="57"/>
      <c r="AQ11" s="57"/>
      <c r="AR11" s="57"/>
      <c r="AS11" s="57"/>
      <c r="AU11" s="57"/>
      <c r="AV11" s="57"/>
      <c r="AW11" s="57"/>
      <c r="AY11" s="57"/>
      <c r="AZ11" s="57"/>
      <c r="BA11" s="57"/>
      <c r="BB11" s="57"/>
      <c r="BD11" s="57"/>
      <c r="BE11" s="57"/>
      <c r="BF11" s="57"/>
    </row>
    <row r="12" spans="1:58" ht="17.100000000000001" customHeight="1" x14ac:dyDescent="0.3">
      <c r="A12" s="47"/>
      <c r="B12" s="5" t="str">
        <f>'Cluster GBB'!B24</f>
        <v>Pandbezetting 20% - 30%</v>
      </c>
      <c r="C12" s="56"/>
      <c r="E12" s="56"/>
      <c r="F12" s="2"/>
      <c r="G12" s="56"/>
      <c r="H12" s="56"/>
      <c r="I12" s="56"/>
      <c r="J12" s="56"/>
      <c r="K12" s="56"/>
      <c r="L12" s="56"/>
      <c r="M12" s="56"/>
      <c r="N12" s="56"/>
      <c r="O12" s="56"/>
      <c r="P12" s="56"/>
      <c r="Q12" s="56"/>
      <c r="R12" s="56"/>
      <c r="T12" s="56"/>
      <c r="U12" s="56"/>
      <c r="V12" s="56"/>
      <c r="W12" s="56"/>
      <c r="X12" s="56"/>
      <c r="Z12" s="56"/>
      <c r="AA12" s="56"/>
      <c r="AB12" s="56"/>
      <c r="AD12" s="56"/>
      <c r="AE12" s="56"/>
      <c r="AI12" s="56"/>
      <c r="AJ12" s="56"/>
      <c r="AK12" s="56"/>
      <c r="AL12" s="56"/>
      <c r="AO12" s="56"/>
      <c r="AQ12" s="56"/>
      <c r="AR12" s="56"/>
      <c r="AS12" s="56"/>
      <c r="AU12" s="56"/>
      <c r="AV12" s="56"/>
      <c r="AW12" s="56"/>
      <c r="AY12" s="56"/>
      <c r="AZ12" s="56"/>
      <c r="BA12" s="56"/>
      <c r="BB12" s="56"/>
      <c r="BD12" s="56"/>
      <c r="BE12" s="56"/>
      <c r="BF12" s="57"/>
    </row>
    <row r="13" spans="1:58" ht="17.100000000000001" customHeight="1" x14ac:dyDescent="0.3">
      <c r="A13" s="47"/>
      <c r="B13" s="8" t="s">
        <v>150</v>
      </c>
      <c r="C13" s="167"/>
      <c r="E13" s="99"/>
      <c r="F13" s="2"/>
      <c r="G13" s="99"/>
      <c r="H13" s="99"/>
      <c r="I13" s="99"/>
      <c r="J13" s="99"/>
      <c r="K13" s="99"/>
      <c r="L13" s="99"/>
      <c r="M13" s="99"/>
      <c r="N13" s="99"/>
      <c r="O13" s="99"/>
      <c r="P13" s="99"/>
      <c r="Q13" s="99"/>
      <c r="R13" s="99"/>
      <c r="T13" s="99"/>
      <c r="U13" s="99"/>
      <c r="V13" s="99"/>
      <c r="W13" s="99"/>
      <c r="X13" s="99"/>
      <c r="Z13" s="99"/>
      <c r="AA13" s="99"/>
      <c r="AB13" s="99"/>
      <c r="AD13" s="99"/>
      <c r="AE13" s="99"/>
      <c r="AI13" s="99"/>
      <c r="AJ13" s="99"/>
      <c r="AK13" s="99"/>
      <c r="AL13" s="99"/>
      <c r="AO13" s="99"/>
      <c r="AQ13" s="99"/>
      <c r="AR13" s="99"/>
      <c r="AS13" s="99"/>
      <c r="AU13" s="99"/>
      <c r="AV13" s="99"/>
      <c r="AW13" s="99"/>
      <c r="AY13" s="99"/>
      <c r="AZ13" s="99"/>
      <c r="BA13" s="99"/>
      <c r="BB13" s="99"/>
      <c r="BD13" s="99"/>
      <c r="BE13" s="99"/>
      <c r="BF13" s="61"/>
    </row>
    <row r="14" spans="1:58" ht="17.100000000000001" customHeight="1" x14ac:dyDescent="0.3">
      <c r="A14" s="47"/>
      <c r="B14" s="110" t="s">
        <v>146</v>
      </c>
      <c r="C14" s="100">
        <f t="shared" ref="C14:C17" si="11">SUM(D14:BE14)</f>
        <v>0</v>
      </c>
      <c r="E14" s="109"/>
      <c r="F14" s="57"/>
      <c r="G14" s="109"/>
      <c r="H14" s="114"/>
      <c r="I14" s="109"/>
      <c r="J14" s="109"/>
      <c r="K14" s="114"/>
      <c r="L14" s="109"/>
      <c r="M14" s="114"/>
      <c r="N14" s="109"/>
      <c r="O14" s="114"/>
      <c r="P14" s="114"/>
      <c r="Q14" s="114"/>
      <c r="R14" s="109"/>
      <c r="T14" s="109"/>
      <c r="U14" s="109"/>
      <c r="V14" s="109"/>
      <c r="W14" s="114"/>
      <c r="X14" s="109"/>
      <c r="Z14" s="109"/>
      <c r="AA14" s="114"/>
      <c r="AB14" s="114"/>
      <c r="AD14" s="114"/>
      <c r="AE14" s="114"/>
      <c r="AI14" s="109"/>
      <c r="AJ14" s="114"/>
      <c r="AK14" s="114"/>
      <c r="AL14" s="109"/>
      <c r="AO14" s="109"/>
      <c r="AQ14" s="109"/>
      <c r="AR14" s="109"/>
      <c r="AS14" s="109"/>
      <c r="AU14" s="114"/>
      <c r="AV14" s="114"/>
      <c r="AW14" s="109"/>
      <c r="AY14" s="114"/>
      <c r="AZ14" s="109"/>
      <c r="BA14" s="114"/>
      <c r="BB14" s="109"/>
      <c r="BD14" s="114"/>
      <c r="BE14" s="109"/>
      <c r="BF14" s="61"/>
    </row>
    <row r="15" spans="1:58" ht="17.100000000000001" customHeight="1" x14ac:dyDescent="0.3">
      <c r="A15" s="47"/>
      <c r="B15" s="9" t="s">
        <v>147</v>
      </c>
      <c r="C15" s="100">
        <f t="shared" si="11"/>
        <v>0</v>
      </c>
      <c r="E15" s="100">
        <f>E13*Uitgangspunten!E$9+E14</f>
        <v>0</v>
      </c>
      <c r="F15" s="2"/>
      <c r="G15" s="100">
        <f>G13*Uitgangspunten!G$9+G14</f>
        <v>0</v>
      </c>
      <c r="H15" s="100">
        <f>H13*Uitgangspunten!H$9+H14</f>
        <v>0</v>
      </c>
      <c r="I15" s="100">
        <f>I13*Uitgangspunten!I$9+I14</f>
        <v>0</v>
      </c>
      <c r="J15" s="100">
        <f>J13*Uitgangspunten!J$9+J14</f>
        <v>0</v>
      </c>
      <c r="K15" s="100">
        <f>K13*Uitgangspunten!K$9+K14</f>
        <v>0</v>
      </c>
      <c r="L15" s="100">
        <f>L13*Uitgangspunten!L$9+L14</f>
        <v>0</v>
      </c>
      <c r="M15" s="100">
        <f>M13*Uitgangspunten!M$9+M14</f>
        <v>0</v>
      </c>
      <c r="N15" s="100">
        <f>N13*Uitgangspunten!N$9+N14</f>
        <v>0</v>
      </c>
      <c r="O15" s="100">
        <f>O13*Uitgangspunten!O$9+O14</f>
        <v>0</v>
      </c>
      <c r="P15" s="100">
        <f>P13*Uitgangspunten!P$9+P14</f>
        <v>0</v>
      </c>
      <c r="Q15" s="100">
        <f>Q13*Uitgangspunten!Q$9+Q14</f>
        <v>0</v>
      </c>
      <c r="R15" s="100">
        <f>R13*Uitgangspunten!R$9+R14</f>
        <v>0</v>
      </c>
      <c r="T15" s="100">
        <f>T13*Uitgangspunten!T$9+T14</f>
        <v>0</v>
      </c>
      <c r="U15" s="100">
        <f>U13*Uitgangspunten!U$9+U14</f>
        <v>0</v>
      </c>
      <c r="V15" s="100">
        <f>V13*Uitgangspunten!V$9+V14</f>
        <v>0</v>
      </c>
      <c r="W15" s="100">
        <f>W13*Uitgangspunten!W$9+W14</f>
        <v>0</v>
      </c>
      <c r="X15" s="100">
        <f>X13*Uitgangspunten!X$9+X14</f>
        <v>0</v>
      </c>
      <c r="Z15" s="100">
        <f>Z13*Uitgangspunten!Z$9+Z14</f>
        <v>0</v>
      </c>
      <c r="AA15" s="100">
        <f>AA13*Uitgangspunten!AA$9+AA14</f>
        <v>0</v>
      </c>
      <c r="AB15" s="100">
        <f>AB13*Uitgangspunten!AB$9+AB14</f>
        <v>0</v>
      </c>
      <c r="AD15" s="100">
        <f>AD13*Uitgangspunten!AD$9+AD14</f>
        <v>0</v>
      </c>
      <c r="AE15" s="100">
        <f>AE13*Uitgangspunten!AE$9+AE14</f>
        <v>0</v>
      </c>
      <c r="AI15" s="100">
        <f>AI13*Uitgangspunten!AI$9+AI14</f>
        <v>0</v>
      </c>
      <c r="AJ15" s="100">
        <f>AJ13*Uitgangspunten!AJ$9+AJ14</f>
        <v>0</v>
      </c>
      <c r="AK15" s="100">
        <f>AK13*Uitgangspunten!AK$9+AK14</f>
        <v>0</v>
      </c>
      <c r="AL15" s="100">
        <f>AL13*Uitgangspunten!AL$9+AL14</f>
        <v>0</v>
      </c>
      <c r="AO15" s="100">
        <f>AO13*Uitgangspunten!AO$9+AO14</f>
        <v>0</v>
      </c>
      <c r="AQ15" s="100">
        <f>AQ13*Uitgangspunten!AQ$9+AQ14</f>
        <v>0</v>
      </c>
      <c r="AR15" s="100">
        <f>AR13*Uitgangspunten!AR$9+AR14</f>
        <v>0</v>
      </c>
      <c r="AS15" s="100">
        <f>AS13*Uitgangspunten!AS$9+AS14</f>
        <v>0</v>
      </c>
      <c r="AU15" s="100">
        <f>AU13*Uitgangspunten!AU$9+AU14</f>
        <v>0</v>
      </c>
      <c r="AV15" s="100">
        <f>AV13*Uitgangspunten!AV$9+AV14</f>
        <v>0</v>
      </c>
      <c r="AW15" s="100">
        <f>AW13*Uitgangspunten!AW$9+AW14</f>
        <v>0</v>
      </c>
      <c r="AY15" s="100">
        <f>AY13*Uitgangspunten!AY$9+AY14</f>
        <v>0</v>
      </c>
      <c r="AZ15" s="100">
        <f>AZ13*Uitgangspunten!AZ$9+AZ14</f>
        <v>0</v>
      </c>
      <c r="BA15" s="100">
        <f>BA13*Uitgangspunten!BA$9+BA14</f>
        <v>0</v>
      </c>
      <c r="BB15" s="100">
        <f>BB13*Uitgangspunten!BB$9+BB14</f>
        <v>0</v>
      </c>
      <c r="BD15" s="100">
        <f>BD13*Uitgangspunten!BD$9+BD14</f>
        <v>0</v>
      </c>
      <c r="BE15" s="100">
        <f>BE13*Uitgangspunten!BE$9+BE14</f>
        <v>0</v>
      </c>
      <c r="BF15" s="57"/>
    </row>
    <row r="16" spans="1:58" ht="17.100000000000001" customHeight="1" x14ac:dyDescent="0.3">
      <c r="A16" s="47"/>
      <c r="B16" s="101" t="s">
        <v>148</v>
      </c>
      <c r="C16" s="100">
        <f t="shared" si="11"/>
        <v>0</v>
      </c>
      <c r="E16" s="100">
        <f t="shared" ref="E16" si="12">(E15)*$C$3</f>
        <v>0</v>
      </c>
      <c r="F16" s="2"/>
      <c r="G16" s="100">
        <f t="shared" ref="G16:R16" si="13">(G15)*$C$3</f>
        <v>0</v>
      </c>
      <c r="H16" s="100">
        <f t="shared" si="13"/>
        <v>0</v>
      </c>
      <c r="I16" s="100">
        <f t="shared" si="13"/>
        <v>0</v>
      </c>
      <c r="J16" s="100">
        <f t="shared" si="13"/>
        <v>0</v>
      </c>
      <c r="K16" s="100">
        <f t="shared" si="13"/>
        <v>0</v>
      </c>
      <c r="L16" s="100">
        <f t="shared" si="13"/>
        <v>0</v>
      </c>
      <c r="M16" s="100">
        <f t="shared" si="13"/>
        <v>0</v>
      </c>
      <c r="N16" s="100">
        <f t="shared" si="13"/>
        <v>0</v>
      </c>
      <c r="O16" s="100">
        <f t="shared" si="13"/>
        <v>0</v>
      </c>
      <c r="P16" s="100">
        <f t="shared" si="13"/>
        <v>0</v>
      </c>
      <c r="Q16" s="100">
        <f t="shared" si="13"/>
        <v>0</v>
      </c>
      <c r="R16" s="100">
        <f t="shared" si="13"/>
        <v>0</v>
      </c>
      <c r="T16" s="100">
        <f t="shared" ref="T16:X16" si="14">(T15)*$C$3</f>
        <v>0</v>
      </c>
      <c r="U16" s="100">
        <f t="shared" si="14"/>
        <v>0</v>
      </c>
      <c r="V16" s="100">
        <f t="shared" si="14"/>
        <v>0</v>
      </c>
      <c r="W16" s="100">
        <f t="shared" si="14"/>
        <v>0</v>
      </c>
      <c r="X16" s="100">
        <f t="shared" si="14"/>
        <v>0</v>
      </c>
      <c r="Z16" s="100">
        <f t="shared" ref="Z16:AB16" si="15">(Z15)*$C$3</f>
        <v>0</v>
      </c>
      <c r="AA16" s="100">
        <f t="shared" si="15"/>
        <v>0</v>
      </c>
      <c r="AB16" s="100">
        <f t="shared" si="15"/>
        <v>0</v>
      </c>
      <c r="AD16" s="100">
        <f t="shared" ref="AD16:AE16" si="16">(AD15)*$C$3</f>
        <v>0</v>
      </c>
      <c r="AE16" s="100">
        <f t="shared" si="16"/>
        <v>0</v>
      </c>
      <c r="AI16" s="100">
        <f t="shared" ref="AI16:AL16" si="17">(AI15)*$C$3</f>
        <v>0</v>
      </c>
      <c r="AJ16" s="100">
        <f t="shared" si="17"/>
        <v>0</v>
      </c>
      <c r="AK16" s="100">
        <f t="shared" si="17"/>
        <v>0</v>
      </c>
      <c r="AL16" s="100">
        <f t="shared" si="17"/>
        <v>0</v>
      </c>
      <c r="AO16" s="100">
        <f t="shared" ref="AO16" si="18">(AO15)*$C$3</f>
        <v>0</v>
      </c>
      <c r="AQ16" s="100">
        <f t="shared" ref="AQ16:AS16" si="19">(AQ15)*$C$3</f>
        <v>0</v>
      </c>
      <c r="AR16" s="100">
        <f t="shared" si="19"/>
        <v>0</v>
      </c>
      <c r="AS16" s="100">
        <f t="shared" si="19"/>
        <v>0</v>
      </c>
      <c r="AU16" s="100">
        <f t="shared" ref="AU16:AW16" si="20">(AU15)*$C$3</f>
        <v>0</v>
      </c>
      <c r="AV16" s="100">
        <f t="shared" si="20"/>
        <v>0</v>
      </c>
      <c r="AW16" s="100">
        <f t="shared" si="20"/>
        <v>0</v>
      </c>
      <c r="AY16" s="100">
        <f t="shared" ref="AY16:BB16" si="21">(AY15)*$C$3</f>
        <v>0</v>
      </c>
      <c r="AZ16" s="100">
        <f t="shared" si="21"/>
        <v>0</v>
      </c>
      <c r="BA16" s="100">
        <f t="shared" si="21"/>
        <v>0</v>
      </c>
      <c r="BB16" s="100">
        <f t="shared" si="21"/>
        <v>0</v>
      </c>
      <c r="BD16" s="100">
        <f t="shared" ref="BD16:BE16" si="22">(BD15)*$C$3</f>
        <v>0</v>
      </c>
      <c r="BE16" s="100">
        <f t="shared" si="22"/>
        <v>0</v>
      </c>
      <c r="BF16" s="57"/>
    </row>
    <row r="17" spans="1:58" s="106" customFormat="1" ht="17.100000000000001" customHeight="1" x14ac:dyDescent="0.3">
      <c r="A17" s="47"/>
      <c r="B17" s="102" t="s">
        <v>149</v>
      </c>
      <c r="C17" s="103">
        <f t="shared" si="11"/>
        <v>0</v>
      </c>
      <c r="D17" s="2"/>
      <c r="E17" s="104">
        <f>SUM(E15:E16)</f>
        <v>0</v>
      </c>
      <c r="F17" s="2"/>
      <c r="G17" s="104">
        <f t="shared" ref="G17" si="23">SUM(G15:G16)</f>
        <v>0</v>
      </c>
      <c r="H17" s="104">
        <f t="shared" ref="H17" si="24">SUM(H15:H16)</f>
        <v>0</v>
      </c>
      <c r="I17" s="104">
        <f t="shared" ref="I17" si="25">SUM(I15:I16)</f>
        <v>0</v>
      </c>
      <c r="J17" s="104">
        <f t="shared" ref="J17" si="26">SUM(J15:J16)</f>
        <v>0</v>
      </c>
      <c r="K17" s="104">
        <f t="shared" ref="K17" si="27">SUM(K15:K16)</f>
        <v>0</v>
      </c>
      <c r="L17" s="104">
        <f t="shared" ref="L17" si="28">SUM(L15:L16)</f>
        <v>0</v>
      </c>
      <c r="M17" s="104">
        <f t="shared" ref="M17" si="29">SUM(M15:M16)</f>
        <v>0</v>
      </c>
      <c r="N17" s="104">
        <f t="shared" ref="N17" si="30">SUM(N15:N16)</f>
        <v>0</v>
      </c>
      <c r="O17" s="104">
        <f t="shared" ref="O17" si="31">SUM(O15:O16)</f>
        <v>0</v>
      </c>
      <c r="P17" s="104">
        <f t="shared" ref="P17" si="32">SUM(P15:P16)</f>
        <v>0</v>
      </c>
      <c r="Q17" s="104">
        <f t="shared" ref="Q17" si="33">SUM(Q15:Q16)</f>
        <v>0</v>
      </c>
      <c r="R17" s="104">
        <f t="shared" ref="R17" si="34">SUM(R15:R16)</f>
        <v>0</v>
      </c>
      <c r="S17" s="2"/>
      <c r="T17" s="104">
        <f t="shared" ref="T17" si="35">SUM(T15:T16)</f>
        <v>0</v>
      </c>
      <c r="U17" s="104">
        <f t="shared" ref="U17" si="36">SUM(U15:U16)</f>
        <v>0</v>
      </c>
      <c r="V17" s="104">
        <f t="shared" ref="V17" si="37">SUM(V15:V16)</f>
        <v>0</v>
      </c>
      <c r="W17" s="104">
        <f t="shared" ref="W17" si="38">SUM(W15:W16)</f>
        <v>0</v>
      </c>
      <c r="X17" s="104">
        <f t="shared" ref="X17" si="39">SUM(X15:X16)</f>
        <v>0</v>
      </c>
      <c r="Y17" s="2"/>
      <c r="Z17" s="104">
        <f t="shared" ref="Z17" si="40">SUM(Z15:Z16)</f>
        <v>0</v>
      </c>
      <c r="AA17" s="104">
        <f t="shared" ref="AA17" si="41">SUM(AA15:AA16)</f>
        <v>0</v>
      </c>
      <c r="AB17" s="104">
        <f t="shared" ref="AB17" si="42">SUM(AB15:AB16)</f>
        <v>0</v>
      </c>
      <c r="AC17" s="2"/>
      <c r="AD17" s="104">
        <f t="shared" ref="AD17" si="43">SUM(AD15:AD16)</f>
        <v>0</v>
      </c>
      <c r="AE17" s="104">
        <f t="shared" ref="AE17" si="44">SUM(AE15:AE16)</f>
        <v>0</v>
      </c>
      <c r="AF17" s="2"/>
      <c r="AG17" s="2"/>
      <c r="AH17" s="2"/>
      <c r="AI17" s="104">
        <f t="shared" ref="AI17" si="45">SUM(AI15:AI16)</f>
        <v>0</v>
      </c>
      <c r="AJ17" s="104">
        <f t="shared" ref="AJ17" si="46">SUM(AJ15:AJ16)</f>
        <v>0</v>
      </c>
      <c r="AK17" s="104">
        <f t="shared" ref="AK17" si="47">SUM(AK15:AK16)</f>
        <v>0</v>
      </c>
      <c r="AL17" s="104">
        <f t="shared" ref="AL17" si="48">SUM(AL15:AL16)</f>
        <v>0</v>
      </c>
      <c r="AM17" s="2"/>
      <c r="AN17" s="2"/>
      <c r="AO17" s="104">
        <f>SUM(AO15:AO16)</f>
        <v>0</v>
      </c>
      <c r="AP17" s="2"/>
      <c r="AQ17" s="104">
        <f t="shared" ref="AQ17" si="49">SUM(AQ15:AQ16)</f>
        <v>0</v>
      </c>
      <c r="AR17" s="104">
        <f t="shared" ref="AR17" si="50">SUM(AR15:AR16)</f>
        <v>0</v>
      </c>
      <c r="AS17" s="104">
        <f t="shared" ref="AS17" si="51">SUM(AS15:AS16)</f>
        <v>0</v>
      </c>
      <c r="AT17" s="2"/>
      <c r="AU17" s="104">
        <f t="shared" ref="AU17" si="52">SUM(AU15:AU16)</f>
        <v>0</v>
      </c>
      <c r="AV17" s="104">
        <f t="shared" ref="AV17" si="53">SUM(AV15:AV16)</f>
        <v>0</v>
      </c>
      <c r="AW17" s="104">
        <f t="shared" ref="AW17" si="54">SUM(AW15:AW16)</f>
        <v>0</v>
      </c>
      <c r="AX17" s="2"/>
      <c r="AY17" s="104">
        <f t="shared" ref="AY17" si="55">SUM(AY15:AY16)</f>
        <v>0</v>
      </c>
      <c r="AZ17" s="104">
        <f t="shared" ref="AZ17" si="56">SUM(AZ15:AZ16)</f>
        <v>0</v>
      </c>
      <c r="BA17" s="104">
        <f t="shared" ref="BA17" si="57">SUM(BA15:BA16)</f>
        <v>0</v>
      </c>
      <c r="BB17" s="104">
        <f t="shared" ref="BB17" si="58">SUM(BB15:BB16)</f>
        <v>0</v>
      </c>
      <c r="BC17" s="2"/>
      <c r="BD17" s="104">
        <f t="shared" ref="BD17" si="59">SUM(BD15:BD16)</f>
        <v>0</v>
      </c>
      <c r="BE17" s="104">
        <f t="shared" ref="BE17" si="60">SUM(BE15:BE16)</f>
        <v>0</v>
      </c>
      <c r="BF17" s="105"/>
    </row>
    <row r="18" spans="1:58" ht="5.25" customHeight="1" x14ac:dyDescent="0.3">
      <c r="C18" s="57"/>
      <c r="E18" s="57"/>
      <c r="F18" s="2"/>
      <c r="G18" s="57"/>
      <c r="H18" s="57"/>
      <c r="I18" s="57"/>
      <c r="J18" s="57"/>
      <c r="K18" s="57"/>
      <c r="L18" s="57"/>
      <c r="M18" s="57"/>
      <c r="N18" s="57"/>
      <c r="O18" s="57"/>
      <c r="P18" s="57"/>
      <c r="Q18" s="57"/>
      <c r="R18" s="57"/>
      <c r="T18" s="57"/>
      <c r="U18" s="57"/>
      <c r="V18" s="57"/>
      <c r="W18" s="57"/>
      <c r="X18" s="57"/>
      <c r="Z18" s="57"/>
      <c r="AA18" s="57"/>
      <c r="AB18" s="57"/>
      <c r="AD18" s="57"/>
      <c r="AE18" s="57"/>
      <c r="AI18" s="57"/>
      <c r="AJ18" s="57"/>
      <c r="AK18" s="57"/>
      <c r="AL18" s="57"/>
      <c r="AO18" s="57"/>
      <c r="AQ18" s="57"/>
      <c r="AR18" s="57"/>
      <c r="AS18" s="57"/>
      <c r="AU18" s="57"/>
      <c r="AV18" s="57"/>
      <c r="AW18" s="57"/>
      <c r="AY18" s="57"/>
      <c r="AZ18" s="57"/>
      <c r="BA18" s="57"/>
      <c r="BB18" s="57"/>
      <c r="BD18" s="57"/>
      <c r="BE18" s="57"/>
      <c r="BF18" s="57"/>
    </row>
    <row r="19" spans="1:58" ht="17.100000000000001" customHeight="1" x14ac:dyDescent="0.3">
      <c r="A19" s="47"/>
      <c r="B19" s="5" t="str">
        <f>'Cluster GBB'!B45</f>
        <v>Pandbezetting 30% - 40%</v>
      </c>
      <c r="C19" s="56"/>
      <c r="E19" s="56"/>
      <c r="F19" s="2"/>
      <c r="G19" s="56"/>
      <c r="H19" s="56"/>
      <c r="I19" s="56"/>
      <c r="J19" s="56"/>
      <c r="K19" s="56"/>
      <c r="L19" s="56"/>
      <c r="M19" s="56"/>
      <c r="N19" s="56"/>
      <c r="O19" s="56"/>
      <c r="P19" s="56"/>
      <c r="Q19" s="56"/>
      <c r="R19" s="56"/>
      <c r="T19" s="56"/>
      <c r="U19" s="56"/>
      <c r="V19" s="56"/>
      <c r="W19" s="56"/>
      <c r="X19" s="56"/>
      <c r="Z19" s="56"/>
      <c r="AA19" s="56"/>
      <c r="AB19" s="56"/>
      <c r="AD19" s="56"/>
      <c r="AE19" s="56"/>
      <c r="AI19" s="56"/>
      <c r="AJ19" s="56"/>
      <c r="AK19" s="56"/>
      <c r="AL19" s="56"/>
      <c r="AO19" s="56"/>
      <c r="AQ19" s="56"/>
      <c r="AR19" s="56"/>
      <c r="AS19" s="56"/>
      <c r="AU19" s="56"/>
      <c r="AV19" s="56"/>
      <c r="AW19" s="56"/>
      <c r="AY19" s="56"/>
      <c r="AZ19" s="56"/>
      <c r="BA19" s="56"/>
      <c r="BB19" s="56"/>
      <c r="BD19" s="56"/>
      <c r="BE19" s="56"/>
      <c r="BF19" s="57"/>
    </row>
    <row r="20" spans="1:58" ht="17.100000000000001" customHeight="1" x14ac:dyDescent="0.3">
      <c r="A20" s="47"/>
      <c r="B20" s="8" t="s">
        <v>150</v>
      </c>
      <c r="C20" s="167"/>
      <c r="E20" s="99"/>
      <c r="F20" s="2"/>
      <c r="G20" s="99"/>
      <c r="H20" s="99"/>
      <c r="I20" s="99"/>
      <c r="J20" s="99"/>
      <c r="K20" s="99"/>
      <c r="L20" s="99"/>
      <c r="M20" s="99"/>
      <c r="N20" s="99"/>
      <c r="O20" s="99"/>
      <c r="P20" s="99"/>
      <c r="Q20" s="99"/>
      <c r="R20" s="99"/>
      <c r="T20" s="99"/>
      <c r="U20" s="99"/>
      <c r="V20" s="99"/>
      <c r="W20" s="99"/>
      <c r="X20" s="99"/>
      <c r="Z20" s="99"/>
      <c r="AA20" s="99"/>
      <c r="AB20" s="99"/>
      <c r="AD20" s="99"/>
      <c r="AE20" s="99"/>
      <c r="AI20" s="99"/>
      <c r="AJ20" s="99"/>
      <c r="AK20" s="99"/>
      <c r="AL20" s="99"/>
      <c r="AO20" s="99"/>
      <c r="AQ20" s="99"/>
      <c r="AR20" s="99"/>
      <c r="AS20" s="99"/>
      <c r="AU20" s="99"/>
      <c r="AV20" s="99"/>
      <c r="AW20" s="99"/>
      <c r="AY20" s="99"/>
      <c r="AZ20" s="99"/>
      <c r="BA20" s="99"/>
      <c r="BB20" s="99"/>
      <c r="BD20" s="99"/>
      <c r="BE20" s="99"/>
      <c r="BF20" s="61"/>
    </row>
    <row r="21" spans="1:58" ht="17.100000000000001" customHeight="1" x14ac:dyDescent="0.3">
      <c r="A21" s="47"/>
      <c r="B21" s="110" t="s">
        <v>146</v>
      </c>
      <c r="C21" s="100">
        <f t="shared" ref="C21:C24" si="61">SUM(D21:BE21)</f>
        <v>0</v>
      </c>
      <c r="E21" s="109"/>
      <c r="F21" s="57"/>
      <c r="G21" s="109"/>
      <c r="H21" s="114"/>
      <c r="I21" s="109"/>
      <c r="J21" s="109"/>
      <c r="K21" s="114"/>
      <c r="L21" s="109"/>
      <c r="M21" s="114"/>
      <c r="N21" s="109"/>
      <c r="O21" s="114"/>
      <c r="P21" s="114"/>
      <c r="Q21" s="114"/>
      <c r="R21" s="109"/>
      <c r="T21" s="109"/>
      <c r="U21" s="109"/>
      <c r="V21" s="109"/>
      <c r="W21" s="114"/>
      <c r="X21" s="109"/>
      <c r="Z21" s="109"/>
      <c r="AA21" s="114"/>
      <c r="AB21" s="114"/>
      <c r="AD21" s="114"/>
      <c r="AE21" s="114"/>
      <c r="AI21" s="109"/>
      <c r="AJ21" s="114"/>
      <c r="AK21" s="114"/>
      <c r="AL21" s="109"/>
      <c r="AO21" s="109"/>
      <c r="AQ21" s="109"/>
      <c r="AR21" s="109"/>
      <c r="AS21" s="109"/>
      <c r="AU21" s="114"/>
      <c r="AV21" s="114"/>
      <c r="AW21" s="109"/>
      <c r="AY21" s="114"/>
      <c r="AZ21" s="109"/>
      <c r="BA21" s="114"/>
      <c r="BB21" s="109"/>
      <c r="BD21" s="114"/>
      <c r="BE21" s="109"/>
      <c r="BF21" s="61"/>
    </row>
    <row r="22" spans="1:58" ht="17.100000000000001" customHeight="1" x14ac:dyDescent="0.3">
      <c r="A22" s="47"/>
      <c r="B22" s="9" t="s">
        <v>147</v>
      </c>
      <c r="C22" s="100">
        <f t="shared" si="61"/>
        <v>0</v>
      </c>
      <c r="E22" s="100">
        <f>E20*Uitgangspunten!E$9+E21</f>
        <v>0</v>
      </c>
      <c r="F22" s="2"/>
      <c r="G22" s="100">
        <f>G20*Uitgangspunten!G$9+G21</f>
        <v>0</v>
      </c>
      <c r="H22" s="100">
        <f>H20*Uitgangspunten!H$9+H21</f>
        <v>0</v>
      </c>
      <c r="I22" s="100">
        <f>I20*Uitgangspunten!I$9+I21</f>
        <v>0</v>
      </c>
      <c r="J22" s="100">
        <f>J20*Uitgangspunten!J$9+J21</f>
        <v>0</v>
      </c>
      <c r="K22" s="100">
        <f>K20*Uitgangspunten!K$9+K21</f>
        <v>0</v>
      </c>
      <c r="L22" s="100">
        <f>L20*Uitgangspunten!L$9+L21</f>
        <v>0</v>
      </c>
      <c r="M22" s="100">
        <f>M20*Uitgangspunten!M$9+M21</f>
        <v>0</v>
      </c>
      <c r="N22" s="100">
        <f>N20*Uitgangspunten!N$9+N21</f>
        <v>0</v>
      </c>
      <c r="O22" s="100">
        <f>O20*Uitgangspunten!O$9+O21</f>
        <v>0</v>
      </c>
      <c r="P22" s="100">
        <f>P20*Uitgangspunten!P$9+P21</f>
        <v>0</v>
      </c>
      <c r="Q22" s="100">
        <f>Q20*Uitgangspunten!Q$9+Q21</f>
        <v>0</v>
      </c>
      <c r="R22" s="100">
        <f>R20*Uitgangspunten!R$9+R21</f>
        <v>0</v>
      </c>
      <c r="T22" s="100">
        <f>T20*Uitgangspunten!T$9+T21</f>
        <v>0</v>
      </c>
      <c r="U22" s="100">
        <f>U20*Uitgangspunten!U$9+U21</f>
        <v>0</v>
      </c>
      <c r="V22" s="100">
        <f>V20*Uitgangspunten!V$9+V21</f>
        <v>0</v>
      </c>
      <c r="W22" s="100">
        <f>W20*Uitgangspunten!W$9+W21</f>
        <v>0</v>
      </c>
      <c r="X22" s="100">
        <f>X20*Uitgangspunten!X$9+X21</f>
        <v>0</v>
      </c>
      <c r="Z22" s="100">
        <f>Z20*Uitgangspunten!Z$9+Z21</f>
        <v>0</v>
      </c>
      <c r="AA22" s="100">
        <f>AA20*Uitgangspunten!AA$9+AA21</f>
        <v>0</v>
      </c>
      <c r="AB22" s="100">
        <f>AB20*Uitgangspunten!AB$9+AB21</f>
        <v>0</v>
      </c>
      <c r="AD22" s="100">
        <f>AD20*Uitgangspunten!AD$9+AD21</f>
        <v>0</v>
      </c>
      <c r="AE22" s="100">
        <f>AE20*Uitgangspunten!AE$9+AE21</f>
        <v>0</v>
      </c>
      <c r="AI22" s="100">
        <f>AI20*Uitgangspunten!AI$9+AI21</f>
        <v>0</v>
      </c>
      <c r="AJ22" s="100">
        <f>AJ20*Uitgangspunten!AJ$9+AJ21</f>
        <v>0</v>
      </c>
      <c r="AK22" s="100">
        <f>AK20*Uitgangspunten!AK$9+AK21</f>
        <v>0</v>
      </c>
      <c r="AL22" s="100">
        <f>AL20*Uitgangspunten!AL$9+AL21</f>
        <v>0</v>
      </c>
      <c r="AO22" s="100">
        <f>AO20*Uitgangspunten!AO$9+AO21</f>
        <v>0</v>
      </c>
      <c r="AQ22" s="100">
        <f>AQ20*Uitgangspunten!AQ$9+AQ21</f>
        <v>0</v>
      </c>
      <c r="AR22" s="100">
        <f>AR20*Uitgangspunten!AR$9+AR21</f>
        <v>0</v>
      </c>
      <c r="AS22" s="100">
        <f>AS20*Uitgangspunten!AS$9+AS21</f>
        <v>0</v>
      </c>
      <c r="AU22" s="100">
        <f>AU20*Uitgangspunten!AU$9+AU21</f>
        <v>0</v>
      </c>
      <c r="AV22" s="100">
        <f>AV20*Uitgangspunten!AV$9+AV21</f>
        <v>0</v>
      </c>
      <c r="AW22" s="100">
        <f>AW20*Uitgangspunten!AW$9+AW21</f>
        <v>0</v>
      </c>
      <c r="AY22" s="100">
        <f>AY20*Uitgangspunten!AY$9+AY21</f>
        <v>0</v>
      </c>
      <c r="AZ22" s="100">
        <f>AZ20*Uitgangspunten!AZ$9+AZ21</f>
        <v>0</v>
      </c>
      <c r="BA22" s="100">
        <f>BA20*Uitgangspunten!BA$9+BA21</f>
        <v>0</v>
      </c>
      <c r="BB22" s="100">
        <f>BB20*Uitgangspunten!BB$9+BB21</f>
        <v>0</v>
      </c>
      <c r="BD22" s="100">
        <f>BD20*Uitgangspunten!BD$9+BD21</f>
        <v>0</v>
      </c>
      <c r="BE22" s="100">
        <f>BE20*Uitgangspunten!BE$9+BE21</f>
        <v>0</v>
      </c>
      <c r="BF22" s="57"/>
    </row>
    <row r="23" spans="1:58" ht="17.100000000000001" customHeight="1" x14ac:dyDescent="0.3">
      <c r="A23" s="47"/>
      <c r="B23" s="101" t="s">
        <v>148</v>
      </c>
      <c r="C23" s="100">
        <f t="shared" si="61"/>
        <v>0</v>
      </c>
      <c r="E23" s="100">
        <f t="shared" ref="E23" si="62">(E22)*$C$3</f>
        <v>0</v>
      </c>
      <c r="F23" s="2"/>
      <c r="G23" s="100">
        <f t="shared" ref="G23:R23" si="63">(G22)*$C$3</f>
        <v>0</v>
      </c>
      <c r="H23" s="100">
        <f t="shared" si="63"/>
        <v>0</v>
      </c>
      <c r="I23" s="100">
        <f t="shared" si="63"/>
        <v>0</v>
      </c>
      <c r="J23" s="100">
        <f t="shared" si="63"/>
        <v>0</v>
      </c>
      <c r="K23" s="100">
        <f t="shared" si="63"/>
        <v>0</v>
      </c>
      <c r="L23" s="100">
        <f t="shared" si="63"/>
        <v>0</v>
      </c>
      <c r="M23" s="100">
        <f t="shared" si="63"/>
        <v>0</v>
      </c>
      <c r="N23" s="100">
        <f t="shared" si="63"/>
        <v>0</v>
      </c>
      <c r="O23" s="100">
        <f t="shared" si="63"/>
        <v>0</v>
      </c>
      <c r="P23" s="100">
        <f t="shared" si="63"/>
        <v>0</v>
      </c>
      <c r="Q23" s="100">
        <f t="shared" si="63"/>
        <v>0</v>
      </c>
      <c r="R23" s="100">
        <f t="shared" si="63"/>
        <v>0</v>
      </c>
      <c r="T23" s="100">
        <f t="shared" ref="T23:X23" si="64">(T22)*$C$3</f>
        <v>0</v>
      </c>
      <c r="U23" s="100">
        <f t="shared" si="64"/>
        <v>0</v>
      </c>
      <c r="V23" s="100">
        <f t="shared" si="64"/>
        <v>0</v>
      </c>
      <c r="W23" s="100">
        <f t="shared" si="64"/>
        <v>0</v>
      </c>
      <c r="X23" s="100">
        <f t="shared" si="64"/>
        <v>0</v>
      </c>
      <c r="Z23" s="100">
        <f t="shared" ref="Z23:AB23" si="65">(Z22)*$C$3</f>
        <v>0</v>
      </c>
      <c r="AA23" s="100">
        <f t="shared" si="65"/>
        <v>0</v>
      </c>
      <c r="AB23" s="100">
        <f t="shared" si="65"/>
        <v>0</v>
      </c>
      <c r="AD23" s="100">
        <f t="shared" ref="AD23:AE23" si="66">(AD22)*$C$3</f>
        <v>0</v>
      </c>
      <c r="AE23" s="100">
        <f t="shared" si="66"/>
        <v>0</v>
      </c>
      <c r="AI23" s="100">
        <f t="shared" ref="AI23:AL23" si="67">(AI22)*$C$3</f>
        <v>0</v>
      </c>
      <c r="AJ23" s="100">
        <f t="shared" si="67"/>
        <v>0</v>
      </c>
      <c r="AK23" s="100">
        <f t="shared" si="67"/>
        <v>0</v>
      </c>
      <c r="AL23" s="100">
        <f t="shared" si="67"/>
        <v>0</v>
      </c>
      <c r="AO23" s="100">
        <f t="shared" ref="AO23" si="68">(AO22)*$C$3</f>
        <v>0</v>
      </c>
      <c r="AQ23" s="100">
        <f t="shared" ref="AQ23:AS23" si="69">(AQ22)*$C$3</f>
        <v>0</v>
      </c>
      <c r="AR23" s="100">
        <f t="shared" si="69"/>
        <v>0</v>
      </c>
      <c r="AS23" s="100">
        <f t="shared" si="69"/>
        <v>0</v>
      </c>
      <c r="AU23" s="100">
        <f t="shared" ref="AU23:AW23" si="70">(AU22)*$C$3</f>
        <v>0</v>
      </c>
      <c r="AV23" s="100">
        <f t="shared" si="70"/>
        <v>0</v>
      </c>
      <c r="AW23" s="100">
        <f t="shared" si="70"/>
        <v>0</v>
      </c>
      <c r="AY23" s="100">
        <f t="shared" ref="AY23:BB23" si="71">(AY22)*$C$3</f>
        <v>0</v>
      </c>
      <c r="AZ23" s="100">
        <f t="shared" si="71"/>
        <v>0</v>
      </c>
      <c r="BA23" s="100">
        <f t="shared" si="71"/>
        <v>0</v>
      </c>
      <c r="BB23" s="100">
        <f t="shared" si="71"/>
        <v>0</v>
      </c>
      <c r="BD23" s="100">
        <f t="shared" ref="BD23:BE23" si="72">(BD22)*$C$3</f>
        <v>0</v>
      </c>
      <c r="BE23" s="100">
        <f t="shared" si="72"/>
        <v>0</v>
      </c>
      <c r="BF23" s="57"/>
    </row>
    <row r="24" spans="1:58" s="106" customFormat="1" ht="17.100000000000001" customHeight="1" x14ac:dyDescent="0.3">
      <c r="A24" s="47"/>
      <c r="B24" s="102" t="s">
        <v>149</v>
      </c>
      <c r="C24" s="103">
        <f t="shared" si="61"/>
        <v>0</v>
      </c>
      <c r="D24" s="2"/>
      <c r="E24" s="104">
        <f>SUM(E22:E23)</f>
        <v>0</v>
      </c>
      <c r="F24" s="2"/>
      <c r="G24" s="104">
        <f t="shared" ref="G24" si="73">SUM(G22:G23)</f>
        <v>0</v>
      </c>
      <c r="H24" s="104">
        <f t="shared" ref="H24" si="74">SUM(H22:H23)</f>
        <v>0</v>
      </c>
      <c r="I24" s="104">
        <f t="shared" ref="I24" si="75">SUM(I22:I23)</f>
        <v>0</v>
      </c>
      <c r="J24" s="104">
        <f t="shared" ref="J24" si="76">SUM(J22:J23)</f>
        <v>0</v>
      </c>
      <c r="K24" s="104">
        <f t="shared" ref="K24" si="77">SUM(K22:K23)</f>
        <v>0</v>
      </c>
      <c r="L24" s="104">
        <f t="shared" ref="L24" si="78">SUM(L22:L23)</f>
        <v>0</v>
      </c>
      <c r="M24" s="104">
        <f t="shared" ref="M24" si="79">SUM(M22:M23)</f>
        <v>0</v>
      </c>
      <c r="N24" s="104">
        <f t="shared" ref="N24" si="80">SUM(N22:N23)</f>
        <v>0</v>
      </c>
      <c r="O24" s="104">
        <f t="shared" ref="O24" si="81">SUM(O22:O23)</f>
        <v>0</v>
      </c>
      <c r="P24" s="104">
        <f t="shared" ref="P24" si="82">SUM(P22:P23)</f>
        <v>0</v>
      </c>
      <c r="Q24" s="104">
        <f t="shared" ref="Q24" si="83">SUM(Q22:Q23)</f>
        <v>0</v>
      </c>
      <c r="R24" s="104">
        <f t="shared" ref="R24" si="84">SUM(R22:R23)</f>
        <v>0</v>
      </c>
      <c r="S24" s="2"/>
      <c r="T24" s="104">
        <f t="shared" ref="T24" si="85">SUM(T22:T23)</f>
        <v>0</v>
      </c>
      <c r="U24" s="104">
        <f t="shared" ref="U24" si="86">SUM(U22:U23)</f>
        <v>0</v>
      </c>
      <c r="V24" s="104">
        <f t="shared" ref="V24" si="87">SUM(V22:V23)</f>
        <v>0</v>
      </c>
      <c r="W24" s="104">
        <f t="shared" ref="W24" si="88">SUM(W22:W23)</f>
        <v>0</v>
      </c>
      <c r="X24" s="104">
        <f t="shared" ref="X24" si="89">SUM(X22:X23)</f>
        <v>0</v>
      </c>
      <c r="Y24" s="2"/>
      <c r="Z24" s="104">
        <f t="shared" ref="Z24" si="90">SUM(Z22:Z23)</f>
        <v>0</v>
      </c>
      <c r="AA24" s="104">
        <f t="shared" ref="AA24" si="91">SUM(AA22:AA23)</f>
        <v>0</v>
      </c>
      <c r="AB24" s="104">
        <f t="shared" ref="AB24" si="92">SUM(AB22:AB23)</f>
        <v>0</v>
      </c>
      <c r="AC24" s="2"/>
      <c r="AD24" s="104">
        <f t="shared" ref="AD24" si="93">SUM(AD22:AD23)</f>
        <v>0</v>
      </c>
      <c r="AE24" s="104">
        <f t="shared" ref="AE24" si="94">SUM(AE22:AE23)</f>
        <v>0</v>
      </c>
      <c r="AF24" s="2"/>
      <c r="AG24" s="2"/>
      <c r="AH24" s="2"/>
      <c r="AI24" s="104">
        <f t="shared" ref="AI24" si="95">SUM(AI22:AI23)</f>
        <v>0</v>
      </c>
      <c r="AJ24" s="104">
        <f t="shared" ref="AJ24" si="96">SUM(AJ22:AJ23)</f>
        <v>0</v>
      </c>
      <c r="AK24" s="104">
        <f t="shared" ref="AK24" si="97">SUM(AK22:AK23)</f>
        <v>0</v>
      </c>
      <c r="AL24" s="104">
        <f t="shared" ref="AL24" si="98">SUM(AL22:AL23)</f>
        <v>0</v>
      </c>
      <c r="AM24" s="2"/>
      <c r="AN24" s="2"/>
      <c r="AO24" s="104">
        <f>SUM(AO22:AO23)</f>
        <v>0</v>
      </c>
      <c r="AP24" s="2"/>
      <c r="AQ24" s="104">
        <f t="shared" ref="AQ24" si="99">SUM(AQ22:AQ23)</f>
        <v>0</v>
      </c>
      <c r="AR24" s="104">
        <f t="shared" ref="AR24" si="100">SUM(AR22:AR23)</f>
        <v>0</v>
      </c>
      <c r="AS24" s="104">
        <f t="shared" ref="AS24" si="101">SUM(AS22:AS23)</f>
        <v>0</v>
      </c>
      <c r="AT24" s="2"/>
      <c r="AU24" s="104">
        <f t="shared" ref="AU24" si="102">SUM(AU22:AU23)</f>
        <v>0</v>
      </c>
      <c r="AV24" s="104">
        <f t="shared" ref="AV24" si="103">SUM(AV22:AV23)</f>
        <v>0</v>
      </c>
      <c r="AW24" s="104">
        <f t="shared" ref="AW24" si="104">SUM(AW22:AW23)</f>
        <v>0</v>
      </c>
      <c r="AX24" s="2"/>
      <c r="AY24" s="104">
        <f t="shared" ref="AY24" si="105">SUM(AY22:AY23)</f>
        <v>0</v>
      </c>
      <c r="AZ24" s="104">
        <f t="shared" ref="AZ24" si="106">SUM(AZ22:AZ23)</f>
        <v>0</v>
      </c>
      <c r="BA24" s="104">
        <f t="shared" ref="BA24" si="107">SUM(BA22:BA23)</f>
        <v>0</v>
      </c>
      <c r="BB24" s="104">
        <f t="shared" ref="BB24" si="108">SUM(BB22:BB23)</f>
        <v>0</v>
      </c>
      <c r="BC24" s="2"/>
      <c r="BD24" s="104">
        <f t="shared" ref="BD24" si="109">SUM(BD22:BD23)</f>
        <v>0</v>
      </c>
      <c r="BE24" s="104">
        <f t="shared" ref="BE24" si="110">SUM(BE22:BE23)</f>
        <v>0</v>
      </c>
      <c r="BF24" s="105"/>
    </row>
    <row r="25" spans="1:58" ht="5.25" customHeight="1" x14ac:dyDescent="0.3">
      <c r="C25" s="57"/>
      <c r="E25" s="57"/>
      <c r="F25" s="2"/>
      <c r="G25" s="57"/>
      <c r="H25" s="57"/>
      <c r="I25" s="57"/>
      <c r="J25" s="57"/>
      <c r="K25" s="57"/>
      <c r="L25" s="57"/>
      <c r="M25" s="57"/>
      <c r="N25" s="57"/>
      <c r="O25" s="57"/>
      <c r="P25" s="57"/>
      <c r="Q25" s="57"/>
      <c r="R25" s="57"/>
      <c r="T25" s="57"/>
      <c r="U25" s="57"/>
      <c r="V25" s="57"/>
      <c r="W25" s="57"/>
      <c r="X25" s="57"/>
      <c r="Z25" s="57"/>
      <c r="AA25" s="57"/>
      <c r="AB25" s="57"/>
      <c r="AD25" s="57"/>
      <c r="AE25" s="57"/>
      <c r="AI25" s="57"/>
      <c r="AJ25" s="57"/>
      <c r="AK25" s="57"/>
      <c r="AL25" s="57"/>
      <c r="AO25" s="57"/>
      <c r="AQ25" s="57"/>
      <c r="AR25" s="57"/>
      <c r="AS25" s="57"/>
      <c r="AU25" s="57"/>
      <c r="AV25" s="57"/>
      <c r="AW25" s="57"/>
      <c r="AY25" s="57"/>
      <c r="AZ25" s="57"/>
      <c r="BA25" s="57"/>
      <c r="BB25" s="57"/>
      <c r="BD25" s="57"/>
      <c r="BE25" s="57"/>
      <c r="BF25" s="57"/>
    </row>
    <row r="26" spans="1:58" ht="17.100000000000001" hidden="1" customHeight="1" x14ac:dyDescent="0.3">
      <c r="A26" s="98"/>
    </row>
    <row r="27" spans="1:58" ht="0" hidden="1" customHeight="1" x14ac:dyDescent="0.3">
      <c r="A27" s="98"/>
    </row>
    <row r="28" spans="1:58" ht="0" hidden="1" customHeight="1" x14ac:dyDescent="0.3">
      <c r="A28" s="98"/>
    </row>
    <row r="29" spans="1:58" ht="0" hidden="1" customHeight="1" x14ac:dyDescent="0.3">
      <c r="A29" s="98"/>
    </row>
    <row r="30" spans="1:58" ht="0" hidden="1" customHeight="1" x14ac:dyDescent="0.3">
      <c r="A30" s="98"/>
    </row>
    <row r="31" spans="1:58" ht="0" hidden="1" customHeight="1" x14ac:dyDescent="0.3">
      <c r="A31" s="98"/>
    </row>
    <row r="32" spans="1:58" ht="0" hidden="1" customHeight="1" x14ac:dyDescent="0.3">
      <c r="A32" s="98"/>
    </row>
  </sheetData>
  <sheetProtection algorithmName="SHA-512" hashValue="upDQBkGB6aZT+5ulnIdjrF0fNKB9TWbq5Nq13BqpVMwLqk05/wikLmG9o4FWUQf1gO8Csq4tfGqOYwxLDn8D8A==" saltValue="NUf0rk+PHbcrHZwP9F44Ug==" spinCount="100000" sheet="1" objects="1" scenarios="1"/>
  <pageMargins left="0.7" right="0.7" top="0.75" bottom="0.75" header="0.3" footer="0.3"/>
  <pageSetup paperSize="9" orientation="portrait"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C0C50-BCB9-4999-A234-23A3D687150C}">
  <sheetPr codeName="Blad6"/>
  <dimension ref="A1:BS33"/>
  <sheetViews>
    <sheetView workbookViewId="0">
      <pane xSplit="2" ySplit="1" topLeftCell="C2" activePane="bottomRight" state="frozen"/>
      <selection pane="topRight" activeCell="D1" sqref="D1:BR1"/>
      <selection pane="bottomLeft" activeCell="D1" sqref="D1:BR1"/>
      <selection pane="bottomRight" activeCell="AX5" sqref="A3:AX5"/>
    </sheetView>
  </sheetViews>
  <sheetFormatPr defaultColWidth="0" defaultRowHeight="0" customHeight="1" zeroHeight="1" x14ac:dyDescent="0.3"/>
  <cols>
    <col min="1" max="1" width="1.625" style="15" customWidth="1"/>
    <col min="2" max="2" width="32" style="2" bestFit="1" customWidth="1"/>
    <col min="3" max="5" width="9" style="2" customWidth="1"/>
    <col min="6" max="6" width="9" style="3" customWidth="1"/>
    <col min="7" max="57" width="9" style="2" customWidth="1"/>
    <col min="58" max="58" width="1.75" style="2" customWidth="1"/>
    <col min="59" max="71" width="0" style="2" hidden="1" customWidth="1"/>
    <col min="72" max="16384" width="9" style="2" hidden="1"/>
  </cols>
  <sheetData>
    <row r="1" spans="1:58" s="1" customFormat="1" ht="17.100000000000001" customHeight="1" x14ac:dyDescent="0.3">
      <c r="A1" s="11"/>
      <c r="C1" s="43" t="s">
        <v>37</v>
      </c>
      <c r="D1" s="120" t="s">
        <v>38</v>
      </c>
      <c r="E1" s="32" t="s">
        <v>39</v>
      </c>
      <c r="F1" s="120" t="s">
        <v>40</v>
      </c>
      <c r="G1" s="32" t="s">
        <v>41</v>
      </c>
      <c r="H1" s="32" t="s">
        <v>42</v>
      </c>
      <c r="I1" s="32" t="s">
        <v>43</v>
      </c>
      <c r="J1" s="32" t="s">
        <v>44</v>
      </c>
      <c r="K1" s="32" t="s">
        <v>45</v>
      </c>
      <c r="L1" s="32" t="s">
        <v>123</v>
      </c>
      <c r="M1" s="32" t="s">
        <v>124</v>
      </c>
      <c r="N1" s="32" t="s">
        <v>48</v>
      </c>
      <c r="O1" s="32" t="s">
        <v>49</v>
      </c>
      <c r="P1" s="32" t="s">
        <v>50</v>
      </c>
      <c r="Q1" s="32" t="s">
        <v>51</v>
      </c>
      <c r="R1" s="32" t="s">
        <v>52</v>
      </c>
      <c r="S1" s="120" t="s">
        <v>53</v>
      </c>
      <c r="T1" s="32" t="s">
        <v>54</v>
      </c>
      <c r="U1" s="32" t="s">
        <v>55</v>
      </c>
      <c r="V1" s="32" t="s">
        <v>56</v>
      </c>
      <c r="W1" s="32" t="s">
        <v>57</v>
      </c>
      <c r="X1" s="32" t="s">
        <v>58</v>
      </c>
      <c r="Y1" s="120" t="s">
        <v>59</v>
      </c>
      <c r="Z1" s="32" t="s">
        <v>60</v>
      </c>
      <c r="AA1" s="32" t="s">
        <v>61</v>
      </c>
      <c r="AB1" s="32" t="s">
        <v>62</v>
      </c>
      <c r="AC1" s="120" t="s">
        <v>63</v>
      </c>
      <c r="AD1" s="32" t="s">
        <v>64</v>
      </c>
      <c r="AE1" s="32" t="s">
        <v>65</v>
      </c>
      <c r="AF1" s="120" t="s">
        <v>66</v>
      </c>
      <c r="AG1" s="120" t="s">
        <v>67</v>
      </c>
      <c r="AH1" s="120" t="s">
        <v>68</v>
      </c>
      <c r="AI1" s="32" t="s">
        <v>69</v>
      </c>
      <c r="AJ1" s="32" t="s">
        <v>70</v>
      </c>
      <c r="AK1" s="32" t="s">
        <v>71</v>
      </c>
      <c r="AL1" s="32" t="s">
        <v>72</v>
      </c>
      <c r="AM1" s="120" t="s">
        <v>73</v>
      </c>
      <c r="AN1" s="120" t="s">
        <v>74</v>
      </c>
      <c r="AO1" s="32" t="s">
        <v>75</v>
      </c>
      <c r="AP1" s="120" t="s">
        <v>76</v>
      </c>
      <c r="AQ1" s="32" t="s">
        <v>77</v>
      </c>
      <c r="AR1" s="32" t="s">
        <v>78</v>
      </c>
      <c r="AS1" s="32" t="s">
        <v>79</v>
      </c>
      <c r="AT1" s="120" t="s">
        <v>80</v>
      </c>
      <c r="AU1" s="32" t="s">
        <v>81</v>
      </c>
      <c r="AV1" s="32" t="s">
        <v>82</v>
      </c>
      <c r="AW1" s="32" t="s">
        <v>83</v>
      </c>
      <c r="AX1" s="120" t="s">
        <v>84</v>
      </c>
      <c r="AY1" s="32" t="s">
        <v>85</v>
      </c>
      <c r="AZ1" s="32" t="s">
        <v>86</v>
      </c>
      <c r="BA1" s="120" t="s">
        <v>125</v>
      </c>
      <c r="BB1" s="32" t="s">
        <v>88</v>
      </c>
      <c r="BC1" s="120" t="s">
        <v>89</v>
      </c>
      <c r="BD1" s="120" t="s">
        <v>126</v>
      </c>
      <c r="BE1" s="32" t="s">
        <v>91</v>
      </c>
    </row>
    <row r="2" spans="1:58" ht="5.25" customHeight="1" x14ac:dyDescent="0.3">
      <c r="A2" s="16"/>
    </row>
    <row r="3" spans="1:58" ht="17.100000000000001" customHeight="1" x14ac:dyDescent="0.3">
      <c r="A3" s="16"/>
      <c r="B3" s="9" t="s">
        <v>151</v>
      </c>
      <c r="C3" s="147"/>
      <c r="F3" s="2"/>
    </row>
    <row r="4" spans="1:58" ht="17.100000000000001" customHeight="1" x14ac:dyDescent="0.3">
      <c r="A4" s="16"/>
      <c r="B4" s="9" t="s">
        <v>152</v>
      </c>
      <c r="C4" s="147"/>
      <c r="F4" s="2"/>
    </row>
    <row r="5" spans="1:58" ht="17.100000000000001" customHeight="1" x14ac:dyDescent="0.3">
      <c r="A5" s="16"/>
      <c r="B5" s="9" t="s">
        <v>153</v>
      </c>
      <c r="C5" s="147"/>
      <c r="F5" s="2"/>
    </row>
    <row r="6" spans="1:58" ht="17.100000000000001" customHeight="1" x14ac:dyDescent="0.3">
      <c r="A6" s="16"/>
      <c r="B6" s="9" t="s">
        <v>144</v>
      </c>
      <c r="C6" s="145"/>
      <c r="F6" s="2"/>
    </row>
    <row r="7" spans="1:58" ht="5.25" customHeight="1" x14ac:dyDescent="0.3">
      <c r="F7" s="2"/>
    </row>
    <row r="8" spans="1:58" ht="17.100000000000001" customHeight="1" x14ac:dyDescent="0.3">
      <c r="A8" s="214"/>
      <c r="B8" s="5" t="s">
        <v>130</v>
      </c>
      <c r="C8" s="4"/>
      <c r="E8" s="4"/>
      <c r="F8" s="2"/>
      <c r="G8" s="4"/>
      <c r="H8" s="4"/>
      <c r="I8" s="4"/>
      <c r="J8" s="4"/>
      <c r="K8" s="4"/>
      <c r="L8" s="4"/>
      <c r="M8" s="4"/>
      <c r="N8" s="4"/>
      <c r="O8" s="4"/>
      <c r="P8" s="4"/>
      <c r="Q8" s="4"/>
      <c r="R8" s="4"/>
      <c r="T8" s="4"/>
      <c r="U8" s="4"/>
      <c r="V8" s="4"/>
      <c r="W8" s="4"/>
      <c r="X8" s="4"/>
      <c r="Z8" s="4"/>
      <c r="AA8" s="4"/>
      <c r="AB8" s="4"/>
      <c r="AD8" s="4"/>
      <c r="AE8" s="4"/>
      <c r="AI8" s="4"/>
      <c r="AJ8" s="4"/>
      <c r="AK8" s="4"/>
      <c r="AL8" s="4"/>
      <c r="AO8" s="4"/>
      <c r="AQ8" s="4"/>
      <c r="AR8" s="4"/>
      <c r="AS8" s="4"/>
      <c r="AU8" s="4"/>
      <c r="AV8" s="4"/>
      <c r="AW8" s="4"/>
      <c r="AY8" s="4"/>
      <c r="AZ8" s="4"/>
      <c r="BB8" s="4"/>
      <c r="BE8" s="4"/>
    </row>
    <row r="9" spans="1:58" ht="17.100000000000001" customHeight="1" x14ac:dyDescent="0.3">
      <c r="A9" s="214"/>
      <c r="B9" s="8" t="s">
        <v>154</v>
      </c>
      <c r="C9" s="100">
        <f>SUM(D9:BE9)</f>
        <v>0</v>
      </c>
      <c r="E9" s="100">
        <f>Uitgangspunten!E10*$C$3</f>
        <v>0</v>
      </c>
      <c r="F9" s="2"/>
      <c r="G9" s="100">
        <f>Uitgangspunten!G10*$C$3</f>
        <v>0</v>
      </c>
      <c r="H9" s="100">
        <f>Uitgangspunten!H10*$C$3</f>
        <v>0</v>
      </c>
      <c r="I9" s="100">
        <f>Uitgangspunten!I10*$C$3</f>
        <v>0</v>
      </c>
      <c r="J9" s="100">
        <f>Uitgangspunten!J10*$C$3</f>
        <v>0</v>
      </c>
      <c r="K9" s="100">
        <f>Uitgangspunten!K10*$C$3</f>
        <v>0</v>
      </c>
      <c r="L9" s="100">
        <f>Uitgangspunten!L10*$C$3</f>
        <v>0</v>
      </c>
      <c r="M9" s="100">
        <f>Uitgangspunten!M10*$C$3</f>
        <v>0</v>
      </c>
      <c r="N9" s="100">
        <f>Uitgangspunten!N10*$C$3</f>
        <v>0</v>
      </c>
      <c r="O9" s="100">
        <f>Uitgangspunten!O10*$C$3</f>
        <v>0</v>
      </c>
      <c r="P9" s="100">
        <f>Uitgangspunten!P10*$C$3</f>
        <v>0</v>
      </c>
      <c r="Q9" s="100">
        <f>Uitgangspunten!Q10*$C$3</f>
        <v>0</v>
      </c>
      <c r="R9" s="100">
        <f>Uitgangspunten!R10*$C$3</f>
        <v>0</v>
      </c>
      <c r="T9" s="100">
        <f>Uitgangspunten!T10*$C$3</f>
        <v>0</v>
      </c>
      <c r="U9" s="100">
        <f>Uitgangspunten!U10*$C$3</f>
        <v>0</v>
      </c>
      <c r="V9" s="100">
        <f>Uitgangspunten!V10*$C$3</f>
        <v>0</v>
      </c>
      <c r="W9" s="100">
        <f>Uitgangspunten!W10*$C$3</f>
        <v>0</v>
      </c>
      <c r="X9" s="100">
        <f>Uitgangspunten!X10*$C$3</f>
        <v>0</v>
      </c>
      <c r="Z9" s="100">
        <f>Uitgangspunten!Z10*$C$3</f>
        <v>0</v>
      </c>
      <c r="AA9" s="100">
        <f>Uitgangspunten!AA10*$C$3</f>
        <v>0</v>
      </c>
      <c r="AB9" s="100">
        <f>Uitgangspunten!AB10*$C$3</f>
        <v>0</v>
      </c>
      <c r="AD9" s="100">
        <f>Uitgangspunten!AD10*$C$3</f>
        <v>0</v>
      </c>
      <c r="AE9" s="100">
        <f>Uitgangspunten!AE10*$C$3</f>
        <v>0</v>
      </c>
      <c r="AI9" s="100">
        <f>Uitgangspunten!AI10*$C$3</f>
        <v>0</v>
      </c>
      <c r="AJ9" s="100">
        <f>Uitgangspunten!AJ10*$C$3</f>
        <v>0</v>
      </c>
      <c r="AK9" s="100">
        <f>Uitgangspunten!AK10*$C$3</f>
        <v>0</v>
      </c>
      <c r="AL9" s="100">
        <f>Uitgangspunten!AL10*$C$3</f>
        <v>0</v>
      </c>
      <c r="AO9" s="100">
        <f>Uitgangspunten!AO10*$C$3</f>
        <v>0</v>
      </c>
      <c r="AQ9" s="100">
        <f>Uitgangspunten!AQ10*$C$3</f>
        <v>0</v>
      </c>
      <c r="AR9" s="100">
        <f>Uitgangspunten!AR10*$C$3</f>
        <v>0</v>
      </c>
      <c r="AS9" s="100">
        <f>Uitgangspunten!AS10*$C$3</f>
        <v>0</v>
      </c>
      <c r="AU9" s="100">
        <f>Uitgangspunten!AU10*$C$3</f>
        <v>0</v>
      </c>
      <c r="AV9" s="100">
        <f>Uitgangspunten!AV10*$C$3</f>
        <v>0</v>
      </c>
      <c r="AW9" s="100">
        <f>Uitgangspunten!AW10*$C$3</f>
        <v>0</v>
      </c>
      <c r="AY9" s="100">
        <f>Uitgangspunten!AY10*$C$3</f>
        <v>0</v>
      </c>
      <c r="AZ9" s="100">
        <f>Uitgangspunten!AZ10*$C$3</f>
        <v>0</v>
      </c>
      <c r="BB9" s="100">
        <f>Uitgangspunten!BB10*$C$3</f>
        <v>0</v>
      </c>
      <c r="BE9" s="100">
        <f>Uitgangspunten!BE10*$C$3</f>
        <v>0</v>
      </c>
    </row>
    <row r="10" spans="1:58" ht="17.100000000000001" customHeight="1" x14ac:dyDescent="0.3">
      <c r="A10" s="214"/>
      <c r="B10" s="8" t="s">
        <v>155</v>
      </c>
      <c r="C10" s="100">
        <f t="shared" ref="C10:C11" si="0">SUM(D10:BE10)</f>
        <v>0</v>
      </c>
      <c r="E10" s="100">
        <f>Uitgangspunten!E11*$C$4</f>
        <v>0</v>
      </c>
      <c r="F10" s="2"/>
      <c r="G10" s="100">
        <f>Uitgangspunten!G11*$C$4</f>
        <v>0</v>
      </c>
      <c r="H10" s="100">
        <f>Uitgangspunten!H11*$C$4</f>
        <v>0</v>
      </c>
      <c r="I10" s="100">
        <f>Uitgangspunten!I11*$C$4</f>
        <v>0</v>
      </c>
      <c r="J10" s="100">
        <f>Uitgangspunten!J11*$C$4</f>
        <v>0</v>
      </c>
      <c r="K10" s="100">
        <f>Uitgangspunten!K11*$C$4</f>
        <v>0</v>
      </c>
      <c r="L10" s="100">
        <f>Uitgangspunten!L11*$C$4</f>
        <v>0</v>
      </c>
      <c r="M10" s="100">
        <f>Uitgangspunten!M11*$C$4</f>
        <v>0</v>
      </c>
      <c r="N10" s="100">
        <f>Uitgangspunten!N11*$C$4</f>
        <v>0</v>
      </c>
      <c r="O10" s="100">
        <f>Uitgangspunten!O11*$C$4</f>
        <v>0</v>
      </c>
      <c r="P10" s="100">
        <f>Uitgangspunten!P11*$C$4</f>
        <v>0</v>
      </c>
      <c r="Q10" s="100">
        <f>Uitgangspunten!Q11*$C$4</f>
        <v>0</v>
      </c>
      <c r="R10" s="100">
        <f>Uitgangspunten!R11*$C$4</f>
        <v>0</v>
      </c>
      <c r="T10" s="100">
        <f>Uitgangspunten!T11*$C$4</f>
        <v>0</v>
      </c>
      <c r="U10" s="100">
        <f>Uitgangspunten!U11*$C$4</f>
        <v>0</v>
      </c>
      <c r="V10" s="100">
        <f>Uitgangspunten!V11*$C$4</f>
        <v>0</v>
      </c>
      <c r="W10" s="100">
        <f>Uitgangspunten!W11*$C$4</f>
        <v>0</v>
      </c>
      <c r="X10" s="100">
        <f>Uitgangspunten!X11*$C$4</f>
        <v>0</v>
      </c>
      <c r="Z10" s="100">
        <f>Uitgangspunten!Z11*$C$4</f>
        <v>0</v>
      </c>
      <c r="AA10" s="100">
        <f>Uitgangspunten!AA11*$C$4</f>
        <v>0</v>
      </c>
      <c r="AB10" s="100">
        <f>Uitgangspunten!AB11*$C$4</f>
        <v>0</v>
      </c>
      <c r="AD10" s="100">
        <f>Uitgangspunten!AD11*$C$4</f>
        <v>0</v>
      </c>
      <c r="AE10" s="100">
        <f>Uitgangspunten!AE11*$C$4</f>
        <v>0</v>
      </c>
      <c r="AI10" s="100">
        <f>Uitgangspunten!AI11*$C$4</f>
        <v>0</v>
      </c>
      <c r="AJ10" s="100">
        <f>Uitgangspunten!AJ11*$C$4</f>
        <v>0</v>
      </c>
      <c r="AK10" s="100">
        <f>Uitgangspunten!AK11*$C$4</f>
        <v>0</v>
      </c>
      <c r="AL10" s="100">
        <f>Uitgangspunten!AL11*$C$4</f>
        <v>0</v>
      </c>
      <c r="AO10" s="100">
        <f>Uitgangspunten!AO11*$C$4</f>
        <v>0</v>
      </c>
      <c r="AQ10" s="100">
        <f>Uitgangspunten!AQ11*$C$4</f>
        <v>0</v>
      </c>
      <c r="AR10" s="100">
        <f>Uitgangspunten!AR11*$C$4</f>
        <v>0</v>
      </c>
      <c r="AS10" s="100">
        <f>Uitgangspunten!AS11*$C$4</f>
        <v>0</v>
      </c>
      <c r="AU10" s="100">
        <f>Uitgangspunten!AU11*$C$4</f>
        <v>0</v>
      </c>
      <c r="AV10" s="100">
        <f>Uitgangspunten!AV11*$C$4</f>
        <v>0</v>
      </c>
      <c r="AW10" s="100">
        <f>Uitgangspunten!AW11*$C$4</f>
        <v>0</v>
      </c>
      <c r="AY10" s="100">
        <f>Uitgangspunten!AY11*$C$4</f>
        <v>0</v>
      </c>
      <c r="AZ10" s="100">
        <f>Uitgangspunten!AZ11*$C$4</f>
        <v>0</v>
      </c>
      <c r="BB10" s="100">
        <f>Uitgangspunten!BB11*$C$4</f>
        <v>0</v>
      </c>
      <c r="BE10" s="100">
        <f>Uitgangspunten!BE11*$C$4</f>
        <v>0</v>
      </c>
    </row>
    <row r="11" spans="1:58" ht="17.100000000000001" customHeight="1" x14ac:dyDescent="0.3">
      <c r="A11" s="214"/>
      <c r="B11" s="8" t="s">
        <v>156</v>
      </c>
      <c r="C11" s="100">
        <f t="shared" si="0"/>
        <v>0</v>
      </c>
      <c r="E11" s="100">
        <f>Uitgangspunten!E12*$C$5</f>
        <v>0</v>
      </c>
      <c r="F11" s="2"/>
      <c r="G11" s="114"/>
      <c r="H11" s="114"/>
      <c r="I11" s="100">
        <f>Uitgangspunten!I12*$C$5</f>
        <v>0</v>
      </c>
      <c r="J11" s="114"/>
      <c r="K11" s="114"/>
      <c r="L11" s="114"/>
      <c r="M11" s="114"/>
      <c r="N11" s="114"/>
      <c r="O11" s="100">
        <f>Uitgangspunten!O12*$C$5</f>
        <v>0</v>
      </c>
      <c r="P11" s="100">
        <f>Uitgangspunten!P12*$C$5</f>
        <v>0</v>
      </c>
      <c r="Q11" s="114"/>
      <c r="R11" s="114"/>
      <c r="T11" s="100">
        <f>Uitgangspunten!T12*$C$5</f>
        <v>0</v>
      </c>
      <c r="U11" s="114"/>
      <c r="V11" s="114"/>
      <c r="W11" s="100">
        <f>Uitgangspunten!W12*$C$5</f>
        <v>0</v>
      </c>
      <c r="X11" s="114"/>
      <c r="Z11" s="114"/>
      <c r="AA11" s="114"/>
      <c r="AB11" s="114"/>
      <c r="AD11" s="114"/>
      <c r="AE11" s="114"/>
      <c r="AI11" s="100">
        <f>Uitgangspunten!AI12*$C$5</f>
        <v>0</v>
      </c>
      <c r="AJ11" s="114"/>
      <c r="AK11" s="100">
        <f>Uitgangspunten!AK12*$C$5</f>
        <v>0</v>
      </c>
      <c r="AL11" s="100">
        <f>Uitgangspunten!AL12*$C$5</f>
        <v>0</v>
      </c>
      <c r="AO11" s="100">
        <f>Uitgangspunten!AO12*$C$5</f>
        <v>0</v>
      </c>
      <c r="AQ11" s="114"/>
      <c r="AR11" s="114"/>
      <c r="AS11" s="114"/>
      <c r="AU11" s="100">
        <f>Uitgangspunten!AU12*$C$5</f>
        <v>0</v>
      </c>
      <c r="AV11" s="114"/>
      <c r="AW11" s="114"/>
      <c r="AY11" s="114"/>
      <c r="AZ11" s="114"/>
      <c r="BB11" s="100">
        <f>Uitgangspunten!BB12*$C$5</f>
        <v>0</v>
      </c>
      <c r="BE11" s="114"/>
    </row>
    <row r="12" spans="1:58" ht="17.100000000000001" customHeight="1" x14ac:dyDescent="0.3">
      <c r="A12" s="214"/>
      <c r="B12" s="8" t="s">
        <v>157</v>
      </c>
      <c r="C12" s="100">
        <f>SUM(D12:BE12)</f>
        <v>0</v>
      </c>
      <c r="E12" s="155"/>
      <c r="F12" s="154"/>
      <c r="G12" s="155"/>
      <c r="H12" s="155"/>
      <c r="I12" s="155"/>
      <c r="J12" s="155"/>
      <c r="K12" s="155"/>
      <c r="L12" s="155"/>
      <c r="M12" s="155"/>
      <c r="N12" s="155"/>
      <c r="O12" s="155"/>
      <c r="P12" s="155"/>
      <c r="Q12" s="155"/>
      <c r="R12" s="155"/>
      <c r="S12" s="154"/>
      <c r="T12" s="155"/>
      <c r="U12" s="155"/>
      <c r="V12" s="155"/>
      <c r="W12" s="155"/>
      <c r="X12" s="155"/>
      <c r="Y12" s="154"/>
      <c r="Z12" s="155"/>
      <c r="AA12" s="155"/>
      <c r="AB12" s="155"/>
      <c r="AC12" s="154"/>
      <c r="AD12" s="155"/>
      <c r="AE12" s="155"/>
      <c r="AF12" s="154"/>
      <c r="AG12" s="154"/>
      <c r="AH12" s="154"/>
      <c r="AI12" s="155"/>
      <c r="AJ12" s="155"/>
      <c r="AK12" s="155"/>
      <c r="AL12" s="155"/>
      <c r="AM12" s="154"/>
      <c r="AN12" s="154"/>
      <c r="AO12" s="155"/>
      <c r="AP12" s="154"/>
      <c r="AQ12" s="155"/>
      <c r="AR12" s="155"/>
      <c r="AS12" s="155"/>
      <c r="AT12" s="154"/>
      <c r="AU12" s="155"/>
      <c r="AV12" s="155"/>
      <c r="AW12" s="155"/>
      <c r="AX12" s="154"/>
      <c r="AY12" s="155"/>
      <c r="AZ12" s="155"/>
      <c r="BA12" s="154"/>
      <c r="BB12" s="155"/>
      <c r="BC12" s="154"/>
      <c r="BD12" s="154"/>
      <c r="BE12" s="155"/>
      <c r="BF12" s="154"/>
    </row>
    <row r="13" spans="1:58" ht="17.100000000000001" customHeight="1" x14ac:dyDescent="0.3">
      <c r="A13" s="214"/>
      <c r="B13" s="8" t="s">
        <v>158</v>
      </c>
      <c r="C13" s="165"/>
      <c r="E13" s="58">
        <v>1</v>
      </c>
      <c r="F13" s="2"/>
      <c r="G13" s="58">
        <v>1</v>
      </c>
      <c r="H13" s="58">
        <v>1</v>
      </c>
      <c r="I13" s="58">
        <v>1</v>
      </c>
      <c r="J13" s="58">
        <v>1</v>
      </c>
      <c r="K13" s="58">
        <v>1</v>
      </c>
      <c r="L13" s="58">
        <v>1</v>
      </c>
      <c r="M13" s="58">
        <v>1</v>
      </c>
      <c r="N13" s="58">
        <v>1</v>
      </c>
      <c r="O13" s="58">
        <v>1</v>
      </c>
      <c r="P13" s="58">
        <v>1</v>
      </c>
      <c r="Q13" s="58">
        <v>1</v>
      </c>
      <c r="R13" s="58">
        <v>1</v>
      </c>
      <c r="T13" s="58">
        <v>1</v>
      </c>
      <c r="U13" s="58">
        <v>1</v>
      </c>
      <c r="V13" s="58">
        <v>1</v>
      </c>
      <c r="W13" s="58">
        <v>1</v>
      </c>
      <c r="X13" s="58">
        <v>1</v>
      </c>
      <c r="Z13" s="58">
        <v>1</v>
      </c>
      <c r="AA13" s="58">
        <v>1</v>
      </c>
      <c r="AB13" s="58">
        <v>1</v>
      </c>
      <c r="AD13" s="58">
        <v>1</v>
      </c>
      <c r="AE13" s="58">
        <v>1</v>
      </c>
      <c r="AI13" s="58">
        <v>1</v>
      </c>
      <c r="AJ13" s="58">
        <v>1</v>
      </c>
      <c r="AK13" s="58">
        <v>1</v>
      </c>
      <c r="AL13" s="58">
        <v>1</v>
      </c>
      <c r="AO13" s="58">
        <v>1</v>
      </c>
      <c r="AQ13" s="58">
        <v>1</v>
      </c>
      <c r="AR13" s="58">
        <v>1</v>
      </c>
      <c r="AS13" s="58">
        <v>1</v>
      </c>
      <c r="AU13" s="58">
        <v>1</v>
      </c>
      <c r="AV13" s="58">
        <v>1</v>
      </c>
      <c r="AW13" s="58">
        <v>1</v>
      </c>
      <c r="AY13" s="58">
        <v>1</v>
      </c>
      <c r="AZ13" s="58">
        <v>1</v>
      </c>
      <c r="BB13" s="58">
        <v>1</v>
      </c>
      <c r="BE13" s="58">
        <v>1</v>
      </c>
    </row>
    <row r="14" spans="1:58" ht="17.100000000000001" customHeight="1" x14ac:dyDescent="0.3">
      <c r="A14" s="214"/>
      <c r="B14" s="9" t="s">
        <v>147</v>
      </c>
      <c r="C14" s="100">
        <f>SUM(D14:BE14)</f>
        <v>0</v>
      </c>
      <c r="E14" s="100">
        <f>SUM(E9:E12)*E13</f>
        <v>0</v>
      </c>
      <c r="F14" s="2"/>
      <c r="G14" s="100">
        <f t="shared" ref="G14:R14" si="1">SUM(G9:G12)*G13</f>
        <v>0</v>
      </c>
      <c r="H14" s="100">
        <f t="shared" si="1"/>
        <v>0</v>
      </c>
      <c r="I14" s="100">
        <f t="shared" si="1"/>
        <v>0</v>
      </c>
      <c r="J14" s="100">
        <f t="shared" si="1"/>
        <v>0</v>
      </c>
      <c r="K14" s="100">
        <f t="shared" si="1"/>
        <v>0</v>
      </c>
      <c r="L14" s="100">
        <f t="shared" si="1"/>
        <v>0</v>
      </c>
      <c r="M14" s="100">
        <f t="shared" si="1"/>
        <v>0</v>
      </c>
      <c r="N14" s="100">
        <f t="shared" si="1"/>
        <v>0</v>
      </c>
      <c r="O14" s="100">
        <f t="shared" si="1"/>
        <v>0</v>
      </c>
      <c r="P14" s="100">
        <f t="shared" si="1"/>
        <v>0</v>
      </c>
      <c r="Q14" s="100">
        <f t="shared" si="1"/>
        <v>0</v>
      </c>
      <c r="R14" s="100">
        <f t="shared" si="1"/>
        <v>0</v>
      </c>
      <c r="T14" s="100">
        <f>SUM(T9:T12)*T13</f>
        <v>0</v>
      </c>
      <c r="U14" s="100">
        <f>SUM(U9:U12)*U13</f>
        <v>0</v>
      </c>
      <c r="V14" s="100">
        <f>SUM(V9:V12)*V13</f>
        <v>0</v>
      </c>
      <c r="W14" s="100">
        <f>SUM(W9:W12)*W13</f>
        <v>0</v>
      </c>
      <c r="X14" s="100">
        <f>SUM(X9:X12)*X13</f>
        <v>0</v>
      </c>
      <c r="Z14" s="100">
        <f>SUM(Z9:Z12)*Z13</f>
        <v>0</v>
      </c>
      <c r="AA14" s="100">
        <f>SUM(AA9:AA12)*AA13</f>
        <v>0</v>
      </c>
      <c r="AB14" s="100">
        <f>SUM(AB9:AB12)*AB13</f>
        <v>0</v>
      </c>
      <c r="AD14" s="100">
        <f>SUM(AD9:AD12)*AD13</f>
        <v>0</v>
      </c>
      <c r="AE14" s="100">
        <f>SUM(AE9:AE12)*AE13</f>
        <v>0</v>
      </c>
      <c r="AI14" s="100">
        <f>SUM(AI9:AI12)*AI13</f>
        <v>0</v>
      </c>
      <c r="AJ14" s="100">
        <f>SUM(AJ9:AJ12)*AJ13</f>
        <v>0</v>
      </c>
      <c r="AK14" s="100">
        <f>SUM(AK9:AK12)*AK13</f>
        <v>0</v>
      </c>
      <c r="AL14" s="100">
        <f>SUM(AL9:AL12)*AL13</f>
        <v>0</v>
      </c>
      <c r="AO14" s="100">
        <f>SUM(AO9:AO12)*AO13</f>
        <v>0</v>
      </c>
      <c r="AQ14" s="100">
        <f>SUM(AQ9:AQ12)*AQ13</f>
        <v>0</v>
      </c>
      <c r="AR14" s="100">
        <f>SUM(AR9:AR12)*AR13</f>
        <v>0</v>
      </c>
      <c r="AS14" s="100">
        <f>SUM(AS9:AS12)*AS13</f>
        <v>0</v>
      </c>
      <c r="AU14" s="100">
        <f>SUM(AU9:AU12)*AU13</f>
        <v>0</v>
      </c>
      <c r="AV14" s="100">
        <f>SUM(AV9:AV12)*AV13</f>
        <v>0</v>
      </c>
      <c r="AW14" s="100">
        <f>SUM(AW9:AW12)*AW13</f>
        <v>0</v>
      </c>
      <c r="AY14" s="100">
        <f>SUM(AY9:AY12)*AY13</f>
        <v>0</v>
      </c>
      <c r="AZ14" s="100">
        <f>SUM(AZ9:AZ12)*AZ13</f>
        <v>0</v>
      </c>
      <c r="BB14" s="100">
        <f>SUM(BB9:BB12)*BB13</f>
        <v>0</v>
      </c>
      <c r="BE14" s="100">
        <f>SUM(BE9:BE12)*BE13</f>
        <v>0</v>
      </c>
    </row>
    <row r="15" spans="1:58" ht="17.100000000000001" customHeight="1" x14ac:dyDescent="0.3">
      <c r="A15" s="214"/>
      <c r="B15" s="9" t="s">
        <v>148</v>
      </c>
      <c r="C15" s="100">
        <f>SUM(D15:BE15)</f>
        <v>0</v>
      </c>
      <c r="E15" s="100">
        <f>(E14)*$C$6</f>
        <v>0</v>
      </c>
      <c r="F15" s="2"/>
      <c r="G15" s="100">
        <f t="shared" ref="G15:R15" si="2">(G14)*$C$6</f>
        <v>0</v>
      </c>
      <c r="H15" s="100">
        <f t="shared" si="2"/>
        <v>0</v>
      </c>
      <c r="I15" s="100">
        <f t="shared" si="2"/>
        <v>0</v>
      </c>
      <c r="J15" s="100">
        <f t="shared" si="2"/>
        <v>0</v>
      </c>
      <c r="K15" s="100">
        <f t="shared" si="2"/>
        <v>0</v>
      </c>
      <c r="L15" s="100">
        <f t="shared" si="2"/>
        <v>0</v>
      </c>
      <c r="M15" s="100">
        <f t="shared" si="2"/>
        <v>0</v>
      </c>
      <c r="N15" s="100">
        <f t="shared" si="2"/>
        <v>0</v>
      </c>
      <c r="O15" s="100">
        <f t="shared" si="2"/>
        <v>0</v>
      </c>
      <c r="P15" s="100">
        <f t="shared" si="2"/>
        <v>0</v>
      </c>
      <c r="Q15" s="100">
        <f t="shared" si="2"/>
        <v>0</v>
      </c>
      <c r="R15" s="100">
        <f t="shared" si="2"/>
        <v>0</v>
      </c>
      <c r="T15" s="100">
        <f>(T14)*$C$6</f>
        <v>0</v>
      </c>
      <c r="U15" s="100">
        <f>(U14)*$C$6</f>
        <v>0</v>
      </c>
      <c r="V15" s="100">
        <f>(V14)*$C$6</f>
        <v>0</v>
      </c>
      <c r="W15" s="100">
        <f>(W14)*$C$6</f>
        <v>0</v>
      </c>
      <c r="X15" s="100">
        <f>(X14)*$C$6</f>
        <v>0</v>
      </c>
      <c r="Z15" s="100">
        <f>(Z14)*$C$6</f>
        <v>0</v>
      </c>
      <c r="AA15" s="100">
        <f>(AA14)*$C$6</f>
        <v>0</v>
      </c>
      <c r="AB15" s="100">
        <f>(AB14)*$C$6</f>
        <v>0</v>
      </c>
      <c r="AD15" s="100">
        <f>(AD14)*$C$6</f>
        <v>0</v>
      </c>
      <c r="AE15" s="100">
        <f>(AE14)*$C$6</f>
        <v>0</v>
      </c>
      <c r="AI15" s="100">
        <f>(AI14)*$C$6</f>
        <v>0</v>
      </c>
      <c r="AJ15" s="100">
        <f>(AJ14)*$C$6</f>
        <v>0</v>
      </c>
      <c r="AK15" s="100">
        <f>(AK14)*$C$6</f>
        <v>0</v>
      </c>
      <c r="AL15" s="100">
        <f>(AL14)*$C$6</f>
        <v>0</v>
      </c>
      <c r="AO15" s="100">
        <f>(AO14)*$C$6</f>
        <v>0</v>
      </c>
      <c r="AQ15" s="100">
        <f>(AQ14)*$C$6</f>
        <v>0</v>
      </c>
      <c r="AR15" s="100">
        <f>(AR14)*$C$6</f>
        <v>0</v>
      </c>
      <c r="AS15" s="100">
        <f>(AS14)*$C$6</f>
        <v>0</v>
      </c>
      <c r="AU15" s="100">
        <f>(AU14)*$C$6</f>
        <v>0</v>
      </c>
      <c r="AV15" s="100">
        <f>(AV14)*$C$6</f>
        <v>0</v>
      </c>
      <c r="AW15" s="100">
        <f>(AW14)*$C$6</f>
        <v>0</v>
      </c>
      <c r="AY15" s="100">
        <f>(AY14)*$C$6</f>
        <v>0</v>
      </c>
      <c r="AZ15" s="100">
        <f>(AZ14)*$C$6</f>
        <v>0</v>
      </c>
      <c r="BB15" s="100">
        <f>(BB14)*$C$6</f>
        <v>0</v>
      </c>
      <c r="BE15" s="100">
        <f>(BE14)*$C$6</f>
        <v>0</v>
      </c>
    </row>
    <row r="16" spans="1:58" s="106" customFormat="1" ht="17.100000000000001" customHeight="1" x14ac:dyDescent="0.3">
      <c r="A16" s="16"/>
      <c r="B16" s="176" t="s">
        <v>149</v>
      </c>
      <c r="C16" s="152">
        <f>SUM(D16:BE16)</f>
        <v>0</v>
      </c>
      <c r="D16" s="2"/>
      <c r="E16" s="104">
        <f t="shared" ref="E16" si="3">E14+E15</f>
        <v>0</v>
      </c>
      <c r="F16" s="2"/>
      <c r="G16" s="104">
        <f t="shared" ref="G16:R16" si="4">G14+G15</f>
        <v>0</v>
      </c>
      <c r="H16" s="104">
        <f t="shared" si="4"/>
        <v>0</v>
      </c>
      <c r="I16" s="104">
        <f t="shared" si="4"/>
        <v>0</v>
      </c>
      <c r="J16" s="104">
        <f t="shared" si="4"/>
        <v>0</v>
      </c>
      <c r="K16" s="104">
        <f t="shared" si="4"/>
        <v>0</v>
      </c>
      <c r="L16" s="104">
        <f t="shared" si="4"/>
        <v>0</v>
      </c>
      <c r="M16" s="104">
        <f t="shared" si="4"/>
        <v>0</v>
      </c>
      <c r="N16" s="104">
        <f t="shared" si="4"/>
        <v>0</v>
      </c>
      <c r="O16" s="104">
        <f t="shared" si="4"/>
        <v>0</v>
      </c>
      <c r="P16" s="104">
        <f t="shared" si="4"/>
        <v>0</v>
      </c>
      <c r="Q16" s="104">
        <f t="shared" si="4"/>
        <v>0</v>
      </c>
      <c r="R16" s="104">
        <f t="shared" si="4"/>
        <v>0</v>
      </c>
      <c r="S16" s="2"/>
      <c r="T16" s="104">
        <f t="shared" ref="T16:X16" si="5">T14+T15</f>
        <v>0</v>
      </c>
      <c r="U16" s="104">
        <f t="shared" si="5"/>
        <v>0</v>
      </c>
      <c r="V16" s="104">
        <f t="shared" si="5"/>
        <v>0</v>
      </c>
      <c r="W16" s="104">
        <f t="shared" si="5"/>
        <v>0</v>
      </c>
      <c r="X16" s="104">
        <f t="shared" si="5"/>
        <v>0</v>
      </c>
      <c r="Y16" s="2"/>
      <c r="Z16" s="104">
        <f t="shared" ref="Z16:AB16" si="6">Z14+Z15</f>
        <v>0</v>
      </c>
      <c r="AA16" s="104">
        <f t="shared" si="6"/>
        <v>0</v>
      </c>
      <c r="AB16" s="104">
        <f t="shared" si="6"/>
        <v>0</v>
      </c>
      <c r="AC16" s="2"/>
      <c r="AD16" s="104">
        <f t="shared" ref="AD16:AE16" si="7">AD14+AD15</f>
        <v>0</v>
      </c>
      <c r="AE16" s="104">
        <f t="shared" si="7"/>
        <v>0</v>
      </c>
      <c r="AF16" s="2"/>
      <c r="AG16" s="2"/>
      <c r="AH16" s="2"/>
      <c r="AI16" s="104">
        <f t="shared" ref="AI16:AL16" si="8">AI14+AI15</f>
        <v>0</v>
      </c>
      <c r="AJ16" s="104">
        <f t="shared" si="8"/>
        <v>0</v>
      </c>
      <c r="AK16" s="104">
        <f t="shared" si="8"/>
        <v>0</v>
      </c>
      <c r="AL16" s="104">
        <f t="shared" si="8"/>
        <v>0</v>
      </c>
      <c r="AM16" s="2"/>
      <c r="AN16" s="2"/>
      <c r="AO16" s="104">
        <f t="shared" ref="AO16" si="9">AO14+AO15</f>
        <v>0</v>
      </c>
      <c r="AP16" s="2"/>
      <c r="AQ16" s="104">
        <f t="shared" ref="AQ16:AS16" si="10">AQ14+AQ15</f>
        <v>0</v>
      </c>
      <c r="AR16" s="104">
        <f t="shared" si="10"/>
        <v>0</v>
      </c>
      <c r="AS16" s="104">
        <f t="shared" si="10"/>
        <v>0</v>
      </c>
      <c r="AT16" s="2"/>
      <c r="AU16" s="104">
        <f t="shared" ref="AU16:AW16" si="11">AU14+AU15</f>
        <v>0</v>
      </c>
      <c r="AV16" s="104">
        <f t="shared" si="11"/>
        <v>0</v>
      </c>
      <c r="AW16" s="104">
        <f t="shared" si="11"/>
        <v>0</v>
      </c>
      <c r="AX16" s="2"/>
      <c r="AY16" s="104">
        <f t="shared" ref="AY16:AZ16" si="12">AY14+AY15</f>
        <v>0</v>
      </c>
      <c r="AZ16" s="104">
        <f t="shared" si="12"/>
        <v>0</v>
      </c>
      <c r="BA16" s="2"/>
      <c r="BB16" s="104">
        <f t="shared" ref="BB16" si="13">BB14+BB15</f>
        <v>0</v>
      </c>
      <c r="BC16" s="2"/>
      <c r="BD16" s="2"/>
      <c r="BE16" s="104">
        <f t="shared" ref="BE16" si="14">BE14+BE15</f>
        <v>0</v>
      </c>
      <c r="BF16" s="2"/>
    </row>
    <row r="17" spans="1:1" ht="5.25" customHeight="1" x14ac:dyDescent="0.3">
      <c r="A17" s="214"/>
    </row>
    <row r="18" spans="1:1" ht="17.100000000000001" hidden="1" customHeight="1" x14ac:dyDescent="0.3">
      <c r="A18" s="214"/>
    </row>
    <row r="19" spans="1:1" ht="0" hidden="1" customHeight="1" x14ac:dyDescent="0.3">
      <c r="A19" s="214"/>
    </row>
    <row r="20" spans="1:1" ht="0" hidden="1" customHeight="1" x14ac:dyDescent="0.3">
      <c r="A20" s="214"/>
    </row>
    <row r="21" spans="1:1" ht="0" hidden="1" customHeight="1" x14ac:dyDescent="0.3">
      <c r="A21" s="214"/>
    </row>
    <row r="23" spans="1:1" ht="0" hidden="1" customHeight="1" x14ac:dyDescent="0.3">
      <c r="A23" s="214"/>
    </row>
    <row r="24" spans="1:1" ht="0" hidden="1" customHeight="1" x14ac:dyDescent="0.3">
      <c r="A24" s="214"/>
    </row>
    <row r="25" spans="1:1" ht="0" hidden="1" customHeight="1" x14ac:dyDescent="0.3">
      <c r="A25" s="214"/>
    </row>
    <row r="26" spans="1:1" ht="0" hidden="1" customHeight="1" x14ac:dyDescent="0.3">
      <c r="A26" s="214"/>
    </row>
    <row r="27" spans="1:1" ht="0" hidden="1" customHeight="1" x14ac:dyDescent="0.3">
      <c r="A27" s="214"/>
    </row>
    <row r="29" spans="1:1" ht="0" hidden="1" customHeight="1" x14ac:dyDescent="0.3">
      <c r="A29" s="214"/>
    </row>
    <row r="30" spans="1:1" ht="0" hidden="1" customHeight="1" x14ac:dyDescent="0.3">
      <c r="A30" s="214"/>
    </row>
    <row r="31" spans="1:1" ht="0" hidden="1" customHeight="1" x14ac:dyDescent="0.3">
      <c r="A31" s="214"/>
    </row>
    <row r="32" spans="1:1" ht="0" hidden="1" customHeight="1" x14ac:dyDescent="0.3">
      <c r="A32" s="214"/>
    </row>
    <row r="33" spans="1:1" ht="0" hidden="1" customHeight="1" x14ac:dyDescent="0.3">
      <c r="A33" s="214"/>
    </row>
  </sheetData>
  <sheetProtection algorithmName="SHA-512" hashValue="3NcJnplDZrxuW1NqZAYU8Belm7RfyoNspNcoSb8/wZfcXvAScrwA+3LPH35EGc2htQ8tvObtCu57ZROJSnVCEA==" saltValue="W1fOonRv+xBzFMT6bVP4bA==" spinCount="100000" sheet="1" objects="1" scenarios="1"/>
  <mergeCells count="4">
    <mergeCell ref="A8:A15"/>
    <mergeCell ref="A17:A21"/>
    <mergeCell ref="A23:A27"/>
    <mergeCell ref="A29:A33"/>
  </mergeCells>
  <pageMargins left="0.7" right="0.7" top="0.75" bottom="0.75" header="0.3" footer="0.3"/>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CF887C-80F6-4A2D-86B6-FAB62DA9E4D7}">
  <sheetPr codeName="Blad7"/>
  <dimension ref="A1:BS25"/>
  <sheetViews>
    <sheetView workbookViewId="0">
      <pane xSplit="2" ySplit="1" topLeftCell="AI2" activePane="bottomRight" state="frozen"/>
      <selection pane="topRight" activeCell="C3" sqref="C3"/>
      <selection pane="bottomLeft" activeCell="C3" sqref="C3"/>
      <selection pane="bottomRight" activeCell="BF6" sqref="BF6"/>
    </sheetView>
  </sheetViews>
  <sheetFormatPr defaultColWidth="0" defaultRowHeight="0" customHeight="1" zeroHeight="1" x14ac:dyDescent="0.3"/>
  <cols>
    <col min="1" max="1" width="1.625" style="15" customWidth="1"/>
    <col min="2" max="2" width="20.625" style="2" bestFit="1" customWidth="1"/>
    <col min="3" max="5" width="9" style="2" customWidth="1"/>
    <col min="6" max="6" width="9" style="3" customWidth="1"/>
    <col min="7" max="57" width="9" style="2" customWidth="1"/>
    <col min="58" max="58" width="1.75" style="2" customWidth="1"/>
    <col min="59" max="71" width="0" style="2" hidden="1" customWidth="1"/>
    <col min="72" max="16384" width="9" style="2" hidden="1"/>
  </cols>
  <sheetData>
    <row r="1" spans="1:58" s="1" customFormat="1" ht="17.100000000000001" customHeight="1" x14ac:dyDescent="0.3">
      <c r="A1" s="11"/>
      <c r="C1" s="43" t="s">
        <v>37</v>
      </c>
      <c r="D1" s="120" t="s">
        <v>38</v>
      </c>
      <c r="E1" s="120" t="s">
        <v>39</v>
      </c>
      <c r="F1" s="120" t="s">
        <v>40</v>
      </c>
      <c r="G1" s="120" t="s">
        <v>41</v>
      </c>
      <c r="H1" s="120" t="s">
        <v>42</v>
      </c>
      <c r="I1" s="120" t="s">
        <v>43</v>
      </c>
      <c r="J1" s="120" t="s">
        <v>44</v>
      </c>
      <c r="K1" s="120" t="s">
        <v>45</v>
      </c>
      <c r="L1" s="120" t="s">
        <v>123</v>
      </c>
      <c r="M1" s="120" t="s">
        <v>124</v>
      </c>
      <c r="N1" s="120" t="s">
        <v>48</v>
      </c>
      <c r="O1" s="32" t="s">
        <v>49</v>
      </c>
      <c r="P1" s="120" t="s">
        <v>50</v>
      </c>
      <c r="Q1" s="120" t="s">
        <v>51</v>
      </c>
      <c r="R1" s="120" t="s">
        <v>52</v>
      </c>
      <c r="S1" s="120" t="s">
        <v>53</v>
      </c>
      <c r="T1" s="120" t="s">
        <v>54</v>
      </c>
      <c r="U1" s="120" t="s">
        <v>55</v>
      </c>
      <c r="V1" s="120" t="s">
        <v>56</v>
      </c>
      <c r="W1" s="32" t="s">
        <v>57</v>
      </c>
      <c r="X1" s="120" t="s">
        <v>58</v>
      </c>
      <c r="Y1" s="120" t="s">
        <v>59</v>
      </c>
      <c r="Z1" s="120" t="s">
        <v>60</v>
      </c>
      <c r="AA1" s="120" t="s">
        <v>61</v>
      </c>
      <c r="AB1" s="120" t="s">
        <v>62</v>
      </c>
      <c r="AC1" s="120" t="s">
        <v>63</v>
      </c>
      <c r="AD1" s="120" t="s">
        <v>64</v>
      </c>
      <c r="AE1" s="120" t="s">
        <v>65</v>
      </c>
      <c r="AF1" s="120" t="s">
        <v>66</v>
      </c>
      <c r="AG1" s="120" t="s">
        <v>67</v>
      </c>
      <c r="AH1" s="120" t="s">
        <v>68</v>
      </c>
      <c r="AI1" s="120" t="s">
        <v>69</v>
      </c>
      <c r="AJ1" s="32" t="s">
        <v>70</v>
      </c>
      <c r="AK1" s="120" t="s">
        <v>71</v>
      </c>
      <c r="AL1" s="120" t="s">
        <v>72</v>
      </c>
      <c r="AM1" s="120" t="s">
        <v>73</v>
      </c>
      <c r="AN1" s="120" t="s">
        <v>74</v>
      </c>
      <c r="AO1" s="120" t="s">
        <v>75</v>
      </c>
      <c r="AP1" s="120" t="s">
        <v>76</v>
      </c>
      <c r="AQ1" s="120" t="s">
        <v>77</v>
      </c>
      <c r="AR1" s="32" t="s">
        <v>78</v>
      </c>
      <c r="AS1" s="120" t="s">
        <v>79</v>
      </c>
      <c r="AT1" s="120" t="s">
        <v>80</v>
      </c>
      <c r="AU1" s="120" t="s">
        <v>81</v>
      </c>
      <c r="AV1" s="120" t="s">
        <v>82</v>
      </c>
      <c r="AW1" s="120" t="s">
        <v>83</v>
      </c>
      <c r="AX1" s="120" t="s">
        <v>84</v>
      </c>
      <c r="AY1" s="120" t="s">
        <v>85</v>
      </c>
      <c r="AZ1" s="120" t="s">
        <v>86</v>
      </c>
      <c r="BA1" s="120" t="s">
        <v>125</v>
      </c>
      <c r="BB1" s="120" t="s">
        <v>88</v>
      </c>
      <c r="BC1" s="120" t="s">
        <v>89</v>
      </c>
      <c r="BD1" s="120" t="s">
        <v>126</v>
      </c>
      <c r="BE1" s="120" t="s">
        <v>91</v>
      </c>
    </row>
    <row r="2" spans="1:58" ht="5.25" customHeight="1" x14ac:dyDescent="0.3">
      <c r="A2" s="16"/>
    </row>
    <row r="3" spans="1:58" ht="17.100000000000001" customHeight="1" x14ac:dyDescent="0.3">
      <c r="A3" s="16"/>
      <c r="B3" s="146" t="s">
        <v>144</v>
      </c>
      <c r="C3" s="145"/>
      <c r="F3" s="2"/>
    </row>
    <row r="4" spans="1:58" ht="5.25" customHeight="1" x14ac:dyDescent="0.3">
      <c r="F4" s="2"/>
    </row>
    <row r="5" spans="1:58" ht="17.100000000000001" customHeight="1" x14ac:dyDescent="0.3">
      <c r="A5" s="214"/>
      <c r="B5" s="148" t="s">
        <v>131</v>
      </c>
      <c r="C5" s="149"/>
      <c r="F5" s="2"/>
      <c r="O5" s="4"/>
      <c r="W5" s="4"/>
      <c r="AJ5" s="4"/>
      <c r="AR5" s="4"/>
    </row>
    <row r="6" spans="1:58" ht="17.100000000000001" customHeight="1" x14ac:dyDescent="0.3">
      <c r="A6" s="214"/>
      <c r="B6" s="150" t="s">
        <v>159</v>
      </c>
      <c r="C6" s="100">
        <f>SUM(D6:BE6)</f>
        <v>0</v>
      </c>
      <c r="F6" s="2"/>
      <c r="O6" s="109"/>
      <c r="W6" s="109"/>
      <c r="AJ6" s="109"/>
      <c r="AR6" s="109"/>
      <c r="BF6" s="61"/>
    </row>
    <row r="7" spans="1:58" ht="17.100000000000001" customHeight="1" x14ac:dyDescent="0.3">
      <c r="A7" s="214"/>
      <c r="B7" s="150" t="s">
        <v>148</v>
      </c>
      <c r="C7" s="100">
        <f>SUM(D7:BE7)</f>
        <v>0</v>
      </c>
      <c r="F7" s="2"/>
      <c r="O7" s="100">
        <f t="shared" ref="O7:AR7" si="0">(O6)*$C$3</f>
        <v>0</v>
      </c>
      <c r="W7" s="100">
        <f t="shared" si="0"/>
        <v>0</v>
      </c>
      <c r="AJ7" s="100">
        <f t="shared" si="0"/>
        <v>0</v>
      </c>
      <c r="AR7" s="100">
        <f t="shared" si="0"/>
        <v>0</v>
      </c>
    </row>
    <row r="8" spans="1:58" s="106" customFormat="1" ht="17.100000000000001" customHeight="1" x14ac:dyDescent="0.3">
      <c r="A8" s="16"/>
      <c r="B8" s="151" t="s">
        <v>149</v>
      </c>
      <c r="C8" s="152">
        <f>SUM(D8:BE8)</f>
        <v>0</v>
      </c>
      <c r="D8" s="2"/>
      <c r="E8" s="2"/>
      <c r="F8" s="2"/>
      <c r="G8" s="2"/>
      <c r="H8" s="2"/>
      <c r="I8" s="2"/>
      <c r="J8" s="2"/>
      <c r="K8" s="2"/>
      <c r="L8" s="2"/>
      <c r="M8" s="2"/>
      <c r="N8" s="2"/>
      <c r="O8" s="104">
        <f t="shared" ref="O8:AR8" si="1">O6+O7</f>
        <v>0</v>
      </c>
      <c r="P8" s="2"/>
      <c r="Q8" s="2"/>
      <c r="R8" s="2"/>
      <c r="S8" s="2"/>
      <c r="T8" s="2"/>
      <c r="U8" s="2"/>
      <c r="V8" s="2"/>
      <c r="W8" s="104">
        <f t="shared" si="1"/>
        <v>0</v>
      </c>
      <c r="X8" s="2"/>
      <c r="Y8" s="2"/>
      <c r="Z8" s="2"/>
      <c r="AA8" s="2"/>
      <c r="AB8" s="2"/>
      <c r="AC8" s="2"/>
      <c r="AD8" s="2"/>
      <c r="AE8" s="2"/>
      <c r="AF8" s="2"/>
      <c r="AG8" s="2"/>
      <c r="AH8" s="2"/>
      <c r="AI8" s="2"/>
      <c r="AJ8" s="104">
        <f t="shared" si="1"/>
        <v>0</v>
      </c>
      <c r="AK8" s="2"/>
      <c r="AL8" s="2"/>
      <c r="AM8" s="2"/>
      <c r="AN8" s="2"/>
      <c r="AO8" s="2"/>
      <c r="AP8" s="2"/>
      <c r="AQ8" s="2"/>
      <c r="AR8" s="104">
        <f t="shared" si="1"/>
        <v>0</v>
      </c>
      <c r="AS8" s="2"/>
      <c r="AT8" s="2"/>
      <c r="AU8" s="2"/>
      <c r="AV8" s="2"/>
      <c r="AW8" s="2"/>
      <c r="AX8" s="2"/>
      <c r="AY8" s="2"/>
      <c r="AZ8" s="2"/>
      <c r="BA8" s="2"/>
      <c r="BB8" s="2"/>
      <c r="BC8" s="2"/>
      <c r="BD8" s="2"/>
      <c r="BE8" s="2"/>
      <c r="BF8" s="105"/>
    </row>
    <row r="9" spans="1:58" ht="5.25" customHeight="1" x14ac:dyDescent="0.3">
      <c r="A9" s="214"/>
    </row>
    <row r="10" spans="1:58" ht="17.100000000000001" hidden="1" customHeight="1" x14ac:dyDescent="0.3">
      <c r="A10" s="214"/>
    </row>
    <row r="11" spans="1:58" ht="0" hidden="1" customHeight="1" x14ac:dyDescent="0.3">
      <c r="A11" s="214"/>
    </row>
    <row r="12" spans="1:58" ht="0" hidden="1" customHeight="1" x14ac:dyDescent="0.3">
      <c r="A12" s="214"/>
    </row>
    <row r="13" spans="1:58" ht="0" hidden="1" customHeight="1" x14ac:dyDescent="0.3">
      <c r="A13" s="214"/>
    </row>
    <row r="15" spans="1:58" ht="0" hidden="1" customHeight="1" x14ac:dyDescent="0.3">
      <c r="A15" s="214"/>
    </row>
    <row r="16" spans="1:58" ht="0" hidden="1" customHeight="1" x14ac:dyDescent="0.3">
      <c r="A16" s="214"/>
    </row>
    <row r="17" spans="1:1" ht="0" hidden="1" customHeight="1" x14ac:dyDescent="0.3">
      <c r="A17" s="214"/>
    </row>
    <row r="18" spans="1:1" ht="0" hidden="1" customHeight="1" x14ac:dyDescent="0.3">
      <c r="A18" s="214"/>
    </row>
    <row r="19" spans="1:1" ht="0" hidden="1" customHeight="1" x14ac:dyDescent="0.3">
      <c r="A19" s="214"/>
    </row>
    <row r="21" spans="1:1" ht="0" hidden="1" customHeight="1" x14ac:dyDescent="0.3">
      <c r="A21" s="214"/>
    </row>
    <row r="22" spans="1:1" ht="0" hidden="1" customHeight="1" x14ac:dyDescent="0.3">
      <c r="A22" s="214"/>
    </row>
    <row r="23" spans="1:1" ht="0" hidden="1" customHeight="1" x14ac:dyDescent="0.3">
      <c r="A23" s="214"/>
    </row>
    <row r="24" spans="1:1" ht="0" hidden="1" customHeight="1" x14ac:dyDescent="0.3">
      <c r="A24" s="214"/>
    </row>
    <row r="25" spans="1:1" ht="0" hidden="1" customHeight="1" x14ac:dyDescent="0.3">
      <c r="A25" s="214"/>
    </row>
  </sheetData>
  <sheetProtection algorithmName="SHA-512" hashValue="w0fBkemeHCmEzteIsjZMcK8nicPb7Dtmui1+vqlSWLSWW02DFb2A3DKPIlMoCgNM8qQBUUSPllZobgRktoBLBg==" saltValue="xaQJ3qZ69An141qrgPijKg==" spinCount="100000" sheet="1" objects="1" scenarios="1"/>
  <mergeCells count="4">
    <mergeCell ref="A5:A7"/>
    <mergeCell ref="A9:A13"/>
    <mergeCell ref="A15:A19"/>
    <mergeCell ref="A21:A25"/>
  </mergeCells>
  <pageMargins left="0.7" right="0.7" top="0.75" bottom="0.75" header="0.3" footer="0.3"/>
  <pageSetup paperSize="9" orientation="portrait" horizontalDpi="4294967293"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0A857-1396-4C39-A483-F399BC9DDC45}">
  <sheetPr codeName="Blad8"/>
  <dimension ref="A1:BS27"/>
  <sheetViews>
    <sheetView workbookViewId="0">
      <pane xSplit="2" ySplit="1" topLeftCell="AJ2" activePane="bottomRight" state="frozen"/>
      <selection pane="topRight" activeCell="C3" sqref="C3"/>
      <selection pane="bottomLeft" activeCell="C3" sqref="C3"/>
      <selection pane="bottomRight" activeCell="E7" sqref="E7:BE7"/>
    </sheetView>
  </sheetViews>
  <sheetFormatPr defaultColWidth="0" defaultRowHeight="0" customHeight="1" zeroHeight="1" x14ac:dyDescent="0.3"/>
  <cols>
    <col min="1" max="1" width="1.625" style="15" customWidth="1"/>
    <col min="2" max="2" width="20.625" style="2" bestFit="1" customWidth="1"/>
    <col min="3" max="5" width="9" style="2" customWidth="1"/>
    <col min="6" max="6" width="9" style="3" customWidth="1"/>
    <col min="7" max="57" width="9" style="2" customWidth="1"/>
    <col min="58" max="58" width="1.75" style="2" customWidth="1"/>
    <col min="59" max="71" width="0" style="2" hidden="1" customWidth="1"/>
    <col min="72" max="16384" width="9" style="2" hidden="1"/>
  </cols>
  <sheetData>
    <row r="1" spans="1:58" s="1" customFormat="1" ht="17.100000000000001" customHeight="1" x14ac:dyDescent="0.3">
      <c r="A1" s="11"/>
      <c r="C1" s="43" t="s">
        <v>37</v>
      </c>
      <c r="D1" s="120" t="s">
        <v>38</v>
      </c>
      <c r="E1" s="32" t="s">
        <v>39</v>
      </c>
      <c r="F1" s="120" t="s">
        <v>40</v>
      </c>
      <c r="G1" s="32" t="s">
        <v>41</v>
      </c>
      <c r="H1" s="32" t="s">
        <v>42</v>
      </c>
      <c r="I1" s="32" t="s">
        <v>43</v>
      </c>
      <c r="J1" s="32" t="s">
        <v>44</v>
      </c>
      <c r="K1" s="32" t="s">
        <v>45</v>
      </c>
      <c r="L1" s="32" t="s">
        <v>123</v>
      </c>
      <c r="M1" s="32" t="s">
        <v>124</v>
      </c>
      <c r="N1" s="32" t="s">
        <v>48</v>
      </c>
      <c r="O1" s="32" t="s">
        <v>49</v>
      </c>
      <c r="P1" s="32" t="s">
        <v>50</v>
      </c>
      <c r="Q1" s="32" t="s">
        <v>51</v>
      </c>
      <c r="R1" s="32" t="s">
        <v>52</v>
      </c>
      <c r="S1" s="120" t="s">
        <v>53</v>
      </c>
      <c r="T1" s="32" t="s">
        <v>54</v>
      </c>
      <c r="U1" s="32" t="s">
        <v>55</v>
      </c>
      <c r="V1" s="120" t="s">
        <v>56</v>
      </c>
      <c r="W1" s="32" t="s">
        <v>57</v>
      </c>
      <c r="X1" s="32" t="s">
        <v>58</v>
      </c>
      <c r="Y1" s="120" t="s">
        <v>59</v>
      </c>
      <c r="Z1" s="32" t="s">
        <v>60</v>
      </c>
      <c r="AA1" s="32" t="s">
        <v>61</v>
      </c>
      <c r="AB1" s="32" t="s">
        <v>62</v>
      </c>
      <c r="AC1" s="120" t="s">
        <v>63</v>
      </c>
      <c r="AD1" s="32" t="s">
        <v>64</v>
      </c>
      <c r="AE1" s="32" t="s">
        <v>65</v>
      </c>
      <c r="AF1" s="120" t="s">
        <v>66</v>
      </c>
      <c r="AG1" s="120" t="s">
        <v>67</v>
      </c>
      <c r="AH1" s="120" t="s">
        <v>68</v>
      </c>
      <c r="AI1" s="32" t="s">
        <v>69</v>
      </c>
      <c r="AJ1" s="32" t="s">
        <v>70</v>
      </c>
      <c r="AK1" s="32" t="s">
        <v>71</v>
      </c>
      <c r="AL1" s="32" t="s">
        <v>72</v>
      </c>
      <c r="AM1" s="32" t="s">
        <v>73</v>
      </c>
      <c r="AN1" s="120" t="s">
        <v>74</v>
      </c>
      <c r="AO1" s="32" t="s">
        <v>75</v>
      </c>
      <c r="AP1" s="32" t="s">
        <v>76</v>
      </c>
      <c r="AQ1" s="32" t="s">
        <v>77</v>
      </c>
      <c r="AR1" s="32" t="s">
        <v>78</v>
      </c>
      <c r="AS1" s="32" t="s">
        <v>79</v>
      </c>
      <c r="AT1" s="32" t="s">
        <v>80</v>
      </c>
      <c r="AU1" s="32" t="s">
        <v>81</v>
      </c>
      <c r="AV1" s="120" t="s">
        <v>82</v>
      </c>
      <c r="AW1" s="32" t="s">
        <v>83</v>
      </c>
      <c r="AX1" s="120" t="s">
        <v>84</v>
      </c>
      <c r="AY1" s="32" t="s">
        <v>85</v>
      </c>
      <c r="AZ1" s="32" t="s">
        <v>86</v>
      </c>
      <c r="BA1" s="32" t="s">
        <v>125</v>
      </c>
      <c r="BB1" s="32" t="s">
        <v>88</v>
      </c>
      <c r="BC1" s="120" t="s">
        <v>89</v>
      </c>
      <c r="BD1" s="32" t="s">
        <v>126</v>
      </c>
      <c r="BE1" s="32" t="s">
        <v>91</v>
      </c>
    </row>
    <row r="2" spans="1:58" ht="5.25" customHeight="1" x14ac:dyDescent="0.3">
      <c r="A2" s="16"/>
    </row>
    <row r="3" spans="1:58" ht="17.100000000000001" customHeight="1" x14ac:dyDescent="0.3">
      <c r="A3" s="16"/>
      <c r="B3" s="146" t="s">
        <v>144</v>
      </c>
      <c r="C3" s="145"/>
      <c r="F3" s="2"/>
    </row>
    <row r="4" spans="1:58" ht="5.25" customHeight="1" x14ac:dyDescent="0.3">
      <c r="F4" s="2"/>
    </row>
    <row r="5" spans="1:58" ht="17.100000000000001" customHeight="1" x14ac:dyDescent="0.3">
      <c r="A5" s="214"/>
      <c r="B5" s="5" t="s">
        <v>160</v>
      </c>
      <c r="C5" s="4"/>
      <c r="E5" s="4"/>
      <c r="F5" s="2"/>
      <c r="G5" s="4"/>
      <c r="H5" s="4"/>
      <c r="I5" s="4"/>
      <c r="J5" s="4"/>
      <c r="K5" s="4"/>
      <c r="L5" s="4"/>
      <c r="M5" s="4"/>
      <c r="N5" s="4"/>
      <c r="O5" s="4"/>
      <c r="P5" s="4"/>
      <c r="Q5" s="4"/>
      <c r="R5" s="4"/>
      <c r="T5" s="4"/>
      <c r="U5" s="4"/>
      <c r="W5" s="4"/>
      <c r="X5" s="4"/>
      <c r="Z5" s="4"/>
      <c r="AA5" s="4"/>
      <c r="AB5" s="4"/>
      <c r="AD5" s="4"/>
      <c r="AE5" s="4"/>
      <c r="AI5" s="4"/>
      <c r="AJ5" s="4"/>
      <c r="AK5" s="4"/>
      <c r="AL5" s="4"/>
      <c r="AM5" s="4"/>
      <c r="AO5" s="4"/>
      <c r="AP5" s="4"/>
      <c r="AQ5" s="4"/>
      <c r="AR5" s="4"/>
      <c r="AS5" s="4"/>
      <c r="AT5" s="4"/>
      <c r="AU5" s="4"/>
      <c r="AW5" s="4"/>
      <c r="AY5" s="4"/>
      <c r="AZ5" s="4"/>
      <c r="BA5" s="4"/>
      <c r="BB5" s="4"/>
      <c r="BD5" s="4"/>
      <c r="BE5" s="4"/>
    </row>
    <row r="6" spans="1:58" ht="17.100000000000001" customHeight="1" x14ac:dyDescent="0.3">
      <c r="A6" s="214"/>
      <c r="B6" s="9" t="s">
        <v>147</v>
      </c>
      <c r="C6" s="107">
        <f>SUM(D6:BE6)</f>
        <v>0</v>
      </c>
      <c r="E6" s="109"/>
      <c r="F6" s="2"/>
      <c r="G6" s="109"/>
      <c r="H6" s="109"/>
      <c r="I6" s="109"/>
      <c r="J6" s="109"/>
      <c r="K6" s="109"/>
      <c r="L6" s="109"/>
      <c r="M6" s="109"/>
      <c r="N6" s="109"/>
      <c r="O6" s="109"/>
      <c r="P6" s="109"/>
      <c r="Q6" s="109"/>
      <c r="R6" s="109"/>
      <c r="T6" s="109"/>
      <c r="U6" s="109"/>
      <c r="W6" s="109"/>
      <c r="X6" s="109"/>
      <c r="Z6" s="109"/>
      <c r="AA6" s="109"/>
      <c r="AB6" s="109"/>
      <c r="AD6" s="109"/>
      <c r="AE6" s="109"/>
      <c r="AI6" s="109"/>
      <c r="AJ6" s="109"/>
      <c r="AK6" s="109"/>
      <c r="AL6" s="109"/>
      <c r="AM6" s="109"/>
      <c r="AO6" s="109"/>
      <c r="AP6" s="109"/>
      <c r="AQ6" s="109"/>
      <c r="AR6" s="109"/>
      <c r="AS6" s="109"/>
      <c r="AT6" s="109"/>
      <c r="AU6" s="109"/>
      <c r="AW6" s="109"/>
      <c r="AY6" s="109"/>
      <c r="AZ6" s="109"/>
      <c r="BA6" s="109"/>
      <c r="BB6" s="109"/>
      <c r="BD6" s="109"/>
      <c r="BE6" s="109"/>
      <c r="BF6" s="61"/>
    </row>
    <row r="7" spans="1:58" ht="17.100000000000001" customHeight="1" x14ac:dyDescent="0.3">
      <c r="A7" s="214"/>
      <c r="B7" s="101" t="s">
        <v>148</v>
      </c>
      <c r="C7" s="107">
        <f>SUM(D7:BE7)</f>
        <v>0</v>
      </c>
      <c r="E7" s="100">
        <f t="shared" ref="E7:BE7" si="0">(E6)*$C$3</f>
        <v>0</v>
      </c>
      <c r="F7" s="2"/>
      <c r="G7" s="100">
        <f t="shared" si="0"/>
        <v>0</v>
      </c>
      <c r="H7" s="100">
        <f t="shared" si="0"/>
        <v>0</v>
      </c>
      <c r="I7" s="100">
        <f t="shared" si="0"/>
        <v>0</v>
      </c>
      <c r="J7" s="100">
        <f t="shared" si="0"/>
        <v>0</v>
      </c>
      <c r="K7" s="100">
        <f t="shared" si="0"/>
        <v>0</v>
      </c>
      <c r="L7" s="100">
        <f t="shared" si="0"/>
        <v>0</v>
      </c>
      <c r="M7" s="100">
        <f t="shared" si="0"/>
        <v>0</v>
      </c>
      <c r="N7" s="100">
        <f t="shared" si="0"/>
        <v>0</v>
      </c>
      <c r="O7" s="100">
        <f t="shared" si="0"/>
        <v>0</v>
      </c>
      <c r="P7" s="100">
        <f t="shared" si="0"/>
        <v>0</v>
      </c>
      <c r="Q7" s="100">
        <f t="shared" si="0"/>
        <v>0</v>
      </c>
      <c r="R7" s="100">
        <f t="shared" si="0"/>
        <v>0</v>
      </c>
      <c r="T7" s="100">
        <f t="shared" si="0"/>
        <v>0</v>
      </c>
      <c r="U7" s="100">
        <f t="shared" si="0"/>
        <v>0</v>
      </c>
      <c r="W7" s="100">
        <f t="shared" si="0"/>
        <v>0</v>
      </c>
      <c r="X7" s="100">
        <f t="shared" si="0"/>
        <v>0</v>
      </c>
      <c r="Z7" s="100">
        <f t="shared" si="0"/>
        <v>0</v>
      </c>
      <c r="AA7" s="100">
        <f t="shared" si="0"/>
        <v>0</v>
      </c>
      <c r="AB7" s="100">
        <f t="shared" si="0"/>
        <v>0</v>
      </c>
      <c r="AD7" s="100">
        <f t="shared" si="0"/>
        <v>0</v>
      </c>
      <c r="AE7" s="100">
        <f t="shared" si="0"/>
        <v>0</v>
      </c>
      <c r="AI7" s="100">
        <f t="shared" si="0"/>
        <v>0</v>
      </c>
      <c r="AJ7" s="100">
        <f t="shared" si="0"/>
        <v>0</v>
      </c>
      <c r="AK7" s="100">
        <f t="shared" si="0"/>
        <v>0</v>
      </c>
      <c r="AL7" s="100">
        <f t="shared" si="0"/>
        <v>0</v>
      </c>
      <c r="AM7" s="100">
        <f t="shared" si="0"/>
        <v>0</v>
      </c>
      <c r="AO7" s="100">
        <f t="shared" si="0"/>
        <v>0</v>
      </c>
      <c r="AP7" s="100">
        <f t="shared" si="0"/>
        <v>0</v>
      </c>
      <c r="AQ7" s="100">
        <f t="shared" si="0"/>
        <v>0</v>
      </c>
      <c r="AR7" s="100">
        <f t="shared" si="0"/>
        <v>0</v>
      </c>
      <c r="AS7" s="100">
        <f t="shared" si="0"/>
        <v>0</v>
      </c>
      <c r="AT7" s="100">
        <f t="shared" si="0"/>
        <v>0</v>
      </c>
      <c r="AU7" s="100">
        <f t="shared" si="0"/>
        <v>0</v>
      </c>
      <c r="AW7" s="100">
        <f t="shared" si="0"/>
        <v>0</v>
      </c>
      <c r="AY7" s="100">
        <f t="shared" si="0"/>
        <v>0</v>
      </c>
      <c r="AZ7" s="100">
        <f t="shared" si="0"/>
        <v>0</v>
      </c>
      <c r="BA7" s="100">
        <f t="shared" si="0"/>
        <v>0</v>
      </c>
      <c r="BB7" s="100">
        <f t="shared" si="0"/>
        <v>0</v>
      </c>
      <c r="BD7" s="100">
        <f t="shared" si="0"/>
        <v>0</v>
      </c>
      <c r="BE7" s="100">
        <f t="shared" si="0"/>
        <v>0</v>
      </c>
    </row>
    <row r="8" spans="1:58" s="106" customFormat="1" ht="17.100000000000001" customHeight="1" x14ac:dyDescent="0.3">
      <c r="A8" s="16"/>
      <c r="B8" s="102" t="s">
        <v>149</v>
      </c>
      <c r="C8" s="103">
        <f>SUM(D8:BE8)</f>
        <v>0</v>
      </c>
      <c r="D8" s="2"/>
      <c r="E8" s="104">
        <f t="shared" ref="E8:BE8" si="1">E6+E7</f>
        <v>0</v>
      </c>
      <c r="F8" s="2"/>
      <c r="G8" s="104">
        <f t="shared" si="1"/>
        <v>0</v>
      </c>
      <c r="H8" s="104">
        <f t="shared" si="1"/>
        <v>0</v>
      </c>
      <c r="I8" s="104">
        <f t="shared" si="1"/>
        <v>0</v>
      </c>
      <c r="J8" s="104">
        <f t="shared" si="1"/>
        <v>0</v>
      </c>
      <c r="K8" s="104">
        <f t="shared" si="1"/>
        <v>0</v>
      </c>
      <c r="L8" s="104">
        <f t="shared" si="1"/>
        <v>0</v>
      </c>
      <c r="M8" s="104">
        <f t="shared" si="1"/>
        <v>0</v>
      </c>
      <c r="N8" s="104">
        <f t="shared" si="1"/>
        <v>0</v>
      </c>
      <c r="O8" s="104">
        <f t="shared" si="1"/>
        <v>0</v>
      </c>
      <c r="P8" s="104">
        <f t="shared" si="1"/>
        <v>0</v>
      </c>
      <c r="Q8" s="104">
        <f t="shared" si="1"/>
        <v>0</v>
      </c>
      <c r="R8" s="104">
        <f t="shared" si="1"/>
        <v>0</v>
      </c>
      <c r="S8" s="2"/>
      <c r="T8" s="104">
        <f t="shared" si="1"/>
        <v>0</v>
      </c>
      <c r="U8" s="104">
        <f t="shared" si="1"/>
        <v>0</v>
      </c>
      <c r="V8" s="2"/>
      <c r="W8" s="104">
        <f t="shared" si="1"/>
        <v>0</v>
      </c>
      <c r="X8" s="104">
        <f t="shared" si="1"/>
        <v>0</v>
      </c>
      <c r="Y8" s="2"/>
      <c r="Z8" s="104">
        <f t="shared" si="1"/>
        <v>0</v>
      </c>
      <c r="AA8" s="104">
        <f t="shared" si="1"/>
        <v>0</v>
      </c>
      <c r="AB8" s="104">
        <f t="shared" si="1"/>
        <v>0</v>
      </c>
      <c r="AC8" s="2"/>
      <c r="AD8" s="104">
        <f t="shared" si="1"/>
        <v>0</v>
      </c>
      <c r="AE8" s="104">
        <f t="shared" si="1"/>
        <v>0</v>
      </c>
      <c r="AF8" s="2"/>
      <c r="AG8" s="2"/>
      <c r="AH8" s="2"/>
      <c r="AI8" s="104">
        <f t="shared" si="1"/>
        <v>0</v>
      </c>
      <c r="AJ8" s="104">
        <f t="shared" si="1"/>
        <v>0</v>
      </c>
      <c r="AK8" s="104">
        <f t="shared" si="1"/>
        <v>0</v>
      </c>
      <c r="AL8" s="104">
        <f t="shared" si="1"/>
        <v>0</v>
      </c>
      <c r="AM8" s="104">
        <f t="shared" si="1"/>
        <v>0</v>
      </c>
      <c r="AN8" s="2"/>
      <c r="AO8" s="104">
        <f t="shared" si="1"/>
        <v>0</v>
      </c>
      <c r="AP8" s="104">
        <f t="shared" si="1"/>
        <v>0</v>
      </c>
      <c r="AQ8" s="104">
        <f t="shared" si="1"/>
        <v>0</v>
      </c>
      <c r="AR8" s="104">
        <f t="shared" si="1"/>
        <v>0</v>
      </c>
      <c r="AS8" s="104">
        <f t="shared" si="1"/>
        <v>0</v>
      </c>
      <c r="AT8" s="104">
        <f t="shared" si="1"/>
        <v>0</v>
      </c>
      <c r="AU8" s="104">
        <f t="shared" si="1"/>
        <v>0</v>
      </c>
      <c r="AV8" s="2"/>
      <c r="AW8" s="104">
        <f t="shared" si="1"/>
        <v>0</v>
      </c>
      <c r="AX8" s="2"/>
      <c r="AY8" s="104">
        <f t="shared" si="1"/>
        <v>0</v>
      </c>
      <c r="AZ8" s="104">
        <f t="shared" si="1"/>
        <v>0</v>
      </c>
      <c r="BA8" s="104">
        <f t="shared" si="1"/>
        <v>0</v>
      </c>
      <c r="BB8" s="104">
        <f t="shared" si="1"/>
        <v>0</v>
      </c>
      <c r="BC8" s="2"/>
      <c r="BD8" s="104">
        <f t="shared" si="1"/>
        <v>0</v>
      </c>
      <c r="BE8" s="104">
        <f t="shared" si="1"/>
        <v>0</v>
      </c>
      <c r="BF8" s="105"/>
    </row>
    <row r="9" spans="1:58" ht="5.25" customHeight="1" x14ac:dyDescent="0.3">
      <c r="A9" s="47"/>
      <c r="F9" s="2"/>
    </row>
    <row r="10" spans="1:58" ht="17.100000000000001" hidden="1" customHeight="1" x14ac:dyDescent="0.3"/>
    <row r="11" spans="1:58" ht="0" hidden="1" customHeight="1" x14ac:dyDescent="0.3">
      <c r="A11" s="47"/>
    </row>
    <row r="12" spans="1:58" ht="0" hidden="1" customHeight="1" x14ac:dyDescent="0.3">
      <c r="A12" s="47"/>
    </row>
    <row r="13" spans="1:58" ht="0" hidden="1" customHeight="1" x14ac:dyDescent="0.3">
      <c r="A13" s="47"/>
    </row>
    <row r="14" spans="1:58" ht="0" hidden="1" customHeight="1" x14ac:dyDescent="0.3">
      <c r="A14" s="47"/>
    </row>
    <row r="15" spans="1:58" ht="0" hidden="1" customHeight="1" x14ac:dyDescent="0.3">
      <c r="A15" s="47"/>
    </row>
    <row r="17" spans="1:1" ht="0" hidden="1" customHeight="1" x14ac:dyDescent="0.3">
      <c r="A17" s="47"/>
    </row>
    <row r="18" spans="1:1" ht="0" hidden="1" customHeight="1" x14ac:dyDescent="0.3">
      <c r="A18" s="47"/>
    </row>
    <row r="19" spans="1:1" ht="0" hidden="1" customHeight="1" x14ac:dyDescent="0.3">
      <c r="A19" s="47"/>
    </row>
    <row r="20" spans="1:1" ht="0" hidden="1" customHeight="1" x14ac:dyDescent="0.3">
      <c r="A20" s="47"/>
    </row>
    <row r="21" spans="1:1" ht="0" hidden="1" customHeight="1" x14ac:dyDescent="0.3">
      <c r="A21" s="47"/>
    </row>
    <row r="23" spans="1:1" ht="0" hidden="1" customHeight="1" x14ac:dyDescent="0.3">
      <c r="A23" s="47"/>
    </row>
    <row r="24" spans="1:1" ht="0" hidden="1" customHeight="1" x14ac:dyDescent="0.3">
      <c r="A24" s="47"/>
    </row>
    <row r="25" spans="1:1" ht="0" hidden="1" customHeight="1" x14ac:dyDescent="0.3">
      <c r="A25" s="47"/>
    </row>
    <row r="26" spans="1:1" ht="0" hidden="1" customHeight="1" x14ac:dyDescent="0.3">
      <c r="A26" s="47"/>
    </row>
    <row r="27" spans="1:1" ht="0" hidden="1" customHeight="1" x14ac:dyDescent="0.3">
      <c r="A27" s="47"/>
    </row>
  </sheetData>
  <sheetProtection algorithmName="SHA-512" hashValue="c1ASyRXiCoGXkbWp3OpN5WFUCeTtNvTQ2LE9/9ESYlv51ZB33z3G7OwFcHejXBHAn4SmskWDK81Na65B5vIYew==" saltValue="QhSqoeha7ntjQNtHk6PsmA==" spinCount="100000" sheet="1" objects="1" scenarios="1"/>
  <mergeCells count="1">
    <mergeCell ref="A5:A7"/>
  </mergeCells>
  <pageMargins left="0.7" right="0.7" top="0.75" bottom="0.75" header="0.3" footer="0.3"/>
  <pageSetup paperSize="9" orientation="portrait"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B8F37-952E-4142-8D83-B36E4DC673AC}">
  <sheetPr codeName="Blad9"/>
  <dimension ref="A1:BS27"/>
  <sheetViews>
    <sheetView workbookViewId="0">
      <pane xSplit="2" ySplit="1" topLeftCell="AK2" activePane="bottomRight" state="frozen"/>
      <selection pane="topRight" activeCell="C3" sqref="C3"/>
      <selection pane="bottomLeft" activeCell="C3" sqref="C3"/>
      <selection pane="bottomRight" activeCell="E8" sqref="E8:BE8"/>
    </sheetView>
  </sheetViews>
  <sheetFormatPr defaultColWidth="0" defaultRowHeight="0" customHeight="1" zeroHeight="1" x14ac:dyDescent="0.3"/>
  <cols>
    <col min="1" max="1" width="1.625" style="15" customWidth="1"/>
    <col min="2" max="2" width="32.875" style="2" bestFit="1" customWidth="1"/>
    <col min="3" max="5" width="9" style="2" customWidth="1"/>
    <col min="6" max="6" width="9" style="3" customWidth="1"/>
    <col min="7" max="57" width="9" style="2" customWidth="1"/>
    <col min="58" max="58" width="1.75" style="2" customWidth="1"/>
    <col min="59" max="71" width="0" style="2" hidden="1" customWidth="1"/>
    <col min="72" max="16384" width="9" style="2" hidden="1"/>
  </cols>
  <sheetData>
    <row r="1" spans="1:58" s="1" customFormat="1" ht="17.100000000000001" customHeight="1" x14ac:dyDescent="0.3">
      <c r="A1" s="11"/>
      <c r="C1" s="43" t="s">
        <v>37</v>
      </c>
      <c r="D1" s="120" t="s">
        <v>38</v>
      </c>
      <c r="E1" s="32" t="s">
        <v>39</v>
      </c>
      <c r="F1" s="120" t="s">
        <v>40</v>
      </c>
      <c r="G1" s="32" t="s">
        <v>41</v>
      </c>
      <c r="H1" s="32" t="s">
        <v>42</v>
      </c>
      <c r="I1" s="32" t="s">
        <v>43</v>
      </c>
      <c r="J1" s="32" t="s">
        <v>44</v>
      </c>
      <c r="K1" s="120" t="s">
        <v>45</v>
      </c>
      <c r="L1" s="32" t="s">
        <v>123</v>
      </c>
      <c r="M1" s="32" t="s">
        <v>124</v>
      </c>
      <c r="N1" s="32" t="s">
        <v>48</v>
      </c>
      <c r="O1" s="32" t="s">
        <v>49</v>
      </c>
      <c r="P1" s="32" t="s">
        <v>50</v>
      </c>
      <c r="Q1" s="120" t="s">
        <v>51</v>
      </c>
      <c r="R1" s="32" t="s">
        <v>52</v>
      </c>
      <c r="S1" s="120" t="s">
        <v>53</v>
      </c>
      <c r="T1" s="32" t="s">
        <v>54</v>
      </c>
      <c r="U1" s="32" t="s">
        <v>55</v>
      </c>
      <c r="V1" s="32" t="s">
        <v>56</v>
      </c>
      <c r="W1" s="32" t="s">
        <v>57</v>
      </c>
      <c r="X1" s="32" t="s">
        <v>58</v>
      </c>
      <c r="Y1" s="120" t="s">
        <v>59</v>
      </c>
      <c r="Z1" s="32" t="s">
        <v>60</v>
      </c>
      <c r="AA1" s="32" t="s">
        <v>61</v>
      </c>
      <c r="AB1" s="120" t="s">
        <v>62</v>
      </c>
      <c r="AC1" s="120" t="s">
        <v>63</v>
      </c>
      <c r="AD1" s="32" t="s">
        <v>64</v>
      </c>
      <c r="AE1" s="32" t="s">
        <v>65</v>
      </c>
      <c r="AF1" s="120" t="s">
        <v>66</v>
      </c>
      <c r="AG1" s="120" t="s">
        <v>67</v>
      </c>
      <c r="AH1" s="120" t="s">
        <v>68</v>
      </c>
      <c r="AI1" s="120" t="s">
        <v>69</v>
      </c>
      <c r="AJ1" s="32" t="s">
        <v>70</v>
      </c>
      <c r="AK1" s="120" t="s">
        <v>71</v>
      </c>
      <c r="AL1" s="120" t="s">
        <v>72</v>
      </c>
      <c r="AM1" s="120" t="s">
        <v>73</v>
      </c>
      <c r="AN1" s="120" t="s">
        <v>74</v>
      </c>
      <c r="AO1" s="32" t="s">
        <v>75</v>
      </c>
      <c r="AP1" s="120" t="s">
        <v>76</v>
      </c>
      <c r="AQ1" s="120" t="s">
        <v>77</v>
      </c>
      <c r="AR1" s="120" t="s">
        <v>78</v>
      </c>
      <c r="AS1" s="32" t="s">
        <v>79</v>
      </c>
      <c r="AT1" s="120" t="s">
        <v>80</v>
      </c>
      <c r="AU1" s="32" t="s">
        <v>81</v>
      </c>
      <c r="AV1" s="32" t="s">
        <v>82</v>
      </c>
      <c r="AW1" s="32" t="s">
        <v>83</v>
      </c>
      <c r="AX1" s="120" t="s">
        <v>84</v>
      </c>
      <c r="AY1" s="120" t="s">
        <v>85</v>
      </c>
      <c r="AZ1" s="32" t="s">
        <v>86</v>
      </c>
      <c r="BA1" s="32" t="s">
        <v>125</v>
      </c>
      <c r="BB1" s="32" t="s">
        <v>88</v>
      </c>
      <c r="BC1" s="120" t="s">
        <v>89</v>
      </c>
      <c r="BD1" s="32" t="s">
        <v>126</v>
      </c>
      <c r="BE1" s="32" t="s">
        <v>91</v>
      </c>
    </row>
    <row r="2" spans="1:58" ht="5.25" customHeight="1" x14ac:dyDescent="0.3">
      <c r="A2" s="16"/>
    </row>
    <row r="3" spans="1:58" ht="17.100000000000001" customHeight="1" x14ac:dyDescent="0.3">
      <c r="A3" s="16"/>
      <c r="B3" s="146" t="s">
        <v>144</v>
      </c>
      <c r="C3" s="145"/>
      <c r="F3" s="2"/>
    </row>
    <row r="4" spans="1:58" ht="5.25" customHeight="1" x14ac:dyDescent="0.3">
      <c r="F4" s="2"/>
    </row>
    <row r="5" spans="1:58" ht="17.100000000000001" customHeight="1" x14ac:dyDescent="0.3">
      <c r="A5" s="214"/>
      <c r="B5" s="160" t="s">
        <v>161</v>
      </c>
      <c r="C5" s="161"/>
      <c r="E5" s="4"/>
      <c r="F5" s="2"/>
      <c r="G5" s="4"/>
      <c r="H5" s="4"/>
      <c r="I5" s="4"/>
      <c r="J5" s="4"/>
      <c r="L5" s="4"/>
      <c r="M5" s="4"/>
      <c r="N5" s="4"/>
      <c r="O5" s="4"/>
      <c r="P5" s="4"/>
      <c r="R5" s="4"/>
      <c r="T5" s="4"/>
      <c r="U5" s="4"/>
      <c r="V5" s="4"/>
      <c r="W5" s="4"/>
      <c r="X5" s="4"/>
      <c r="Z5" s="4"/>
      <c r="AA5" s="4"/>
      <c r="AD5" s="4"/>
      <c r="AE5" s="4"/>
      <c r="AJ5" s="4"/>
      <c r="AO5" s="4"/>
      <c r="AS5" s="4"/>
      <c r="AU5" s="4"/>
      <c r="AV5" s="4"/>
      <c r="AW5" s="4"/>
      <c r="AZ5" s="4"/>
      <c r="BA5" s="4"/>
      <c r="BB5" s="4"/>
      <c r="BD5" s="4"/>
      <c r="BE5" s="4"/>
    </row>
    <row r="6" spans="1:58" ht="17.100000000000001" customHeight="1" x14ac:dyDescent="0.3">
      <c r="A6" s="214"/>
      <c r="B6" s="150" t="s">
        <v>147</v>
      </c>
      <c r="C6" s="153">
        <f>SUM(D6:BE6)</f>
        <v>0</v>
      </c>
      <c r="D6" s="154"/>
      <c r="E6" s="155"/>
      <c r="F6" s="2"/>
      <c r="G6" s="155"/>
      <c r="H6" s="155"/>
      <c r="I6" s="155"/>
      <c r="J6" s="155"/>
      <c r="L6" s="155"/>
      <c r="M6" s="155"/>
      <c r="N6" s="155"/>
      <c r="O6" s="155"/>
      <c r="P6" s="155"/>
      <c r="R6" s="155"/>
      <c r="T6" s="155"/>
      <c r="U6" s="155"/>
      <c r="V6" s="155"/>
      <c r="W6" s="155"/>
      <c r="X6" s="155"/>
      <c r="Z6" s="155"/>
      <c r="AA6" s="155"/>
      <c r="AD6" s="155"/>
      <c r="AE6" s="155"/>
      <c r="AJ6" s="155"/>
      <c r="AO6" s="155"/>
      <c r="AS6" s="155"/>
      <c r="AU6" s="155"/>
      <c r="AV6" s="155"/>
      <c r="AW6" s="155"/>
      <c r="AZ6" s="155"/>
      <c r="BA6" s="155"/>
      <c r="BB6" s="155"/>
      <c r="BD6" s="155"/>
      <c r="BE6" s="155"/>
      <c r="BF6" s="154"/>
    </row>
    <row r="7" spans="1:58" ht="17.100000000000001" customHeight="1" x14ac:dyDescent="0.3">
      <c r="A7" s="214"/>
      <c r="B7" s="162" t="s">
        <v>148</v>
      </c>
      <c r="C7" s="156">
        <f>SUM(D7:BE7)</f>
        <v>0</v>
      </c>
      <c r="D7" s="154"/>
      <c r="E7" s="157">
        <f t="shared" ref="E7:BE7" si="0">(E6)*$C$3</f>
        <v>0</v>
      </c>
      <c r="F7" s="2"/>
      <c r="G7" s="157">
        <f t="shared" si="0"/>
        <v>0</v>
      </c>
      <c r="H7" s="157">
        <f t="shared" si="0"/>
        <v>0</v>
      </c>
      <c r="I7" s="157">
        <f t="shared" si="0"/>
        <v>0</v>
      </c>
      <c r="J7" s="157">
        <f t="shared" si="0"/>
        <v>0</v>
      </c>
      <c r="L7" s="157">
        <f t="shared" si="0"/>
        <v>0</v>
      </c>
      <c r="M7" s="157">
        <f t="shared" si="0"/>
        <v>0</v>
      </c>
      <c r="N7" s="157">
        <f t="shared" si="0"/>
        <v>0</v>
      </c>
      <c r="O7" s="157">
        <f t="shared" si="0"/>
        <v>0</v>
      </c>
      <c r="P7" s="157">
        <f t="shared" si="0"/>
        <v>0</v>
      </c>
      <c r="R7" s="157">
        <f t="shared" si="0"/>
        <v>0</v>
      </c>
      <c r="T7" s="157">
        <f t="shared" si="0"/>
        <v>0</v>
      </c>
      <c r="U7" s="157">
        <f t="shared" si="0"/>
        <v>0</v>
      </c>
      <c r="V7" s="157">
        <f t="shared" si="0"/>
        <v>0</v>
      </c>
      <c r="W7" s="157">
        <f t="shared" si="0"/>
        <v>0</v>
      </c>
      <c r="X7" s="157">
        <f t="shared" si="0"/>
        <v>0</v>
      </c>
      <c r="Z7" s="157">
        <f t="shared" si="0"/>
        <v>0</v>
      </c>
      <c r="AA7" s="157">
        <f t="shared" si="0"/>
        <v>0</v>
      </c>
      <c r="AD7" s="157">
        <f t="shared" si="0"/>
        <v>0</v>
      </c>
      <c r="AE7" s="157">
        <f t="shared" si="0"/>
        <v>0</v>
      </c>
      <c r="AJ7" s="157">
        <f t="shared" si="0"/>
        <v>0</v>
      </c>
      <c r="AO7" s="157">
        <f t="shared" si="0"/>
        <v>0</v>
      </c>
      <c r="AS7" s="157">
        <f t="shared" si="0"/>
        <v>0</v>
      </c>
      <c r="AU7" s="157">
        <f t="shared" si="0"/>
        <v>0</v>
      </c>
      <c r="AV7" s="157">
        <f t="shared" si="0"/>
        <v>0</v>
      </c>
      <c r="AW7" s="157">
        <f t="shared" si="0"/>
        <v>0</v>
      </c>
      <c r="AZ7" s="157">
        <f t="shared" si="0"/>
        <v>0</v>
      </c>
      <c r="BA7" s="157">
        <f t="shared" si="0"/>
        <v>0</v>
      </c>
      <c r="BB7" s="157">
        <f t="shared" si="0"/>
        <v>0</v>
      </c>
      <c r="BD7" s="157">
        <f t="shared" si="0"/>
        <v>0</v>
      </c>
      <c r="BE7" s="157">
        <f t="shared" si="0"/>
        <v>0</v>
      </c>
      <c r="BF7" s="154"/>
    </row>
    <row r="8" spans="1:58" s="106" customFormat="1" ht="17.100000000000001" customHeight="1" x14ac:dyDescent="0.3">
      <c r="A8" s="16"/>
      <c r="B8" s="163" t="s">
        <v>149</v>
      </c>
      <c r="C8" s="164">
        <f>SUM(D8:BE8)</f>
        <v>0</v>
      </c>
      <c r="D8" s="154"/>
      <c r="E8" s="158">
        <f t="shared" ref="E8:BE8" si="1">E6+E7</f>
        <v>0</v>
      </c>
      <c r="F8" s="2"/>
      <c r="G8" s="158">
        <f t="shared" si="1"/>
        <v>0</v>
      </c>
      <c r="H8" s="158">
        <f t="shared" si="1"/>
        <v>0</v>
      </c>
      <c r="I8" s="158">
        <f t="shared" si="1"/>
        <v>0</v>
      </c>
      <c r="J8" s="158">
        <f t="shared" si="1"/>
        <v>0</v>
      </c>
      <c r="K8" s="2"/>
      <c r="L8" s="158">
        <f t="shared" si="1"/>
        <v>0</v>
      </c>
      <c r="M8" s="158">
        <f t="shared" si="1"/>
        <v>0</v>
      </c>
      <c r="N8" s="158">
        <f t="shared" si="1"/>
        <v>0</v>
      </c>
      <c r="O8" s="158">
        <f t="shared" si="1"/>
        <v>0</v>
      </c>
      <c r="P8" s="158">
        <f t="shared" si="1"/>
        <v>0</v>
      </c>
      <c r="Q8" s="2"/>
      <c r="R8" s="158">
        <f t="shared" si="1"/>
        <v>0</v>
      </c>
      <c r="S8" s="2"/>
      <c r="T8" s="158">
        <f t="shared" si="1"/>
        <v>0</v>
      </c>
      <c r="U8" s="158">
        <f t="shared" si="1"/>
        <v>0</v>
      </c>
      <c r="V8" s="158">
        <f t="shared" si="1"/>
        <v>0</v>
      </c>
      <c r="W8" s="158">
        <f t="shared" si="1"/>
        <v>0</v>
      </c>
      <c r="X8" s="158">
        <f t="shared" si="1"/>
        <v>0</v>
      </c>
      <c r="Y8" s="2"/>
      <c r="Z8" s="158">
        <f t="shared" si="1"/>
        <v>0</v>
      </c>
      <c r="AA8" s="158">
        <f t="shared" si="1"/>
        <v>0</v>
      </c>
      <c r="AB8" s="2"/>
      <c r="AC8" s="2"/>
      <c r="AD8" s="158">
        <f t="shared" si="1"/>
        <v>0</v>
      </c>
      <c r="AE8" s="158">
        <f t="shared" si="1"/>
        <v>0</v>
      </c>
      <c r="AF8" s="2"/>
      <c r="AG8" s="2"/>
      <c r="AH8" s="2"/>
      <c r="AI8" s="2"/>
      <c r="AJ8" s="158">
        <f t="shared" si="1"/>
        <v>0</v>
      </c>
      <c r="AK8" s="2"/>
      <c r="AL8" s="2"/>
      <c r="AM8" s="2"/>
      <c r="AN8" s="2"/>
      <c r="AO8" s="158">
        <f t="shared" si="1"/>
        <v>0</v>
      </c>
      <c r="AP8" s="2"/>
      <c r="AQ8" s="2"/>
      <c r="AR8" s="2"/>
      <c r="AS8" s="158">
        <f t="shared" si="1"/>
        <v>0</v>
      </c>
      <c r="AT8" s="2"/>
      <c r="AU8" s="158">
        <f t="shared" si="1"/>
        <v>0</v>
      </c>
      <c r="AV8" s="158">
        <f t="shared" si="1"/>
        <v>0</v>
      </c>
      <c r="AW8" s="158">
        <f t="shared" si="1"/>
        <v>0</v>
      </c>
      <c r="AX8" s="2"/>
      <c r="AY8" s="2"/>
      <c r="AZ8" s="158">
        <f t="shared" si="1"/>
        <v>0</v>
      </c>
      <c r="BA8" s="158">
        <f t="shared" si="1"/>
        <v>0</v>
      </c>
      <c r="BB8" s="158">
        <f t="shared" si="1"/>
        <v>0</v>
      </c>
      <c r="BC8" s="2"/>
      <c r="BD8" s="158">
        <f t="shared" si="1"/>
        <v>0</v>
      </c>
      <c r="BE8" s="158">
        <f t="shared" si="1"/>
        <v>0</v>
      </c>
      <c r="BF8" s="159"/>
    </row>
    <row r="9" spans="1:58" ht="5.25" customHeight="1" x14ac:dyDescent="0.3">
      <c r="A9" s="47"/>
      <c r="F9" s="2"/>
    </row>
    <row r="10" spans="1:58" ht="17.100000000000001" hidden="1" customHeight="1" x14ac:dyDescent="0.3"/>
    <row r="11" spans="1:58" ht="0" hidden="1" customHeight="1" x14ac:dyDescent="0.3">
      <c r="A11" s="47"/>
    </row>
    <row r="12" spans="1:58" ht="0" hidden="1" customHeight="1" x14ac:dyDescent="0.3">
      <c r="A12" s="47"/>
    </row>
    <row r="13" spans="1:58" ht="0" hidden="1" customHeight="1" x14ac:dyDescent="0.3">
      <c r="A13" s="47"/>
    </row>
    <row r="14" spans="1:58" ht="0" hidden="1" customHeight="1" x14ac:dyDescent="0.3">
      <c r="A14" s="47"/>
    </row>
    <row r="15" spans="1:58" ht="0" hidden="1" customHeight="1" x14ac:dyDescent="0.3">
      <c r="A15" s="47"/>
    </row>
    <row r="17" spans="1:1" ht="0" hidden="1" customHeight="1" x14ac:dyDescent="0.3">
      <c r="A17" s="47"/>
    </row>
    <row r="18" spans="1:1" ht="0" hidden="1" customHeight="1" x14ac:dyDescent="0.3">
      <c r="A18" s="47"/>
    </row>
    <row r="19" spans="1:1" ht="0" hidden="1" customHeight="1" x14ac:dyDescent="0.3">
      <c r="A19" s="47"/>
    </row>
    <row r="20" spans="1:1" ht="0" hidden="1" customHeight="1" x14ac:dyDescent="0.3">
      <c r="A20" s="47"/>
    </row>
    <row r="21" spans="1:1" ht="0" hidden="1" customHeight="1" x14ac:dyDescent="0.3">
      <c r="A21" s="47"/>
    </row>
    <row r="23" spans="1:1" ht="0" hidden="1" customHeight="1" x14ac:dyDescent="0.3">
      <c r="A23" s="47"/>
    </row>
    <row r="24" spans="1:1" ht="0" hidden="1" customHeight="1" x14ac:dyDescent="0.3">
      <c r="A24" s="47"/>
    </row>
    <row r="25" spans="1:1" ht="0" hidden="1" customHeight="1" x14ac:dyDescent="0.3">
      <c r="A25" s="47"/>
    </row>
    <row r="26" spans="1:1" ht="0" hidden="1" customHeight="1" x14ac:dyDescent="0.3">
      <c r="A26" s="47"/>
    </row>
    <row r="27" spans="1:1" ht="0" hidden="1" customHeight="1" x14ac:dyDescent="0.3">
      <c r="A27" s="47"/>
    </row>
  </sheetData>
  <sheetProtection algorithmName="SHA-512" hashValue="um3UcLZMWQw/YI0/2zOatFs5P/wbWpWKhqfe6VYso18QvoIMzg6WGGzbmiREuoYJ5nRQPGqHIVIdfAn42+XsOQ==" saltValue="evb6bkbSrB9sg4WjJk3F/Q==" spinCount="100000" sheet="1" objects="1" scenarios="1"/>
  <mergeCells count="1">
    <mergeCell ref="A5:A7"/>
  </mergeCells>
  <pageMargins left="0.7" right="0.7" top="0.75" bottom="0.75" header="0.3" footer="0.3"/>
  <pageSetup paperSize="9" orientation="portrait"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7ACA6B6E10E194695DD9AF935C246FE" ma:contentTypeVersion="4" ma:contentTypeDescription="Een nieuw document maken." ma:contentTypeScope="" ma:versionID="430a89ae077eb1d2ca461537b6dccc22">
  <xsd:schema xmlns:xsd="http://www.w3.org/2001/XMLSchema" xmlns:xs="http://www.w3.org/2001/XMLSchema" xmlns:p="http://schemas.microsoft.com/office/2006/metadata/properties" xmlns:ns2="dde1a4a6-0d24-42cc-a9cc-17d9b71b5f9f" targetNamespace="http://schemas.microsoft.com/office/2006/metadata/properties" ma:root="true" ma:fieldsID="b0c0d858d247a9a67ebf0fa1b0acf856" ns2:_="">
    <xsd:import namespace="dde1a4a6-0d24-42cc-a9cc-17d9b71b5f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e1a4a6-0d24-42cc-a9cc-17d9b71b5f9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4E2BAC2-A805-4478-8FF0-F4C7F7A3F794}">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C365BF3A-627A-41B7-BC57-437DB239FE58}">
  <ds:schemaRefs>
    <ds:schemaRef ds:uri="http://schemas.microsoft.com/sharepoint/v3/contenttype/forms"/>
  </ds:schemaRefs>
</ds:datastoreItem>
</file>

<file path=customXml/itemProps3.xml><?xml version="1.0" encoding="utf-8"?>
<ds:datastoreItem xmlns:ds="http://schemas.openxmlformats.org/officeDocument/2006/customXml" ds:itemID="{B88F1202-46E4-4601-B8E5-BA516E087F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e1a4a6-0d24-42cc-a9cc-17d9b71b5f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16</vt:i4>
      </vt:variant>
    </vt:vector>
  </HeadingPairs>
  <TitlesOfParts>
    <vt:vector size="16" baseType="lpstr">
      <vt:lpstr>Introductie</vt:lpstr>
      <vt:lpstr>Uitgangspunten</vt:lpstr>
      <vt:lpstr>Totaalsom voor beoordeling</vt:lpstr>
      <vt:lpstr>Cluster GBB</vt:lpstr>
      <vt:lpstr>Aanneemsom - Schoonmaak</vt:lpstr>
      <vt:lpstr>Aanneemsom - Glasbewassing</vt:lpstr>
      <vt:lpstr>Aanneemsom - Buitengroen</vt:lpstr>
      <vt:lpstr>Aanneemsom - Waterinstallaties</vt:lpstr>
      <vt:lpstr>Aanneemsom - Plaagdiermgmt</vt:lpstr>
      <vt:lpstr>Aanneemsom - Gladheid</vt:lpstr>
      <vt:lpstr>Verrekenprijzen - Gladheid</vt:lpstr>
      <vt:lpstr>Verrekenprijzen - Afval</vt:lpstr>
      <vt:lpstr>Verrekenprijzen - Binnengroen</vt:lpstr>
      <vt:lpstr>Verrekenprijzen - Waterinstal.</vt:lpstr>
      <vt:lpstr>KFO</vt:lpstr>
      <vt:lpstr>Regietarieven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 van Asch</dc:creator>
  <cp:keywords/>
  <dc:description/>
  <cp:lastModifiedBy>Martijn Dokkuma</cp:lastModifiedBy>
  <cp:revision/>
  <dcterms:created xsi:type="dcterms:W3CDTF">2016-02-12T11:30:34Z</dcterms:created>
  <dcterms:modified xsi:type="dcterms:W3CDTF">2024-07-11T06:48:07Z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0x01010017ACA6B6E10E194695DD9AF935C246FE</vt:lpwstr>
  </property>
  <property fmtid="{D5CDD505-2E9C-101B-9397-08002B2CF9AE}" pid="3" name="MediaServiceImageTags">
    <vt:lpwstr/>
  </property>
</Properties>
</file>