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hospitalitygroupbv.sharepoint.com/teams/SO2057-UWV-Sourcingmodel/Gedeelde documenten/Werkbestanden/Financieel model/"/>
    </mc:Choice>
  </mc:AlternateContent>
  <xr:revisionPtr revIDLastSave="447" documentId="8_{8B8B8373-7FCC-444E-ABD0-089500C29F78}" xr6:coauthVersionLast="47" xr6:coauthVersionMax="47" xr10:uidLastSave="{EFB978FB-829E-442D-A8F9-97B3EA129E3F}"/>
  <bookViews>
    <workbookView xWindow="-120" yWindow="-120" windowWidth="29040" windowHeight="15840" activeTab="1" xr2:uid="{00000000-000D-0000-FFFF-FFFF00000000}"/>
  </bookViews>
  <sheets>
    <sheet name="Introductie" sheetId="13" r:id="rId1"/>
    <sheet name="Uitgangspunten" sheetId="7" r:id="rId2"/>
    <sheet name="Totaalsom voor beoordeling" sheetId="32" r:id="rId3"/>
    <sheet name="Cluster H &amp; V" sheetId="24" r:id="rId4"/>
    <sheet name="Aanneemsom - Ontvangst" sheetId="25" r:id="rId5"/>
    <sheet name="Aanneemsom - Beveiliging" sheetId="27" r:id="rId6"/>
    <sheet name="Verrekenprijzen - Beveiliging" sheetId="9" r:id="rId7"/>
    <sheet name="Verrekenprijzen - BHV" sheetId="31" r:id="rId8"/>
    <sheet name="Verrekenprijzen - Keuren&amp;ijken" sheetId="29" r:id="rId9"/>
    <sheet name="Regietarieven" sheetId="3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77" i="27" l="1"/>
  <c r="BD77" i="27"/>
  <c r="BC77" i="27"/>
  <c r="BB77" i="27"/>
  <c r="BE74" i="27"/>
  <c r="BD74" i="27"/>
  <c r="BC74" i="27"/>
  <c r="BB74" i="27"/>
  <c r="BD58" i="27"/>
  <c r="BE55" i="27"/>
  <c r="BD55" i="27"/>
  <c r="BC55" i="27"/>
  <c r="BB55" i="27"/>
  <c r="BE52" i="27"/>
  <c r="BD52" i="27"/>
  <c r="BC52" i="27"/>
  <c r="BB52" i="27"/>
  <c r="BD36" i="27"/>
  <c r="BB36" i="27"/>
  <c r="BE33" i="27"/>
  <c r="BD33" i="27"/>
  <c r="BC33" i="27"/>
  <c r="BB33" i="27"/>
  <c r="BE30" i="27"/>
  <c r="BD30" i="27"/>
  <c r="BC30" i="27"/>
  <c r="BB30" i="27"/>
  <c r="AY80" i="27"/>
  <c r="AX80" i="27"/>
  <c r="AZ77" i="27"/>
  <c r="AY77" i="27"/>
  <c r="AX77" i="27"/>
  <c r="AW77" i="27"/>
  <c r="AW80" i="27" s="1"/>
  <c r="AV77" i="27"/>
  <c r="AV80" i="27" s="1"/>
  <c r="AU77" i="27"/>
  <c r="AU80" i="27" s="1"/>
  <c r="AZ74" i="27"/>
  <c r="AY74" i="27"/>
  <c r="AX74" i="27"/>
  <c r="AW74" i="27"/>
  <c r="AV74" i="27"/>
  <c r="AU74" i="27"/>
  <c r="AX58" i="27"/>
  <c r="AZ55" i="27"/>
  <c r="AY55" i="27"/>
  <c r="AX55" i="27"/>
  <c r="AW55" i="27"/>
  <c r="AW58" i="27" s="1"/>
  <c r="AV55" i="27"/>
  <c r="AV58" i="27" s="1"/>
  <c r="AU55" i="27"/>
  <c r="AU58" i="27" s="1"/>
  <c r="AZ52" i="27"/>
  <c r="AY52" i="27"/>
  <c r="AX52" i="27"/>
  <c r="AW52" i="27"/>
  <c r="AV52" i="27"/>
  <c r="AU52" i="27"/>
  <c r="AY36" i="27"/>
  <c r="AZ33" i="27"/>
  <c r="AY33" i="27"/>
  <c r="AX33" i="27"/>
  <c r="AW33" i="27"/>
  <c r="AW36" i="27" s="1"/>
  <c r="AV33" i="27"/>
  <c r="AV36" i="27" s="1"/>
  <c r="AU33" i="27"/>
  <c r="AU36" i="27" s="1"/>
  <c r="AZ30" i="27"/>
  <c r="AY30" i="27"/>
  <c r="AX30" i="27"/>
  <c r="AW30" i="27"/>
  <c r="AV30" i="27"/>
  <c r="AU30" i="27"/>
  <c r="AS77" i="27"/>
  <c r="AR77" i="27"/>
  <c r="AR80" i="27" s="1"/>
  <c r="AQ77" i="27"/>
  <c r="AQ80" i="27" s="1"/>
  <c r="AP77" i="27"/>
  <c r="AP80" i="27" s="1"/>
  <c r="AP81" i="27" s="1"/>
  <c r="AO77" i="27"/>
  <c r="AN77" i="27"/>
  <c r="AN80" i="27" s="1"/>
  <c r="AM77" i="27"/>
  <c r="AM80" i="27" s="1"/>
  <c r="AM81" i="27" s="1"/>
  <c r="AS74" i="27"/>
  <c r="AR74" i="27"/>
  <c r="AQ74" i="27"/>
  <c r="AP74" i="27"/>
  <c r="AO74" i="27"/>
  <c r="AN74" i="27"/>
  <c r="AM74" i="27"/>
  <c r="AS55" i="27"/>
  <c r="AR55" i="27"/>
  <c r="AR58" i="27" s="1"/>
  <c r="AQ55" i="27"/>
  <c r="AQ58" i="27" s="1"/>
  <c r="AQ59" i="27" s="1"/>
  <c r="AP55" i="27"/>
  <c r="AO55" i="27"/>
  <c r="AO58" i="27" s="1"/>
  <c r="AN55" i="27"/>
  <c r="AN58" i="27" s="1"/>
  <c r="AM55" i="27"/>
  <c r="AM58" i="27" s="1"/>
  <c r="AS52" i="27"/>
  <c r="AR52" i="27"/>
  <c r="AQ52" i="27"/>
  <c r="AP52" i="27"/>
  <c r="AO52" i="27"/>
  <c r="AN52" i="27"/>
  <c r="AM52" i="27"/>
  <c r="AS33" i="27"/>
  <c r="AS36" i="27" s="1"/>
  <c r="AR33" i="27"/>
  <c r="AR36" i="27" s="1"/>
  <c r="AQ33" i="27"/>
  <c r="AQ36" i="27" s="1"/>
  <c r="AP33" i="27"/>
  <c r="AP36" i="27" s="1"/>
  <c r="AP37" i="27" s="1"/>
  <c r="AO33" i="27"/>
  <c r="AO36" i="27" s="1"/>
  <c r="AN33" i="27"/>
  <c r="AN36" i="27" s="1"/>
  <c r="AM33" i="27"/>
  <c r="AM36" i="27" s="1"/>
  <c r="AM37" i="27" s="1"/>
  <c r="AS30" i="27"/>
  <c r="AR30" i="27"/>
  <c r="AQ30" i="27"/>
  <c r="AP30" i="27"/>
  <c r="AO30" i="27"/>
  <c r="AN30" i="27"/>
  <c r="AM30" i="27"/>
  <c r="AI80" i="27"/>
  <c r="AK77" i="27"/>
  <c r="AJ77" i="27"/>
  <c r="AI77" i="27"/>
  <c r="AK74" i="27"/>
  <c r="AJ74" i="27"/>
  <c r="AI74" i="27"/>
  <c r="AK55" i="27"/>
  <c r="AJ55" i="27"/>
  <c r="AJ58" i="27" s="1"/>
  <c r="AI55" i="27"/>
  <c r="AI58" i="27" s="1"/>
  <c r="AI59" i="27" s="1"/>
  <c r="AK52" i="27"/>
  <c r="AJ52" i="27"/>
  <c r="AI52" i="27"/>
  <c r="AK33" i="27"/>
  <c r="AJ33" i="27"/>
  <c r="AI33" i="27"/>
  <c r="AI36" i="27" s="1"/>
  <c r="AI37" i="27" s="1"/>
  <c r="AK30" i="27"/>
  <c r="AJ30" i="27"/>
  <c r="AI30" i="27"/>
  <c r="AE80" i="27"/>
  <c r="AG77" i="27"/>
  <c r="AF77" i="27"/>
  <c r="AE77" i="27"/>
  <c r="AG74" i="27"/>
  <c r="AF74" i="27"/>
  <c r="AE74" i="27"/>
  <c r="AG58" i="27"/>
  <c r="AG55" i="27"/>
  <c r="AF55" i="27"/>
  <c r="AF58" i="27" s="1"/>
  <c r="AE55" i="27"/>
  <c r="AE58" i="27" s="1"/>
  <c r="AE59" i="27" s="1"/>
  <c r="AG52" i="27"/>
  <c r="AF52" i="27"/>
  <c r="AE52" i="27"/>
  <c r="AE36" i="27"/>
  <c r="AG33" i="27"/>
  <c r="AF33" i="27"/>
  <c r="AE33" i="27"/>
  <c r="AG30" i="27"/>
  <c r="AF30" i="27"/>
  <c r="AE30" i="27"/>
  <c r="Z80" i="27"/>
  <c r="AC77" i="27"/>
  <c r="AB77" i="27"/>
  <c r="AA77" i="27"/>
  <c r="AA80" i="27" s="1"/>
  <c r="Z77" i="27"/>
  <c r="AC74" i="27"/>
  <c r="AB74" i="27"/>
  <c r="AA74" i="27"/>
  <c r="Z74" i="27"/>
  <c r="Z58" i="27"/>
  <c r="AC55" i="27"/>
  <c r="AC58" i="27" s="1"/>
  <c r="AB55" i="27"/>
  <c r="AA55" i="27"/>
  <c r="Z55" i="27"/>
  <c r="AC52" i="27"/>
  <c r="AB52" i="27"/>
  <c r="AA52" i="27"/>
  <c r="Z52" i="27"/>
  <c r="AA36" i="27"/>
  <c r="AC33" i="27"/>
  <c r="AC36" i="27" s="1"/>
  <c r="AB33" i="27"/>
  <c r="AA33" i="27"/>
  <c r="Z33" i="27"/>
  <c r="AC30" i="27"/>
  <c r="AB30" i="27"/>
  <c r="AA30" i="27"/>
  <c r="Z30" i="27"/>
  <c r="V80" i="27"/>
  <c r="M80" i="27"/>
  <c r="X77" i="27"/>
  <c r="W77" i="27"/>
  <c r="V77" i="27"/>
  <c r="U77" i="27"/>
  <c r="U80" i="27" s="1"/>
  <c r="T77" i="27"/>
  <c r="T80" i="27" s="1"/>
  <c r="S77" i="27"/>
  <c r="S80" i="27" s="1"/>
  <c r="R77" i="27"/>
  <c r="R80" i="27" s="1"/>
  <c r="Q77" i="27"/>
  <c r="P77" i="27"/>
  <c r="O77" i="27"/>
  <c r="N77" i="27"/>
  <c r="N80" i="27" s="1"/>
  <c r="M77" i="27"/>
  <c r="X74" i="27"/>
  <c r="W74" i="27"/>
  <c r="V74" i="27"/>
  <c r="U74" i="27"/>
  <c r="T74" i="27"/>
  <c r="S74" i="27"/>
  <c r="R74" i="27"/>
  <c r="Q74" i="27"/>
  <c r="P74" i="27"/>
  <c r="O74" i="27"/>
  <c r="N74" i="27"/>
  <c r="M74" i="27"/>
  <c r="N58" i="27"/>
  <c r="X55" i="27"/>
  <c r="W55" i="27"/>
  <c r="V55" i="27"/>
  <c r="U55" i="27"/>
  <c r="T55" i="27"/>
  <c r="T58" i="27" s="1"/>
  <c r="S55" i="27"/>
  <c r="S58" i="27" s="1"/>
  <c r="R55" i="27"/>
  <c r="R58" i="27" s="1"/>
  <c r="Q55" i="27"/>
  <c r="Q58" i="27" s="1"/>
  <c r="P55" i="27"/>
  <c r="O55" i="27"/>
  <c r="N55" i="27"/>
  <c r="M55" i="27"/>
  <c r="X52" i="27"/>
  <c r="W52" i="27"/>
  <c r="V52" i="27"/>
  <c r="U52" i="27"/>
  <c r="T52" i="27"/>
  <c r="S52" i="27"/>
  <c r="R52" i="27"/>
  <c r="Q52" i="27"/>
  <c r="P52" i="27"/>
  <c r="O52" i="27"/>
  <c r="N52" i="27"/>
  <c r="M52" i="27"/>
  <c r="W36" i="27"/>
  <c r="O36" i="27"/>
  <c r="X33" i="27"/>
  <c r="W33" i="27"/>
  <c r="V33" i="27"/>
  <c r="V36" i="27" s="1"/>
  <c r="U33" i="27"/>
  <c r="U36" i="27" s="1"/>
  <c r="T33" i="27"/>
  <c r="T36" i="27" s="1"/>
  <c r="S33" i="27"/>
  <c r="S36" i="27" s="1"/>
  <c r="R33" i="27"/>
  <c r="Q33" i="27"/>
  <c r="Q36" i="27" s="1"/>
  <c r="P33" i="27"/>
  <c r="O33" i="27"/>
  <c r="N33" i="27"/>
  <c r="M33" i="27"/>
  <c r="X30" i="27"/>
  <c r="W30" i="27"/>
  <c r="V30" i="27"/>
  <c r="U30" i="27"/>
  <c r="T30" i="27"/>
  <c r="S30" i="27"/>
  <c r="R30" i="27"/>
  <c r="Q30" i="27"/>
  <c r="P30" i="27"/>
  <c r="O30" i="27"/>
  <c r="N30" i="27"/>
  <c r="M30" i="27"/>
  <c r="J77" i="27"/>
  <c r="J74" i="27"/>
  <c r="J55" i="27"/>
  <c r="J52" i="27"/>
  <c r="J33" i="27"/>
  <c r="J30" i="27"/>
  <c r="I77" i="27"/>
  <c r="I74" i="27"/>
  <c r="I55" i="27"/>
  <c r="I52" i="27"/>
  <c r="I36" i="27"/>
  <c r="I33" i="27"/>
  <c r="I30" i="27"/>
  <c r="H77" i="27"/>
  <c r="H74" i="27"/>
  <c r="H55" i="27"/>
  <c r="H52" i="27"/>
  <c r="H33" i="27"/>
  <c r="H30" i="27"/>
  <c r="G77" i="27"/>
  <c r="G74" i="27"/>
  <c r="G55" i="27"/>
  <c r="G52" i="27"/>
  <c r="G33" i="27"/>
  <c r="G30" i="27"/>
  <c r="E77" i="27"/>
  <c r="E80" i="27" s="1"/>
  <c r="E74" i="27"/>
  <c r="E55" i="27"/>
  <c r="E52" i="27"/>
  <c r="E33" i="27"/>
  <c r="E36" i="27" s="1"/>
  <c r="E30" i="27"/>
  <c r="BE77" i="25"/>
  <c r="BE80" i="25" s="1"/>
  <c r="BE81" i="25" s="1"/>
  <c r="BE74" i="25"/>
  <c r="BE55" i="25"/>
  <c r="BE52" i="25"/>
  <c r="BE33" i="25"/>
  <c r="BE36" i="25" s="1"/>
  <c r="BE37" i="25" s="1"/>
  <c r="BE30" i="25"/>
  <c r="BD77" i="25"/>
  <c r="BD74" i="25"/>
  <c r="BD55" i="25"/>
  <c r="BD52" i="25"/>
  <c r="BD33" i="25"/>
  <c r="BD30" i="25"/>
  <c r="BC77" i="25"/>
  <c r="BC80" i="25" s="1"/>
  <c r="BC81" i="25" s="1"/>
  <c r="BC74" i="25"/>
  <c r="BC55" i="25"/>
  <c r="BC52" i="25"/>
  <c r="BC33" i="25"/>
  <c r="BC36" i="25" s="1"/>
  <c r="BC30" i="25"/>
  <c r="BB77" i="25"/>
  <c r="BB74" i="25"/>
  <c r="BB58" i="25"/>
  <c r="BB55" i="25"/>
  <c r="BB52" i="25"/>
  <c r="BB33" i="25"/>
  <c r="BB30" i="25"/>
  <c r="BA80" i="25"/>
  <c r="BA81" i="25" s="1"/>
  <c r="BA77" i="25"/>
  <c r="BA74" i="25"/>
  <c r="BA55" i="25"/>
  <c r="BA52" i="25"/>
  <c r="BA33" i="25"/>
  <c r="BA36" i="25" s="1"/>
  <c r="BA37" i="25" s="1"/>
  <c r="BA30" i="25"/>
  <c r="AZ77" i="25"/>
  <c r="AZ74" i="25"/>
  <c r="AZ55" i="25"/>
  <c r="AZ52" i="25"/>
  <c r="AZ33" i="25"/>
  <c r="AZ30" i="25"/>
  <c r="AY77" i="25"/>
  <c r="AY74" i="25"/>
  <c r="AY55" i="25"/>
  <c r="AY52" i="25"/>
  <c r="AY33" i="25"/>
  <c r="AY30" i="25"/>
  <c r="AX77" i="25"/>
  <c r="AX80" i="25" s="1"/>
  <c r="AX81" i="25" s="1"/>
  <c r="AX74" i="25"/>
  <c r="AX55" i="25"/>
  <c r="AX52" i="25"/>
  <c r="AX33" i="25"/>
  <c r="AX36" i="25" s="1"/>
  <c r="AX37" i="25" s="1"/>
  <c r="AX30" i="25"/>
  <c r="AW77" i="25"/>
  <c r="AW74" i="25"/>
  <c r="AW55" i="25"/>
  <c r="AW58" i="25" s="1"/>
  <c r="AW52" i="25"/>
  <c r="AW33" i="25"/>
  <c r="AW30" i="25"/>
  <c r="AU80" i="25"/>
  <c r="AU77" i="25"/>
  <c r="AU74" i="25"/>
  <c r="AU55" i="25"/>
  <c r="AU52" i="25"/>
  <c r="AU33" i="25"/>
  <c r="AU30" i="25"/>
  <c r="AS77" i="25"/>
  <c r="AS80" i="25" s="1"/>
  <c r="AS81" i="25" s="1"/>
  <c r="AS74" i="25"/>
  <c r="AS55" i="25"/>
  <c r="AS52" i="25"/>
  <c r="AS33" i="25"/>
  <c r="AS36" i="25" s="1"/>
  <c r="AS30" i="25"/>
  <c r="AR77" i="25"/>
  <c r="AR74" i="25"/>
  <c r="AR55" i="25"/>
  <c r="AR52" i="25"/>
  <c r="AR33" i="25"/>
  <c r="AR30" i="25"/>
  <c r="AP77" i="25"/>
  <c r="AP74" i="25"/>
  <c r="AP58" i="25"/>
  <c r="AP55" i="25"/>
  <c r="AP52" i="25"/>
  <c r="AP33" i="25"/>
  <c r="AP30" i="25"/>
  <c r="AO77" i="25"/>
  <c r="AO74" i="25"/>
  <c r="AO55" i="25"/>
  <c r="AO52" i="25"/>
  <c r="AO33" i="25"/>
  <c r="AO30" i="25"/>
  <c r="AN77" i="25"/>
  <c r="AN74" i="25"/>
  <c r="AN55" i="25"/>
  <c r="AN58" i="25" s="1"/>
  <c r="AN52" i="25"/>
  <c r="AN33" i="25"/>
  <c r="AN30" i="25"/>
  <c r="AK77" i="25"/>
  <c r="AK74" i="25"/>
  <c r="AK55" i="25"/>
  <c r="AK58" i="25" s="1"/>
  <c r="AK59" i="25" s="1"/>
  <c r="AK52" i="25"/>
  <c r="AK33" i="25"/>
  <c r="AK30" i="25"/>
  <c r="AI77" i="25"/>
  <c r="AI74" i="25"/>
  <c r="AI58" i="25"/>
  <c r="AI55" i="25"/>
  <c r="AI52" i="25"/>
  <c r="AI33" i="25"/>
  <c r="AI30" i="25"/>
  <c r="AH77" i="25"/>
  <c r="AH80" i="25" s="1"/>
  <c r="AH81" i="25" s="1"/>
  <c r="AH74" i="25"/>
  <c r="AH55" i="25"/>
  <c r="AH58" i="25" s="1"/>
  <c r="AH59" i="25" s="1"/>
  <c r="AH52" i="25"/>
  <c r="AH33" i="25"/>
  <c r="AH36" i="25" s="1"/>
  <c r="AH37" i="25" s="1"/>
  <c r="AH30" i="25"/>
  <c r="AG77" i="25"/>
  <c r="AG74" i="25"/>
  <c r="AG58" i="25"/>
  <c r="AG55" i="25"/>
  <c r="AG52" i="25"/>
  <c r="AG33" i="25"/>
  <c r="AG30" i="25"/>
  <c r="AE77" i="25"/>
  <c r="AE80" i="25" s="1"/>
  <c r="AE81" i="25" s="1"/>
  <c r="AE74" i="25"/>
  <c r="AE55" i="25"/>
  <c r="AE58" i="25" s="1"/>
  <c r="AE52" i="25"/>
  <c r="AE33" i="25"/>
  <c r="AE36" i="25" s="1"/>
  <c r="AE37" i="25" s="1"/>
  <c r="AE30" i="25"/>
  <c r="AC77" i="25"/>
  <c r="AC74" i="25"/>
  <c r="AC55" i="25"/>
  <c r="AC52" i="25"/>
  <c r="AC33" i="25"/>
  <c r="AC30" i="25"/>
  <c r="AB77" i="25"/>
  <c r="AB80" i="25" s="1"/>
  <c r="AB81" i="25" s="1"/>
  <c r="AB74" i="25"/>
  <c r="AB55" i="25"/>
  <c r="AB58" i="25" s="1"/>
  <c r="AB59" i="25" s="1"/>
  <c r="AB52" i="25"/>
  <c r="AB36" i="25"/>
  <c r="AB37" i="25" s="1"/>
  <c r="AB33" i="25"/>
  <c r="AB30" i="25"/>
  <c r="AA77" i="25"/>
  <c r="AA74" i="25"/>
  <c r="AA55" i="25"/>
  <c r="AA58" i="25" s="1"/>
  <c r="AA59" i="25" s="1"/>
  <c r="AA52" i="25"/>
  <c r="AA33" i="25"/>
  <c r="AA30" i="25"/>
  <c r="Z77" i="25"/>
  <c r="Z74" i="25"/>
  <c r="Z55" i="25"/>
  <c r="Z58" i="25" s="1"/>
  <c r="Z59" i="25" s="1"/>
  <c r="Z52" i="25"/>
  <c r="Z33" i="25"/>
  <c r="Z30" i="25"/>
  <c r="U77" i="25"/>
  <c r="U74" i="25"/>
  <c r="U58" i="25"/>
  <c r="U55" i="25"/>
  <c r="U52" i="25"/>
  <c r="U33" i="25"/>
  <c r="U30" i="25"/>
  <c r="S77" i="25"/>
  <c r="S80" i="25" s="1"/>
  <c r="S74" i="25"/>
  <c r="S55" i="25"/>
  <c r="S52" i="25"/>
  <c r="S33" i="25"/>
  <c r="S36" i="25" s="1"/>
  <c r="S30" i="25"/>
  <c r="R77" i="25"/>
  <c r="R74" i="25"/>
  <c r="R58" i="25"/>
  <c r="R59" i="25" s="1"/>
  <c r="R55" i="25"/>
  <c r="R52" i="25"/>
  <c r="R33" i="25"/>
  <c r="R30" i="25"/>
  <c r="P77" i="25"/>
  <c r="P80" i="25" s="1"/>
  <c r="P81" i="25" s="1"/>
  <c r="P74" i="25"/>
  <c r="P55" i="25"/>
  <c r="P52" i="25"/>
  <c r="P33" i="25"/>
  <c r="P36" i="25" s="1"/>
  <c r="P37" i="25" s="1"/>
  <c r="P30" i="25"/>
  <c r="O77" i="25"/>
  <c r="O80" i="25" s="1"/>
  <c r="O74" i="25"/>
  <c r="O55" i="25"/>
  <c r="O52" i="25"/>
  <c r="O33" i="25"/>
  <c r="O36" i="25" s="1"/>
  <c r="O30" i="25"/>
  <c r="N77" i="25"/>
  <c r="N74" i="25"/>
  <c r="N55" i="25"/>
  <c r="N52" i="25"/>
  <c r="N33" i="25"/>
  <c r="N30" i="25"/>
  <c r="J77" i="25"/>
  <c r="J74" i="25"/>
  <c r="J55" i="25"/>
  <c r="J52" i="25"/>
  <c r="J33" i="25"/>
  <c r="J30" i="25"/>
  <c r="H77" i="25"/>
  <c r="H74" i="25"/>
  <c r="H58" i="25"/>
  <c r="H55" i="25"/>
  <c r="H52" i="25"/>
  <c r="H33" i="25"/>
  <c r="H30" i="25"/>
  <c r="G80" i="25"/>
  <c r="G77" i="25"/>
  <c r="G74" i="25"/>
  <c r="G58" i="25"/>
  <c r="G55" i="25"/>
  <c r="G52" i="25"/>
  <c r="G33" i="25"/>
  <c r="G30" i="25"/>
  <c r="BD37" i="27" l="1"/>
  <c r="N59" i="27"/>
  <c r="AA37" i="27"/>
  <c r="AF59" i="27"/>
  <c r="M59" i="27"/>
  <c r="I37" i="27"/>
  <c r="U37" i="27"/>
  <c r="Z59" i="27"/>
  <c r="AI81" i="27"/>
  <c r="AY37" i="27"/>
  <c r="BD59" i="27"/>
  <c r="V37" i="27"/>
  <c r="O37" i="27"/>
  <c r="W37" i="27"/>
  <c r="M58" i="27"/>
  <c r="M81" i="27"/>
  <c r="U81" i="27"/>
  <c r="Z36" i="27"/>
  <c r="Z37" i="27" s="1"/>
  <c r="Z81" i="27"/>
  <c r="AX36" i="27"/>
  <c r="AX37" i="27" s="1"/>
  <c r="BB58" i="27"/>
  <c r="BB59" i="27" s="1"/>
  <c r="N81" i="27"/>
  <c r="V81" i="27"/>
  <c r="AA81" i="27"/>
  <c r="AE37" i="27"/>
  <c r="AE81" i="27"/>
  <c r="AP58" i="27"/>
  <c r="AP59" i="27" s="1"/>
  <c r="AS81" i="27"/>
  <c r="AX81" i="27"/>
  <c r="H58" i="27"/>
  <c r="H59" i="27" s="1"/>
  <c r="M36" i="27"/>
  <c r="M37" i="27" s="1"/>
  <c r="U58" i="27"/>
  <c r="U59" i="27" s="1"/>
  <c r="AG59" i="27"/>
  <c r="AK58" i="27"/>
  <c r="AK59" i="27" s="1"/>
  <c r="AS58" i="27"/>
  <c r="AS59" i="27" s="1"/>
  <c r="AO80" i="27"/>
  <c r="AO81" i="27" s="1"/>
  <c r="AY81" i="27"/>
  <c r="BB37" i="27"/>
  <c r="BB80" i="27"/>
  <c r="BB81" i="27" s="1"/>
  <c r="AS37" i="27"/>
  <c r="AY58" i="27"/>
  <c r="AY59" i="27" s="1"/>
  <c r="G58" i="27"/>
  <c r="G59" i="27" s="1"/>
  <c r="N36" i="27"/>
  <c r="N37" i="27" s="1"/>
  <c r="V58" i="27"/>
  <c r="V59" i="27" s="1"/>
  <c r="AA58" i="27"/>
  <c r="AA59" i="27" s="1"/>
  <c r="AO37" i="27"/>
  <c r="AO59" i="27"/>
  <c r="AS80" i="27"/>
  <c r="AX59" i="27"/>
  <c r="BD80" i="27"/>
  <c r="BD81" i="27" s="1"/>
  <c r="BC36" i="27"/>
  <c r="BC37" i="27" s="1"/>
  <c r="BC58" i="27"/>
  <c r="BC59" i="27" s="1"/>
  <c r="BC80" i="27"/>
  <c r="BC81" i="27" s="1"/>
  <c r="BE36" i="27"/>
  <c r="BE37" i="27" s="1"/>
  <c r="BE58" i="27"/>
  <c r="BE59" i="27" s="1"/>
  <c r="BE80" i="27"/>
  <c r="BE81" i="27" s="1"/>
  <c r="AZ36" i="27"/>
  <c r="AZ37" i="27" s="1"/>
  <c r="AZ58" i="27"/>
  <c r="AZ59" i="27" s="1"/>
  <c r="AZ80" i="27"/>
  <c r="AZ81" i="27" s="1"/>
  <c r="AU37" i="27"/>
  <c r="AU59" i="27"/>
  <c r="AU81" i="27"/>
  <c r="AV37" i="27"/>
  <c r="AV59" i="27"/>
  <c r="AV81" i="27"/>
  <c r="AW37" i="27"/>
  <c r="AW59" i="27"/>
  <c r="AW81" i="27"/>
  <c r="AN37" i="27"/>
  <c r="AR59" i="27"/>
  <c r="AN81" i="27"/>
  <c r="AQ37" i="27"/>
  <c r="AM59" i="27"/>
  <c r="AQ81" i="27"/>
  <c r="AR37" i="27"/>
  <c r="AN59" i="27"/>
  <c r="AR81" i="27"/>
  <c r="AJ59" i="27"/>
  <c r="AJ36" i="27"/>
  <c r="AJ37" i="27" s="1"/>
  <c r="AJ80" i="27"/>
  <c r="AJ81" i="27" s="1"/>
  <c r="AK36" i="27"/>
  <c r="AK37" i="27" s="1"/>
  <c r="AK80" i="27"/>
  <c r="AK81" i="27" s="1"/>
  <c r="AF36" i="27"/>
  <c r="AF37" i="27" s="1"/>
  <c r="AF80" i="27"/>
  <c r="AF81" i="27" s="1"/>
  <c r="AG36" i="27"/>
  <c r="AG37" i="27" s="1"/>
  <c r="AG80" i="27"/>
  <c r="AG81" i="27" s="1"/>
  <c r="AC81" i="27"/>
  <c r="AC59" i="27"/>
  <c r="AB36" i="27"/>
  <c r="AB37" i="27" s="1"/>
  <c r="AB58" i="27"/>
  <c r="AB59" i="27" s="1"/>
  <c r="AB80" i="27"/>
  <c r="AB81" i="27" s="1"/>
  <c r="AC37" i="27"/>
  <c r="AC80" i="27"/>
  <c r="O58" i="27"/>
  <c r="O59" i="27" s="1"/>
  <c r="W58" i="27"/>
  <c r="W59" i="27" s="1"/>
  <c r="S59" i="27"/>
  <c r="O80" i="27"/>
  <c r="O81" i="27" s="1"/>
  <c r="W80" i="27"/>
  <c r="W81" i="27" s="1"/>
  <c r="S81" i="27"/>
  <c r="Q59" i="27"/>
  <c r="R59" i="27"/>
  <c r="S37" i="27"/>
  <c r="P36" i="27"/>
  <c r="P37" i="27" s="1"/>
  <c r="X36" i="27"/>
  <c r="X37" i="27" s="1"/>
  <c r="T37" i="27"/>
  <c r="P58" i="27"/>
  <c r="P59" i="27" s="1"/>
  <c r="X58" i="27"/>
  <c r="X59" i="27" s="1"/>
  <c r="T59" i="27"/>
  <c r="P80" i="27"/>
  <c r="P81" i="27" s="1"/>
  <c r="X80" i="27"/>
  <c r="X81" i="27" s="1"/>
  <c r="T81" i="27"/>
  <c r="R81" i="27"/>
  <c r="Q80" i="27"/>
  <c r="Q81" i="27" s="1"/>
  <c r="R36" i="27"/>
  <c r="R37" i="27" s="1"/>
  <c r="Q37" i="27"/>
  <c r="J58" i="27"/>
  <c r="J59" i="27" s="1"/>
  <c r="J36" i="27"/>
  <c r="J37" i="27" s="1"/>
  <c r="J80" i="27"/>
  <c r="J81" i="27" s="1"/>
  <c r="I58" i="27"/>
  <c r="I59" i="27" s="1"/>
  <c r="I80" i="27"/>
  <c r="I81" i="27" s="1"/>
  <c r="H36" i="27"/>
  <c r="H37" i="27" s="1"/>
  <c r="H80" i="27"/>
  <c r="H81" i="27" s="1"/>
  <c r="G36" i="27"/>
  <c r="G37" i="27" s="1"/>
  <c r="G80" i="27"/>
  <c r="G81" i="27" s="1"/>
  <c r="G81" i="25"/>
  <c r="AU36" i="25"/>
  <c r="AU37" i="25" s="1"/>
  <c r="AE59" i="25"/>
  <c r="AN59" i="25"/>
  <c r="G36" i="25"/>
  <c r="G37" i="25" s="1"/>
  <c r="U59" i="25"/>
  <c r="AI59" i="25"/>
  <c r="AU58" i="25"/>
  <c r="AU59" i="25" s="1"/>
  <c r="BB59" i="25"/>
  <c r="AZ59" i="25"/>
  <c r="G59" i="25"/>
  <c r="H59" i="25"/>
  <c r="AU81" i="25"/>
  <c r="AZ58" i="25"/>
  <c r="AG59" i="25"/>
  <c r="AP59" i="25"/>
  <c r="E58" i="27"/>
  <c r="E59" i="27" s="1"/>
  <c r="E81" i="27"/>
  <c r="E37" i="27"/>
  <c r="BE58" i="25"/>
  <c r="BE59" i="25" s="1"/>
  <c r="BD58" i="25"/>
  <c r="BD59" i="25" s="1"/>
  <c r="BD36" i="25"/>
  <c r="BD37" i="25" s="1"/>
  <c r="BD80" i="25"/>
  <c r="BD81" i="25" s="1"/>
  <c r="BC58" i="25"/>
  <c r="BC59" i="25" s="1"/>
  <c r="BC37" i="25"/>
  <c r="BB36" i="25"/>
  <c r="BB37" i="25" s="1"/>
  <c r="BB80" i="25"/>
  <c r="BB81" i="25" s="1"/>
  <c r="BA58" i="25"/>
  <c r="BA59" i="25" s="1"/>
  <c r="AZ36" i="25"/>
  <c r="AZ37" i="25" s="1"/>
  <c r="AZ80" i="25"/>
  <c r="AZ81" i="25" s="1"/>
  <c r="AY58" i="25"/>
  <c r="AY59" i="25" s="1"/>
  <c r="AY36" i="25"/>
  <c r="AY37" i="25" s="1"/>
  <c r="AY80" i="25"/>
  <c r="AY81" i="25" s="1"/>
  <c r="AX58" i="25"/>
  <c r="AX59" i="25" s="1"/>
  <c r="AW59" i="25"/>
  <c r="AW36" i="25"/>
  <c r="AW37" i="25" s="1"/>
  <c r="AW80" i="25"/>
  <c r="AW81" i="25" s="1"/>
  <c r="AS58" i="25"/>
  <c r="AS59" i="25" s="1"/>
  <c r="AS37" i="25"/>
  <c r="AR58" i="25"/>
  <c r="AR59" i="25" s="1"/>
  <c r="AR36" i="25"/>
  <c r="AR37" i="25" s="1"/>
  <c r="AR80" i="25"/>
  <c r="AR81" i="25" s="1"/>
  <c r="AP36" i="25"/>
  <c r="AP37" i="25" s="1"/>
  <c r="AP80" i="25"/>
  <c r="AP81" i="25" s="1"/>
  <c r="AO58" i="25"/>
  <c r="AO59" i="25" s="1"/>
  <c r="AO36" i="25"/>
  <c r="AO37" i="25" s="1"/>
  <c r="AO80" i="25"/>
  <c r="AO81" i="25" s="1"/>
  <c r="AN36" i="25"/>
  <c r="AN37" i="25" s="1"/>
  <c r="AN80" i="25"/>
  <c r="AN81" i="25" s="1"/>
  <c r="AK36" i="25"/>
  <c r="AK37" i="25" s="1"/>
  <c r="AK80" i="25"/>
  <c r="AK81" i="25" s="1"/>
  <c r="AI36" i="25"/>
  <c r="AI37" i="25" s="1"/>
  <c r="AI80" i="25"/>
  <c r="AI81" i="25" s="1"/>
  <c r="AG36" i="25"/>
  <c r="AG37" i="25" s="1"/>
  <c r="AG80" i="25"/>
  <c r="AG81" i="25" s="1"/>
  <c r="AC58" i="25"/>
  <c r="AC59" i="25" s="1"/>
  <c r="AC36" i="25"/>
  <c r="AC37" i="25" s="1"/>
  <c r="AC80" i="25"/>
  <c r="AC81" i="25" s="1"/>
  <c r="AA36" i="25"/>
  <c r="AA37" i="25" s="1"/>
  <c r="AA80" i="25"/>
  <c r="AA81" i="25" s="1"/>
  <c r="Z81" i="25"/>
  <c r="Z36" i="25"/>
  <c r="Z37" i="25" s="1"/>
  <c r="Z80" i="25"/>
  <c r="U36" i="25"/>
  <c r="U37" i="25" s="1"/>
  <c r="U80" i="25"/>
  <c r="U81" i="25" s="1"/>
  <c r="S58" i="25"/>
  <c r="S59" i="25" s="1"/>
  <c r="S81" i="25"/>
  <c r="S37" i="25"/>
  <c r="R36" i="25"/>
  <c r="R37" i="25" s="1"/>
  <c r="R80" i="25"/>
  <c r="R81" i="25" s="1"/>
  <c r="P58" i="25"/>
  <c r="P59" i="25" s="1"/>
  <c r="O81" i="25"/>
  <c r="O58" i="25"/>
  <c r="O59" i="25" s="1"/>
  <c r="O37" i="25"/>
  <c r="N58" i="25"/>
  <c r="N59" i="25" s="1"/>
  <c r="N36" i="25"/>
  <c r="N37" i="25" s="1"/>
  <c r="N80" i="25"/>
  <c r="N81" i="25" s="1"/>
  <c r="J37" i="25"/>
  <c r="J58" i="25"/>
  <c r="J59" i="25" s="1"/>
  <c r="J36" i="25"/>
  <c r="J80" i="25"/>
  <c r="J81" i="25" s="1"/>
  <c r="H36" i="25"/>
  <c r="H37" i="25" s="1"/>
  <c r="H80" i="25"/>
  <c r="H81" i="25" s="1"/>
  <c r="E77" i="25"/>
  <c r="E55" i="25"/>
  <c r="E33" i="25"/>
  <c r="E7" i="29"/>
  <c r="E5" i="29"/>
  <c r="E4" i="29"/>
  <c r="E3" i="29"/>
  <c r="E48" i="31"/>
  <c r="E47" i="31"/>
  <c r="E46" i="31"/>
  <c r="E45" i="31"/>
  <c r="E44" i="31"/>
  <c r="E43" i="31"/>
  <c r="E42" i="31"/>
  <c r="E41" i="31"/>
  <c r="E40" i="31"/>
  <c r="E39" i="31"/>
  <c r="E38" i="31"/>
  <c r="E37" i="31"/>
  <c r="E36" i="31"/>
  <c r="E35" i="31"/>
  <c r="E34" i="31"/>
  <c r="E33" i="31"/>
  <c r="E32" i="31"/>
  <c r="E31" i="31"/>
  <c r="E30" i="31"/>
  <c r="E29" i="31"/>
  <c r="E28" i="31"/>
  <c r="E27" i="31"/>
  <c r="E26" i="31"/>
  <c r="E25" i="31"/>
  <c r="E22" i="31"/>
  <c r="E21" i="31"/>
  <c r="E20" i="31"/>
  <c r="E19" i="31"/>
  <c r="E18" i="31"/>
  <c r="E17" i="31"/>
  <c r="E14" i="31"/>
  <c r="E13" i="31"/>
  <c r="E12" i="31"/>
  <c r="E11" i="31"/>
  <c r="E10" i="31"/>
  <c r="E9" i="31"/>
  <c r="E8" i="31"/>
  <c r="E7" i="31"/>
  <c r="E6" i="31"/>
  <c r="E5" i="31"/>
  <c r="E4" i="31"/>
  <c r="E3" i="31"/>
  <c r="E6" i="9"/>
  <c r="E5" i="9"/>
  <c r="E4" i="9"/>
  <c r="E3" i="9"/>
  <c r="C15" i="24" l="1"/>
  <c r="BD13" i="7"/>
  <c r="BD15" i="7" s="1"/>
  <c r="X13" i="7"/>
  <c r="X15" i="7" s="1"/>
  <c r="AQ10" i="7"/>
  <c r="AQ12" i="7" s="1"/>
  <c r="AV7" i="7"/>
  <c r="AV9" i="7" s="1"/>
  <c r="P7" i="7"/>
  <c r="P9" i="7" s="1"/>
  <c r="AT55" i="24"/>
  <c r="AL55" i="24"/>
  <c r="AD55" i="24"/>
  <c r="Y55" i="24"/>
  <c r="L55" i="24"/>
  <c r="K55" i="24"/>
  <c r="F55" i="24"/>
  <c r="AT37" i="24"/>
  <c r="AL37" i="24"/>
  <c r="AD37" i="24"/>
  <c r="Y37" i="24"/>
  <c r="L37" i="24"/>
  <c r="K37" i="24"/>
  <c r="AT19" i="24"/>
  <c r="AL19" i="24"/>
  <c r="AD19" i="24"/>
  <c r="O7" i="24"/>
  <c r="P7" i="24"/>
  <c r="Q7" i="24"/>
  <c r="S7" i="24"/>
  <c r="T7" i="24"/>
  <c r="W7" i="24"/>
  <c r="Z7" i="24"/>
  <c r="AG7" i="24"/>
  <c r="AI7" i="24"/>
  <c r="AN7" i="24"/>
  <c r="AQ7" i="24"/>
  <c r="AR7" i="24"/>
  <c r="AS7" i="24"/>
  <c r="AV7" i="24"/>
  <c r="AW7" i="24"/>
  <c r="AZ7" i="24"/>
  <c r="BB7" i="24"/>
  <c r="BE7" i="24"/>
  <c r="E80" i="25"/>
  <c r="E81" i="25" s="1"/>
  <c r="E58" i="25"/>
  <c r="E36" i="25"/>
  <c r="E37" i="25" s="1"/>
  <c r="B61" i="27"/>
  <c r="B61" i="25"/>
  <c r="B39" i="27"/>
  <c r="B39" i="25"/>
  <c r="B17" i="27"/>
  <c r="B17" i="25"/>
  <c r="D6" i="32"/>
  <c r="D6" i="29"/>
  <c r="E6" i="29" s="1"/>
  <c r="BE16" i="7"/>
  <c r="BD16" i="7"/>
  <c r="BC13" i="7"/>
  <c r="BC15" i="7" s="1"/>
  <c r="AZ13" i="7"/>
  <c r="AZ15" i="7" s="1"/>
  <c r="AY13" i="7"/>
  <c r="AY15" i="7" s="1"/>
  <c r="AX16" i="7"/>
  <c r="AW16" i="7"/>
  <c r="AV16" i="7"/>
  <c r="AU13" i="7"/>
  <c r="AU15" i="7" s="1"/>
  <c r="AR13" i="7"/>
  <c r="AR15" i="7" s="1"/>
  <c r="AQ13" i="7"/>
  <c r="AQ15" i="7" s="1"/>
  <c r="AP16" i="7"/>
  <c r="AO16" i="7"/>
  <c r="AN16" i="7"/>
  <c r="AM13" i="7"/>
  <c r="AM15" i="7" s="1"/>
  <c r="AJ13" i="7"/>
  <c r="AJ15" i="7" s="1"/>
  <c r="AI13" i="7"/>
  <c r="AI15" i="7" s="1"/>
  <c r="AH16" i="7"/>
  <c r="AG16" i="7"/>
  <c r="AF16" i="7"/>
  <c r="AE13" i="7"/>
  <c r="AE15" i="7" s="1"/>
  <c r="AB13" i="7"/>
  <c r="AB15" i="7" s="1"/>
  <c r="AA13" i="7"/>
  <c r="AA15" i="7" s="1"/>
  <c r="Z16" i="7"/>
  <c r="Y16" i="7"/>
  <c r="X16" i="7"/>
  <c r="W13" i="7"/>
  <c r="W15" i="7" s="1"/>
  <c r="T13" i="7"/>
  <c r="T15" i="7" s="1"/>
  <c r="S13" i="7"/>
  <c r="S15" i="7" s="1"/>
  <c r="R16" i="7"/>
  <c r="Q16" i="7"/>
  <c r="P16" i="7"/>
  <c r="O13" i="7"/>
  <c r="O15" i="7" s="1"/>
  <c r="L13" i="7"/>
  <c r="L15" i="7" s="1"/>
  <c r="K13" i="7"/>
  <c r="K15" i="7" s="1"/>
  <c r="J16" i="7"/>
  <c r="I16" i="7"/>
  <c r="H16" i="7"/>
  <c r="E13" i="7"/>
  <c r="E15" i="7" s="1"/>
  <c r="D16" i="7"/>
  <c r="C4" i="7"/>
  <c r="C12" i="24"/>
  <c r="C30" i="24" s="1"/>
  <c r="C48" i="24" s="1"/>
  <c r="C14" i="24"/>
  <c r="C32" i="24" s="1"/>
  <c r="C50" i="24" s="1"/>
  <c r="C13" i="24"/>
  <c r="C31" i="24" s="1"/>
  <c r="C49" i="24" s="1"/>
  <c r="C11" i="24"/>
  <c r="C79" i="27"/>
  <c r="C78" i="27"/>
  <c r="C73" i="27"/>
  <c r="B73" i="27"/>
  <c r="C72" i="27"/>
  <c r="B72" i="27"/>
  <c r="C71" i="27"/>
  <c r="B71" i="27"/>
  <c r="C70" i="27"/>
  <c r="B70" i="27"/>
  <c r="C69" i="27"/>
  <c r="B69" i="27"/>
  <c r="C68" i="27"/>
  <c r="B68" i="27"/>
  <c r="C67" i="27"/>
  <c r="B67" i="27"/>
  <c r="C66" i="27"/>
  <c r="B66" i="27"/>
  <c r="C65" i="27"/>
  <c r="B65" i="27"/>
  <c r="C64" i="27"/>
  <c r="B64" i="27"/>
  <c r="C57" i="27"/>
  <c r="C56" i="27"/>
  <c r="C51" i="27"/>
  <c r="B51" i="27"/>
  <c r="C50" i="27"/>
  <c r="B50" i="27"/>
  <c r="C49" i="27"/>
  <c r="B49" i="27"/>
  <c r="C48" i="27"/>
  <c r="B48" i="27"/>
  <c r="C47" i="27"/>
  <c r="B47" i="27"/>
  <c r="C46" i="27"/>
  <c r="B46" i="27"/>
  <c r="C45" i="27"/>
  <c r="B45" i="27"/>
  <c r="C44" i="27"/>
  <c r="B44" i="27"/>
  <c r="C43" i="27"/>
  <c r="B43" i="27"/>
  <c r="C42" i="27"/>
  <c r="B42" i="27"/>
  <c r="C35" i="27"/>
  <c r="C34" i="27"/>
  <c r="C29" i="27"/>
  <c r="B29" i="27"/>
  <c r="C28" i="27"/>
  <c r="B28" i="27"/>
  <c r="C27" i="27"/>
  <c r="B27" i="27"/>
  <c r="C26" i="27"/>
  <c r="B26" i="27"/>
  <c r="C25" i="27"/>
  <c r="B25" i="27"/>
  <c r="C24" i="27"/>
  <c r="B24" i="27"/>
  <c r="C23" i="27"/>
  <c r="B23" i="27"/>
  <c r="C22" i="27"/>
  <c r="B22" i="27"/>
  <c r="C21" i="27"/>
  <c r="B21" i="27"/>
  <c r="C20" i="27"/>
  <c r="B20" i="27"/>
  <c r="C78" i="25"/>
  <c r="C56" i="25"/>
  <c r="C34" i="25"/>
  <c r="C79" i="25"/>
  <c r="E74" i="25"/>
  <c r="C73" i="25"/>
  <c r="B73" i="25"/>
  <c r="C72" i="25"/>
  <c r="B72" i="25"/>
  <c r="C71" i="25"/>
  <c r="B71" i="25"/>
  <c r="C70" i="25"/>
  <c r="B70" i="25"/>
  <c r="C69" i="25"/>
  <c r="B69" i="25"/>
  <c r="C68" i="25"/>
  <c r="B68" i="25"/>
  <c r="C67" i="25"/>
  <c r="B67" i="25"/>
  <c r="C66" i="25"/>
  <c r="B66" i="25"/>
  <c r="C65" i="25"/>
  <c r="B65" i="25"/>
  <c r="C64" i="25"/>
  <c r="B64" i="25"/>
  <c r="C57" i="25"/>
  <c r="E52" i="25"/>
  <c r="C51" i="25"/>
  <c r="B51" i="25"/>
  <c r="C50" i="25"/>
  <c r="B50" i="25"/>
  <c r="C49" i="25"/>
  <c r="B49" i="25"/>
  <c r="C48" i="25"/>
  <c r="B48" i="25"/>
  <c r="C47" i="25"/>
  <c r="B47" i="25"/>
  <c r="C46" i="25"/>
  <c r="B46" i="25"/>
  <c r="C45" i="25"/>
  <c r="B45" i="25"/>
  <c r="C44" i="25"/>
  <c r="B44" i="25"/>
  <c r="C43" i="25"/>
  <c r="B43" i="25"/>
  <c r="C42" i="25"/>
  <c r="B42" i="25"/>
  <c r="C35" i="25"/>
  <c r="E30" i="25"/>
  <c r="C29" i="25"/>
  <c r="B29" i="25"/>
  <c r="C28" i="25"/>
  <c r="B28" i="25"/>
  <c r="C27" i="25"/>
  <c r="B27" i="25"/>
  <c r="C26" i="25"/>
  <c r="B26" i="25"/>
  <c r="C25" i="25"/>
  <c r="B25" i="25"/>
  <c r="C24" i="25"/>
  <c r="B24" i="25"/>
  <c r="C23" i="25"/>
  <c r="B23" i="25"/>
  <c r="C22" i="25"/>
  <c r="B22" i="25"/>
  <c r="C21" i="25"/>
  <c r="B21" i="25"/>
  <c r="C20" i="25"/>
  <c r="B20" i="25"/>
  <c r="E7" i="24" l="1"/>
  <c r="C74" i="27"/>
  <c r="AG25" i="24"/>
  <c r="R25" i="24"/>
  <c r="BC43" i="24"/>
  <c r="AE43" i="24"/>
  <c r="X7" i="24"/>
  <c r="W25" i="24"/>
  <c r="W26" i="24" s="1"/>
  <c r="AY43" i="24"/>
  <c r="AY25" i="24"/>
  <c r="AQ25" i="24"/>
  <c r="AQ26" i="24" s="1"/>
  <c r="Q25" i="24"/>
  <c r="Q26" i="24" s="1"/>
  <c r="Q37" i="24" s="1"/>
  <c r="Z25" i="24"/>
  <c r="P25" i="24"/>
  <c r="V43" i="24"/>
  <c r="V44" i="24" s="1"/>
  <c r="C52" i="27"/>
  <c r="AM25" i="24"/>
  <c r="AM26" i="24" s="1"/>
  <c r="AR25" i="24"/>
  <c r="AK25" i="24"/>
  <c r="AJ43" i="24"/>
  <c r="AJ44" i="24" s="1"/>
  <c r="AJ55" i="24" s="1"/>
  <c r="I43" i="24"/>
  <c r="AW43" i="24"/>
  <c r="AP43" i="24"/>
  <c r="S43" i="24"/>
  <c r="AU25" i="24"/>
  <c r="AR43" i="24"/>
  <c r="AC25" i="24"/>
  <c r="BE43" i="24"/>
  <c r="AB43" i="24"/>
  <c r="AO25" i="24"/>
  <c r="H43" i="24"/>
  <c r="O43" i="24"/>
  <c r="AU43" i="24"/>
  <c r="BD25" i="24"/>
  <c r="P43" i="24"/>
  <c r="AS25" i="24"/>
  <c r="AK43" i="24"/>
  <c r="C30" i="27"/>
  <c r="Z43" i="24"/>
  <c r="X25" i="24"/>
  <c r="X26" i="24" s="1"/>
  <c r="X37" i="24" s="1"/>
  <c r="C52" i="25"/>
  <c r="C74" i="25"/>
  <c r="C30" i="25"/>
  <c r="BE6" i="24"/>
  <c r="AG42" i="24"/>
  <c r="P42" i="24"/>
  <c r="R6" i="24"/>
  <c r="J24" i="24"/>
  <c r="AY24" i="24"/>
  <c r="AR42" i="24"/>
  <c r="O42" i="24"/>
  <c r="N24" i="24"/>
  <c r="AN42" i="24"/>
  <c r="AG6" i="24"/>
  <c r="AG8" i="24" s="1"/>
  <c r="AG19" i="24" s="1"/>
  <c r="AP6" i="24"/>
  <c r="O6" i="24"/>
  <c r="O8" i="24" s="1"/>
  <c r="O19" i="24" s="1"/>
  <c r="AE24" i="24"/>
  <c r="P24" i="24"/>
  <c r="BB42" i="24"/>
  <c r="AC42" i="24"/>
  <c r="BD42" i="24"/>
  <c r="AG24" i="24"/>
  <c r="AR24" i="24"/>
  <c r="AK24" i="24"/>
  <c r="AW42" i="24"/>
  <c r="AI42" i="24"/>
  <c r="S42" i="24"/>
  <c r="E42" i="24"/>
  <c r="AS42" i="24"/>
  <c r="BC6" i="24"/>
  <c r="AY6" i="24"/>
  <c r="AN6" i="24"/>
  <c r="AN8" i="24" s="1"/>
  <c r="AN19" i="24" s="1"/>
  <c r="AA6" i="24"/>
  <c r="BB24" i="24"/>
  <c r="AB42" i="24"/>
  <c r="AW6" i="24"/>
  <c r="AW8" i="24" s="1"/>
  <c r="AW19" i="24" s="1"/>
  <c r="AY42" i="24"/>
  <c r="AS6" i="24"/>
  <c r="AS8" i="24" s="1"/>
  <c r="AS19" i="24" s="1"/>
  <c r="R24" i="24"/>
  <c r="BA24" i="24"/>
  <c r="BA26" i="24" s="1"/>
  <c r="BA37" i="24" s="1"/>
  <c r="AP24" i="24"/>
  <c r="J42" i="24"/>
  <c r="G7" i="24"/>
  <c r="M25" i="24"/>
  <c r="C16" i="24"/>
  <c r="C34" i="24" s="1"/>
  <c r="C52" i="24" s="1"/>
  <c r="AQ14" i="7"/>
  <c r="X17" i="7"/>
  <c r="BD17" i="7"/>
  <c r="K10" i="7"/>
  <c r="K12" i="7" s="1"/>
  <c r="K14" i="7" s="1"/>
  <c r="AB16" i="7"/>
  <c r="AB17" i="7" s="1"/>
  <c r="Q7" i="7"/>
  <c r="Q9" i="7" s="1"/>
  <c r="AW7" i="7"/>
  <c r="AW9" i="7" s="1"/>
  <c r="L10" i="7"/>
  <c r="L12" i="7" s="1"/>
  <c r="L14" i="7" s="1"/>
  <c r="AR10" i="7"/>
  <c r="AR12" i="7" s="1"/>
  <c r="AR14" i="7" s="1"/>
  <c r="Y13" i="7"/>
  <c r="Y15" i="7" s="1"/>
  <c r="Y17" i="7" s="1"/>
  <c r="BE13" i="7"/>
  <c r="BE15" i="7" s="1"/>
  <c r="BE17" i="7" s="1"/>
  <c r="AI16" i="7"/>
  <c r="X7" i="7"/>
  <c r="X9" i="7" s="1"/>
  <c r="BD7" i="7"/>
  <c r="BD9" i="7" s="1"/>
  <c r="S10" i="7"/>
  <c r="S12" i="7" s="1"/>
  <c r="S14" i="7" s="1"/>
  <c r="AY10" i="7"/>
  <c r="AY12" i="7" s="1"/>
  <c r="AY14" i="7" s="1"/>
  <c r="AF13" i="7"/>
  <c r="AF15" i="7" s="1"/>
  <c r="AF17" i="7" s="1"/>
  <c r="AJ16" i="7"/>
  <c r="AJ17" i="7" s="1"/>
  <c r="Y7" i="7"/>
  <c r="Y9" i="7" s="1"/>
  <c r="BE7" i="7"/>
  <c r="BE9" i="7" s="1"/>
  <c r="T10" i="7"/>
  <c r="T12" i="7" s="1"/>
  <c r="T14" i="7" s="1"/>
  <c r="AZ10" i="7"/>
  <c r="AZ12" i="7" s="1"/>
  <c r="AZ14" i="7" s="1"/>
  <c r="AG13" i="7"/>
  <c r="AG15" i="7" s="1"/>
  <c r="AG17" i="7" s="1"/>
  <c r="K16" i="7"/>
  <c r="K17" i="7" s="1"/>
  <c r="AQ16" i="7"/>
  <c r="AQ17" i="7" s="1"/>
  <c r="C5" i="7"/>
  <c r="AF7" i="7"/>
  <c r="AF9" i="7" s="1"/>
  <c r="AA10" i="7"/>
  <c r="AA12" i="7" s="1"/>
  <c r="AA14" i="7" s="1"/>
  <c r="H13" i="7"/>
  <c r="H15" i="7" s="1"/>
  <c r="H17" i="7" s="1"/>
  <c r="AN13" i="7"/>
  <c r="AN15" i="7" s="1"/>
  <c r="AN17" i="7" s="1"/>
  <c r="L16" i="7"/>
  <c r="L17" i="7" s="1"/>
  <c r="AR16" i="7"/>
  <c r="AR17" i="7" s="1"/>
  <c r="AG7" i="7"/>
  <c r="AG9" i="7" s="1"/>
  <c r="AB10" i="7"/>
  <c r="AB12" i="7" s="1"/>
  <c r="AB14" i="7" s="1"/>
  <c r="I13" i="7"/>
  <c r="I15" i="7" s="1"/>
  <c r="I17" i="7" s="1"/>
  <c r="AO13" i="7"/>
  <c r="AO15" i="7" s="1"/>
  <c r="AO17" i="7" s="1"/>
  <c r="S16" i="7"/>
  <c r="S17" i="7" s="1"/>
  <c r="AY16" i="7"/>
  <c r="AY17" i="7" s="1"/>
  <c r="H7" i="7"/>
  <c r="H9" i="7" s="1"/>
  <c r="AN7" i="7"/>
  <c r="AN9" i="7" s="1"/>
  <c r="AI10" i="7"/>
  <c r="AI12" i="7" s="1"/>
  <c r="AI14" i="7" s="1"/>
  <c r="P13" i="7"/>
  <c r="P15" i="7" s="1"/>
  <c r="P17" i="7" s="1"/>
  <c r="AV13" i="7"/>
  <c r="AV15" i="7" s="1"/>
  <c r="AV17" i="7" s="1"/>
  <c r="T16" i="7"/>
  <c r="T17" i="7" s="1"/>
  <c r="AZ16" i="7"/>
  <c r="AZ17" i="7" s="1"/>
  <c r="AI17" i="7"/>
  <c r="I7" i="7"/>
  <c r="I9" i="7" s="1"/>
  <c r="AO7" i="7"/>
  <c r="AO9" i="7" s="1"/>
  <c r="AJ10" i="7"/>
  <c r="AJ12" i="7" s="1"/>
  <c r="AJ14" i="7" s="1"/>
  <c r="Q13" i="7"/>
  <c r="Q15" i="7" s="1"/>
  <c r="Q17" i="7" s="1"/>
  <c r="AW13" i="7"/>
  <c r="AW15" i="7" s="1"/>
  <c r="AW17" i="7" s="1"/>
  <c r="AA16" i="7"/>
  <c r="AA17" i="7" s="1"/>
  <c r="C77" i="25"/>
  <c r="C55" i="25"/>
  <c r="F13" i="7"/>
  <c r="F15" i="7" s="1"/>
  <c r="F7" i="7"/>
  <c r="F9" i="7" s="1"/>
  <c r="F16" i="7"/>
  <c r="F10" i="7"/>
  <c r="F12" i="7" s="1"/>
  <c r="F14" i="7" s="1"/>
  <c r="M13" i="7"/>
  <c r="M15" i="7" s="1"/>
  <c r="M7" i="7"/>
  <c r="M9" i="7" s="1"/>
  <c r="M16" i="7"/>
  <c r="M10" i="7"/>
  <c r="M12" i="7" s="1"/>
  <c r="U13" i="7"/>
  <c r="U15" i="7" s="1"/>
  <c r="U7" i="7"/>
  <c r="U9" i="7" s="1"/>
  <c r="U16" i="7"/>
  <c r="U10" i="7"/>
  <c r="U12" i="7" s="1"/>
  <c r="U14" i="7" s="1"/>
  <c r="AC13" i="7"/>
  <c r="AC15" i="7" s="1"/>
  <c r="AC7" i="7"/>
  <c r="AC9" i="7" s="1"/>
  <c r="AC16" i="7"/>
  <c r="AC10" i="7"/>
  <c r="AC12" i="7" s="1"/>
  <c r="AK13" i="7"/>
  <c r="AK15" i="7" s="1"/>
  <c r="AK7" i="7"/>
  <c r="AK9" i="7" s="1"/>
  <c r="AK16" i="7"/>
  <c r="AK10" i="7"/>
  <c r="AK12" i="7" s="1"/>
  <c r="AK14" i="7" s="1"/>
  <c r="AS13" i="7"/>
  <c r="AS15" i="7" s="1"/>
  <c r="AS7" i="7"/>
  <c r="AS9" i="7" s="1"/>
  <c r="AS16" i="7"/>
  <c r="AS10" i="7"/>
  <c r="AS12" i="7" s="1"/>
  <c r="BA13" i="7"/>
  <c r="BA15" i="7" s="1"/>
  <c r="BA7" i="7"/>
  <c r="BA9" i="7" s="1"/>
  <c r="BA16" i="7"/>
  <c r="BA10" i="7"/>
  <c r="BA12" i="7" s="1"/>
  <c r="BA14" i="7" s="1"/>
  <c r="G13" i="7"/>
  <c r="G15" i="7" s="1"/>
  <c r="G7" i="7"/>
  <c r="G9" i="7" s="1"/>
  <c r="G16" i="7"/>
  <c r="G10" i="7"/>
  <c r="G12" i="7" s="1"/>
  <c r="N13" i="7"/>
  <c r="N15" i="7" s="1"/>
  <c r="N7" i="7"/>
  <c r="N9" i="7" s="1"/>
  <c r="N16" i="7"/>
  <c r="N10" i="7"/>
  <c r="N12" i="7" s="1"/>
  <c r="N14" i="7" s="1"/>
  <c r="V13" i="7"/>
  <c r="V15" i="7" s="1"/>
  <c r="V7" i="7"/>
  <c r="V9" i="7" s="1"/>
  <c r="V16" i="7"/>
  <c r="V10" i="7"/>
  <c r="V12" i="7" s="1"/>
  <c r="AD13" i="7"/>
  <c r="AD15" i="7" s="1"/>
  <c r="AD7" i="7"/>
  <c r="AD9" i="7" s="1"/>
  <c r="AD16" i="7"/>
  <c r="AD10" i="7"/>
  <c r="AD12" i="7" s="1"/>
  <c r="AD14" i="7" s="1"/>
  <c r="AL13" i="7"/>
  <c r="AL15" i="7" s="1"/>
  <c r="AL7" i="7"/>
  <c r="AL9" i="7" s="1"/>
  <c r="AL16" i="7"/>
  <c r="AL10" i="7"/>
  <c r="AL12" i="7" s="1"/>
  <c r="AT13" i="7"/>
  <c r="AT15" i="7" s="1"/>
  <c r="AT7" i="7"/>
  <c r="AT9" i="7" s="1"/>
  <c r="AT16" i="7"/>
  <c r="AT10" i="7"/>
  <c r="AT12" i="7" s="1"/>
  <c r="AT14" i="7" s="1"/>
  <c r="BB13" i="7"/>
  <c r="BB15" i="7" s="1"/>
  <c r="BB7" i="7"/>
  <c r="BB9" i="7" s="1"/>
  <c r="BB16" i="7"/>
  <c r="BB10" i="7"/>
  <c r="BB12" i="7" s="1"/>
  <c r="J7" i="7"/>
  <c r="J9" i="7" s="1"/>
  <c r="R7" i="7"/>
  <c r="R9" i="7" s="1"/>
  <c r="Z7" i="7"/>
  <c r="Z9" i="7" s="1"/>
  <c r="AH7" i="7"/>
  <c r="AH9" i="7" s="1"/>
  <c r="AP7" i="7"/>
  <c r="AP9" i="7" s="1"/>
  <c r="AX7" i="7"/>
  <c r="AX9" i="7" s="1"/>
  <c r="D10" i="7"/>
  <c r="D12" i="7" s="1"/>
  <c r="E10" i="7"/>
  <c r="E12" i="7" s="1"/>
  <c r="E14" i="7" s="1"/>
  <c r="J13" i="7"/>
  <c r="J15" i="7" s="1"/>
  <c r="J17" i="7" s="1"/>
  <c r="R13" i="7"/>
  <c r="R15" i="7" s="1"/>
  <c r="R17" i="7" s="1"/>
  <c r="Z13" i="7"/>
  <c r="Z15" i="7" s="1"/>
  <c r="Z17" i="7" s="1"/>
  <c r="AH13" i="7"/>
  <c r="AH15" i="7" s="1"/>
  <c r="AH17" i="7" s="1"/>
  <c r="AP13" i="7"/>
  <c r="AP15" i="7" s="1"/>
  <c r="AP17" i="7" s="1"/>
  <c r="AX13" i="7"/>
  <c r="AX15" i="7" s="1"/>
  <c r="AX17" i="7" s="1"/>
  <c r="E16" i="7"/>
  <c r="E17" i="7" s="1"/>
  <c r="K7" i="7"/>
  <c r="K9" i="7" s="1"/>
  <c r="S7" i="7"/>
  <c r="S9" i="7" s="1"/>
  <c r="S11" i="7" s="1"/>
  <c r="AA7" i="7"/>
  <c r="AA9" i="7" s="1"/>
  <c r="AA11" i="7" s="1"/>
  <c r="AI7" i="7"/>
  <c r="AI9" i="7" s="1"/>
  <c r="AQ7" i="7"/>
  <c r="AQ9" i="7" s="1"/>
  <c r="AQ11" i="7" s="1"/>
  <c r="AY7" i="7"/>
  <c r="AY9" i="7" s="1"/>
  <c r="D13" i="7"/>
  <c r="D15" i="7" s="1"/>
  <c r="D17" i="7" s="1"/>
  <c r="D7" i="7"/>
  <c r="D9" i="7" s="1"/>
  <c r="L7" i="7"/>
  <c r="L9" i="7" s="1"/>
  <c r="L11" i="7" s="1"/>
  <c r="T7" i="7"/>
  <c r="T9" i="7" s="1"/>
  <c r="AB7" i="7"/>
  <c r="AB9" i="7" s="1"/>
  <c r="AJ7" i="7"/>
  <c r="AJ9" i="7" s="1"/>
  <c r="AR7" i="7"/>
  <c r="AR9" i="7" s="1"/>
  <c r="AZ7" i="7"/>
  <c r="AZ9" i="7" s="1"/>
  <c r="O10" i="7"/>
  <c r="O12" i="7" s="1"/>
  <c r="O14" i="7" s="1"/>
  <c r="W10" i="7"/>
  <c r="W12" i="7" s="1"/>
  <c r="W14" i="7" s="1"/>
  <c r="AE10" i="7"/>
  <c r="AE12" i="7" s="1"/>
  <c r="AE14" i="7" s="1"/>
  <c r="AM10" i="7"/>
  <c r="AM12" i="7" s="1"/>
  <c r="AM14" i="7" s="1"/>
  <c r="AU10" i="7"/>
  <c r="AU12" i="7" s="1"/>
  <c r="AU14" i="7" s="1"/>
  <c r="BC10" i="7"/>
  <c r="BC12" i="7" s="1"/>
  <c r="BC14" i="7" s="1"/>
  <c r="O16" i="7"/>
  <c r="O17" i="7" s="1"/>
  <c r="W16" i="7"/>
  <c r="W17" i="7" s="1"/>
  <c r="AE16" i="7"/>
  <c r="AE17" i="7" s="1"/>
  <c r="AM16" i="7"/>
  <c r="AM17" i="7" s="1"/>
  <c r="AU16" i="7"/>
  <c r="AU17" i="7" s="1"/>
  <c r="BC16" i="7"/>
  <c r="BC17" i="7" s="1"/>
  <c r="E7" i="7"/>
  <c r="E9" i="7" s="1"/>
  <c r="E11" i="7" s="1"/>
  <c r="H10" i="7"/>
  <c r="H12" i="7" s="1"/>
  <c r="P10" i="7"/>
  <c r="P12" i="7" s="1"/>
  <c r="X10" i="7"/>
  <c r="X12" i="7" s="1"/>
  <c r="X14" i="7" s="1"/>
  <c r="AF10" i="7"/>
  <c r="AF12" i="7" s="1"/>
  <c r="AN10" i="7"/>
  <c r="AN12" i="7" s="1"/>
  <c r="AV10" i="7"/>
  <c r="AV12" i="7" s="1"/>
  <c r="BD10" i="7"/>
  <c r="BD12" i="7" s="1"/>
  <c r="BD14" i="7" s="1"/>
  <c r="I10" i="7"/>
  <c r="I12" i="7" s="1"/>
  <c r="Q10" i="7"/>
  <c r="Q12" i="7" s="1"/>
  <c r="Y10" i="7"/>
  <c r="Y12" i="7" s="1"/>
  <c r="AG10" i="7"/>
  <c r="AG12" i="7" s="1"/>
  <c r="AO10" i="7"/>
  <c r="AO12" i="7" s="1"/>
  <c r="AW10" i="7"/>
  <c r="AW12" i="7" s="1"/>
  <c r="BE10" i="7"/>
  <c r="BE12" i="7" s="1"/>
  <c r="O7" i="7"/>
  <c r="O9" i="7" s="1"/>
  <c r="O11" i="7" s="1"/>
  <c r="W7" i="7"/>
  <c r="W9" i="7" s="1"/>
  <c r="AE7" i="7"/>
  <c r="AE9" i="7" s="1"/>
  <c r="AM7" i="7"/>
  <c r="AM9" i="7" s="1"/>
  <c r="AU7" i="7"/>
  <c r="AU9" i="7" s="1"/>
  <c r="BC7" i="7"/>
  <c r="BC9" i="7" s="1"/>
  <c r="J10" i="7"/>
  <c r="J12" i="7" s="1"/>
  <c r="R10" i="7"/>
  <c r="R12" i="7" s="1"/>
  <c r="Z10" i="7"/>
  <c r="Z12" i="7" s="1"/>
  <c r="Z14" i="7" s="1"/>
  <c r="AH10" i="7"/>
  <c r="AH12" i="7" s="1"/>
  <c r="AP10" i="7"/>
  <c r="AP12" i="7" s="1"/>
  <c r="AX10" i="7"/>
  <c r="AX12" i="7" s="1"/>
  <c r="C29" i="24"/>
  <c r="BC7" i="24"/>
  <c r="AY7" i="24"/>
  <c r="J7" i="24"/>
  <c r="AF7" i="24"/>
  <c r="N7" i="24"/>
  <c r="AC7" i="24"/>
  <c r="Q8" i="24"/>
  <c r="Q19" i="24" s="1"/>
  <c r="W8" i="24"/>
  <c r="W19" i="24" s="1"/>
  <c r="E25" i="24"/>
  <c r="C55" i="27"/>
  <c r="AO7" i="24"/>
  <c r="C33" i="27"/>
  <c r="I7" i="24"/>
  <c r="I44" i="24"/>
  <c r="I55" i="24" s="1"/>
  <c r="AE7" i="24"/>
  <c r="V7" i="24"/>
  <c r="AV8" i="24"/>
  <c r="AV19" i="24" s="1"/>
  <c r="M7" i="24"/>
  <c r="AM7" i="24"/>
  <c r="AB7" i="24"/>
  <c r="U7" i="24"/>
  <c r="T8" i="24"/>
  <c r="T19" i="24" s="1"/>
  <c r="AQ8" i="24"/>
  <c r="AQ19" i="24" s="1"/>
  <c r="C77" i="27"/>
  <c r="AX7" i="24"/>
  <c r="AP7" i="24"/>
  <c r="BE8" i="24"/>
  <c r="BE19" i="24" s="1"/>
  <c r="BD7" i="24"/>
  <c r="AU7" i="24"/>
  <c r="AK7" i="24"/>
  <c r="AA7" i="24"/>
  <c r="R7" i="24"/>
  <c r="H7" i="24"/>
  <c r="C33" i="25"/>
  <c r="E6" i="24"/>
  <c r="C36" i="25"/>
  <c r="E59" i="25"/>
  <c r="E24" i="24" s="1"/>
  <c r="H42" i="24"/>
  <c r="AB44" i="24" l="1"/>
  <c r="AB53" i="24" s="1"/>
  <c r="AY44" i="24"/>
  <c r="AY55" i="24" s="1"/>
  <c r="R26" i="24"/>
  <c r="R37" i="24" s="1"/>
  <c r="AG26" i="24"/>
  <c r="AG35" i="24" s="1"/>
  <c r="S44" i="24"/>
  <c r="S55" i="24" s="1"/>
  <c r="W37" i="24"/>
  <c r="W35" i="24"/>
  <c r="AM37" i="24"/>
  <c r="AM35" i="24"/>
  <c r="X8" i="24"/>
  <c r="X19" i="24" s="1"/>
  <c r="AK26" i="24"/>
  <c r="AK37" i="24" s="1"/>
  <c r="P44" i="24"/>
  <c r="P53" i="24" s="1"/>
  <c r="AO43" i="24"/>
  <c r="BB43" i="24"/>
  <c r="BB44" i="24" s="1"/>
  <c r="BB55" i="24" s="1"/>
  <c r="AJ25" i="24"/>
  <c r="AJ26" i="24" s="1"/>
  <c r="AJ37" i="24" s="1"/>
  <c r="AX25" i="24"/>
  <c r="T43" i="24"/>
  <c r="T44" i="24" s="1"/>
  <c r="N43" i="24"/>
  <c r="AC43" i="24"/>
  <c r="AC44" i="24" s="1"/>
  <c r="AC55" i="24" s="1"/>
  <c r="I25" i="24"/>
  <c r="I26" i="24" s="1"/>
  <c r="I37" i="24" s="1"/>
  <c r="H25" i="24"/>
  <c r="M26" i="24"/>
  <c r="M37" i="24" s="1"/>
  <c r="AS43" i="24"/>
  <c r="AS44" i="24" s="1"/>
  <c r="AS55" i="24" s="1"/>
  <c r="Q43" i="24"/>
  <c r="Q44" i="24" s="1"/>
  <c r="Q55" i="24" s="1"/>
  <c r="AF43" i="24"/>
  <c r="AF44" i="24" s="1"/>
  <c r="O25" i="24"/>
  <c r="X43" i="24"/>
  <c r="X44" i="24" s="1"/>
  <c r="X55" i="24" s="1"/>
  <c r="AJ7" i="24"/>
  <c r="AJ8" i="24" s="1"/>
  <c r="M43" i="24"/>
  <c r="M44" i="24" s="1"/>
  <c r="M55" i="24" s="1"/>
  <c r="O44" i="24"/>
  <c r="O53" i="24" s="1"/>
  <c r="AZ43" i="24"/>
  <c r="AE25" i="24"/>
  <c r="AE26" i="24" s="1"/>
  <c r="AE37" i="24" s="1"/>
  <c r="T17" i="24"/>
  <c r="G25" i="24"/>
  <c r="S25" i="24"/>
  <c r="R43" i="24"/>
  <c r="AF25" i="24"/>
  <c r="AF26" i="24" s="1"/>
  <c r="AF37" i="24" s="1"/>
  <c r="AN25" i="24"/>
  <c r="AG43" i="24"/>
  <c r="AG44" i="24" s="1"/>
  <c r="AG55" i="24" s="1"/>
  <c r="BE25" i="24"/>
  <c r="AZ25" i="24"/>
  <c r="BB25" i="24"/>
  <c r="BB26" i="24" s="1"/>
  <c r="BB37" i="24" s="1"/>
  <c r="P26" i="24"/>
  <c r="P35" i="24" s="1"/>
  <c r="AR44" i="24"/>
  <c r="AR53" i="24" s="1"/>
  <c r="AW25" i="24"/>
  <c r="AX43" i="24"/>
  <c r="AA25" i="24"/>
  <c r="AI25" i="24"/>
  <c r="AN43" i="24"/>
  <c r="AN44" i="24" s="1"/>
  <c r="AN55" i="24" s="1"/>
  <c r="AV25" i="24"/>
  <c r="AV26" i="24" s="1"/>
  <c r="AV37" i="24" s="1"/>
  <c r="N25" i="24"/>
  <c r="N26" i="24" s="1"/>
  <c r="N37" i="24" s="1"/>
  <c r="J25" i="24"/>
  <c r="J26" i="24" s="1"/>
  <c r="J37" i="24" s="1"/>
  <c r="AW44" i="24"/>
  <c r="AW53" i="24" s="1"/>
  <c r="AY26" i="24"/>
  <c r="AY37" i="24" s="1"/>
  <c r="V25" i="24"/>
  <c r="V26" i="24" s="1"/>
  <c r="AB25" i="24"/>
  <c r="BC25" i="24"/>
  <c r="W43" i="24"/>
  <c r="T25" i="24"/>
  <c r="T26" i="24" s="1"/>
  <c r="AQ43" i="24"/>
  <c r="BD43" i="24"/>
  <c r="BD44" i="24" s="1"/>
  <c r="BD53" i="24" s="1"/>
  <c r="AV43" i="24"/>
  <c r="AV44" i="24" s="1"/>
  <c r="U43" i="24"/>
  <c r="AA43" i="24"/>
  <c r="AP25" i="24"/>
  <c r="AP26" i="24" s="1"/>
  <c r="AP37" i="24" s="1"/>
  <c r="AI43" i="24"/>
  <c r="AI44" i="24" s="1"/>
  <c r="AI55" i="24" s="1"/>
  <c r="G43" i="24"/>
  <c r="AM43" i="24"/>
  <c r="U25" i="24"/>
  <c r="J43" i="24"/>
  <c r="J44" i="24" s="1"/>
  <c r="J55" i="24" s="1"/>
  <c r="AR26" i="24"/>
  <c r="AR37" i="24" s="1"/>
  <c r="AA8" i="24"/>
  <c r="AA19" i="24" s="1"/>
  <c r="G42" i="24"/>
  <c r="BC24" i="24"/>
  <c r="AS24" i="24"/>
  <c r="AI6" i="24"/>
  <c r="AK6" i="24"/>
  <c r="AK8" i="24" s="1"/>
  <c r="AK19" i="24" s="1"/>
  <c r="H24" i="24"/>
  <c r="AO42" i="24"/>
  <c r="AO44" i="24" s="1"/>
  <c r="AX6" i="24"/>
  <c r="AX8" i="24" s="1"/>
  <c r="AX19" i="24" s="1"/>
  <c r="BD6" i="24"/>
  <c r="BD8" i="24" s="1"/>
  <c r="BD19" i="24" s="1"/>
  <c r="U6" i="24"/>
  <c r="U8" i="24" s="1"/>
  <c r="U19" i="24" s="1"/>
  <c r="BC42" i="24"/>
  <c r="BC44" i="24" s="1"/>
  <c r="BC55" i="24" s="1"/>
  <c r="Z24" i="24"/>
  <c r="AE6" i="24"/>
  <c r="AE8" i="24" s="1"/>
  <c r="AE19" i="24" s="1"/>
  <c r="S24" i="24"/>
  <c r="R8" i="24"/>
  <c r="R19" i="24" s="1"/>
  <c r="BB6" i="24"/>
  <c r="BB8" i="24" s="1"/>
  <c r="BB19" i="24" s="1"/>
  <c r="Z42" i="24"/>
  <c r="Z44" i="24" s="1"/>
  <c r="Z55" i="24" s="1"/>
  <c r="AZ24" i="24"/>
  <c r="H6" i="24"/>
  <c r="H8" i="24" s="1"/>
  <c r="H19" i="24" s="1"/>
  <c r="AY8" i="24"/>
  <c r="AY19" i="24" s="1"/>
  <c r="AH42" i="24"/>
  <c r="AB24" i="24"/>
  <c r="BA42" i="24"/>
  <c r="BA44" i="24" s="1"/>
  <c r="BA55" i="24" s="1"/>
  <c r="BD24" i="24"/>
  <c r="BD26" i="24" s="1"/>
  <c r="AX42" i="24"/>
  <c r="AO6" i="24"/>
  <c r="AO8" i="24" s="1"/>
  <c r="AO19" i="24" s="1"/>
  <c r="AK42" i="24"/>
  <c r="AK44" i="24" s="1"/>
  <c r="AK55" i="24" s="1"/>
  <c r="AZ42" i="24"/>
  <c r="AZ6" i="24"/>
  <c r="AZ8" i="24" s="1"/>
  <c r="AZ19" i="24" s="1"/>
  <c r="AU42" i="24"/>
  <c r="AU44" i="24" s="1"/>
  <c r="AU55" i="24" s="1"/>
  <c r="U24" i="24"/>
  <c r="C80" i="25"/>
  <c r="AO24" i="24"/>
  <c r="AO26" i="24" s="1"/>
  <c r="AO37" i="24" s="1"/>
  <c r="P6" i="24"/>
  <c r="P8" i="24" s="1"/>
  <c r="P19" i="24" s="1"/>
  <c r="N6" i="24"/>
  <c r="N8" i="24" s="1"/>
  <c r="N19" i="24" s="1"/>
  <c r="G6" i="24"/>
  <c r="AA24" i="24"/>
  <c r="AP42" i="24"/>
  <c r="AP44" i="24" s="1"/>
  <c r="AU6" i="24"/>
  <c r="AU8" i="24" s="1"/>
  <c r="AU19" i="24" s="1"/>
  <c r="AA42" i="24"/>
  <c r="AA44" i="24" s="1"/>
  <c r="AA53" i="24" s="1"/>
  <c r="AH6" i="24"/>
  <c r="AH8" i="24" s="1"/>
  <c r="AH19" i="24" s="1"/>
  <c r="AH24" i="24"/>
  <c r="AH26" i="24" s="1"/>
  <c r="O24" i="24"/>
  <c r="AU24" i="24"/>
  <c r="AU26" i="24" s="1"/>
  <c r="AU37" i="24" s="1"/>
  <c r="S6" i="24"/>
  <c r="S8" i="24" s="1"/>
  <c r="S19" i="24" s="1"/>
  <c r="BE42" i="24"/>
  <c r="BA6" i="24"/>
  <c r="AP8" i="24"/>
  <c r="AP19" i="24" s="1"/>
  <c r="U42" i="24"/>
  <c r="AX24" i="24"/>
  <c r="G24" i="24"/>
  <c r="AB6" i="24"/>
  <c r="AB8" i="24" s="1"/>
  <c r="AB19" i="24" s="1"/>
  <c r="AI24" i="24"/>
  <c r="R42" i="24"/>
  <c r="AN24" i="24"/>
  <c r="N42" i="24"/>
  <c r="AE42" i="24"/>
  <c r="AE44" i="24" s="1"/>
  <c r="AE55" i="24" s="1"/>
  <c r="AC24" i="24"/>
  <c r="AC26" i="24" s="1"/>
  <c r="AW24" i="24"/>
  <c r="AR6" i="24"/>
  <c r="AR8" i="24" s="1"/>
  <c r="AR19" i="24" s="1"/>
  <c r="BC8" i="24"/>
  <c r="BC19" i="24" s="1"/>
  <c r="AC6" i="24"/>
  <c r="AC8" i="24" s="1"/>
  <c r="AC19" i="24" s="1"/>
  <c r="J6" i="24"/>
  <c r="J8" i="24" s="1"/>
  <c r="J19" i="24" s="1"/>
  <c r="BE24" i="24"/>
  <c r="AF14" i="7"/>
  <c r="Y14" i="7"/>
  <c r="AN14" i="7"/>
  <c r="J14" i="7"/>
  <c r="K11" i="7"/>
  <c r="C33" i="24"/>
  <c r="C51" i="24" s="1"/>
  <c r="C17" i="24"/>
  <c r="AZ11" i="7"/>
  <c r="U11" i="7"/>
  <c r="F11" i="7"/>
  <c r="AH14" i="7"/>
  <c r="R14" i="7"/>
  <c r="P14" i="7"/>
  <c r="BE14" i="7"/>
  <c r="H11" i="7"/>
  <c r="AY11" i="7"/>
  <c r="AB11" i="7"/>
  <c r="W11" i="7"/>
  <c r="AI11" i="7"/>
  <c r="AG14" i="7"/>
  <c r="AV14" i="7"/>
  <c r="T11" i="7"/>
  <c r="AX11" i="7"/>
  <c r="BB11" i="7"/>
  <c r="AL11" i="7"/>
  <c r="V11" i="7"/>
  <c r="G11" i="7"/>
  <c r="AS11" i="7"/>
  <c r="AC11" i="7"/>
  <c r="M11" i="7"/>
  <c r="BB17" i="7"/>
  <c r="AS17" i="7"/>
  <c r="AW11" i="7"/>
  <c r="D11" i="7"/>
  <c r="AL17" i="7"/>
  <c r="AP11" i="7"/>
  <c r="V17" i="7"/>
  <c r="AC17" i="7"/>
  <c r="BC11" i="7"/>
  <c r="AT11" i="7"/>
  <c r="AD11" i="7"/>
  <c r="N11" i="7"/>
  <c r="BA11" i="7"/>
  <c r="AK11" i="7"/>
  <c r="G17" i="7"/>
  <c r="M17" i="7"/>
  <c r="BD11" i="7"/>
  <c r="AU11" i="7"/>
  <c r="AR11" i="7"/>
  <c r="AW14" i="7"/>
  <c r="Q14" i="7"/>
  <c r="AH11" i="7"/>
  <c r="AO11" i="7"/>
  <c r="AF11" i="7"/>
  <c r="X11" i="7"/>
  <c r="Q11" i="7"/>
  <c r="I14" i="7"/>
  <c r="Z11" i="7"/>
  <c r="I11" i="7"/>
  <c r="AG11" i="7"/>
  <c r="R11" i="7"/>
  <c r="H14" i="7"/>
  <c r="J11" i="7"/>
  <c r="AT17" i="7"/>
  <c r="AD17" i="7"/>
  <c r="N17" i="7"/>
  <c r="BA17" i="7"/>
  <c r="AK17" i="7"/>
  <c r="U17" i="7"/>
  <c r="F17" i="7"/>
  <c r="P11" i="7"/>
  <c r="AX14" i="7"/>
  <c r="AM11" i="7"/>
  <c r="AJ11" i="7"/>
  <c r="BB14" i="7"/>
  <c r="AL14" i="7"/>
  <c r="V14" i="7"/>
  <c r="G14" i="7"/>
  <c r="AS14" i="7"/>
  <c r="AC14" i="7"/>
  <c r="M14" i="7"/>
  <c r="AP14" i="7"/>
  <c r="AE11" i="7"/>
  <c r="AO14" i="7"/>
  <c r="D14" i="7"/>
  <c r="AN11" i="7"/>
  <c r="BE11" i="7"/>
  <c r="Y11" i="7"/>
  <c r="AV11" i="7"/>
  <c r="AQ35" i="24"/>
  <c r="AQ37" i="24"/>
  <c r="V53" i="24"/>
  <c r="V55" i="24"/>
  <c r="AV17" i="24"/>
  <c r="AJ53" i="24"/>
  <c r="Q35" i="24"/>
  <c r="X35" i="24"/>
  <c r="C47" i="24"/>
  <c r="BE17" i="24"/>
  <c r="AF8" i="24"/>
  <c r="AF19" i="24" s="1"/>
  <c r="AS17" i="24"/>
  <c r="C59" i="27"/>
  <c r="M8" i="24"/>
  <c r="M19" i="24" s="1"/>
  <c r="O17" i="24"/>
  <c r="I8" i="24"/>
  <c r="I19" i="24" s="1"/>
  <c r="C58" i="27"/>
  <c r="AQ17" i="24"/>
  <c r="W17" i="24"/>
  <c r="Q17" i="24"/>
  <c r="C80" i="27"/>
  <c r="E43" i="24"/>
  <c r="C36" i="27"/>
  <c r="V8" i="24"/>
  <c r="V19" i="24" s="1"/>
  <c r="AM8" i="24"/>
  <c r="AM19" i="24" s="1"/>
  <c r="AW17" i="24"/>
  <c r="C37" i="27"/>
  <c r="I53" i="24"/>
  <c r="AG17" i="24"/>
  <c r="AN17" i="24"/>
  <c r="C81" i="25"/>
  <c r="BA35" i="24"/>
  <c r="C58" i="25"/>
  <c r="C59" i="25"/>
  <c r="BB53" i="24" l="1"/>
  <c r="C7" i="24"/>
  <c r="AG37" i="24"/>
  <c r="M35" i="24"/>
  <c r="AB55" i="24"/>
  <c r="AS53" i="24"/>
  <c r="AG53" i="24"/>
  <c r="P37" i="24"/>
  <c r="S26" i="24"/>
  <c r="S35" i="24" s="1"/>
  <c r="AY53" i="24"/>
  <c r="AC53" i="24"/>
  <c r="S53" i="24"/>
  <c r="X53" i="24"/>
  <c r="N35" i="24"/>
  <c r="G26" i="24"/>
  <c r="G35" i="24" s="1"/>
  <c r="AK35" i="24"/>
  <c r="R35" i="24"/>
  <c r="T37" i="24"/>
  <c r="T35" i="24"/>
  <c r="AA26" i="24"/>
  <c r="AA35" i="24" s="1"/>
  <c r="AE35" i="24"/>
  <c r="U44" i="24"/>
  <c r="U55" i="24" s="1"/>
  <c r="AX44" i="24"/>
  <c r="AX53" i="24" s="1"/>
  <c r="AR35" i="24"/>
  <c r="AW55" i="24"/>
  <c r="BE26" i="24"/>
  <c r="BE37" i="24" s="1"/>
  <c r="N44" i="24"/>
  <c r="N55" i="24" s="1"/>
  <c r="AJ19" i="24"/>
  <c r="AJ17" i="24"/>
  <c r="BB35" i="24"/>
  <c r="O55" i="24"/>
  <c r="AN26" i="24"/>
  <c r="AN37" i="24" s="1"/>
  <c r="U26" i="24"/>
  <c r="U37" i="24" s="1"/>
  <c r="AB26" i="24"/>
  <c r="AB37" i="24" s="1"/>
  <c r="H26" i="24"/>
  <c r="H35" i="24" s="1"/>
  <c r="P55" i="24"/>
  <c r="AZ44" i="24"/>
  <c r="AZ55" i="24" s="1"/>
  <c r="O26" i="24"/>
  <c r="O37" i="24" s="1"/>
  <c r="X17" i="24"/>
  <c r="J35" i="24"/>
  <c r="W44" i="24"/>
  <c r="W55" i="24" s="1"/>
  <c r="AR55" i="24"/>
  <c r="AW26" i="24"/>
  <c r="AW37" i="24" s="1"/>
  <c r="AM44" i="24"/>
  <c r="AV35" i="24"/>
  <c r="J53" i="24"/>
  <c r="AZ26" i="24"/>
  <c r="AZ37" i="24" s="1"/>
  <c r="BC26" i="24"/>
  <c r="BC35" i="24" s="1"/>
  <c r="AQ44" i="24"/>
  <c r="AQ55" i="24" s="1"/>
  <c r="AY35" i="24"/>
  <c r="I35" i="24"/>
  <c r="M53" i="24"/>
  <c r="Q53" i="24"/>
  <c r="AF35" i="24"/>
  <c r="G44" i="24"/>
  <c r="G55" i="24" s="1"/>
  <c r="BD55" i="24"/>
  <c r="AA17" i="24"/>
  <c r="AP35" i="24"/>
  <c r="AN53" i="24"/>
  <c r="AI53" i="24"/>
  <c r="R17" i="24"/>
  <c r="BE44" i="24"/>
  <c r="BE53" i="24" s="1"/>
  <c r="AY17" i="24"/>
  <c r="AP17" i="24"/>
  <c r="G8" i="24"/>
  <c r="G19" i="24" s="1"/>
  <c r="AK53" i="24"/>
  <c r="BC53" i="24"/>
  <c r="R44" i="24"/>
  <c r="R55" i="24" s="1"/>
  <c r="AX26" i="24"/>
  <c r="AX37" i="24" s="1"/>
  <c r="AH44" i="24"/>
  <c r="AH55" i="24" s="1"/>
  <c r="Z26" i="24"/>
  <c r="AI8" i="24"/>
  <c r="AI19" i="24" s="1"/>
  <c r="AC17" i="24"/>
  <c r="AI26" i="24"/>
  <c r="AI37" i="24" s="1"/>
  <c r="AS26" i="24"/>
  <c r="AS37" i="24" s="1"/>
  <c r="BC17" i="24"/>
  <c r="J17" i="24"/>
  <c r="BA8" i="24"/>
  <c r="Z6" i="24"/>
  <c r="AA55" i="24"/>
  <c r="C35" i="24"/>
  <c r="C53" i="24"/>
  <c r="AE53" i="24"/>
  <c r="AO53" i="24"/>
  <c r="AO55" i="24"/>
  <c r="T53" i="24"/>
  <c r="T55" i="24"/>
  <c r="AH17" i="24"/>
  <c r="AV53" i="24"/>
  <c r="AV55" i="24"/>
  <c r="C37" i="25"/>
  <c r="BD35" i="24"/>
  <c r="BD37" i="24"/>
  <c r="V35" i="24"/>
  <c r="V37" i="24"/>
  <c r="AC35" i="24"/>
  <c r="AC37" i="24"/>
  <c r="AH35" i="24"/>
  <c r="AH37" i="24"/>
  <c r="AP53" i="24"/>
  <c r="AP55" i="24"/>
  <c r="U17" i="24"/>
  <c r="AF53" i="24"/>
  <c r="AF55" i="24"/>
  <c r="V17" i="24"/>
  <c r="AF17" i="24"/>
  <c r="BD17" i="24"/>
  <c r="C81" i="27"/>
  <c r="I17" i="24"/>
  <c r="M17" i="24"/>
  <c r="AJ35" i="24"/>
  <c r="AM17" i="24"/>
  <c r="C25" i="24"/>
  <c r="AO17" i="24"/>
  <c r="AX17" i="24"/>
  <c r="H17" i="24"/>
  <c r="S17" i="24"/>
  <c r="AB17" i="24"/>
  <c r="N17" i="24"/>
  <c r="Z53" i="24"/>
  <c r="AU35" i="24"/>
  <c r="P17" i="24"/>
  <c r="BB17" i="24"/>
  <c r="AU17" i="24"/>
  <c r="AO35" i="24"/>
  <c r="AZ17" i="24"/>
  <c r="AR17" i="24"/>
  <c r="AK17" i="24"/>
  <c r="AU53" i="24"/>
  <c r="AE17" i="24"/>
  <c r="BA53" i="24"/>
  <c r="O35" i="24" l="1"/>
  <c r="AZ53" i="24"/>
  <c r="S37" i="24"/>
  <c r="H37" i="24"/>
  <c r="N53" i="24"/>
  <c r="AW35" i="24"/>
  <c r="G37" i="24"/>
  <c r="AA37" i="24"/>
  <c r="AX55" i="24"/>
  <c r="W53" i="24"/>
  <c r="AB35" i="24"/>
  <c r="BE35" i="24"/>
  <c r="BC37" i="24"/>
  <c r="U53" i="24"/>
  <c r="G53" i="24"/>
  <c r="AZ35" i="24"/>
  <c r="AQ53" i="24"/>
  <c r="AN35" i="24"/>
  <c r="U35" i="24"/>
  <c r="AM53" i="24"/>
  <c r="AM55" i="24"/>
  <c r="AH53" i="24"/>
  <c r="Z8" i="24"/>
  <c r="G17" i="24"/>
  <c r="BE55" i="24"/>
  <c r="AX35" i="24"/>
  <c r="AI35" i="24"/>
  <c r="Z37" i="24"/>
  <c r="Z35" i="24"/>
  <c r="BA19" i="24"/>
  <c r="BA17" i="24"/>
  <c r="AS35" i="24"/>
  <c r="AI17" i="24"/>
  <c r="R53" i="24"/>
  <c r="H44" i="24"/>
  <c r="C42" i="24"/>
  <c r="E8" i="24"/>
  <c r="C6" i="24"/>
  <c r="E26" i="24"/>
  <c r="E37" i="24" s="1"/>
  <c r="C24" i="24"/>
  <c r="Z19" i="24" l="1"/>
  <c r="Z17" i="24"/>
  <c r="E35" i="24"/>
  <c r="H53" i="24"/>
  <c r="H55" i="24"/>
  <c r="C43" i="24"/>
  <c r="E44" i="24"/>
  <c r="E19" i="24"/>
  <c r="C8" i="24"/>
  <c r="C26" i="24"/>
  <c r="C37" i="24" s="1"/>
  <c r="C4" i="32" s="1"/>
  <c r="E17" i="24"/>
  <c r="C19" i="24" l="1"/>
  <c r="C3" i="32" s="1"/>
  <c r="E53" i="24"/>
  <c r="E55" i="24"/>
  <c r="C44" i="24"/>
  <c r="C55" i="24" s="1"/>
  <c r="C5" i="32" s="1"/>
  <c r="D8" i="32" l="1"/>
</calcChain>
</file>

<file path=xl/sharedStrings.xml><?xml version="1.0" encoding="utf-8"?>
<sst xmlns="http://schemas.openxmlformats.org/spreadsheetml/2006/main" count="475" uniqueCount="220">
  <si>
    <t>ALKM0</t>
  </si>
  <si>
    <t>ALKW0</t>
  </si>
  <si>
    <t>ALMS0</t>
  </si>
  <si>
    <t>ALMW0</t>
  </si>
  <si>
    <t>AMES6</t>
  </si>
  <si>
    <t>AMSB4</t>
  </si>
  <si>
    <t>AMSD2</t>
  </si>
  <si>
    <t>AMSG0</t>
  </si>
  <si>
    <t>AMSG2</t>
  </si>
  <si>
    <t>AMSG3</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</si>
  <si>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</si>
  <si>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</si>
  <si>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</si>
  <si>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</si>
  <si>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</si>
  <si>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</si>
  <si>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</si>
  <si>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</si>
  <si>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</si>
  <si>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</si>
  <si>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</si>
  <si>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</si>
  <si>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</si>
  <si>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</si>
  <si>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</si>
  <si>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</si>
  <si>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</si>
  <si>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</si>
  <si>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</si>
  <si>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</si>
  <si>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</si>
  <si>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</si>
  <si>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</si>
  <si>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</si>
  <si>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</si>
  <si>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</si>
  <si>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</si>
  <si>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</si>
  <si>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</si>
  <si>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</si>
  <si>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</si>
  <si>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</si>
  <si>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</si>
  <si>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</si>
  <si>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</si>
  <si>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</si>
  <si>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</si>
  <si>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</si>
  <si>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</si>
  <si>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t>
  </si>
  <si>
    <t>VENP0</t>
  </si>
  <si>
    <t>ZOEZ0</t>
  </si>
  <si>
    <t>ZWOH0</t>
  </si>
  <si>
    <t>ZWOK0</t>
  </si>
  <si>
    <t>TOTAAL</t>
  </si>
  <si>
    <t>Inzet (uren) per dag</t>
  </si>
  <si>
    <t>Type medewerker 1</t>
  </si>
  <si>
    <t>Type medewerker 2</t>
  </si>
  <si>
    <t>Type medewerker 3</t>
  </si>
  <si>
    <t>Type medewerker 4</t>
  </si>
  <si>
    <t>Type medewerker 5</t>
  </si>
  <si>
    <t>Type medewerker 6</t>
  </si>
  <si>
    <t>Type medewerker 7</t>
  </si>
  <si>
    <t>Type medewerker 8</t>
  </si>
  <si>
    <t>Type medewerker 9</t>
  </si>
  <si>
    <t>Type medewerker 10</t>
  </si>
  <si>
    <t>Totaal</t>
  </si>
  <si>
    <t>Totaal uren</t>
  </si>
  <si>
    <t>Overhead</t>
  </si>
  <si>
    <t>Risico &amp; winst</t>
  </si>
  <si>
    <t>Risico &amp; winst %</t>
  </si>
  <si>
    <t>Meldkamerabonnement</t>
  </si>
  <si>
    <t>Ontvangst</t>
  </si>
  <si>
    <t>Beveiliging (manuren)</t>
  </si>
  <si>
    <t>Ma - Vr  7:00 - 18:00</t>
  </si>
  <si>
    <t>Ma - Vr  18:00 - 24:00</t>
  </si>
  <si>
    <t>Ma - Vr  0:00 - 7:00</t>
  </si>
  <si>
    <t>Za  0:00 - Zo 24:00</t>
  </si>
  <si>
    <t>Officiële feestdag Ma - Vr 07.00 - 18.00</t>
  </si>
  <si>
    <t>Officiële feestdag Ma - Vr 18.00 - 00.00</t>
  </si>
  <si>
    <t>Officiële feestdag Ma - Vr 00.00 - 07.00</t>
  </si>
  <si>
    <t>Officiële feestdag Za - Zo</t>
  </si>
  <si>
    <t>Oudjaarsavond 16.00 - 00.00</t>
  </si>
  <si>
    <t>Alarmopvolging - starttarief</t>
  </si>
  <si>
    <t>Alarmopvolging - extra tijd per 15 min.</t>
  </si>
  <si>
    <t>Teamleider</t>
  </si>
  <si>
    <t>Security Host</t>
  </si>
  <si>
    <t>Senior Security Host</t>
  </si>
  <si>
    <t>Beveiligings medewerker</t>
  </si>
  <si>
    <t>Particuliere Alarm Centrale</t>
  </si>
  <si>
    <t>Aantal keer</t>
  </si>
  <si>
    <t>Aantal</t>
  </si>
  <si>
    <t>Keuren &amp; ijken middelen</t>
  </si>
  <si>
    <t>Algemeen</t>
  </si>
  <si>
    <t>Tabblad - Uitgangspunten</t>
  </si>
  <si>
    <t xml:space="preserve">Tabblad - Cluster H &amp; V </t>
  </si>
  <si>
    <t>Toelichting type kosten</t>
  </si>
  <si>
    <t>Toelichting Pandbezetting</t>
  </si>
  <si>
    <t>Bandbreedtes pandbezetting</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</si>
  <si>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</si>
  <si>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 xml:space="preserve">Dit is het totaaloverzicht van de kosten voor dit cluster.
</t>
  </si>
  <si>
    <t>Tabblad - Aanneemsom - Ontvangst</t>
  </si>
  <si>
    <t>Tabblad - Aanneemsom - Beveiliging</t>
  </si>
  <si>
    <t>Vaste verrekenprijzen: Beveiliging</t>
  </si>
  <si>
    <t>Totale aanneemsom excl. BTW</t>
  </si>
  <si>
    <t>Maximale pandbezetting (= 100% werkplekken bezet)</t>
  </si>
  <si>
    <t>Aanneemsom (jaarlijks)</t>
  </si>
  <si>
    <t>Out-of-pocket kosten</t>
  </si>
  <si>
    <t>Bedrijfsverbandset</t>
  </si>
  <si>
    <t>Brancard</t>
  </si>
  <si>
    <t>Staafzaklamp</t>
  </si>
  <si>
    <t>Vetblusser 6 liter</t>
  </si>
  <si>
    <t>CO² blusser 2 kilo</t>
  </si>
  <si>
    <t>CO² Blusser 5 kilo</t>
  </si>
  <si>
    <t>Megafoon</t>
  </si>
  <si>
    <t>Poederblusser 6 kilo</t>
  </si>
  <si>
    <t>Evacuatie stoel</t>
  </si>
  <si>
    <t>Blusdeken</t>
  </si>
  <si>
    <t>BHV hesje</t>
  </si>
  <si>
    <t>Pleisterdispenser inclusief pleisters</t>
  </si>
  <si>
    <t>AED apparatuur (inclusief het periodiek vervangen van de patches en accu)</t>
  </si>
  <si>
    <t>Vaste verrekenprijzen huur &amp; onderhoud BHV kritieke middelen</t>
  </si>
  <si>
    <t>Icepack</t>
  </si>
  <si>
    <t>Vaste verrekenprijzen levering verbruiksmiddelen</t>
  </si>
  <si>
    <t>BHV middelen en opleiding</t>
  </si>
  <si>
    <t>Trappen en ladders</t>
  </si>
  <si>
    <t>Bloeddrukmeters</t>
  </si>
  <si>
    <t>Brandslanghaspels</t>
  </si>
  <si>
    <t>Vaste verrekenprijzen Keuren en Ijken</t>
  </si>
  <si>
    <t>Tabblad - Verrekenprijzen - Beveiliging</t>
  </si>
  <si>
    <t>Tabblad - Verrekenprijzen - BHV</t>
  </si>
  <si>
    <t>Tabblad - Totaalsom voor beoordeling</t>
  </si>
  <si>
    <t>Weging</t>
  </si>
  <si>
    <t>Alarmopvolging - starttarief (per keer)</t>
  </si>
  <si>
    <t>Alarmopvolging - extra tijd (per 15 min.)</t>
  </si>
  <si>
    <t>Voorijkosten per locatie per keur-/ijkmoment</t>
  </si>
  <si>
    <t>Postkamer medewerker</t>
  </si>
  <si>
    <t>Gastheer/-dame</t>
  </si>
  <si>
    <t>Senior Gastheer/-dame</t>
  </si>
  <si>
    <t>BHV basis opleiding - Open inschrijving (prijs per persoon)</t>
  </si>
  <si>
    <t>BHV ploegleider opleiding - Open inschrijving (prijs per persoon)</t>
  </si>
  <si>
    <t>Hoofd BHV opleiding - Open inschrijving (prijs per persoon)</t>
  </si>
  <si>
    <t>BHV basis opleiding - In company bij UWV (prijs per groep van 8 tot 14 personen)</t>
  </si>
  <si>
    <t>BHV ploegleider opleiding - In company bij UWV (prijs per groep van 8 tot 14 personen)</t>
  </si>
  <si>
    <t>Hoofd BHV opleiding - In company bij UWV (prijs per groep van 8 tot 14 personen)</t>
  </si>
  <si>
    <t>BHV basis opleiding - In company op externe locatie (prijs per groep van 8 tot 14 personen)</t>
  </si>
  <si>
    <t>BHV ploegleider opleiding - In company op externe locatie (prijs per groep van 8 tot 14 personen)</t>
  </si>
  <si>
    <t>Hoofd BHV opleiding - In company op externe locatie (prijs per groep van 8 tot 14 personen)</t>
  </si>
  <si>
    <t>Herhaling - BHV basis opleiding - In company bij UWV (prijs per groep van 8 tot 14 personen)</t>
  </si>
  <si>
    <t>Herhaling - BHV basis opleiding - In company op externe locatie (prijs per groep van 8 tot 14 personen)</t>
  </si>
  <si>
    <t>Herhaling - BHV basis opleiding - Open inschrijving (prijs per persoon)</t>
  </si>
  <si>
    <t>Herhaling - BHV ploegleider opleiding - In company bij UWV (prijs per groep van 8 tot 14 personen)</t>
  </si>
  <si>
    <t>Herhaling - BHV ploegleider opleiding - In company op externe locatie (prijs per groep van 8 tot 14 personen)</t>
  </si>
  <si>
    <t>Herhaling - BHV ploegleider opleiding - Open inschrijving (prijs per persoon)</t>
  </si>
  <si>
    <t>Herhaling - Hoofd BHV opleiding - In company bij UWV (prijs per groep van 8 tot 14 personen)</t>
  </si>
  <si>
    <t>Herhaling - Hoofd BHV opleiding - In company op externe locatie (prijs per groep van 8 tot 14 personen)</t>
  </si>
  <si>
    <t>Herhaling - Hoofd BHV opleiding - Open inschrijving (prijs per persoon)</t>
  </si>
  <si>
    <t>Opmaken van BHV scans en bedrijfsnoodplannen conform NEN 8112</t>
  </si>
  <si>
    <t xml:space="preserve">Uurtarief inzet LOTUSslachtoffer </t>
  </si>
  <si>
    <t>Uurtarief trainer (voor pandgebonden trainingen zoals EVAC chair, AED etc.)</t>
  </si>
  <si>
    <t>Adviesuren (per uur voor bijvoorbeeld BHV beleid)</t>
  </si>
  <si>
    <t xml:space="preserve">Jaarlijkse mutatie op bedrijfsnoodplan </t>
  </si>
  <si>
    <t>Ondersteuning bij ontruimingsoefening inclusief evaluatie en aanbevelingen (tarief per keer)</t>
  </si>
  <si>
    <t>Tarief</t>
  </si>
  <si>
    <t xml:space="preserve">Schuimblusser 3 liter </t>
  </si>
  <si>
    <t>Schuimblusser 6 liter</t>
  </si>
  <si>
    <t>Schuimblusser 9 liter</t>
  </si>
  <si>
    <t>Elektrisch gereedschap</t>
  </si>
  <si>
    <t>10-20%</t>
  </si>
  <si>
    <t>20-30%</t>
  </si>
  <si>
    <t>30-40%</t>
  </si>
  <si>
    <t>&lt;10%</t>
  </si>
  <si>
    <t>van 10 tot 20%</t>
  </si>
  <si>
    <t>van 20 tot 30%</t>
  </si>
  <si>
    <t>van 30 tot 40%</t>
  </si>
  <si>
    <t>Pandbezetting van 10 tot 20%</t>
  </si>
  <si>
    <t>Pandbezetting van 20 tot 30%</t>
  </si>
  <si>
    <t>Pandbezetting van 30 tot 40%</t>
  </si>
  <si>
    <t>Pandbezetting 10% - 20%</t>
  </si>
  <si>
    <t>Pandbezetting 20% - 30%</t>
  </si>
  <si>
    <t>Pandbezetting 30% - 40%</t>
  </si>
  <si>
    <t>Tabblad - Regietarieven</t>
  </si>
  <si>
    <t>Evacuatie matras</t>
  </si>
  <si>
    <t>Meldkamerabonnement Particuliere Alarm Centrale (PAC) (per locatie, per jaar)</t>
  </si>
  <si>
    <t>Abonnement mobiele surveillance/alarmopvolging (per locatie, per jaar)</t>
  </si>
  <si>
    <t>Tarief per eenheid 
excl. BTW</t>
  </si>
  <si>
    <t>Tarief per uur (excl BTW)</t>
  </si>
  <si>
    <t xml:space="preserve">In dit tabblad wordt de totaalsom berekend die wordt gebruikt voor de financiële beoordeling.
</t>
  </si>
  <si>
    <t xml:space="preserve">Dit tabblad bevat alle integrale verrekenprijzen behorende bij de dienstverleningsspecificatie Beveiliging. Inschrijver dient voor alle items een integraal tarief inclusief voorzieningen voor overhead, winst en risico per item/keer op te nemen.
</t>
  </si>
  <si>
    <t xml:space="preserve">Dit tabblad bevat alle integrale verrekenprijzen behorende bij de dienstverleningsspecificatie BHV. Inschrijver dient voor alle items een integraal tarief inclusief voorzieningen voor overhead, winst en risico per item/keer op te nemen.
</t>
  </si>
  <si>
    <t xml:space="preserve">Dit tabblad bevat alle integrale verrekenprijzen behorende bij de dienstverleningsspecificatie Keuren en IJken. Inschrijver dient voor alle items een integraal tarief inclusief voorzieningen voor overhead, winst en risico per item/keer op te nemen.
</t>
  </si>
  <si>
    <t xml:space="preserve">Dit tabblad bevat diverse integrale tarieven behorende bij de dienstverleningsspecificaties in het cluster Hospitality &amp; Veiligheid. Inschrijver dient het volgende in te vullen:  
- Voor inzet en werkzaamheden die worden genoemd een integraal tarief incl. opslagen voor overhead, risico en winst per uur/stuk/keer op te nemen.
</t>
  </si>
  <si>
    <t>Ontruimer opleiding - In company bij UWV (prijs per groep van 8 tot 14 personen)</t>
  </si>
  <si>
    <t>Ontruimer opleiding - In company op externe locatie (prijs per groep van 8 tot 14 personen)</t>
  </si>
  <si>
    <t>Ontruimer opleiding - Open inschrijving (prijs per persoon)</t>
  </si>
  <si>
    <t>Herhaling - Ontruimer opleiding - In company bij UWV (prijs per groep van 8 tot 14 personen)</t>
  </si>
  <si>
    <t>Herhaling - Ontruimer opleiding - In company op externe locatie (prijs per groep van 8 tot 14 personen)</t>
  </si>
  <si>
    <t>Herhaling - Ontruimer opleiding - Open inschrijving (prijs per persoon)</t>
  </si>
  <si>
    <t>Vaste verrekenprijzen: BHV Opleidingen</t>
  </si>
  <si>
    <t>Dit tabblad bevat alle vaste kosten (aanneemsom) behorende bij de dienstverleningsspecificatie Ontvangst. Inschrijver dient het volgende in te vullen: 
- In cellen B4 tot en met C13 alle voorkomende verschillende functies op te nemen inclusief het integrale uurtarief (inclusief alle kosten voor inzet van medewerkers, zoals maar niet gelimiteerd tot: bruto salarissen, werkgeverslasten, betaald verlof, verzuimkosten, training &amp; opleiding, WAB kosten, etc. maar               
  exclusief voorzieningen voor overhead, winst en risico en exclusief eventuele vaste out-of-pocket kosten).
- In cel C15 het percentage op te nemen ter dekking van winst en risico. 
- Per staffel voor de pandbezetting en per locatie en per functie (zoals in B4 tot en met B13 opgenomen) het aantal in te zetten uren per werkdag in vullen.
- Per staffel de eventuele vaste out-of-pocket kosten die geen onderdeel uitmaken van het integrale uurtarief op te nemen. Indien hiervan gebruik wordt gemaakt, dient een gedetailleerde onderbouwing in de toelichting te worden opgenomen.
- Per staffel de kosten ter dekking van overhead op te nemen.</t>
  </si>
  <si>
    <t>Tabblad - Verrekenprijzen - Keuren &amp; IJken</t>
  </si>
  <si>
    <t>Totaal verwachte kosten excl. BTW (jaar)</t>
  </si>
  <si>
    <t>Aanneemsom excl. BTW</t>
  </si>
  <si>
    <t>Totaal aanneemsom (excl. BTW)</t>
  </si>
  <si>
    <t>Verwachte variabele kosten excl. BTW</t>
  </si>
  <si>
    <t>Verwachte variabele kosten (excl. BTW)</t>
  </si>
  <si>
    <t>Totaal verwachte kosten excl. BTW</t>
  </si>
  <si>
    <t>Totaal verwachte kosten
(excl. BTW)</t>
  </si>
  <si>
    <t>Beoordelingsprijs</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</si>
  <si>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</si>
  <si>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m2 (huurcontract m2 per februari 2024)</t>
  </si>
  <si>
    <t>Kosten ureninzet</t>
  </si>
  <si>
    <t>Regietarieven per uur (excl. BTW)</t>
  </si>
  <si>
    <t>Regietarieven BHV (excl. BTW)</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</si>
  <si>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</si>
  <si>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Tarief per uur (excl. BTW)</t>
  </si>
  <si>
    <t>Prijs per keer
excl. BTW</t>
  </si>
  <si>
    <t>Prijs per aantal
excl. BTW</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</si>
  <si>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</si>
  <si>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Bedrijfsdagen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</si>
</sst>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0.0"/>
    <numFmt numFmtId="168" formatCode="#,##0_ ;\-#,##0\ "/>
    <numFmt numFmtId="169" formatCode="#,##0_ ;[Red]\-#,##0\ "/>
    <numFmt numFmtId="170" formatCode="#,##0.00_ ;[Red]\-#,##0.00\ "/>
  </numFmts>
  <fonts count="32"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b/>
      <sz val="8"/>
      <color theme="1"/>
      <name val="Verdana"/>
      <family val="2"/>
    </font>
    <font>
      <b/>
      <sz val="8"/>
      <name val="Verdana"/>
      <family val="2"/>
    </font>
    <font>
      <b/>
      <u/>
      <sz val="10"/>
      <color theme="1"/>
      <name val="Segoe UI"/>
      <family val="2"/>
    </font>
    <font>
      <b/>
      <sz val="8"/>
      <color theme="2"/>
      <name val="Segoe UI"/>
      <family val="2"/>
    </font>
    <font>
      <sz val="8"/>
      <name val="Segoe UI"/>
      <family val="2"/>
    </font>
    <font>
      <b/>
      <sz val="8"/>
      <color theme="0"/>
      <name val="Segoe UI"/>
      <family val="2"/>
    </font>
    <font>
      <sz val="8"/>
      <color theme="0"/>
      <name val="Segoe UI"/>
      <family val="2"/>
    </font>
    <font>
      <sz val="8"/>
      <color theme="1"/>
      <name val="Segoe UI"/>
      <family val="2"/>
      <scheme val="minor"/>
    </font>
    <font>
      <sz val="8"/>
      <name val="Segoe UI"/>
      <family val="2"/>
      <scheme val="minor"/>
    </font>
    <font>
      <b/>
      <u/>
      <sz val="8"/>
      <color theme="0"/>
      <name val="Segoe UI"/>
      <family val="2"/>
    </font>
    <font>
      <b/>
      <sz val="9"/>
      <color theme="0"/>
      <name val="Segoe UI"/>
      <family val="2"/>
      <scheme val="minor"/>
    </font>
    <font>
      <sz val="11"/>
      <color theme="1"/>
      <name val="Segoe UI"/>
      <family val="2"/>
    </font>
    <font>
      <u/>
      <sz val="8"/>
      <color theme="1"/>
      <name val="Segoe UI"/>
      <family val="2"/>
      <scheme val="minor"/>
    </font>
    <font>
      <u/>
      <sz val="8"/>
      <name val="Segoe UI"/>
      <family val="2"/>
      <scheme val="minor"/>
    </font>
    <font>
      <b/>
      <u/>
      <sz val="14"/>
      <color theme="1"/>
      <name val="Segoe UI"/>
      <family val="2"/>
    </font>
    <font>
      <b/>
      <sz val="14"/>
      <color theme="0"/>
      <name val="Segoe UI"/>
      <family val="2"/>
    </font>
    <font>
      <sz val="14"/>
      <color theme="1"/>
      <name val="Segoe UI"/>
      <family val="2"/>
    </font>
    <font>
      <b/>
      <u/>
      <sz val="11"/>
      <color theme="1"/>
      <name val="Segoe UI"/>
      <family val="2"/>
    </font>
    <font>
      <b/>
      <sz val="11"/>
      <color theme="0"/>
      <name val="Segoe UI"/>
      <family val="2"/>
    </font>
    <font>
      <sz val="11"/>
      <color theme="0"/>
      <name val="Segoe UI"/>
      <family val="2"/>
    </font>
    <font>
      <b/>
      <sz val="8"/>
      <color rgb="FFFF0000"/>
      <name val="Segoe UI"/>
      <family val="2"/>
    </font>
    <font>
      <b/>
      <u/>
      <sz val="10"/>
      <color theme="0"/>
      <name val="Segoe UI"/>
      <family val="2"/>
    </font>
    <font>
      <i/>
      <sz val="8"/>
      <color theme="0"/>
      <name val="Segoe UI"/>
      <family val="2"/>
    </font>
    <font>
      <b/>
      <sz val="8"/>
      <color indexed="9"/>
      <name val="Segoe UI"/>
      <family val="2"/>
    </font>
    <font>
      <b/>
      <sz val="8"/>
      <color theme="0" tint="-0.249977111117893"/>
      <name val="Verdana"/>
      <family val="2"/>
    </font>
    <font>
      <u/>
      <sz val="10"/>
      <color theme="1"/>
      <name val="Segoe UI"/>
      <family val="2"/>
    </font>
    <font>
      <b/>
      <sz val="11"/>
      <color theme="1"/>
      <name val="Segoe UI"/>
      <family val="2"/>
    </font>
    <font>
      <b/>
      <sz val="8"/>
      <name val="Segoe UI"/>
      <family val="2"/>
      <scheme val="minor"/>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rgb="FF3CA78D"/>
        <bgColor indexed="64"/>
      </patternFill>
    </fill>
    <fill>
      <patternFill patternType="solid">
        <fgColor theme="0" tint="-0.499984740745262"/>
        <bgColor indexed="64"/>
      </patternFill>
    </fill>
  </fills>
  <borders count="25">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6">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 fillId="5" borderId="2" xfId="0" applyFont="1" applyFill="1" applyBorder="1" applyAlignment="1">
      <alignment vertical="center"/>
    </xf>
    <xf numFmtId="0" fontId="6" fillId="2" borderId="0" xfId="0" applyFont="1" applyFill="1" applyAlignment="1">
      <alignment vertical="top"/>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3"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4" xfId="0" applyFont="1" applyFill="1" applyBorder="1" applyAlignment="1">
      <alignment vertical="center"/>
    </xf>
    <xf numFmtId="0" fontId="0" fillId="2" borderId="0" xfId="0" applyFill="1"/>
    <xf numFmtId="166" fontId="2" fillId="2" borderId="10" xfId="1" applyNumberFormat="1" applyFont="1" applyFill="1" applyBorder="1" applyAlignment="1">
      <alignment vertical="center"/>
    </xf>
    <xf numFmtId="166" fontId="2" fillId="2" borderId="13" xfId="1" applyNumberFormat="1" applyFont="1" applyFill="1" applyBorder="1" applyAlignment="1">
      <alignment vertical="center"/>
    </xf>
    <xf numFmtId="166" fontId="2" fillId="2" borderId="0" xfId="1" applyNumberFormat="1" applyFont="1" applyFill="1" applyBorder="1" applyAlignment="1">
      <alignment vertical="center"/>
    </xf>
    <xf numFmtId="0" fontId="11" fillId="2" borderId="0" xfId="0" applyFont="1" applyFill="1"/>
    <xf numFmtId="0" fontId="2" fillId="2" borderId="15" xfId="0" applyFont="1" applyFill="1" applyBorder="1" applyAlignment="1">
      <alignment vertical="center"/>
    </xf>
    <xf numFmtId="166" fontId="2" fillId="2" borderId="15" xfId="1" applyNumberFormat="1" applyFont="1" applyFill="1" applyBorder="1" applyAlignment="1">
      <alignment vertical="center"/>
    </xf>
    <xf numFmtId="166" fontId="2" fillId="2" borderId="17" xfId="1" applyNumberFormat="1" applyFont="1" applyFill="1" applyBorder="1" applyAlignment="1">
      <alignment vertical="center"/>
    </xf>
    <xf numFmtId="0" fontId="2" fillId="2" borderId="17" xfId="0" applyFont="1" applyFill="1" applyBorder="1" applyAlignment="1">
      <alignment vertical="center"/>
    </xf>
    <xf numFmtId="0" fontId="0" fillId="2" borderId="0" xfId="0" applyFill="1" applyAlignment="1">
      <alignment wrapText="1"/>
    </xf>
    <xf numFmtId="0" fontId="2" fillId="2" borderId="16" xfId="0" applyFont="1" applyFill="1" applyBorder="1" applyAlignment="1">
      <alignment vertical="center"/>
    </xf>
    <xf numFmtId="0" fontId="2" fillId="2" borderId="18" xfId="0" applyFont="1" applyFill="1" applyBorder="1" applyAlignment="1">
      <alignment vertical="center"/>
    </xf>
    <xf numFmtId="166" fontId="11" fillId="2" borderId="7" xfId="1" applyNumberFormat="1" applyFont="1" applyFill="1" applyBorder="1"/>
    <xf numFmtId="166" fontId="11" fillId="2" borderId="8" xfId="1" applyNumberFormat="1" applyFont="1" applyFill="1" applyBorder="1"/>
    <xf numFmtId="0" fontId="9" fillId="7" borderId="23" xfId="0" applyFont="1" applyFill="1" applyBorder="1" applyAlignment="1">
      <alignment vertical="center"/>
    </xf>
    <xf numFmtId="0" fontId="11" fillId="0" borderId="0" xfId="0" applyFont="1"/>
    <xf numFmtId="165" fontId="11" fillId="2" borderId="0" xfId="1" applyNumberFormat="1" applyFont="1" applyFill="1" applyBorder="1" applyAlignment="1">
      <alignment vertical="center"/>
    </xf>
    <xf numFmtId="0" fontId="11" fillId="2" borderId="0" xfId="0" applyFont="1" applyFill="1" applyAlignment="1">
      <alignment vertical="center"/>
    </xf>
    <xf numFmtId="166" fontId="2" fillId="6" borderId="15" xfId="1" applyNumberFormat="1" applyFont="1" applyFill="1" applyBorder="1" applyAlignment="1">
      <alignment vertical="center"/>
    </xf>
    <xf numFmtId="166" fontId="2" fillId="6" borderId="16" xfId="1" applyNumberFormat="1" applyFont="1" applyFill="1" applyBorder="1" applyAlignment="1">
      <alignment vertical="center"/>
    </xf>
    <xf numFmtId="166" fontId="2" fillId="2" borderId="7" xfId="1" applyNumberFormat="1" applyFont="1" applyFill="1" applyBorder="1" applyAlignment="1">
      <alignment vertical="center"/>
    </xf>
    <xf numFmtId="0" fontId="6" fillId="2" borderId="0" xfId="0" applyFont="1" applyFill="1" applyAlignment="1">
      <alignment vertical="top" textRotation="90"/>
    </xf>
    <xf numFmtId="0" fontId="4" fillId="8" borderId="5" xfId="0" applyFont="1" applyFill="1" applyBorder="1" applyAlignment="1">
      <alignment horizontal="left" vertical="center"/>
    </xf>
    <xf numFmtId="0" fontId="5" fillId="8" borderId="5" xfId="0" applyFont="1" applyFill="1" applyBorder="1" applyAlignment="1">
      <alignment horizontal="left" vertical="center"/>
    </xf>
    <xf numFmtId="0" fontId="3" fillId="8" borderId="5" xfId="0" applyFont="1" applyFill="1" applyBorder="1" applyAlignment="1">
      <alignment vertical="center"/>
    </xf>
    <xf numFmtId="0" fontId="7" fillId="9" borderId="4" xfId="0" applyFont="1" applyFill="1" applyBorder="1" applyAlignment="1">
      <alignment vertical="center"/>
    </xf>
    <xf numFmtId="0" fontId="7" fillId="9" borderId="4" xfId="0" applyFont="1" applyFill="1" applyBorder="1" applyAlignment="1">
      <alignment horizontal="center" vertical="center"/>
    </xf>
    <xf numFmtId="0" fontId="7" fillId="9" borderId="4" xfId="0" applyFont="1" applyFill="1" applyBorder="1" applyAlignment="1">
      <alignment horizontal="center" vertical="center" wrapText="1"/>
    </xf>
    <xf numFmtId="0" fontId="7" fillId="9" borderId="4" xfId="0" applyFont="1" applyFill="1" applyBorder="1" applyAlignment="1">
      <alignment vertical="center" wrapText="1"/>
    </xf>
    <xf numFmtId="0" fontId="13" fillId="9" borderId="3" xfId="0" applyFont="1" applyFill="1" applyBorder="1" applyAlignment="1">
      <alignment vertical="center"/>
    </xf>
    <xf numFmtId="0" fontId="10" fillId="9" borderId="1" xfId="0" applyFont="1" applyFill="1" applyBorder="1" applyAlignment="1">
      <alignment vertical="center"/>
    </xf>
    <xf numFmtId="0" fontId="10" fillId="9" borderId="1" xfId="0" applyFont="1" applyFill="1" applyBorder="1" applyAlignment="1">
      <alignment vertical="center" wrapText="1"/>
    </xf>
    <xf numFmtId="0" fontId="14" fillId="9" borderId="5" xfId="0" applyFont="1" applyFill="1" applyBorder="1" applyAlignment="1">
      <alignment horizontal="left" vertical="center"/>
    </xf>
    <xf numFmtId="166" fontId="2" fillId="2" borderId="0" xfId="1" applyNumberFormat="1" applyFont="1" applyFill="1" applyBorder="1" applyAlignment="1">
      <alignment horizontal="right" vertical="center"/>
    </xf>
    <xf numFmtId="166" fontId="2" fillId="2" borderId="7" xfId="1" applyNumberFormat="1" applyFont="1" applyFill="1" applyBorder="1" applyAlignment="1">
      <alignment horizontal="right" vertical="center"/>
    </xf>
    <xf numFmtId="166" fontId="2" fillId="2" borderId="8" xfId="1" applyNumberFormat="1" applyFont="1" applyFill="1" applyBorder="1" applyAlignment="1">
      <alignment horizontal="right" vertical="center"/>
    </xf>
    <xf numFmtId="0" fontId="2" fillId="2" borderId="10" xfId="1" applyNumberFormat="1" applyFont="1" applyFill="1" applyBorder="1" applyAlignment="1">
      <alignment vertical="center"/>
    </xf>
    <xf numFmtId="166" fontId="2" fillId="6" borderId="7" xfId="1" applyNumberFormat="1" applyFont="1" applyFill="1" applyBorder="1" applyAlignment="1">
      <alignment vertical="center"/>
    </xf>
    <xf numFmtId="166" fontId="2" fillId="6" borderId="8" xfId="1" applyNumberFormat="1" applyFont="1" applyFill="1" applyBorder="1" applyAlignment="1">
      <alignment vertical="center"/>
    </xf>
    <xf numFmtId="0" fontId="11" fillId="0" borderId="0" xfId="0" applyFont="1" applyAlignment="1">
      <alignment vertical="top" wrapText="1"/>
    </xf>
    <xf numFmtId="0" fontId="11" fillId="0" borderId="1" xfId="0" applyFont="1" applyBorder="1" applyAlignment="1">
      <alignment vertical="top" wrapText="1"/>
    </xf>
    <xf numFmtId="0" fontId="12" fillId="0" borderId="0" xfId="0" applyFont="1" applyAlignment="1">
      <alignment vertical="top" wrapText="1"/>
    </xf>
    <xf numFmtId="0" fontId="18" fillId="2" borderId="0" xfId="0" applyFont="1" applyFill="1" applyAlignment="1">
      <alignment vertical="top" wrapText="1"/>
    </xf>
    <xf numFmtId="0" fontId="19" fillId="9" borderId="5" xfId="0" applyFont="1" applyFill="1" applyBorder="1" applyAlignment="1">
      <alignment vertical="center"/>
    </xf>
    <xf numFmtId="0" fontId="20" fillId="2" borderId="0" xfId="0" applyFont="1" applyFill="1" applyAlignment="1">
      <alignment vertical="center"/>
    </xf>
    <xf numFmtId="0" fontId="21" fillId="2" borderId="0" xfId="0" applyFont="1" applyFill="1" applyAlignment="1">
      <alignment vertical="top" textRotation="90"/>
    </xf>
    <xf numFmtId="0" fontId="22" fillId="9" borderId="5" xfId="0" applyFont="1" applyFill="1" applyBorder="1" applyAlignment="1">
      <alignment vertical="center"/>
    </xf>
    <xf numFmtId="0" fontId="23" fillId="9" borderId="5" xfId="0" applyFont="1" applyFill="1" applyBorder="1" applyAlignment="1">
      <alignment vertical="center"/>
    </xf>
    <xf numFmtId="0" fontId="15" fillId="2" borderId="0" xfId="0" applyFont="1" applyFill="1" applyAlignment="1">
      <alignment vertical="center"/>
    </xf>
    <xf numFmtId="0" fontId="8" fillId="2" borderId="7" xfId="0" applyFont="1" applyFill="1" applyBorder="1" applyAlignment="1">
      <alignment vertical="center"/>
    </xf>
    <xf numFmtId="0" fontId="24" fillId="2" borderId="0" xfId="0" applyFont="1" applyFill="1" applyAlignment="1">
      <alignment vertical="center"/>
    </xf>
    <xf numFmtId="0" fontId="25" fillId="2" borderId="0" xfId="0" applyFont="1" applyFill="1" applyAlignment="1">
      <alignment vertical="top" textRotation="90"/>
    </xf>
    <xf numFmtId="0" fontId="26" fillId="10" borderId="0" xfId="0" applyFont="1" applyFill="1" applyAlignment="1">
      <alignment vertical="center"/>
    </xf>
    <xf numFmtId="0" fontId="26" fillId="10" borderId="12" xfId="0" applyFont="1" applyFill="1" applyBorder="1" applyAlignment="1">
      <alignment vertical="center"/>
    </xf>
    <xf numFmtId="0" fontId="26" fillId="2" borderId="0" xfId="0" applyFont="1" applyFill="1" applyAlignment="1">
      <alignment vertical="center"/>
    </xf>
    <xf numFmtId="0" fontId="9" fillId="10" borderId="0" xfId="0" applyFont="1" applyFill="1" applyAlignment="1">
      <alignment vertical="center"/>
    </xf>
    <xf numFmtId="0" fontId="27" fillId="10" borderId="0" xfId="0" applyFont="1" applyFill="1" applyAlignment="1">
      <alignment vertical="center"/>
    </xf>
    <xf numFmtId="167" fontId="2" fillId="2" borderId="6" xfId="1" applyNumberFormat="1" applyFont="1" applyFill="1" applyBorder="1" applyAlignment="1">
      <alignment vertical="center"/>
    </xf>
    <xf numFmtId="167" fontId="2" fillId="2" borderId="7" xfId="1" applyNumberFormat="1" applyFont="1" applyFill="1" applyBorder="1" applyAlignment="1">
      <alignment vertical="center"/>
    </xf>
    <xf numFmtId="167" fontId="9" fillId="5" borderId="2" xfId="0" applyNumberFormat="1" applyFont="1" applyFill="1" applyBorder="1" applyAlignment="1">
      <alignment vertical="center"/>
    </xf>
    <xf numFmtId="167" fontId="9" fillId="5" borderId="8" xfId="0" applyNumberFormat="1" applyFont="1" applyFill="1" applyBorder="1" applyAlignment="1">
      <alignment vertical="center"/>
    </xf>
    <xf numFmtId="3" fontId="2" fillId="2" borderId="7" xfId="0" applyNumberFormat="1" applyFont="1" applyFill="1" applyBorder="1" applyAlignment="1">
      <alignment vertical="center"/>
    </xf>
    <xf numFmtId="0" fontId="2" fillId="2" borderId="11" xfId="0" applyFont="1" applyFill="1" applyBorder="1" applyAlignment="1">
      <alignment vertical="center"/>
    </xf>
    <xf numFmtId="3" fontId="2" fillId="2" borderId="12" xfId="0" applyNumberFormat="1" applyFont="1" applyFill="1" applyBorder="1" applyAlignment="1">
      <alignment vertical="center"/>
    </xf>
    <xf numFmtId="0" fontId="10" fillId="2" borderId="0" xfId="0" applyFont="1" applyFill="1" applyAlignment="1">
      <alignment vertical="center"/>
    </xf>
    <xf numFmtId="3" fontId="2" fillId="2" borderId="0" xfId="0" applyNumberFormat="1" applyFont="1" applyFill="1" applyAlignment="1">
      <alignment vertical="center"/>
    </xf>
    <xf numFmtId="0" fontId="28" fillId="11" borderId="5" xfId="0" applyFont="1" applyFill="1" applyBorder="1" applyAlignment="1">
      <alignment horizontal="left" vertical="center"/>
    </xf>
    <xf numFmtId="3" fontId="2" fillId="2" borderId="6" xfId="1" applyNumberFormat="1" applyFont="1" applyFill="1" applyBorder="1" applyAlignment="1">
      <alignment vertical="center"/>
    </xf>
    <xf numFmtId="3" fontId="2" fillId="6" borderId="7" xfId="1" applyNumberFormat="1" applyFont="1" applyFill="1" applyBorder="1" applyAlignment="1">
      <alignment vertical="center"/>
    </xf>
    <xf numFmtId="3" fontId="2" fillId="2" borderId="7" xfId="1" applyNumberFormat="1" applyFont="1" applyFill="1" applyBorder="1" applyAlignment="1">
      <alignment vertical="center"/>
    </xf>
    <xf numFmtId="3" fontId="9" fillId="5" borderId="8" xfId="1" applyNumberFormat="1" applyFont="1" applyFill="1" applyBorder="1" applyAlignment="1">
      <alignment vertical="center"/>
    </xf>
    <xf numFmtId="3" fontId="3" fillId="2" borderId="0" xfId="0" applyNumberFormat="1" applyFont="1" applyFill="1" applyAlignment="1">
      <alignment vertical="center"/>
    </xf>
    <xf numFmtId="3" fontId="2" fillId="2" borderId="14" xfId="0" applyNumberFormat="1" applyFont="1" applyFill="1" applyBorder="1" applyAlignment="1">
      <alignment vertical="center"/>
    </xf>
    <xf numFmtId="3" fontId="10" fillId="9" borderId="1" xfId="0" applyNumberFormat="1" applyFont="1" applyFill="1" applyBorder="1" applyAlignment="1">
      <alignment vertical="center"/>
    </xf>
    <xf numFmtId="3" fontId="9" fillId="7" borderId="24" xfId="1" applyNumberFormat="1" applyFont="1" applyFill="1" applyBorder="1" applyAlignment="1">
      <alignment vertical="center"/>
    </xf>
    <xf numFmtId="3" fontId="19" fillId="9" borderId="5" xfId="0" applyNumberFormat="1" applyFont="1" applyFill="1" applyBorder="1" applyAlignment="1">
      <alignment vertical="center"/>
    </xf>
    <xf numFmtId="3" fontId="20" fillId="2" borderId="0" xfId="0" applyNumberFormat="1" applyFont="1" applyFill="1" applyAlignment="1">
      <alignment vertical="center"/>
    </xf>
    <xf numFmtId="0" fontId="2" fillId="4" borderId="15" xfId="0" applyFont="1" applyFill="1" applyBorder="1" applyAlignment="1" applyProtection="1">
      <alignment vertical="center"/>
      <protection locked="0"/>
    </xf>
    <xf numFmtId="0" fontId="2" fillId="4" borderId="10" xfId="0" applyFont="1" applyFill="1" applyBorder="1" applyAlignment="1" applyProtection="1">
      <alignment vertical="center"/>
      <protection locked="0"/>
    </xf>
    <xf numFmtId="0" fontId="2" fillId="4" borderId="17" xfId="0" applyFont="1" applyFill="1" applyBorder="1" applyAlignment="1" applyProtection="1">
      <alignment vertical="center"/>
      <protection locked="0"/>
    </xf>
    <xf numFmtId="164" fontId="8" fillId="4" borderId="7" xfId="3" applyNumberFormat="1" applyFont="1" applyFill="1" applyBorder="1" applyAlignment="1" applyProtection="1">
      <alignment vertical="center"/>
      <protection locked="0"/>
    </xf>
    <xf numFmtId="167" fontId="2" fillId="4" borderId="6" xfId="1" applyNumberFormat="1" applyFont="1" applyFill="1" applyBorder="1" applyAlignment="1" applyProtection="1">
      <alignment vertical="center"/>
      <protection locked="0"/>
    </xf>
    <xf numFmtId="167" fontId="2" fillId="4" borderId="7" xfId="1" applyNumberFormat="1" applyFont="1" applyFill="1" applyBorder="1" applyAlignment="1" applyProtection="1">
      <alignment vertical="center"/>
      <protection locked="0"/>
    </xf>
    <xf numFmtId="0" fontId="2" fillId="2" borderId="0" xfId="0" applyFont="1" applyFill="1" applyAlignment="1" applyProtection="1">
      <alignment vertical="center" wrapText="1"/>
      <protection locked="0"/>
    </xf>
    <xf numFmtId="3" fontId="2" fillId="4" borderId="7" xfId="0" applyNumberFormat="1" applyFont="1" applyFill="1" applyBorder="1" applyAlignment="1" applyProtection="1">
      <alignment vertical="center"/>
      <protection locked="0"/>
    </xf>
    <xf numFmtId="3" fontId="11" fillId="2" borderId="19" xfId="1" applyNumberFormat="1" applyFont="1" applyFill="1" applyBorder="1"/>
    <xf numFmtId="3" fontId="11" fillId="2" borderId="7" xfId="1" applyNumberFormat="1" applyFont="1" applyFill="1" applyBorder="1"/>
    <xf numFmtId="3" fontId="11" fillId="2" borderId="8" xfId="1" applyNumberFormat="1" applyFont="1" applyFill="1" applyBorder="1"/>
    <xf numFmtId="0" fontId="29" fillId="2" borderId="0" xfId="0" applyFont="1" applyFill="1" applyAlignment="1">
      <alignment vertical="top" textRotation="90" wrapText="1"/>
    </xf>
    <xf numFmtId="0" fontId="10" fillId="3" borderId="3" xfId="0" applyFont="1" applyFill="1" applyBorder="1" applyAlignment="1">
      <alignment vertical="center"/>
    </xf>
    <xf numFmtId="0" fontId="9" fillId="3" borderId="1" xfId="0" applyFont="1" applyFill="1" applyBorder="1" applyAlignment="1">
      <alignment vertical="center"/>
    </xf>
    <xf numFmtId="168" fontId="2" fillId="2" borderId="6" xfId="1" applyNumberFormat="1" applyFont="1" applyFill="1" applyBorder="1" applyAlignment="1">
      <alignment vertical="center"/>
    </xf>
    <xf numFmtId="9" fontId="2" fillId="2" borderId="6" xfId="3" applyFont="1" applyFill="1" applyBorder="1" applyAlignment="1">
      <alignment vertical="center"/>
    </xf>
    <xf numFmtId="168" fontId="2" fillId="2" borderId="7" xfId="1" applyNumberFormat="1" applyFont="1" applyFill="1" applyBorder="1" applyAlignment="1">
      <alignment vertical="center"/>
    </xf>
    <xf numFmtId="9" fontId="2" fillId="2" borderId="7" xfId="3" applyFont="1" applyFill="1" applyBorder="1" applyAlignment="1">
      <alignment vertical="center"/>
    </xf>
    <xf numFmtId="168" fontId="9" fillId="5" borderId="8" xfId="1" applyNumberFormat="1" applyFont="1" applyFill="1" applyBorder="1" applyAlignment="1">
      <alignment vertical="center"/>
    </xf>
    <xf numFmtId="9" fontId="9" fillId="5" borderId="8" xfId="3" applyFont="1" applyFill="1" applyBorder="1" applyAlignment="1">
      <alignment vertical="center"/>
    </xf>
    <xf numFmtId="3" fontId="21" fillId="2" borderId="0" xfId="0" applyNumberFormat="1" applyFont="1" applyFill="1" applyAlignment="1">
      <alignment vertical="top" wrapText="1"/>
    </xf>
    <xf numFmtId="3" fontId="22" fillId="7" borderId="23" xfId="0" applyNumberFormat="1" applyFont="1" applyFill="1" applyBorder="1" applyAlignment="1">
      <alignment vertical="center"/>
    </xf>
    <xf numFmtId="3" fontId="22" fillId="7" borderId="24" xfId="1" applyNumberFormat="1" applyFont="1" applyFill="1" applyBorder="1" applyAlignment="1">
      <alignment vertical="center"/>
    </xf>
    <xf numFmtId="3" fontId="30" fillId="2" borderId="0" xfId="0" applyNumberFormat="1" applyFont="1" applyFill="1" applyAlignment="1">
      <alignment vertical="center"/>
    </xf>
    <xf numFmtId="0" fontId="6" fillId="2" borderId="0" xfId="0" applyFont="1" applyFill="1" applyAlignment="1">
      <alignment horizontal="center" vertical="top" textRotation="90"/>
    </xf>
    <xf numFmtId="0" fontId="2" fillId="2" borderId="2" xfId="0" applyFont="1" applyFill="1" applyBorder="1" applyAlignment="1">
      <alignment vertical="center"/>
    </xf>
    <xf numFmtId="166" fontId="11" fillId="2" borderId="19" xfId="1" applyNumberFormat="1" applyFont="1" applyFill="1" applyBorder="1"/>
    <xf numFmtId="166" fontId="11" fillId="2" borderId="6" xfId="1" applyNumberFormat="1" applyFont="1" applyFill="1" applyBorder="1"/>
    <xf numFmtId="3" fontId="2" fillId="2" borderId="19" xfId="1" applyNumberFormat="1" applyFont="1" applyFill="1" applyBorder="1" applyAlignment="1">
      <alignment vertical="center"/>
    </xf>
    <xf numFmtId="3" fontId="2" fillId="2" borderId="8" xfId="1" applyNumberFormat="1" applyFont="1" applyFill="1" applyBorder="1" applyAlignment="1">
      <alignment vertical="center"/>
    </xf>
    <xf numFmtId="3" fontId="10" fillId="2" borderId="0" xfId="0" applyNumberFormat="1" applyFont="1" applyFill="1" applyAlignment="1">
      <alignment vertical="center"/>
    </xf>
    <xf numFmtId="3" fontId="2" fillId="2" borderId="0" xfId="1" applyNumberFormat="1" applyFont="1" applyFill="1" applyBorder="1" applyAlignment="1">
      <alignment vertical="center"/>
    </xf>
    <xf numFmtId="3" fontId="9" fillId="2" borderId="0" xfId="1" applyNumberFormat="1" applyFont="1" applyFill="1" applyBorder="1" applyAlignment="1">
      <alignment vertical="center"/>
    </xf>
    <xf numFmtId="0" fontId="25" fillId="2" borderId="0" xfId="0" applyFont="1" applyFill="1" applyAlignment="1">
      <alignment vertical="top" wrapText="1"/>
    </xf>
    <xf numFmtId="3" fontId="9" fillId="2" borderId="0" xfId="0" applyNumberFormat="1" applyFont="1" applyFill="1" applyAlignment="1">
      <alignment vertical="center"/>
    </xf>
    <xf numFmtId="0" fontId="9" fillId="2" borderId="0" xfId="0" applyFont="1" applyFill="1" applyAlignment="1">
      <alignment vertical="center"/>
    </xf>
    <xf numFmtId="4" fontId="2" fillId="2" borderId="0" xfId="0" applyNumberFormat="1" applyFont="1" applyFill="1" applyAlignment="1">
      <alignment vertical="center"/>
    </xf>
    <xf numFmtId="0" fontId="9" fillId="3" borderId="1" xfId="0" applyFont="1" applyFill="1" applyBorder="1" applyAlignment="1">
      <alignment horizontal="center" vertical="center" wrapText="1"/>
    </xf>
    <xf numFmtId="3" fontId="11" fillId="2" borderId="19" xfId="2" applyNumberFormat="1" applyFont="1" applyFill="1" applyBorder="1"/>
    <xf numFmtId="3" fontId="11" fillId="2" borderId="7" xfId="2" applyNumberFormat="1" applyFont="1" applyFill="1" applyBorder="1"/>
    <xf numFmtId="3" fontId="11" fillId="2" borderId="8" xfId="2" applyNumberFormat="1" applyFont="1" applyFill="1" applyBorder="1"/>
    <xf numFmtId="169" fontId="11" fillId="2" borderId="7" xfId="2" applyNumberFormat="1" applyFont="1" applyFill="1" applyBorder="1"/>
    <xf numFmtId="169" fontId="11" fillId="2" borderId="8" xfId="2" applyNumberFormat="1" applyFont="1" applyFill="1" applyBorder="1"/>
    <xf numFmtId="170" fontId="11" fillId="4" borderId="19" xfId="2" applyNumberFormat="1" applyFont="1" applyFill="1" applyBorder="1" applyProtection="1">
      <protection locked="0"/>
    </xf>
    <xf numFmtId="170" fontId="11" fillId="4" borderId="20" xfId="2" applyNumberFormat="1" applyFont="1" applyFill="1" applyBorder="1" applyProtection="1">
      <protection locked="0"/>
    </xf>
    <xf numFmtId="170" fontId="11" fillId="4" borderId="7" xfId="2" applyNumberFormat="1" applyFont="1" applyFill="1" applyBorder="1" applyProtection="1">
      <protection locked="0"/>
    </xf>
    <xf numFmtId="170" fontId="11" fillId="4" borderId="21" xfId="2" applyNumberFormat="1" applyFont="1" applyFill="1" applyBorder="1" applyProtection="1">
      <protection locked="0"/>
    </xf>
    <xf numFmtId="170" fontId="11" fillId="4" borderId="8" xfId="2" applyNumberFormat="1" applyFont="1" applyFill="1" applyBorder="1" applyProtection="1">
      <protection locked="0"/>
    </xf>
    <xf numFmtId="170" fontId="11" fillId="4" borderId="22" xfId="2" applyNumberFormat="1" applyFont="1" applyFill="1" applyBorder="1" applyProtection="1">
      <protection locked="0"/>
    </xf>
    <xf numFmtId="170" fontId="11" fillId="4" borderId="6" xfId="2" applyNumberFormat="1" applyFont="1" applyFill="1" applyBorder="1" applyProtection="1">
      <protection locked="0"/>
    </xf>
    <xf numFmtId="3" fontId="9" fillId="5" borderId="8" xfId="0" applyNumberFormat="1" applyFont="1" applyFill="1" applyBorder="1" applyAlignment="1">
      <alignment vertical="center"/>
    </xf>
    <xf numFmtId="3" fontId="8" fillId="2" borderId="7" xfId="0" applyNumberFormat="1" applyFont="1" applyFill="1" applyBorder="1" applyAlignment="1">
      <alignment vertical="center"/>
    </xf>
    <xf numFmtId="2" fontId="2" fillId="4" borderId="20" xfId="2" applyNumberFormat="1" applyFont="1" applyFill="1" applyBorder="1" applyAlignment="1" applyProtection="1">
      <alignment vertical="center"/>
      <protection locked="0"/>
    </xf>
    <xf numFmtId="2" fontId="2" fillId="4" borderId="21" xfId="2" applyNumberFormat="1" applyFont="1" applyFill="1" applyBorder="1" applyAlignment="1" applyProtection="1">
      <alignment vertical="center"/>
      <protection locked="0"/>
    </xf>
    <xf numFmtId="2" fontId="2" fillId="4" borderId="22" xfId="2" applyNumberFormat="1" applyFont="1" applyFill="1" applyBorder="1" applyAlignment="1" applyProtection="1">
      <alignment vertical="center"/>
      <protection locked="0"/>
    </xf>
    <xf numFmtId="0" fontId="12" fillId="0" borderId="1" xfId="0" applyFont="1" applyBorder="1" applyAlignment="1">
      <alignment vertical="top" wrapText="1"/>
    </xf>
    <xf numFmtId="0" fontId="6" fillId="2" borderId="0" xfId="0" applyFont="1" applyFill="1" applyAlignment="1">
      <alignment horizontal="center" vertical="top" textRotation="90"/>
    </xf>
  </cellXfs>
  <cellStyles count="4">
    <cellStyle name="Komma" xfId="1" builtinId="3"/>
    <cellStyle name="Procent" xfId="3" builtinId="5"/>
    <cellStyle name="Standaard" xfId="0" builtinId="0"/>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3CA78D"/>
      <color rgb="FF003C68"/>
      <color rgb="FFC1E4FF"/>
      <color rgb="FF86CCFF"/>
      <color rgb="FF4AB3FF"/>
      <color rgb="FF6784C1"/>
      <color rgb="FF94D3E5"/>
      <color rgb="FF0077A6"/>
      <color rgb="FF00506E"/>
      <color rgb="FF97D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12065</xdr:colOff>
      <xdr:row>5</xdr:row>
      <xdr:rowOff>149414</xdr:rowOff>
    </xdr:to>
    <xdr:pic>
      <xdr:nvPicPr>
        <xdr:cNvPr id="2" name="Afbeelding 1">
          <a:extLst>
            <a:ext uri="{FF2B5EF4-FFF2-40B4-BE49-F238E27FC236}">
              <a16:creationId xmlns:a16="http://schemas.microsoft.com/office/drawing/2014/main" id="{5E910C37-C87C-4122-95C4-84B0355CB9D4}"/>
            </a:ext>
          </a:extLst>
        </xdr:cNvPr>
        <xdr:cNvPicPr>
          <a:picLocks noChangeAspect="1"/>
        </xdr:cNvPicPr>
      </xdr:nvPicPr>
      <xdr:blipFill>
        <a:blip xmlns:r="http://schemas.openxmlformats.org/officeDocument/2006/relationships" r:embed="rId1"/>
        <a:stretch>
          <a:fillRect/>
        </a:stretch>
      </xdr:blipFill>
      <xdr:spPr>
        <a:xfrm>
          <a:off x="8477250" y="3095625"/>
          <a:ext cx="366713" cy="118934"/>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FB041559-90BA-4EC1-993E-488520C67B68}"/>
            </a:ext>
          </a:extLst>
        </xdr:cNvPr>
        <xdr:cNvPicPr>
          <a:picLocks noChangeAspect="1"/>
        </xdr:cNvPicPr>
      </xdr:nvPicPr>
      <xdr:blipFill>
        <a:blip xmlns:r="http://schemas.openxmlformats.org/officeDocument/2006/relationships" r:embed="rId1"/>
        <a:stretch>
          <a:fillRect/>
        </a:stretch>
      </xdr:blipFill>
      <xdr:spPr>
        <a:xfrm>
          <a:off x="8477250" y="3095625"/>
          <a:ext cx="0" cy="118934"/>
        </a:xfrm>
        <a:prstGeom prst="rect">
          <a:avLst/>
        </a:prstGeom>
      </xdr:spPr>
    </xdr:pic>
    <xdr:clientData/>
  </xdr:oneCellAnchor>
  <xdr:oneCellAnchor>
    <xdr:from>
      <xdr:col>2</xdr:col>
      <xdr:colOff>0</xdr:colOff>
      <xdr:row>10</xdr:row>
      <xdr:rowOff>0</xdr:rowOff>
    </xdr:from>
    <xdr:ext cx="0" cy="118934"/>
    <xdr:pic>
      <xdr:nvPicPr>
        <xdr:cNvPr id="4" name="Afbeelding 3">
          <a:extLst>
            <a:ext uri="{FF2B5EF4-FFF2-40B4-BE49-F238E27FC236}">
              <a16:creationId xmlns:a16="http://schemas.microsoft.com/office/drawing/2014/main" id="{3D6DC673-ED69-4A76-8318-43B42AC36EDB}"/>
            </a:ext>
          </a:extLst>
        </xdr:cNvPr>
        <xdr:cNvPicPr>
          <a:picLocks noChangeAspect="1"/>
        </xdr:cNvPicPr>
      </xdr:nvPicPr>
      <xdr:blipFill>
        <a:blip xmlns:r="http://schemas.openxmlformats.org/officeDocument/2006/relationships" r:embed="rId1"/>
        <a:stretch>
          <a:fillRect/>
        </a:stretch>
      </xdr:blipFill>
      <xdr:spPr>
        <a:xfrm>
          <a:off x="8477250" y="288607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E87A0465-FEAA-4227-BC36-288517CAD70D}"/>
            </a:ext>
          </a:extLst>
        </xdr:cNvPr>
        <xdr:cNvPicPr>
          <a:picLocks noChangeAspect="1"/>
        </xdr:cNvPicPr>
      </xdr:nvPicPr>
      <xdr:blipFill>
        <a:blip xmlns:r="http://schemas.openxmlformats.org/officeDocument/2006/relationships" r:embed="rId1"/>
        <a:stretch>
          <a:fillRect/>
        </a:stretch>
      </xdr:blipFill>
      <xdr:spPr>
        <a:xfrm>
          <a:off x="8477250" y="5124450"/>
          <a:ext cx="0" cy="118934"/>
        </a:xfrm>
        <a:prstGeom prst="rect">
          <a:avLst/>
        </a:prstGeom>
      </xdr:spPr>
    </xdr:pic>
    <xdr:clientData/>
  </xdr:oneCellAnchor>
  <xdr:twoCellAnchor editAs="oneCell">
    <xdr:from>
      <xdr:col>1</xdr:col>
      <xdr:colOff>13601702</xdr:colOff>
      <xdr:row>2</xdr:row>
      <xdr:rowOff>38102</xdr:rowOff>
    </xdr:from>
    <xdr:to>
      <xdr:col>1</xdr:col>
      <xdr:colOff>15200908</xdr:colOff>
      <xdr:row>3</xdr:row>
      <xdr:rowOff>43296</xdr:rowOff>
    </xdr:to>
    <xdr:pic>
      <xdr:nvPicPr>
        <xdr:cNvPr id="8" name="Afbeelding 7">
          <a:extLst>
            <a:ext uri="{FF2B5EF4-FFF2-40B4-BE49-F238E27FC236}">
              <a16:creationId xmlns:a16="http://schemas.microsoft.com/office/drawing/2014/main" id="{EFD79BD7-E91D-5E5C-731E-926ED8BB68BE}"/>
            </a:ext>
          </a:extLst>
        </xdr:cNvPr>
        <xdr:cNvPicPr>
          <a:picLocks noChangeAspect="1"/>
        </xdr:cNvPicPr>
      </xdr:nvPicPr>
      <xdr:blipFill>
        <a:blip xmlns:r="http://schemas.openxmlformats.org/officeDocument/2006/relationships" r:embed="rId2"/>
        <a:stretch>
          <a:fillRect/>
        </a:stretch>
      </xdr:blipFill>
      <xdr:spPr>
        <a:xfrm>
          <a:off x="13748907" y="375807"/>
          <a:ext cx="1599206" cy="1070262"/>
        </a:xfrm>
        <a:prstGeom prst="rect">
          <a:avLst/>
        </a:prstGeom>
      </xdr:spPr>
    </xdr:pic>
    <xdr:clientData/>
  </xdr:twoCellAnchor>
  <xdr:oneCellAnchor>
    <xdr:from>
      <xdr:col>2</xdr:col>
      <xdr:colOff>0</xdr:colOff>
      <xdr:row>13</xdr:row>
      <xdr:rowOff>0</xdr:rowOff>
    </xdr:from>
    <xdr:ext cx="0" cy="118934"/>
    <xdr:pic>
      <xdr:nvPicPr>
        <xdr:cNvPr id="6" name="Afbeelding 5">
          <a:extLst>
            <a:ext uri="{FF2B5EF4-FFF2-40B4-BE49-F238E27FC236}">
              <a16:creationId xmlns:a16="http://schemas.microsoft.com/office/drawing/2014/main" id="{D58139A3-EABB-4C9E-8A64-1422A6ECEE15}"/>
            </a:ext>
          </a:extLst>
        </xdr:cNvPr>
        <xdr:cNvPicPr>
          <a:picLocks noChangeAspect="1"/>
        </xdr:cNvPicPr>
      </xdr:nvPicPr>
      <xdr:blipFill>
        <a:blip xmlns:r="http://schemas.openxmlformats.org/officeDocument/2006/relationships" r:embed="rId1"/>
        <a:stretch>
          <a:fillRect/>
        </a:stretch>
      </xdr:blipFill>
      <xdr:spPr>
        <a:xfrm>
          <a:off x="15554325" y="5638800"/>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B115-2FBC-418E-8FCE-13531D8B82F3}">
  <dimension ref="A1:BT230"/>
  <sheetViews>
    <sheetView zoomScale="110" zoomScaleNormal="110" workbookViewId="0">
      <selection activeCell="B24" sqref="B24"/>
    </sheetView>
  </sheetViews>
  <sheetFormatPr defaultColWidth="0" defaultRowHeight="0" customHeight="1" zeroHeight="1" x14ac:dyDescent="0.15"/>
  <cols>
    <col min="1" max="1" width="1.875" style="16" customWidth="1"/>
    <col min="2" max="2" width="202.25" style="27" customWidth="1"/>
    <col min="3" max="3" width="1.875" style="16" customWidth="1"/>
    <col min="4" max="72" width="0" style="16" hidden="1" customWidth="1"/>
    <col min="73" max="16384" width="9" style="16" hidden="1"/>
  </cols>
  <sheetData>
    <row r="1" spans="1:50" ht="10.5" x14ac:dyDescent="0.15">
      <c r="B1" s="16"/>
    </row>
    <row r="2" spans="1:50" ht="16.5" customHeight="1" x14ac:dyDescent="0.15">
      <c r="B2" s="44" t="s">
        <v>93</v>
      </c>
    </row>
    <row r="3" spans="1:50" s="29" customFormat="1" ht="84" x14ac:dyDescent="0.3">
      <c r="A3" s="28"/>
      <c r="B3" s="51" t="s">
        <v>214</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ht="5.25" customHeight="1" x14ac:dyDescent="0.15">
      <c r="B4" s="16"/>
    </row>
    <row r="5" spans="1:50" ht="16.5" customHeight="1" x14ac:dyDescent="0.15">
      <c r="B5" s="44" t="s">
        <v>96</v>
      </c>
    </row>
    <row r="6" spans="1:50" s="29" customFormat="1" ht="168" x14ac:dyDescent="0.3">
      <c r="A6" s="28"/>
      <c r="B6" s="53" t="s">
        <v>218</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row>
    <row r="7" spans="1:50" ht="5.25" customHeight="1" x14ac:dyDescent="0.15">
      <c r="B7" s="16"/>
    </row>
    <row r="8" spans="1:50" ht="16.5" customHeight="1" x14ac:dyDescent="0.15">
      <c r="B8" s="44" t="s">
        <v>97</v>
      </c>
    </row>
    <row r="9" spans="1:50" s="29" customFormat="1" ht="21" x14ac:dyDescent="0.3">
      <c r="A9" s="28"/>
      <c r="B9" s="53" t="s">
        <v>209</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row>
    <row r="10" spans="1:50" ht="5.25" customHeight="1" x14ac:dyDescent="0.15">
      <c r="B10" s="16"/>
    </row>
    <row r="11" spans="1:50" ht="16.5" customHeight="1" x14ac:dyDescent="0.15">
      <c r="B11" s="44" t="s">
        <v>94</v>
      </c>
    </row>
    <row r="12" spans="1:50" s="29" customFormat="1" ht="21" x14ac:dyDescent="0.3">
      <c r="A12" s="28"/>
      <c r="B12" s="51" t="s">
        <v>99</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row>
    <row r="13" spans="1:50" ht="5.25" customHeight="1" x14ac:dyDescent="0.15">
      <c r="B13" s="16"/>
    </row>
    <row r="14" spans="1:50" ht="16.5" customHeight="1" x14ac:dyDescent="0.15">
      <c r="B14" s="44" t="s">
        <v>131</v>
      </c>
    </row>
    <row r="15" spans="1:50" s="29" customFormat="1" ht="21" x14ac:dyDescent="0.3">
      <c r="A15" s="28"/>
      <c r="B15" s="51" t="s">
        <v>187</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5.25" customHeight="1" x14ac:dyDescent="0.15">
      <c r="B16" s="16"/>
    </row>
    <row r="17" spans="1:50" ht="16.5" customHeight="1" x14ac:dyDescent="0.15">
      <c r="B17" s="44" t="s">
        <v>95</v>
      </c>
    </row>
    <row r="18" spans="1:50" s="29" customFormat="1" ht="21" x14ac:dyDescent="0.3">
      <c r="A18" s="28"/>
      <c r="B18" s="52" t="s">
        <v>100</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row>
    <row r="19" spans="1:50" ht="5.25" customHeight="1" x14ac:dyDescent="0.15">
      <c r="B19" s="16"/>
    </row>
    <row r="20" spans="1:50" ht="16.5" customHeight="1" x14ac:dyDescent="0.15">
      <c r="B20" s="44" t="s">
        <v>101</v>
      </c>
    </row>
    <row r="21" spans="1:50" s="29" customFormat="1" ht="84" x14ac:dyDescent="0.3">
      <c r="A21" s="28"/>
      <c r="B21" s="52" t="s">
        <v>199</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row>
    <row r="22" spans="1:50" ht="5.25" customHeight="1" x14ac:dyDescent="0.15">
      <c r="B22" s="16"/>
    </row>
    <row r="23" spans="1:50" ht="16.5" customHeight="1" x14ac:dyDescent="0.15">
      <c r="B23" s="44" t="s">
        <v>102</v>
      </c>
    </row>
    <row r="24" spans="1:50" s="29" customFormat="1" ht="84" x14ac:dyDescent="0.3">
      <c r="A24" s="28"/>
      <c r="B24" s="52" t="s">
        <v>199</v>
      </c>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5.25" customHeight="1" x14ac:dyDescent="0.15">
      <c r="B25" s="16"/>
    </row>
    <row r="26" spans="1:50" ht="16.5" customHeight="1" x14ac:dyDescent="0.15">
      <c r="B26" s="44" t="s">
        <v>129</v>
      </c>
    </row>
    <row r="27" spans="1:50" s="29" customFormat="1" ht="21" x14ac:dyDescent="0.3">
      <c r="A27" s="28"/>
      <c r="B27" s="52" t="s">
        <v>188</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row>
    <row r="28" spans="1:50" ht="5.25" customHeight="1" x14ac:dyDescent="0.15">
      <c r="B28" s="16"/>
    </row>
    <row r="29" spans="1:50" ht="16.5" customHeight="1" x14ac:dyDescent="0.15">
      <c r="B29" s="44" t="s">
        <v>130</v>
      </c>
    </row>
    <row r="30" spans="1:50" s="29" customFormat="1" ht="21" x14ac:dyDescent="0.3">
      <c r="A30" s="28"/>
      <c r="B30" s="52" t="s">
        <v>189</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5.25" customHeight="1" x14ac:dyDescent="0.15">
      <c r="B31" s="16"/>
    </row>
    <row r="32" spans="1:50" ht="16.5" customHeight="1" x14ac:dyDescent="0.15">
      <c r="B32" s="44" t="s">
        <v>200</v>
      </c>
    </row>
    <row r="33" spans="1:50" s="29" customFormat="1" ht="21" x14ac:dyDescent="0.3">
      <c r="A33" s="28"/>
      <c r="B33" s="52" t="s">
        <v>190</v>
      </c>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ht="5.25" customHeight="1" x14ac:dyDescent="0.15">
      <c r="B34" s="16"/>
    </row>
    <row r="35" spans="1:50" ht="16.5" customHeight="1" x14ac:dyDescent="0.15">
      <c r="B35" s="44" t="s">
        <v>181</v>
      </c>
    </row>
    <row r="36" spans="1:50" s="29" customFormat="1" ht="31.5" x14ac:dyDescent="0.3">
      <c r="A36" s="28"/>
      <c r="B36" s="144" t="s">
        <v>191</v>
      </c>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row>
    <row r="37" spans="1:50" ht="5.25" customHeight="1" x14ac:dyDescent="0.15">
      <c r="B37" s="16"/>
    </row>
    <row r="38" spans="1:50" ht="16.5" hidden="1" customHeight="1" x14ac:dyDescent="0.15">
      <c r="B38" s="51"/>
    </row>
    <row r="39" spans="1:50" s="29" customFormat="1" ht="75" hidden="1" customHeight="1" x14ac:dyDescent="0.3">
      <c r="A39" s="28"/>
      <c r="B39" s="51"/>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5.25" hidden="1" customHeight="1" x14ac:dyDescent="0.15">
      <c r="B40" s="16"/>
    </row>
    <row r="41" spans="1:50" ht="10.5" hidden="1" customHeight="1" x14ac:dyDescent="0.15"/>
    <row r="42" spans="1:50" ht="10.5" hidden="1" customHeight="1" x14ac:dyDescent="0.15"/>
    <row r="43" spans="1:50" ht="10.5" hidden="1" customHeight="1" x14ac:dyDescent="0.15"/>
    <row r="44" spans="1:50" ht="10.5" hidden="1" customHeight="1" x14ac:dyDescent="0.15"/>
    <row r="45" spans="1:50" ht="10.5" hidden="1" customHeight="1" x14ac:dyDescent="0.15"/>
    <row r="46" spans="1:50" ht="10.5" hidden="1" customHeight="1" x14ac:dyDescent="0.15"/>
    <row r="47" spans="1:50" ht="10.5" hidden="1" customHeight="1" x14ac:dyDescent="0.15"/>
    <row r="48" spans="1:50" ht="10.5" hidden="1" customHeight="1" x14ac:dyDescent="0.15"/>
    <row r="49" ht="10.5" hidden="1" customHeight="1" x14ac:dyDescent="0.15"/>
    <row r="50" ht="10.5" hidden="1" customHeight="1" x14ac:dyDescent="0.15"/>
    <row r="51" ht="10.5" hidden="1" customHeight="1" x14ac:dyDescent="0.15"/>
    <row r="52" ht="10.5" hidden="1" customHeight="1" x14ac:dyDescent="0.15"/>
    <row r="53" ht="10.5" hidden="1" customHeight="1" x14ac:dyDescent="0.15"/>
    <row r="54" ht="10.5" hidden="1" customHeight="1" x14ac:dyDescent="0.15"/>
    <row r="55" ht="10.5" hidden="1" customHeight="1" x14ac:dyDescent="0.15"/>
    <row r="56" ht="10.5" hidden="1" x14ac:dyDescent="0.15"/>
    <row r="57" ht="10.5" hidden="1" x14ac:dyDescent="0.15"/>
    <row r="58" ht="10.5" hidden="1" x14ac:dyDescent="0.15"/>
    <row r="59" ht="10.5" hidden="1" x14ac:dyDescent="0.15"/>
    <row r="60" ht="10.5" hidden="1" x14ac:dyDescent="0.15"/>
    <row r="61" ht="10.5" hidden="1" x14ac:dyDescent="0.15"/>
    <row r="62" ht="10.5" hidden="1" x14ac:dyDescent="0.15"/>
    <row r="63" ht="10.5" hidden="1" x14ac:dyDescent="0.15"/>
    <row r="64" ht="10.5" hidden="1" x14ac:dyDescent="0.15"/>
    <row r="65" ht="10.5" hidden="1" customHeight="1" x14ac:dyDescent="0.15"/>
    <row r="66" ht="10.5" hidden="1" customHeight="1" x14ac:dyDescent="0.15"/>
    <row r="67" ht="10.5" hidden="1" customHeight="1" x14ac:dyDescent="0.15"/>
    <row r="68" ht="10.5" hidden="1" customHeight="1" x14ac:dyDescent="0.15"/>
    <row r="69" ht="10.5" hidden="1" customHeight="1" x14ac:dyDescent="0.15"/>
    <row r="70" ht="10.5" hidden="1" customHeight="1" x14ac:dyDescent="0.15"/>
    <row r="71" ht="10.5" hidden="1" customHeight="1" x14ac:dyDescent="0.15"/>
    <row r="72" ht="10.5" hidden="1" customHeight="1" x14ac:dyDescent="0.15"/>
    <row r="73" ht="10.5" hidden="1" customHeight="1" x14ac:dyDescent="0.15"/>
    <row r="74" ht="10.5" hidden="1" customHeight="1" x14ac:dyDescent="0.15"/>
    <row r="75" ht="10.5" hidden="1" customHeight="1" x14ac:dyDescent="0.15"/>
    <row r="76" ht="10.5" hidden="1" customHeight="1" x14ac:dyDescent="0.15"/>
    <row r="77" ht="10.5" hidden="1" customHeight="1" x14ac:dyDescent="0.15"/>
    <row r="78" ht="10.5" hidden="1" customHeight="1" x14ac:dyDescent="0.15"/>
    <row r="79" ht="10.5" hidden="1" customHeight="1" x14ac:dyDescent="0.15"/>
    <row r="80" ht="10.5" hidden="1" customHeight="1" x14ac:dyDescent="0.15"/>
    <row r="81" ht="10.5" hidden="1" customHeight="1" x14ac:dyDescent="0.15"/>
    <row r="82" ht="10.5" hidden="1" customHeight="1" x14ac:dyDescent="0.15"/>
    <row r="83" ht="10.5" hidden="1" customHeight="1" x14ac:dyDescent="0.15"/>
    <row r="84" ht="10.5" hidden="1" customHeight="1" x14ac:dyDescent="0.15"/>
    <row r="85" ht="10.5" hidden="1" customHeight="1" x14ac:dyDescent="0.15"/>
    <row r="86" ht="10.5" hidden="1" customHeight="1" x14ac:dyDescent="0.15"/>
    <row r="87" ht="10.5" hidden="1" customHeight="1" x14ac:dyDescent="0.15"/>
    <row r="88" ht="10.5" hidden="1" customHeight="1" x14ac:dyDescent="0.15"/>
    <row r="89" ht="10.5" hidden="1" customHeight="1" x14ac:dyDescent="0.15"/>
    <row r="90" ht="10.5" hidden="1" customHeight="1" x14ac:dyDescent="0.15"/>
    <row r="91" ht="10.5" hidden="1" customHeight="1" x14ac:dyDescent="0.15"/>
    <row r="92" ht="10.5" hidden="1" customHeight="1" x14ac:dyDescent="0.15"/>
    <row r="93" ht="10.5" hidden="1" customHeight="1" x14ac:dyDescent="0.15"/>
    <row r="94" ht="10.5" hidden="1" customHeight="1" x14ac:dyDescent="0.15"/>
    <row r="95" ht="10.5" hidden="1" customHeight="1" x14ac:dyDescent="0.15"/>
    <row r="96" ht="10.5" hidden="1" customHeight="1" x14ac:dyDescent="0.15"/>
    <row r="97" ht="10.5" hidden="1" customHeight="1" x14ac:dyDescent="0.15"/>
    <row r="98" ht="10.5" hidden="1" customHeight="1" x14ac:dyDescent="0.15"/>
    <row r="99" ht="10.5" hidden="1" customHeight="1" x14ac:dyDescent="0.15"/>
    <row r="100" ht="10.5" hidden="1" customHeight="1" x14ac:dyDescent="0.15"/>
    <row r="101" ht="10.5" hidden="1" customHeight="1" x14ac:dyDescent="0.15"/>
    <row r="102" ht="10.5" hidden="1" customHeight="1" x14ac:dyDescent="0.15"/>
    <row r="103" ht="10.5" hidden="1" customHeight="1" x14ac:dyDescent="0.15"/>
    <row r="104" ht="10.5" hidden="1" customHeight="1" x14ac:dyDescent="0.15"/>
    <row r="105" ht="10.5" hidden="1" customHeight="1" x14ac:dyDescent="0.15"/>
    <row r="106" ht="10.5" hidden="1" customHeight="1" x14ac:dyDescent="0.15"/>
    <row r="107" ht="10.5" hidden="1" customHeight="1" x14ac:dyDescent="0.15"/>
    <row r="108" ht="10.5" hidden="1" customHeight="1" x14ac:dyDescent="0.15"/>
    <row r="109" ht="10.5" hidden="1" customHeight="1" x14ac:dyDescent="0.15"/>
    <row r="110" ht="10.5" hidden="1" customHeight="1" x14ac:dyDescent="0.15"/>
    <row r="111" ht="10.5" hidden="1" customHeight="1" x14ac:dyDescent="0.15"/>
    <row r="112" ht="10.5" hidden="1" customHeight="1" x14ac:dyDescent="0.15"/>
    <row r="113" ht="10.5" hidden="1" customHeight="1" x14ac:dyDescent="0.15"/>
    <row r="114" ht="10.5" hidden="1" customHeight="1" x14ac:dyDescent="0.15"/>
    <row r="115" ht="10.5" hidden="1" customHeight="1" x14ac:dyDescent="0.15"/>
    <row r="116" ht="10.5" hidden="1" customHeight="1" x14ac:dyDescent="0.15"/>
    <row r="117" ht="10.5" hidden="1" customHeight="1" x14ac:dyDescent="0.15"/>
    <row r="118" ht="10.5" hidden="1" customHeight="1" x14ac:dyDescent="0.15"/>
    <row r="119" ht="10.5" hidden="1" customHeight="1" x14ac:dyDescent="0.15"/>
    <row r="120" ht="10.5" hidden="1" customHeight="1" x14ac:dyDescent="0.15"/>
    <row r="121" ht="10.5" hidden="1" customHeight="1" x14ac:dyDescent="0.15"/>
    <row r="122" ht="10.5" hidden="1" customHeight="1" x14ac:dyDescent="0.15"/>
    <row r="123" ht="10.5" hidden="1" customHeight="1" x14ac:dyDescent="0.15"/>
    <row r="124" ht="10.5" hidden="1" customHeight="1" x14ac:dyDescent="0.15"/>
    <row r="125" ht="10.5" hidden="1" customHeight="1" x14ac:dyDescent="0.15"/>
    <row r="126" ht="10.5" hidden="1" customHeight="1" x14ac:dyDescent="0.15"/>
    <row r="127" ht="10.5" hidden="1" customHeight="1" x14ac:dyDescent="0.15"/>
    <row r="128" ht="10.5" hidden="1" customHeight="1" x14ac:dyDescent="0.15"/>
    <row r="129" ht="10.5" hidden="1" customHeight="1" x14ac:dyDescent="0.15"/>
    <row r="130" ht="10.5" hidden="1" customHeight="1" x14ac:dyDescent="0.15"/>
    <row r="131" ht="10.5" hidden="1" customHeight="1" x14ac:dyDescent="0.15"/>
    <row r="132" ht="10.5" hidden="1" customHeight="1" x14ac:dyDescent="0.15"/>
    <row r="133" ht="10.5" hidden="1" customHeight="1" x14ac:dyDescent="0.15"/>
    <row r="134" ht="10.5" hidden="1" customHeight="1" x14ac:dyDescent="0.15"/>
    <row r="135" ht="10.5" hidden="1" customHeight="1" x14ac:dyDescent="0.15"/>
    <row r="136" ht="10.5" hidden="1" customHeight="1" x14ac:dyDescent="0.15"/>
    <row r="137" ht="10.5" hidden="1" customHeight="1" x14ac:dyDescent="0.15"/>
    <row r="138" ht="10.5" hidden="1" customHeight="1" x14ac:dyDescent="0.15"/>
    <row r="139" ht="10.5" hidden="1" customHeight="1" x14ac:dyDescent="0.15"/>
    <row r="140" ht="10.5" hidden="1" customHeight="1" x14ac:dyDescent="0.15"/>
    <row r="141" ht="10.5" hidden="1" customHeight="1" x14ac:dyDescent="0.15"/>
    <row r="142" ht="10.5" hidden="1" customHeight="1" x14ac:dyDescent="0.15"/>
    <row r="143" ht="10.5" hidden="1" customHeight="1" x14ac:dyDescent="0.15"/>
    <row r="144" ht="10.5" hidden="1" customHeight="1" x14ac:dyDescent="0.15"/>
    <row r="145" ht="10.5" hidden="1" customHeight="1" x14ac:dyDescent="0.15"/>
    <row r="146" ht="10.5" hidden="1" customHeight="1" x14ac:dyDescent="0.15"/>
    <row r="147" ht="10.5" hidden="1" customHeight="1" x14ac:dyDescent="0.15"/>
    <row r="148" ht="10.5" hidden="1" customHeight="1" x14ac:dyDescent="0.15"/>
    <row r="149" ht="10.5" hidden="1" customHeight="1" x14ac:dyDescent="0.15"/>
    <row r="150" ht="10.5" hidden="1" customHeight="1" x14ac:dyDescent="0.15"/>
    <row r="151" ht="10.5" hidden="1" customHeight="1" x14ac:dyDescent="0.15"/>
    <row r="152" ht="10.5" hidden="1" customHeight="1" x14ac:dyDescent="0.15"/>
    <row r="153" ht="10.5" hidden="1" customHeight="1" x14ac:dyDescent="0.15"/>
    <row r="154" ht="10.5" hidden="1" customHeight="1" x14ac:dyDescent="0.15"/>
    <row r="155" ht="10.5" hidden="1" customHeight="1" x14ac:dyDescent="0.15"/>
    <row r="156" ht="10.5" hidden="1" customHeight="1" x14ac:dyDescent="0.15"/>
    <row r="157" ht="10.5" hidden="1" customHeight="1" x14ac:dyDescent="0.15"/>
    <row r="158" ht="10.5" hidden="1" customHeight="1" x14ac:dyDescent="0.15"/>
    <row r="159" ht="10.5" hidden="1" customHeight="1" x14ac:dyDescent="0.15"/>
    <row r="160" ht="10.5" hidden="1" customHeight="1" x14ac:dyDescent="0.15"/>
    <row r="161" ht="10.5" hidden="1" customHeight="1" x14ac:dyDescent="0.15"/>
    <row r="162" ht="10.5" hidden="1" customHeight="1" x14ac:dyDescent="0.15"/>
    <row r="163" ht="10.5" hidden="1" customHeight="1" x14ac:dyDescent="0.15"/>
    <row r="164" ht="10.5" hidden="1" customHeight="1" x14ac:dyDescent="0.15"/>
    <row r="165" ht="10.5" hidden="1" customHeight="1" x14ac:dyDescent="0.15"/>
    <row r="166" ht="10.5" hidden="1" customHeight="1" x14ac:dyDescent="0.15"/>
    <row r="167" ht="10.5" hidden="1" customHeight="1" x14ac:dyDescent="0.15"/>
    <row r="168" ht="10.5" hidden="1" customHeight="1" x14ac:dyDescent="0.15"/>
    <row r="169" ht="10.5" hidden="1" customHeight="1" x14ac:dyDescent="0.15"/>
    <row r="170" ht="10.5" hidden="1" customHeight="1" x14ac:dyDescent="0.15"/>
    <row r="171" ht="10.5" hidden="1" customHeight="1" x14ac:dyDescent="0.15"/>
    <row r="172" ht="10.5" hidden="1" customHeight="1" x14ac:dyDescent="0.15"/>
    <row r="173" ht="10.5" hidden="1" customHeight="1" x14ac:dyDescent="0.15"/>
    <row r="174" ht="10.5" hidden="1" customHeight="1" x14ac:dyDescent="0.15"/>
    <row r="175" ht="10.5" hidden="1" customHeight="1" x14ac:dyDescent="0.15"/>
    <row r="176" ht="10.5" hidden="1" customHeight="1" x14ac:dyDescent="0.15"/>
    <row r="177" ht="10.5" hidden="1" customHeight="1" x14ac:dyDescent="0.15"/>
    <row r="178" ht="10.5" hidden="1" customHeight="1" x14ac:dyDescent="0.15"/>
    <row r="179" ht="10.5" hidden="1" customHeight="1" x14ac:dyDescent="0.15"/>
    <row r="180" ht="10.5" hidden="1" customHeight="1" x14ac:dyDescent="0.15"/>
    <row r="181" ht="10.5" hidden="1" customHeight="1" x14ac:dyDescent="0.15"/>
    <row r="182" ht="10.5" hidden="1" customHeight="1" x14ac:dyDescent="0.15"/>
    <row r="183" ht="10.5" hidden="1" customHeight="1" x14ac:dyDescent="0.15"/>
    <row r="184" ht="10.5" hidden="1" customHeight="1" x14ac:dyDescent="0.15"/>
    <row r="185" ht="10.5" hidden="1" customHeight="1" x14ac:dyDescent="0.15"/>
    <row r="186" ht="10.5" hidden="1" customHeight="1" x14ac:dyDescent="0.15"/>
    <row r="187" ht="10.5" hidden="1" customHeight="1" x14ac:dyDescent="0.15"/>
    <row r="188" ht="10.5" hidden="1" customHeight="1" x14ac:dyDescent="0.15"/>
    <row r="189" ht="10.5" hidden="1" customHeight="1" x14ac:dyDescent="0.15"/>
    <row r="190" ht="10.5" hidden="1" customHeight="1" x14ac:dyDescent="0.15"/>
    <row r="191" ht="10.5" hidden="1" customHeight="1" x14ac:dyDescent="0.15"/>
    <row r="192" ht="10.5" hidden="1" customHeight="1" x14ac:dyDescent="0.15"/>
    <row r="193" ht="10.5" hidden="1" customHeight="1" x14ac:dyDescent="0.15"/>
    <row r="194" ht="10.5" hidden="1" customHeight="1" x14ac:dyDescent="0.15"/>
    <row r="195" ht="10.5" hidden="1" customHeight="1" x14ac:dyDescent="0.15"/>
    <row r="196" ht="10.5" hidden="1" customHeight="1" x14ac:dyDescent="0.15"/>
    <row r="197" ht="10.5" hidden="1" customHeight="1" x14ac:dyDescent="0.15"/>
    <row r="198" ht="10.5" hidden="1" customHeight="1" x14ac:dyDescent="0.15"/>
    <row r="199" ht="10.5" hidden="1" customHeight="1" x14ac:dyDescent="0.15"/>
    <row r="200" ht="10.5" hidden="1" customHeight="1" x14ac:dyDescent="0.15"/>
    <row r="201" ht="10.5" hidden="1" customHeight="1" x14ac:dyDescent="0.15"/>
    <row r="202" ht="10.5" hidden="1" customHeight="1" x14ac:dyDescent="0.15"/>
    <row r="203" ht="10.5" hidden="1" customHeight="1" x14ac:dyDescent="0.15"/>
    <row r="204" ht="10.5" hidden="1" customHeight="1" x14ac:dyDescent="0.15"/>
    <row r="205" ht="10.5" hidden="1" customHeight="1" x14ac:dyDescent="0.15"/>
    <row r="206" ht="10.5" hidden="1" customHeight="1" x14ac:dyDescent="0.15"/>
    <row r="207" ht="10.5" hidden="1" customHeight="1" x14ac:dyDescent="0.15"/>
    <row r="218" ht="10.5" hidden="1" customHeight="1" x14ac:dyDescent="0.15"/>
    <row r="219" ht="10.5" hidden="1" customHeight="1" x14ac:dyDescent="0.15"/>
    <row r="220" ht="10.5" hidden="1" customHeight="1" x14ac:dyDescent="0.15"/>
    <row r="221" ht="10.5" hidden="1" customHeight="1" x14ac:dyDescent="0.15"/>
    <row r="222" ht="10.5" hidden="1" customHeight="1" x14ac:dyDescent="0.15"/>
    <row r="223" ht="10.5" hidden="1" customHeight="1" x14ac:dyDescent="0.15"/>
    <row r="224" ht="10.5" hidden="1" customHeight="1" x14ac:dyDescent="0.15"/>
    <row r="225" ht="10.5" hidden="1" customHeight="1" x14ac:dyDescent="0.15"/>
    <row r="226" ht="10.5" hidden="1" customHeight="1" x14ac:dyDescent="0.15"/>
    <row r="227" ht="10.5" hidden="1" customHeight="1" x14ac:dyDescent="0.15"/>
    <row r="228" ht="10.5" hidden="1" customHeight="1" x14ac:dyDescent="0.15"/>
    <row r="229" ht="10.5" hidden="1" customHeight="1" x14ac:dyDescent="0.15"/>
    <row r="230" ht="10.5" hidden="1" customHeight="1" x14ac:dyDescent="0.15"/>
  </sheetData>
  <sheetProtection algorithmName="SHA-512" hashValue="52UGKRk9yxUi4yE3vXi/WYBGmH35ueB9D68VBGAvGGrn8zR4v8lTmf+gwJr2BZZLHknVMKO9Z9fOlkfKWX7IMw==" saltValue="Ty4lYcOhFuWjGhew1ZF+J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E140-B147-4038-A16B-B43546A0045F}">
  <dimension ref="A1:J20"/>
  <sheetViews>
    <sheetView workbookViewId="0">
      <selection activeCell="C4" sqref="C4"/>
    </sheetView>
  </sheetViews>
  <sheetFormatPr defaultColWidth="0" defaultRowHeight="16.5" customHeight="1" zeroHeight="1" x14ac:dyDescent="0.3"/>
  <cols>
    <col min="1" max="1" width="1.875" style="12" customWidth="1"/>
    <col min="2" max="2" width="62.25" style="12" bestFit="1" customWidth="1"/>
    <col min="3" max="9" width="14.25" style="12" customWidth="1"/>
    <col min="10" max="10" width="1.875" style="12" customWidth="1"/>
    <col min="11" max="16384" width="9" style="12" hidden="1"/>
  </cols>
  <sheetData>
    <row r="1" spans="1:9" s="2" customFormat="1" ht="5.25" customHeight="1" x14ac:dyDescent="0.3">
      <c r="A1" s="5"/>
      <c r="G1" s="3"/>
    </row>
    <row r="2" spans="1:9" s="21" customFormat="1" ht="25.5" customHeight="1" x14ac:dyDescent="0.3">
      <c r="A2" s="145"/>
      <c r="B2" s="40" t="s">
        <v>212</v>
      </c>
      <c r="C2" s="39" t="s">
        <v>136</v>
      </c>
      <c r="D2" s="39" t="s">
        <v>88</v>
      </c>
      <c r="E2" s="39" t="s">
        <v>85</v>
      </c>
      <c r="F2" s="39" t="s">
        <v>86</v>
      </c>
      <c r="G2" s="39" t="s">
        <v>87</v>
      </c>
      <c r="H2" s="39" t="s">
        <v>137</v>
      </c>
      <c r="I2" s="39" t="s">
        <v>138</v>
      </c>
    </row>
    <row r="3" spans="1:9" x14ac:dyDescent="0.3">
      <c r="A3" s="145"/>
      <c r="B3" s="17" t="s">
        <v>74</v>
      </c>
      <c r="C3" s="132"/>
      <c r="D3" s="132"/>
      <c r="E3" s="132"/>
      <c r="F3" s="132"/>
      <c r="G3" s="132"/>
      <c r="H3" s="132"/>
      <c r="I3" s="133"/>
    </row>
    <row r="4" spans="1:9" x14ac:dyDescent="0.3">
      <c r="A4" s="145"/>
      <c r="B4" s="7" t="s">
        <v>75</v>
      </c>
      <c r="C4" s="134"/>
      <c r="D4" s="134"/>
      <c r="E4" s="134"/>
      <c r="F4" s="134"/>
      <c r="G4" s="134"/>
      <c r="H4" s="134"/>
      <c r="I4" s="135"/>
    </row>
    <row r="5" spans="1:9" x14ac:dyDescent="0.3">
      <c r="A5" s="145"/>
      <c r="B5" s="7" t="s">
        <v>76</v>
      </c>
      <c r="C5" s="134"/>
      <c r="D5" s="134"/>
      <c r="E5" s="134"/>
      <c r="F5" s="134"/>
      <c r="G5" s="134"/>
      <c r="H5" s="134"/>
      <c r="I5" s="135"/>
    </row>
    <row r="6" spans="1:9" x14ac:dyDescent="0.3">
      <c r="A6" s="145"/>
      <c r="B6" s="7" t="s">
        <v>77</v>
      </c>
      <c r="C6" s="134"/>
      <c r="D6" s="134"/>
      <c r="E6" s="134"/>
      <c r="F6" s="134"/>
      <c r="G6" s="134"/>
      <c r="H6" s="134"/>
      <c r="I6" s="135"/>
    </row>
    <row r="7" spans="1:9" x14ac:dyDescent="0.3">
      <c r="A7" s="145"/>
      <c r="B7" s="7" t="s">
        <v>78</v>
      </c>
      <c r="C7" s="134"/>
      <c r="D7" s="134"/>
      <c r="E7" s="134"/>
      <c r="F7" s="134"/>
      <c r="G7" s="134"/>
      <c r="H7" s="134"/>
      <c r="I7" s="135"/>
    </row>
    <row r="8" spans="1:9" x14ac:dyDescent="0.3">
      <c r="A8" s="145"/>
      <c r="B8" s="7" t="s">
        <v>79</v>
      </c>
      <c r="C8" s="134"/>
      <c r="D8" s="134"/>
      <c r="E8" s="134"/>
      <c r="F8" s="134"/>
      <c r="G8" s="134"/>
      <c r="H8" s="134"/>
      <c r="I8" s="135"/>
    </row>
    <row r="9" spans="1:9" x14ac:dyDescent="0.3">
      <c r="A9" s="145"/>
      <c r="B9" s="7" t="s">
        <v>80</v>
      </c>
      <c r="C9" s="134"/>
      <c r="D9" s="134"/>
      <c r="E9" s="134"/>
      <c r="F9" s="134"/>
      <c r="G9" s="134"/>
      <c r="H9" s="134"/>
      <c r="I9" s="135"/>
    </row>
    <row r="10" spans="1:9" x14ac:dyDescent="0.3">
      <c r="A10" s="145"/>
      <c r="B10" s="7" t="s">
        <v>81</v>
      </c>
      <c r="C10" s="134"/>
      <c r="D10" s="134"/>
      <c r="E10" s="134"/>
      <c r="F10" s="134"/>
      <c r="G10" s="134"/>
      <c r="H10" s="134"/>
      <c r="I10" s="135"/>
    </row>
    <row r="11" spans="1:9" ht="17.25" thickBot="1" x14ac:dyDescent="0.35">
      <c r="A11" s="145"/>
      <c r="B11" s="20" t="s">
        <v>82</v>
      </c>
      <c r="C11" s="136"/>
      <c r="D11" s="136"/>
      <c r="E11" s="136"/>
      <c r="F11" s="136"/>
      <c r="G11" s="136"/>
      <c r="H11" s="136"/>
      <c r="I11" s="137"/>
    </row>
    <row r="12" spans="1:9" s="2" customFormat="1" ht="5.25" customHeight="1" x14ac:dyDescent="0.3">
      <c r="A12" s="5"/>
      <c r="G12" s="3"/>
    </row>
    <row r="13" spans="1:9" x14ac:dyDescent="0.3">
      <c r="A13" s="113"/>
      <c r="B13" s="40" t="s">
        <v>213</v>
      </c>
      <c r="C13" s="39" t="s">
        <v>163</v>
      </c>
      <c r="D13" s="2"/>
      <c r="E13" s="2"/>
      <c r="F13" s="3"/>
      <c r="G13" s="2"/>
      <c r="H13" s="2"/>
    </row>
    <row r="14" spans="1:9" s="2" customFormat="1" x14ac:dyDescent="0.3">
      <c r="A14" s="12"/>
      <c r="B14" s="11" t="s">
        <v>162</v>
      </c>
      <c r="C14" s="132"/>
      <c r="F14" s="3"/>
      <c r="I14" s="12"/>
    </row>
    <row r="15" spans="1:9" s="2" customFormat="1" x14ac:dyDescent="0.3">
      <c r="A15" s="12"/>
      <c r="B15" s="11" t="s">
        <v>158</v>
      </c>
      <c r="C15" s="134"/>
      <c r="F15" s="3"/>
      <c r="I15" s="12"/>
    </row>
    <row r="16" spans="1:9" s="2" customFormat="1" x14ac:dyDescent="0.3">
      <c r="A16" s="12"/>
      <c r="B16" s="11" t="s">
        <v>159</v>
      </c>
      <c r="C16" s="134"/>
      <c r="F16" s="3"/>
      <c r="I16" s="12"/>
    </row>
    <row r="17" spans="1:9" s="2" customFormat="1" x14ac:dyDescent="0.3">
      <c r="A17" s="12"/>
      <c r="B17" s="11" t="s">
        <v>160</v>
      </c>
      <c r="C17" s="134"/>
      <c r="F17" s="3"/>
      <c r="I17" s="12"/>
    </row>
    <row r="18" spans="1:9" s="2" customFormat="1" x14ac:dyDescent="0.3">
      <c r="A18" s="12"/>
      <c r="B18" s="11" t="s">
        <v>161</v>
      </c>
      <c r="C18" s="134"/>
      <c r="F18" s="3"/>
      <c r="I18" s="12"/>
    </row>
    <row r="19" spans="1:9" s="2" customFormat="1" ht="17.25" thickBot="1" x14ac:dyDescent="0.35">
      <c r="A19" s="12"/>
      <c r="B19" s="23" t="s">
        <v>157</v>
      </c>
      <c r="C19" s="136"/>
      <c r="F19" s="3"/>
      <c r="I19" s="12"/>
    </row>
    <row r="20" spans="1:9" s="2" customFormat="1" ht="5.25" customHeight="1" x14ac:dyDescent="0.3">
      <c r="A20" s="5"/>
      <c r="G20" s="3"/>
    </row>
  </sheetData>
  <sheetProtection algorithmName="SHA-512" hashValue="a6ABQ80+6gg3BSMSiKPaE9ruPeUUoQTCYcK6/jr+INOh3rR55vuE+PQHTLvGWXQ8oLf3/9Axs9rxGAR1Ij0NWw==" saltValue="8cqGTlJE5KjlGAtQmGypXQ==" spinCount="100000" sheet="1" objects="1" scenarios="1"/>
  <mergeCells count="1">
    <mergeCell ref="A2: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dimension ref="A1:BV18"/>
  <sheetViews>
    <sheetView tabSelected="1" workbookViewId="0">
      <selection activeCell="B4" sqref="B4"/>
    </sheetView>
  </sheetViews>
  <sheetFormatPr defaultColWidth="0" defaultRowHeight="10.5" zeroHeight="1" x14ac:dyDescent="0.15"/>
  <cols>
    <col min="1" max="1" width="1.875" style="16" customWidth="1"/>
    <col min="2" max="2" width="35.875" style="16" bestFit="1" customWidth="1"/>
    <col min="3" max="57" width="9" style="16" customWidth="1"/>
    <col min="58" max="58" width="2.75" style="16" customWidth="1"/>
    <col min="59" max="74" width="0" style="16" hidden="1" customWidth="1"/>
    <col min="75" max="16384" width="9" style="16" hidden="1"/>
  </cols>
  <sheetData>
    <row r="1" spans="1:57" s="1" customFormat="1" ht="16.5" customHeight="1" x14ac:dyDescent="0.3">
      <c r="B1" s="5"/>
      <c r="C1" s="34" t="s">
        <v>54</v>
      </c>
      <c r="D1" s="34" t="s">
        <v>0</v>
      </c>
      <c r="E1" s="34" t="s">
        <v>1</v>
      </c>
      <c r="F1" s="34" t="s">
        <v>2</v>
      </c>
      <c r="G1" s="34" t="s">
        <v>3</v>
      </c>
      <c r="H1" s="34" t="s">
        <v>4</v>
      </c>
      <c r="I1" s="34" t="s">
        <v>5</v>
      </c>
      <c r="J1" s="34" t="s">
        <v>6</v>
      </c>
      <c r="K1" s="34" t="s">
        <v>7</v>
      </c>
      <c r="L1" s="34" t="s">
        <v>8</v>
      </c>
      <c r="M1" s="34" t="s">
        <v>9</v>
      </c>
      <c r="N1" s="34" t="s">
        <v>10</v>
      </c>
      <c r="O1" s="34" t="s">
        <v>11</v>
      </c>
      <c r="P1" s="34" t="s">
        <v>12</v>
      </c>
      <c r="Q1" s="34" t="s">
        <v>13</v>
      </c>
      <c r="R1" s="34" t="s">
        <v>14</v>
      </c>
      <c r="S1" s="34" t="s">
        <v>15</v>
      </c>
      <c r="T1" s="34" t="s">
        <v>16</v>
      </c>
      <c r="U1" s="34" t="s">
        <v>17</v>
      </c>
      <c r="V1" s="34" t="s">
        <v>18</v>
      </c>
      <c r="W1" s="34" t="s">
        <v>19</v>
      </c>
      <c r="X1" s="34" t="s">
        <v>20</v>
      </c>
      <c r="Y1" s="34" t="s">
        <v>21</v>
      </c>
      <c r="Z1" s="34" t="s">
        <v>22</v>
      </c>
      <c r="AA1" s="34" t="s">
        <v>23</v>
      </c>
      <c r="AB1" s="34" t="s">
        <v>24</v>
      </c>
      <c r="AC1" s="34" t="s">
        <v>25</v>
      </c>
      <c r="AD1" s="34" t="s">
        <v>26</v>
      </c>
      <c r="AE1" s="34" t="s">
        <v>27</v>
      </c>
      <c r="AF1" s="34" t="s">
        <v>28</v>
      </c>
      <c r="AG1" s="34" t="s">
        <v>29</v>
      </c>
      <c r="AH1" s="34" t="s">
        <v>30</v>
      </c>
      <c r="AI1" s="34" t="s">
        <v>31</v>
      </c>
      <c r="AJ1" s="34" t="s">
        <v>32</v>
      </c>
      <c r="AK1" s="34" t="s">
        <v>33</v>
      </c>
      <c r="AL1" s="34" t="s">
        <v>34</v>
      </c>
      <c r="AM1" s="34" t="s">
        <v>35</v>
      </c>
      <c r="AN1" s="34" t="s">
        <v>36</v>
      </c>
      <c r="AO1" s="34" t="s">
        <v>37</v>
      </c>
      <c r="AP1" s="34" t="s">
        <v>38</v>
      </c>
      <c r="AQ1" s="34" t="s">
        <v>39</v>
      </c>
      <c r="AR1" s="34" t="s">
        <v>40</v>
      </c>
      <c r="AS1" s="34" t="s">
        <v>41</v>
      </c>
      <c r="AT1" s="34" t="s">
        <v>42</v>
      </c>
      <c r="AU1" s="34" t="s">
        <v>43</v>
      </c>
      <c r="AV1" s="34" t="s">
        <v>44</v>
      </c>
      <c r="AW1" s="34" t="s">
        <v>45</v>
      </c>
      <c r="AX1" s="34" t="s">
        <v>46</v>
      </c>
      <c r="AY1" s="34" t="s">
        <v>47</v>
      </c>
      <c r="AZ1" s="34" t="s">
        <v>48</v>
      </c>
      <c r="BA1" s="34" t="s">
        <v>49</v>
      </c>
      <c r="BB1" s="34" t="s">
        <v>50</v>
      </c>
      <c r="BC1" s="34" t="s">
        <v>51</v>
      </c>
      <c r="BD1" s="34" t="s">
        <v>52</v>
      </c>
      <c r="BE1" s="34" t="s">
        <v>53</v>
      </c>
    </row>
    <row r="2" spans="1:57" s="2" customFormat="1" ht="5.25" customHeight="1" x14ac:dyDescent="0.3">
      <c r="A2" s="9"/>
      <c r="F2" s="3"/>
    </row>
    <row r="3" spans="1:57" s="15" customFormat="1" ht="16.5" customHeight="1" x14ac:dyDescent="0.3">
      <c r="B3" s="17" t="s">
        <v>219</v>
      </c>
      <c r="C3" s="18">
        <v>254</v>
      </c>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1"/>
    </row>
    <row r="4" spans="1:57" s="15" customFormat="1" ht="16.5" customHeight="1" x14ac:dyDescent="0.3">
      <c r="B4" s="7" t="s">
        <v>210</v>
      </c>
      <c r="C4" s="13">
        <f>SUM(D4:BE4)</f>
        <v>324305.19</v>
      </c>
      <c r="D4" s="13">
        <v>1950</v>
      </c>
      <c r="E4" s="13">
        <v>11001</v>
      </c>
      <c r="F4" s="13">
        <v>1650</v>
      </c>
      <c r="G4" s="13">
        <v>11722</v>
      </c>
      <c r="H4" s="13">
        <v>1651</v>
      </c>
      <c r="I4" s="13">
        <v>5016</v>
      </c>
      <c r="J4" s="13">
        <v>22104.9</v>
      </c>
      <c r="K4" s="13">
        <v>5754</v>
      </c>
      <c r="L4" s="13">
        <v>11889</v>
      </c>
      <c r="M4" s="13">
        <v>26232</v>
      </c>
      <c r="N4" s="13">
        <v>3090</v>
      </c>
      <c r="O4" s="13">
        <v>3534</v>
      </c>
      <c r="P4" s="13">
        <v>8320</v>
      </c>
      <c r="Q4" s="13">
        <v>1215</v>
      </c>
      <c r="R4" s="13">
        <v>10136</v>
      </c>
      <c r="S4" s="13">
        <v>2113</v>
      </c>
      <c r="T4" s="13">
        <v>7853.49</v>
      </c>
      <c r="U4" s="13">
        <v>5815.43</v>
      </c>
      <c r="V4" s="13">
        <v>7486.14</v>
      </c>
      <c r="W4" s="13">
        <v>3230</v>
      </c>
      <c r="X4" s="13">
        <v>3535</v>
      </c>
      <c r="Y4" s="13">
        <v>1030</v>
      </c>
      <c r="Z4" s="13">
        <v>10376.469999999999</v>
      </c>
      <c r="AA4" s="13">
        <v>5708</v>
      </c>
      <c r="AB4" s="13">
        <v>3251</v>
      </c>
      <c r="AC4" s="13">
        <v>2065</v>
      </c>
      <c r="AD4" s="13">
        <v>2866</v>
      </c>
      <c r="AE4" s="13">
        <v>3829</v>
      </c>
      <c r="AF4" s="13">
        <v>303.39999999999998</v>
      </c>
      <c r="AG4" s="13">
        <v>842</v>
      </c>
      <c r="AH4" s="13">
        <v>2514</v>
      </c>
      <c r="AI4" s="13">
        <v>15872.5</v>
      </c>
      <c r="AJ4" s="13">
        <v>4460.67</v>
      </c>
      <c r="AK4" s="13">
        <v>10615</v>
      </c>
      <c r="AL4" s="13">
        <v>2074.8000000000002</v>
      </c>
      <c r="AM4" s="13">
        <v>2800</v>
      </c>
      <c r="AN4" s="13">
        <v>1319</v>
      </c>
      <c r="AO4" s="13">
        <v>10242</v>
      </c>
      <c r="AP4" s="13">
        <v>955.74</v>
      </c>
      <c r="AQ4" s="13">
        <v>7146</v>
      </c>
      <c r="AR4" s="13">
        <v>5799</v>
      </c>
      <c r="AS4" s="13">
        <v>5631</v>
      </c>
      <c r="AT4" s="13">
        <v>3189</v>
      </c>
      <c r="AU4" s="13">
        <v>2562</v>
      </c>
      <c r="AV4" s="13">
        <v>3349.2</v>
      </c>
      <c r="AW4" s="13">
        <v>16833</v>
      </c>
      <c r="AX4" s="13">
        <v>879</v>
      </c>
      <c r="AY4" s="13">
        <v>4490.25</v>
      </c>
      <c r="AZ4" s="13">
        <v>11508.9</v>
      </c>
      <c r="BA4" s="13">
        <v>7334.1</v>
      </c>
      <c r="BB4" s="13">
        <v>6701.2</v>
      </c>
      <c r="BC4" s="13">
        <v>179</v>
      </c>
      <c r="BD4" s="13">
        <v>2542</v>
      </c>
      <c r="BE4" s="14">
        <v>9739</v>
      </c>
    </row>
    <row r="5" spans="1:57" s="15" customFormat="1" ht="16.5" customHeight="1" thickBot="1" x14ac:dyDescent="0.35">
      <c r="B5" s="20" t="s">
        <v>105</v>
      </c>
      <c r="C5" s="19">
        <f>SUM(D5:BE5)</f>
        <v>16781</v>
      </c>
      <c r="D5" s="19">
        <v>101</v>
      </c>
      <c r="E5" s="19">
        <v>719</v>
      </c>
      <c r="F5" s="19">
        <v>84</v>
      </c>
      <c r="G5" s="19">
        <v>629</v>
      </c>
      <c r="H5" s="19">
        <v>62</v>
      </c>
      <c r="I5" s="19">
        <v>225</v>
      </c>
      <c r="J5" s="19">
        <v>1264</v>
      </c>
      <c r="K5" s="19">
        <v>467</v>
      </c>
      <c r="L5" s="19">
        <v>600</v>
      </c>
      <c r="M5" s="19">
        <v>1345</v>
      </c>
      <c r="N5" s="19">
        <v>144</v>
      </c>
      <c r="O5" s="19">
        <v>124</v>
      </c>
      <c r="P5" s="19">
        <v>376</v>
      </c>
      <c r="Q5" s="19">
        <v>61</v>
      </c>
      <c r="R5" s="19">
        <v>517</v>
      </c>
      <c r="S5" s="19">
        <v>187</v>
      </c>
      <c r="T5" s="19">
        <v>477</v>
      </c>
      <c r="U5" s="19">
        <v>262</v>
      </c>
      <c r="V5" s="19">
        <v>413</v>
      </c>
      <c r="W5" s="19">
        <v>132</v>
      </c>
      <c r="X5" s="19">
        <v>166</v>
      </c>
      <c r="Y5" s="19">
        <v>55</v>
      </c>
      <c r="Z5" s="19">
        <v>516</v>
      </c>
      <c r="AA5" s="19">
        <v>352</v>
      </c>
      <c r="AB5" s="19">
        <v>120</v>
      </c>
      <c r="AC5" s="19">
        <v>93</v>
      </c>
      <c r="AD5" s="19">
        <v>180</v>
      </c>
      <c r="AE5" s="19">
        <v>165</v>
      </c>
      <c r="AF5" s="19">
        <v>25</v>
      </c>
      <c r="AG5" s="19">
        <v>29</v>
      </c>
      <c r="AH5" s="19">
        <v>143</v>
      </c>
      <c r="AI5" s="19">
        <v>928</v>
      </c>
      <c r="AJ5" s="19">
        <v>160</v>
      </c>
      <c r="AK5" s="19">
        <v>513</v>
      </c>
      <c r="AL5" s="19">
        <v>78</v>
      </c>
      <c r="AM5" s="19">
        <v>236</v>
      </c>
      <c r="AN5" s="19">
        <v>66</v>
      </c>
      <c r="AO5" s="19">
        <v>514</v>
      </c>
      <c r="AP5" s="19">
        <v>62</v>
      </c>
      <c r="AQ5" s="19">
        <v>314</v>
      </c>
      <c r="AR5" s="19">
        <v>280</v>
      </c>
      <c r="AS5" s="19">
        <v>252</v>
      </c>
      <c r="AT5" s="19">
        <v>123</v>
      </c>
      <c r="AU5" s="19">
        <v>114</v>
      </c>
      <c r="AV5" s="19">
        <v>135</v>
      </c>
      <c r="AW5" s="19">
        <v>918</v>
      </c>
      <c r="AX5" s="19">
        <v>28</v>
      </c>
      <c r="AY5" s="19">
        <v>202</v>
      </c>
      <c r="AZ5" s="19">
        <v>530</v>
      </c>
      <c r="BA5" s="19">
        <v>474</v>
      </c>
      <c r="BB5" s="19">
        <v>246</v>
      </c>
      <c r="BC5" s="19">
        <v>18</v>
      </c>
      <c r="BD5" s="19">
        <v>99</v>
      </c>
      <c r="BE5" s="19">
        <v>458</v>
      </c>
    </row>
    <row r="6" spans="1:57" s="2" customFormat="1" ht="5.25" customHeight="1" x14ac:dyDescent="0.3">
      <c r="A6" s="9"/>
      <c r="F6" s="3"/>
    </row>
    <row r="7" spans="1:57" s="15" customFormat="1" ht="16.5" hidden="1" customHeight="1" x14ac:dyDescent="0.3">
      <c r="B7" s="15" t="s">
        <v>171</v>
      </c>
      <c r="D7" s="45">
        <f>ROUND((D5*0.099999),0)</f>
        <v>10</v>
      </c>
      <c r="E7" s="45">
        <f t="shared" ref="E7:BE7" si="0">ROUND((E5*0.099999),0)</f>
        <v>72</v>
      </c>
      <c r="F7" s="45">
        <f t="shared" si="0"/>
        <v>8</v>
      </c>
      <c r="G7" s="45">
        <f t="shared" si="0"/>
        <v>63</v>
      </c>
      <c r="H7" s="45">
        <f t="shared" si="0"/>
        <v>6</v>
      </c>
      <c r="I7" s="45">
        <f t="shared" si="0"/>
        <v>22</v>
      </c>
      <c r="J7" s="45">
        <f t="shared" si="0"/>
        <v>126</v>
      </c>
      <c r="K7" s="45">
        <f t="shared" si="0"/>
        <v>47</v>
      </c>
      <c r="L7" s="45">
        <f t="shared" si="0"/>
        <v>60</v>
      </c>
      <c r="M7" s="45">
        <f t="shared" si="0"/>
        <v>134</v>
      </c>
      <c r="N7" s="45">
        <f t="shared" si="0"/>
        <v>14</v>
      </c>
      <c r="O7" s="45">
        <f t="shared" si="0"/>
        <v>12</v>
      </c>
      <c r="P7" s="45">
        <f t="shared" si="0"/>
        <v>38</v>
      </c>
      <c r="Q7" s="45">
        <f t="shared" si="0"/>
        <v>6</v>
      </c>
      <c r="R7" s="45">
        <f t="shared" si="0"/>
        <v>52</v>
      </c>
      <c r="S7" s="45">
        <f t="shared" si="0"/>
        <v>19</v>
      </c>
      <c r="T7" s="45">
        <f t="shared" si="0"/>
        <v>48</v>
      </c>
      <c r="U7" s="45">
        <f t="shared" si="0"/>
        <v>26</v>
      </c>
      <c r="V7" s="45">
        <f t="shared" si="0"/>
        <v>41</v>
      </c>
      <c r="W7" s="45">
        <f t="shared" si="0"/>
        <v>13</v>
      </c>
      <c r="X7" s="45">
        <f t="shared" si="0"/>
        <v>17</v>
      </c>
      <c r="Y7" s="45">
        <f t="shared" si="0"/>
        <v>5</v>
      </c>
      <c r="Z7" s="45">
        <f t="shared" si="0"/>
        <v>52</v>
      </c>
      <c r="AA7" s="45">
        <f t="shared" si="0"/>
        <v>35</v>
      </c>
      <c r="AB7" s="45">
        <f t="shared" si="0"/>
        <v>12</v>
      </c>
      <c r="AC7" s="45">
        <f t="shared" si="0"/>
        <v>9</v>
      </c>
      <c r="AD7" s="45">
        <f t="shared" si="0"/>
        <v>18</v>
      </c>
      <c r="AE7" s="45">
        <f t="shared" si="0"/>
        <v>16</v>
      </c>
      <c r="AF7" s="45">
        <f t="shared" si="0"/>
        <v>2</v>
      </c>
      <c r="AG7" s="45">
        <f t="shared" si="0"/>
        <v>3</v>
      </c>
      <c r="AH7" s="45">
        <f t="shared" si="0"/>
        <v>14</v>
      </c>
      <c r="AI7" s="45">
        <f t="shared" si="0"/>
        <v>93</v>
      </c>
      <c r="AJ7" s="45">
        <f t="shared" si="0"/>
        <v>16</v>
      </c>
      <c r="AK7" s="45">
        <f t="shared" si="0"/>
        <v>51</v>
      </c>
      <c r="AL7" s="45">
        <f t="shared" si="0"/>
        <v>8</v>
      </c>
      <c r="AM7" s="45">
        <f t="shared" si="0"/>
        <v>24</v>
      </c>
      <c r="AN7" s="45">
        <f t="shared" si="0"/>
        <v>7</v>
      </c>
      <c r="AO7" s="45">
        <f t="shared" si="0"/>
        <v>51</v>
      </c>
      <c r="AP7" s="45">
        <f t="shared" si="0"/>
        <v>6</v>
      </c>
      <c r="AQ7" s="45">
        <f t="shared" si="0"/>
        <v>31</v>
      </c>
      <c r="AR7" s="45">
        <f t="shared" si="0"/>
        <v>28</v>
      </c>
      <c r="AS7" s="45">
        <f t="shared" si="0"/>
        <v>25</v>
      </c>
      <c r="AT7" s="45">
        <f t="shared" si="0"/>
        <v>12</v>
      </c>
      <c r="AU7" s="45">
        <f t="shared" si="0"/>
        <v>11</v>
      </c>
      <c r="AV7" s="45">
        <f t="shared" si="0"/>
        <v>13</v>
      </c>
      <c r="AW7" s="45">
        <f t="shared" si="0"/>
        <v>92</v>
      </c>
      <c r="AX7" s="45">
        <f t="shared" si="0"/>
        <v>3</v>
      </c>
      <c r="AY7" s="45">
        <f t="shared" si="0"/>
        <v>20</v>
      </c>
      <c r="AZ7" s="45">
        <f t="shared" si="0"/>
        <v>53</v>
      </c>
      <c r="BA7" s="45">
        <f t="shared" si="0"/>
        <v>47</v>
      </c>
      <c r="BB7" s="45">
        <f t="shared" si="0"/>
        <v>25</v>
      </c>
      <c r="BC7" s="45">
        <f t="shared" si="0"/>
        <v>2</v>
      </c>
      <c r="BD7" s="45">
        <f t="shared" si="0"/>
        <v>10</v>
      </c>
      <c r="BE7" s="45">
        <f t="shared" si="0"/>
        <v>46</v>
      </c>
    </row>
    <row r="8" spans="1:57" s="2" customFormat="1" ht="17.100000000000001" customHeight="1" x14ac:dyDescent="0.3">
      <c r="A8" s="10"/>
      <c r="B8" s="41" t="s">
        <v>98</v>
      </c>
      <c r="C8" s="42"/>
      <c r="D8" s="42"/>
      <c r="E8" s="42"/>
      <c r="F8" s="43"/>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row>
    <row r="9" spans="1:57" s="15" customFormat="1" ht="16.5" hidden="1" customHeight="1" x14ac:dyDescent="0.3">
      <c r="B9" s="48" t="s">
        <v>168</v>
      </c>
      <c r="C9" s="49"/>
      <c r="D9" s="46">
        <f t="shared" ref="D9" si="1">D7+1</f>
        <v>11</v>
      </c>
      <c r="E9" s="46">
        <f t="shared" ref="E9:BE9" si="2">E7+1</f>
        <v>73</v>
      </c>
      <c r="F9" s="46">
        <f t="shared" si="2"/>
        <v>9</v>
      </c>
      <c r="G9" s="46">
        <f t="shared" si="2"/>
        <v>64</v>
      </c>
      <c r="H9" s="46">
        <f t="shared" si="2"/>
        <v>7</v>
      </c>
      <c r="I9" s="46">
        <f t="shared" si="2"/>
        <v>23</v>
      </c>
      <c r="J9" s="46">
        <f t="shared" si="2"/>
        <v>127</v>
      </c>
      <c r="K9" s="46">
        <f t="shared" si="2"/>
        <v>48</v>
      </c>
      <c r="L9" s="46">
        <f t="shared" si="2"/>
        <v>61</v>
      </c>
      <c r="M9" s="46">
        <f t="shared" si="2"/>
        <v>135</v>
      </c>
      <c r="N9" s="46">
        <f t="shared" si="2"/>
        <v>15</v>
      </c>
      <c r="O9" s="46">
        <f t="shared" si="2"/>
        <v>13</v>
      </c>
      <c r="P9" s="46">
        <f t="shared" si="2"/>
        <v>39</v>
      </c>
      <c r="Q9" s="46">
        <f t="shared" si="2"/>
        <v>7</v>
      </c>
      <c r="R9" s="46">
        <f t="shared" si="2"/>
        <v>53</v>
      </c>
      <c r="S9" s="46">
        <f t="shared" si="2"/>
        <v>20</v>
      </c>
      <c r="T9" s="46">
        <f t="shared" si="2"/>
        <v>49</v>
      </c>
      <c r="U9" s="46">
        <f t="shared" si="2"/>
        <v>27</v>
      </c>
      <c r="V9" s="46">
        <f t="shared" si="2"/>
        <v>42</v>
      </c>
      <c r="W9" s="46">
        <f t="shared" si="2"/>
        <v>14</v>
      </c>
      <c r="X9" s="46">
        <f t="shared" si="2"/>
        <v>18</v>
      </c>
      <c r="Y9" s="46">
        <f t="shared" si="2"/>
        <v>6</v>
      </c>
      <c r="Z9" s="46">
        <f t="shared" si="2"/>
        <v>53</v>
      </c>
      <c r="AA9" s="46">
        <f t="shared" si="2"/>
        <v>36</v>
      </c>
      <c r="AB9" s="46">
        <f t="shared" si="2"/>
        <v>13</v>
      </c>
      <c r="AC9" s="46">
        <f t="shared" si="2"/>
        <v>10</v>
      </c>
      <c r="AD9" s="46">
        <f t="shared" si="2"/>
        <v>19</v>
      </c>
      <c r="AE9" s="46">
        <f t="shared" si="2"/>
        <v>17</v>
      </c>
      <c r="AF9" s="46">
        <f t="shared" si="2"/>
        <v>3</v>
      </c>
      <c r="AG9" s="46">
        <f t="shared" si="2"/>
        <v>4</v>
      </c>
      <c r="AH9" s="46">
        <f t="shared" si="2"/>
        <v>15</v>
      </c>
      <c r="AI9" s="46">
        <f t="shared" si="2"/>
        <v>94</v>
      </c>
      <c r="AJ9" s="46">
        <f t="shared" si="2"/>
        <v>17</v>
      </c>
      <c r="AK9" s="46">
        <f t="shared" si="2"/>
        <v>52</v>
      </c>
      <c r="AL9" s="46">
        <f t="shared" si="2"/>
        <v>9</v>
      </c>
      <c r="AM9" s="46">
        <f t="shared" si="2"/>
        <v>25</v>
      </c>
      <c r="AN9" s="46">
        <f t="shared" si="2"/>
        <v>8</v>
      </c>
      <c r="AO9" s="46">
        <f t="shared" si="2"/>
        <v>52</v>
      </c>
      <c r="AP9" s="46">
        <f t="shared" si="2"/>
        <v>7</v>
      </c>
      <c r="AQ9" s="46">
        <f t="shared" si="2"/>
        <v>32</v>
      </c>
      <c r="AR9" s="46">
        <f t="shared" si="2"/>
        <v>29</v>
      </c>
      <c r="AS9" s="46">
        <f t="shared" si="2"/>
        <v>26</v>
      </c>
      <c r="AT9" s="46">
        <f t="shared" si="2"/>
        <v>13</v>
      </c>
      <c r="AU9" s="46">
        <f t="shared" si="2"/>
        <v>12</v>
      </c>
      <c r="AV9" s="46">
        <f t="shared" si="2"/>
        <v>14</v>
      </c>
      <c r="AW9" s="46">
        <f t="shared" si="2"/>
        <v>93</v>
      </c>
      <c r="AX9" s="46">
        <f t="shared" si="2"/>
        <v>4</v>
      </c>
      <c r="AY9" s="46">
        <f t="shared" si="2"/>
        <v>21</v>
      </c>
      <c r="AZ9" s="46">
        <f t="shared" si="2"/>
        <v>54</v>
      </c>
      <c r="BA9" s="46">
        <f t="shared" si="2"/>
        <v>48</v>
      </c>
      <c r="BB9" s="46">
        <f t="shared" si="2"/>
        <v>26</v>
      </c>
      <c r="BC9" s="46">
        <f t="shared" si="2"/>
        <v>3</v>
      </c>
      <c r="BD9" s="46">
        <f t="shared" si="2"/>
        <v>11</v>
      </c>
      <c r="BE9" s="46">
        <f t="shared" si="2"/>
        <v>47</v>
      </c>
    </row>
    <row r="10" spans="1:57" s="15" customFormat="1" ht="16.5" hidden="1" customHeight="1" x14ac:dyDescent="0.3">
      <c r="B10" s="48" t="s">
        <v>168</v>
      </c>
      <c r="C10" s="49"/>
      <c r="D10" s="46">
        <f>ROUND((D5*0.199999),0)</f>
        <v>20</v>
      </c>
      <c r="E10" s="46">
        <f t="shared" ref="E10:BE10" si="3">ROUND((E5*0.199999),0)</f>
        <v>144</v>
      </c>
      <c r="F10" s="46">
        <f t="shared" si="3"/>
        <v>17</v>
      </c>
      <c r="G10" s="46">
        <f t="shared" si="3"/>
        <v>126</v>
      </c>
      <c r="H10" s="46">
        <f t="shared" si="3"/>
        <v>12</v>
      </c>
      <c r="I10" s="46">
        <f t="shared" si="3"/>
        <v>45</v>
      </c>
      <c r="J10" s="46">
        <f t="shared" si="3"/>
        <v>253</v>
      </c>
      <c r="K10" s="46">
        <f t="shared" si="3"/>
        <v>93</v>
      </c>
      <c r="L10" s="46">
        <f t="shared" si="3"/>
        <v>120</v>
      </c>
      <c r="M10" s="46">
        <f t="shared" si="3"/>
        <v>269</v>
      </c>
      <c r="N10" s="46">
        <f t="shared" si="3"/>
        <v>29</v>
      </c>
      <c r="O10" s="46">
        <f t="shared" si="3"/>
        <v>25</v>
      </c>
      <c r="P10" s="46">
        <f t="shared" si="3"/>
        <v>75</v>
      </c>
      <c r="Q10" s="46">
        <f t="shared" si="3"/>
        <v>12</v>
      </c>
      <c r="R10" s="46">
        <f t="shared" si="3"/>
        <v>103</v>
      </c>
      <c r="S10" s="46">
        <f t="shared" si="3"/>
        <v>37</v>
      </c>
      <c r="T10" s="46">
        <f t="shared" si="3"/>
        <v>95</v>
      </c>
      <c r="U10" s="46">
        <f t="shared" si="3"/>
        <v>52</v>
      </c>
      <c r="V10" s="46">
        <f t="shared" si="3"/>
        <v>83</v>
      </c>
      <c r="W10" s="46">
        <f t="shared" si="3"/>
        <v>26</v>
      </c>
      <c r="X10" s="46">
        <f t="shared" si="3"/>
        <v>33</v>
      </c>
      <c r="Y10" s="46">
        <f t="shared" si="3"/>
        <v>11</v>
      </c>
      <c r="Z10" s="46">
        <f t="shared" si="3"/>
        <v>103</v>
      </c>
      <c r="AA10" s="46">
        <f t="shared" si="3"/>
        <v>70</v>
      </c>
      <c r="AB10" s="46">
        <f t="shared" si="3"/>
        <v>24</v>
      </c>
      <c r="AC10" s="46">
        <f t="shared" si="3"/>
        <v>19</v>
      </c>
      <c r="AD10" s="46">
        <f t="shared" si="3"/>
        <v>36</v>
      </c>
      <c r="AE10" s="46">
        <f t="shared" si="3"/>
        <v>33</v>
      </c>
      <c r="AF10" s="46">
        <f t="shared" si="3"/>
        <v>5</v>
      </c>
      <c r="AG10" s="46">
        <f t="shared" si="3"/>
        <v>6</v>
      </c>
      <c r="AH10" s="46">
        <f t="shared" si="3"/>
        <v>29</v>
      </c>
      <c r="AI10" s="46">
        <f t="shared" si="3"/>
        <v>186</v>
      </c>
      <c r="AJ10" s="46">
        <f t="shared" si="3"/>
        <v>32</v>
      </c>
      <c r="AK10" s="46">
        <f t="shared" si="3"/>
        <v>103</v>
      </c>
      <c r="AL10" s="46">
        <f t="shared" si="3"/>
        <v>16</v>
      </c>
      <c r="AM10" s="46">
        <f t="shared" si="3"/>
        <v>47</v>
      </c>
      <c r="AN10" s="46">
        <f t="shared" si="3"/>
        <v>13</v>
      </c>
      <c r="AO10" s="46">
        <f t="shared" si="3"/>
        <v>103</v>
      </c>
      <c r="AP10" s="46">
        <f t="shared" si="3"/>
        <v>12</v>
      </c>
      <c r="AQ10" s="46">
        <f t="shared" si="3"/>
        <v>63</v>
      </c>
      <c r="AR10" s="46">
        <f t="shared" si="3"/>
        <v>56</v>
      </c>
      <c r="AS10" s="46">
        <f t="shared" si="3"/>
        <v>50</v>
      </c>
      <c r="AT10" s="46">
        <f t="shared" si="3"/>
        <v>25</v>
      </c>
      <c r="AU10" s="46">
        <f t="shared" si="3"/>
        <v>23</v>
      </c>
      <c r="AV10" s="46">
        <f t="shared" si="3"/>
        <v>27</v>
      </c>
      <c r="AW10" s="46">
        <f t="shared" si="3"/>
        <v>184</v>
      </c>
      <c r="AX10" s="46">
        <f t="shared" si="3"/>
        <v>6</v>
      </c>
      <c r="AY10" s="46">
        <f t="shared" si="3"/>
        <v>40</v>
      </c>
      <c r="AZ10" s="46">
        <f t="shared" si="3"/>
        <v>106</v>
      </c>
      <c r="BA10" s="46">
        <f t="shared" si="3"/>
        <v>95</v>
      </c>
      <c r="BB10" s="46">
        <f t="shared" si="3"/>
        <v>49</v>
      </c>
      <c r="BC10" s="46">
        <f t="shared" si="3"/>
        <v>4</v>
      </c>
      <c r="BD10" s="46">
        <f t="shared" si="3"/>
        <v>20</v>
      </c>
      <c r="BE10" s="46">
        <f t="shared" si="3"/>
        <v>92</v>
      </c>
    </row>
    <row r="11" spans="1:57" s="15" customFormat="1" ht="16.5" customHeight="1" x14ac:dyDescent="0.3">
      <c r="B11" s="48" t="s">
        <v>172</v>
      </c>
      <c r="C11" s="49"/>
      <c r="D11" s="46" t="str">
        <f>_xlfn.TEXTJOIN(" - ",,D9,D10)</f>
        <v>11 - 20</v>
      </c>
      <c r="E11" s="46" t="str">
        <f t="shared" ref="E11:BE11" si="4">_xlfn.TEXTJOIN(" - ",,E9,E10)</f>
        <v>73 - 144</v>
      </c>
      <c r="F11" s="46" t="str">
        <f t="shared" si="4"/>
        <v>9 - 17</v>
      </c>
      <c r="G11" s="46" t="str">
        <f t="shared" si="4"/>
        <v>64 - 126</v>
      </c>
      <c r="H11" s="46" t="str">
        <f t="shared" si="4"/>
        <v>7 - 12</v>
      </c>
      <c r="I11" s="46" t="str">
        <f t="shared" si="4"/>
        <v>23 - 45</v>
      </c>
      <c r="J11" s="46" t="str">
        <f t="shared" si="4"/>
        <v>127 - 253</v>
      </c>
      <c r="K11" s="46" t="str">
        <f t="shared" si="4"/>
        <v>48 - 93</v>
      </c>
      <c r="L11" s="46" t="str">
        <f t="shared" si="4"/>
        <v>61 - 120</v>
      </c>
      <c r="M11" s="46" t="str">
        <f t="shared" si="4"/>
        <v>135 - 269</v>
      </c>
      <c r="N11" s="46" t="str">
        <f t="shared" si="4"/>
        <v>15 - 29</v>
      </c>
      <c r="O11" s="46" t="str">
        <f t="shared" si="4"/>
        <v>13 - 25</v>
      </c>
      <c r="P11" s="46" t="str">
        <f t="shared" si="4"/>
        <v>39 - 75</v>
      </c>
      <c r="Q11" s="46" t="str">
        <f t="shared" si="4"/>
        <v>7 - 12</v>
      </c>
      <c r="R11" s="46" t="str">
        <f t="shared" si="4"/>
        <v>53 - 103</v>
      </c>
      <c r="S11" s="46" t="str">
        <f t="shared" si="4"/>
        <v>20 - 37</v>
      </c>
      <c r="T11" s="46" t="str">
        <f t="shared" si="4"/>
        <v>49 - 95</v>
      </c>
      <c r="U11" s="46" t="str">
        <f t="shared" si="4"/>
        <v>27 - 52</v>
      </c>
      <c r="V11" s="46" t="str">
        <f t="shared" si="4"/>
        <v>42 - 83</v>
      </c>
      <c r="W11" s="46" t="str">
        <f t="shared" si="4"/>
        <v>14 - 26</v>
      </c>
      <c r="X11" s="46" t="str">
        <f t="shared" si="4"/>
        <v>18 - 33</v>
      </c>
      <c r="Y11" s="46" t="str">
        <f t="shared" si="4"/>
        <v>6 - 11</v>
      </c>
      <c r="Z11" s="46" t="str">
        <f t="shared" si="4"/>
        <v>53 - 103</v>
      </c>
      <c r="AA11" s="46" t="str">
        <f t="shared" si="4"/>
        <v>36 - 70</v>
      </c>
      <c r="AB11" s="46" t="str">
        <f t="shared" si="4"/>
        <v>13 - 24</v>
      </c>
      <c r="AC11" s="46" t="str">
        <f t="shared" si="4"/>
        <v>10 - 19</v>
      </c>
      <c r="AD11" s="46" t="str">
        <f t="shared" si="4"/>
        <v>19 - 36</v>
      </c>
      <c r="AE11" s="46" t="str">
        <f t="shared" si="4"/>
        <v>17 - 33</v>
      </c>
      <c r="AF11" s="46" t="str">
        <f t="shared" si="4"/>
        <v>3 - 5</v>
      </c>
      <c r="AG11" s="46" t="str">
        <f t="shared" si="4"/>
        <v>4 - 6</v>
      </c>
      <c r="AH11" s="46" t="str">
        <f t="shared" si="4"/>
        <v>15 - 29</v>
      </c>
      <c r="AI11" s="46" t="str">
        <f t="shared" si="4"/>
        <v>94 - 186</v>
      </c>
      <c r="AJ11" s="46" t="str">
        <f t="shared" si="4"/>
        <v>17 - 32</v>
      </c>
      <c r="AK11" s="46" t="str">
        <f t="shared" si="4"/>
        <v>52 - 103</v>
      </c>
      <c r="AL11" s="46" t="str">
        <f t="shared" si="4"/>
        <v>9 - 16</v>
      </c>
      <c r="AM11" s="46" t="str">
        <f t="shared" si="4"/>
        <v>25 - 47</v>
      </c>
      <c r="AN11" s="46" t="str">
        <f t="shared" si="4"/>
        <v>8 - 13</v>
      </c>
      <c r="AO11" s="46" t="str">
        <f t="shared" si="4"/>
        <v>52 - 103</v>
      </c>
      <c r="AP11" s="46" t="str">
        <f t="shared" si="4"/>
        <v>7 - 12</v>
      </c>
      <c r="AQ11" s="46" t="str">
        <f t="shared" si="4"/>
        <v>32 - 63</v>
      </c>
      <c r="AR11" s="46" t="str">
        <f t="shared" si="4"/>
        <v>29 - 56</v>
      </c>
      <c r="AS11" s="46" t="str">
        <f t="shared" si="4"/>
        <v>26 - 50</v>
      </c>
      <c r="AT11" s="46" t="str">
        <f t="shared" si="4"/>
        <v>13 - 25</v>
      </c>
      <c r="AU11" s="46" t="str">
        <f t="shared" si="4"/>
        <v>12 - 23</v>
      </c>
      <c r="AV11" s="46" t="str">
        <f t="shared" si="4"/>
        <v>14 - 27</v>
      </c>
      <c r="AW11" s="46" t="str">
        <f t="shared" si="4"/>
        <v>93 - 184</v>
      </c>
      <c r="AX11" s="46" t="str">
        <f t="shared" si="4"/>
        <v>4 - 6</v>
      </c>
      <c r="AY11" s="46" t="str">
        <f t="shared" si="4"/>
        <v>21 - 40</v>
      </c>
      <c r="AZ11" s="46" t="str">
        <f t="shared" si="4"/>
        <v>54 - 106</v>
      </c>
      <c r="BA11" s="46" t="str">
        <f t="shared" si="4"/>
        <v>48 - 95</v>
      </c>
      <c r="BB11" s="46" t="str">
        <f t="shared" si="4"/>
        <v>26 - 49</v>
      </c>
      <c r="BC11" s="46" t="str">
        <f t="shared" si="4"/>
        <v>3 - 4</v>
      </c>
      <c r="BD11" s="46" t="str">
        <f t="shared" si="4"/>
        <v>11 - 20</v>
      </c>
      <c r="BE11" s="46" t="str">
        <f t="shared" si="4"/>
        <v>47 - 92</v>
      </c>
    </row>
    <row r="12" spans="1:57" s="15" customFormat="1" ht="16.5" hidden="1" customHeight="1" x14ac:dyDescent="0.3">
      <c r="B12" s="48" t="s">
        <v>169</v>
      </c>
      <c r="C12" s="49"/>
      <c r="D12" s="32">
        <f>D10+1</f>
        <v>21</v>
      </c>
      <c r="E12" s="32">
        <f t="shared" ref="E12:BE12" si="5">E10+1</f>
        <v>145</v>
      </c>
      <c r="F12" s="32">
        <f t="shared" si="5"/>
        <v>18</v>
      </c>
      <c r="G12" s="32">
        <f t="shared" si="5"/>
        <v>127</v>
      </c>
      <c r="H12" s="32">
        <f t="shared" si="5"/>
        <v>13</v>
      </c>
      <c r="I12" s="32">
        <f t="shared" si="5"/>
        <v>46</v>
      </c>
      <c r="J12" s="32">
        <f t="shared" si="5"/>
        <v>254</v>
      </c>
      <c r="K12" s="32">
        <f t="shared" si="5"/>
        <v>94</v>
      </c>
      <c r="L12" s="32">
        <f t="shared" si="5"/>
        <v>121</v>
      </c>
      <c r="M12" s="32">
        <f t="shared" si="5"/>
        <v>270</v>
      </c>
      <c r="N12" s="32">
        <f t="shared" si="5"/>
        <v>30</v>
      </c>
      <c r="O12" s="32">
        <f t="shared" si="5"/>
        <v>26</v>
      </c>
      <c r="P12" s="32">
        <f t="shared" si="5"/>
        <v>76</v>
      </c>
      <c r="Q12" s="32">
        <f t="shared" si="5"/>
        <v>13</v>
      </c>
      <c r="R12" s="32">
        <f t="shared" si="5"/>
        <v>104</v>
      </c>
      <c r="S12" s="32">
        <f t="shared" si="5"/>
        <v>38</v>
      </c>
      <c r="T12" s="32">
        <f t="shared" si="5"/>
        <v>96</v>
      </c>
      <c r="U12" s="32">
        <f t="shared" si="5"/>
        <v>53</v>
      </c>
      <c r="V12" s="32">
        <f t="shared" si="5"/>
        <v>84</v>
      </c>
      <c r="W12" s="32">
        <f t="shared" si="5"/>
        <v>27</v>
      </c>
      <c r="X12" s="32">
        <f t="shared" si="5"/>
        <v>34</v>
      </c>
      <c r="Y12" s="32">
        <f t="shared" si="5"/>
        <v>12</v>
      </c>
      <c r="Z12" s="32">
        <f t="shared" si="5"/>
        <v>104</v>
      </c>
      <c r="AA12" s="32">
        <f t="shared" si="5"/>
        <v>71</v>
      </c>
      <c r="AB12" s="32">
        <f t="shared" si="5"/>
        <v>25</v>
      </c>
      <c r="AC12" s="32">
        <f t="shared" si="5"/>
        <v>20</v>
      </c>
      <c r="AD12" s="32">
        <f t="shared" si="5"/>
        <v>37</v>
      </c>
      <c r="AE12" s="32">
        <f t="shared" si="5"/>
        <v>34</v>
      </c>
      <c r="AF12" s="32">
        <f t="shared" si="5"/>
        <v>6</v>
      </c>
      <c r="AG12" s="32">
        <f t="shared" si="5"/>
        <v>7</v>
      </c>
      <c r="AH12" s="32">
        <f t="shared" si="5"/>
        <v>30</v>
      </c>
      <c r="AI12" s="32">
        <f t="shared" si="5"/>
        <v>187</v>
      </c>
      <c r="AJ12" s="32">
        <f t="shared" si="5"/>
        <v>33</v>
      </c>
      <c r="AK12" s="32">
        <f t="shared" si="5"/>
        <v>104</v>
      </c>
      <c r="AL12" s="32">
        <f t="shared" si="5"/>
        <v>17</v>
      </c>
      <c r="AM12" s="32">
        <f t="shared" si="5"/>
        <v>48</v>
      </c>
      <c r="AN12" s="32">
        <f t="shared" si="5"/>
        <v>14</v>
      </c>
      <c r="AO12" s="32">
        <f t="shared" si="5"/>
        <v>104</v>
      </c>
      <c r="AP12" s="32">
        <f t="shared" si="5"/>
        <v>13</v>
      </c>
      <c r="AQ12" s="32">
        <f t="shared" si="5"/>
        <v>64</v>
      </c>
      <c r="AR12" s="32">
        <f t="shared" si="5"/>
        <v>57</v>
      </c>
      <c r="AS12" s="32">
        <f t="shared" si="5"/>
        <v>51</v>
      </c>
      <c r="AT12" s="32">
        <f t="shared" si="5"/>
        <v>26</v>
      </c>
      <c r="AU12" s="32">
        <f t="shared" si="5"/>
        <v>24</v>
      </c>
      <c r="AV12" s="32">
        <f t="shared" si="5"/>
        <v>28</v>
      </c>
      <c r="AW12" s="32">
        <f t="shared" si="5"/>
        <v>185</v>
      </c>
      <c r="AX12" s="32">
        <f t="shared" si="5"/>
        <v>7</v>
      </c>
      <c r="AY12" s="32">
        <f t="shared" si="5"/>
        <v>41</v>
      </c>
      <c r="AZ12" s="32">
        <f t="shared" si="5"/>
        <v>107</v>
      </c>
      <c r="BA12" s="32">
        <f t="shared" si="5"/>
        <v>96</v>
      </c>
      <c r="BB12" s="32">
        <f t="shared" si="5"/>
        <v>50</v>
      </c>
      <c r="BC12" s="32">
        <f t="shared" si="5"/>
        <v>5</v>
      </c>
      <c r="BD12" s="32">
        <f t="shared" si="5"/>
        <v>21</v>
      </c>
      <c r="BE12" s="32">
        <f t="shared" si="5"/>
        <v>93</v>
      </c>
    </row>
    <row r="13" spans="1:57" s="15" customFormat="1" ht="16.5" hidden="1" customHeight="1" x14ac:dyDescent="0.3">
      <c r="B13" s="48" t="s">
        <v>169</v>
      </c>
      <c r="C13" s="49"/>
      <c r="D13" s="46">
        <f>ROUND((D5*0.299999),0)</f>
        <v>30</v>
      </c>
      <c r="E13" s="46">
        <f t="shared" ref="E13:BE13" si="6">ROUND((E5*0.299999),0)</f>
        <v>216</v>
      </c>
      <c r="F13" s="46">
        <f t="shared" si="6"/>
        <v>25</v>
      </c>
      <c r="G13" s="46">
        <f t="shared" si="6"/>
        <v>189</v>
      </c>
      <c r="H13" s="46">
        <f t="shared" si="6"/>
        <v>19</v>
      </c>
      <c r="I13" s="46">
        <f t="shared" si="6"/>
        <v>67</v>
      </c>
      <c r="J13" s="46">
        <f t="shared" si="6"/>
        <v>379</v>
      </c>
      <c r="K13" s="46">
        <f t="shared" si="6"/>
        <v>140</v>
      </c>
      <c r="L13" s="46">
        <f t="shared" si="6"/>
        <v>180</v>
      </c>
      <c r="M13" s="46">
        <f t="shared" si="6"/>
        <v>403</v>
      </c>
      <c r="N13" s="46">
        <f t="shared" si="6"/>
        <v>43</v>
      </c>
      <c r="O13" s="46">
        <f t="shared" si="6"/>
        <v>37</v>
      </c>
      <c r="P13" s="46">
        <f t="shared" si="6"/>
        <v>113</v>
      </c>
      <c r="Q13" s="46">
        <f t="shared" si="6"/>
        <v>18</v>
      </c>
      <c r="R13" s="46">
        <f t="shared" si="6"/>
        <v>155</v>
      </c>
      <c r="S13" s="46">
        <f t="shared" si="6"/>
        <v>56</v>
      </c>
      <c r="T13" s="46">
        <f t="shared" si="6"/>
        <v>143</v>
      </c>
      <c r="U13" s="46">
        <f t="shared" si="6"/>
        <v>79</v>
      </c>
      <c r="V13" s="46">
        <f t="shared" si="6"/>
        <v>124</v>
      </c>
      <c r="W13" s="46">
        <f t="shared" si="6"/>
        <v>40</v>
      </c>
      <c r="X13" s="46">
        <f t="shared" si="6"/>
        <v>50</v>
      </c>
      <c r="Y13" s="46">
        <f t="shared" si="6"/>
        <v>16</v>
      </c>
      <c r="Z13" s="46">
        <f t="shared" si="6"/>
        <v>155</v>
      </c>
      <c r="AA13" s="46">
        <f t="shared" si="6"/>
        <v>106</v>
      </c>
      <c r="AB13" s="46">
        <f t="shared" si="6"/>
        <v>36</v>
      </c>
      <c r="AC13" s="46">
        <f t="shared" si="6"/>
        <v>28</v>
      </c>
      <c r="AD13" s="46">
        <f t="shared" si="6"/>
        <v>54</v>
      </c>
      <c r="AE13" s="46">
        <f t="shared" si="6"/>
        <v>49</v>
      </c>
      <c r="AF13" s="46">
        <f t="shared" si="6"/>
        <v>7</v>
      </c>
      <c r="AG13" s="46">
        <f t="shared" si="6"/>
        <v>9</v>
      </c>
      <c r="AH13" s="46">
        <f t="shared" si="6"/>
        <v>43</v>
      </c>
      <c r="AI13" s="46">
        <f t="shared" si="6"/>
        <v>278</v>
      </c>
      <c r="AJ13" s="46">
        <f t="shared" si="6"/>
        <v>48</v>
      </c>
      <c r="AK13" s="46">
        <f t="shared" si="6"/>
        <v>154</v>
      </c>
      <c r="AL13" s="46">
        <f t="shared" si="6"/>
        <v>23</v>
      </c>
      <c r="AM13" s="46">
        <f t="shared" si="6"/>
        <v>71</v>
      </c>
      <c r="AN13" s="46">
        <f t="shared" si="6"/>
        <v>20</v>
      </c>
      <c r="AO13" s="46">
        <f t="shared" si="6"/>
        <v>154</v>
      </c>
      <c r="AP13" s="46">
        <f t="shared" si="6"/>
        <v>19</v>
      </c>
      <c r="AQ13" s="46">
        <f t="shared" si="6"/>
        <v>94</v>
      </c>
      <c r="AR13" s="46">
        <f t="shared" si="6"/>
        <v>84</v>
      </c>
      <c r="AS13" s="46">
        <f t="shared" si="6"/>
        <v>76</v>
      </c>
      <c r="AT13" s="46">
        <f t="shared" si="6"/>
        <v>37</v>
      </c>
      <c r="AU13" s="46">
        <f t="shared" si="6"/>
        <v>34</v>
      </c>
      <c r="AV13" s="46">
        <f t="shared" si="6"/>
        <v>40</v>
      </c>
      <c r="AW13" s="46">
        <f t="shared" si="6"/>
        <v>275</v>
      </c>
      <c r="AX13" s="46">
        <f t="shared" si="6"/>
        <v>8</v>
      </c>
      <c r="AY13" s="46">
        <f t="shared" si="6"/>
        <v>61</v>
      </c>
      <c r="AZ13" s="46">
        <f t="shared" si="6"/>
        <v>159</v>
      </c>
      <c r="BA13" s="46">
        <f t="shared" si="6"/>
        <v>142</v>
      </c>
      <c r="BB13" s="46">
        <f t="shared" si="6"/>
        <v>74</v>
      </c>
      <c r="BC13" s="46">
        <f t="shared" si="6"/>
        <v>5</v>
      </c>
      <c r="BD13" s="46">
        <f t="shared" si="6"/>
        <v>30</v>
      </c>
      <c r="BE13" s="46">
        <f t="shared" si="6"/>
        <v>137</v>
      </c>
    </row>
    <row r="14" spans="1:57" s="15" customFormat="1" ht="16.5" customHeight="1" x14ac:dyDescent="0.3">
      <c r="B14" s="48" t="s">
        <v>173</v>
      </c>
      <c r="C14" s="49"/>
      <c r="D14" s="46" t="str">
        <f>_xlfn.TEXTJOIN(" - ",,D12,D13)</f>
        <v>21 - 30</v>
      </c>
      <c r="E14" s="46" t="str">
        <f t="shared" ref="E14:BE14" si="7">_xlfn.TEXTJOIN(" - ",,E12,E13)</f>
        <v>145 - 216</v>
      </c>
      <c r="F14" s="46" t="str">
        <f t="shared" si="7"/>
        <v>18 - 25</v>
      </c>
      <c r="G14" s="46" t="str">
        <f t="shared" si="7"/>
        <v>127 - 189</v>
      </c>
      <c r="H14" s="46" t="str">
        <f t="shared" si="7"/>
        <v>13 - 19</v>
      </c>
      <c r="I14" s="46" t="str">
        <f t="shared" si="7"/>
        <v>46 - 67</v>
      </c>
      <c r="J14" s="46" t="str">
        <f t="shared" si="7"/>
        <v>254 - 379</v>
      </c>
      <c r="K14" s="46" t="str">
        <f t="shared" si="7"/>
        <v>94 - 140</v>
      </c>
      <c r="L14" s="46" t="str">
        <f t="shared" si="7"/>
        <v>121 - 180</v>
      </c>
      <c r="M14" s="46" t="str">
        <f t="shared" si="7"/>
        <v>270 - 403</v>
      </c>
      <c r="N14" s="46" t="str">
        <f t="shared" si="7"/>
        <v>30 - 43</v>
      </c>
      <c r="O14" s="46" t="str">
        <f t="shared" si="7"/>
        <v>26 - 37</v>
      </c>
      <c r="P14" s="46" t="str">
        <f t="shared" si="7"/>
        <v>76 - 113</v>
      </c>
      <c r="Q14" s="46" t="str">
        <f t="shared" si="7"/>
        <v>13 - 18</v>
      </c>
      <c r="R14" s="46" t="str">
        <f t="shared" si="7"/>
        <v>104 - 155</v>
      </c>
      <c r="S14" s="46" t="str">
        <f t="shared" si="7"/>
        <v>38 - 56</v>
      </c>
      <c r="T14" s="46" t="str">
        <f t="shared" si="7"/>
        <v>96 - 143</v>
      </c>
      <c r="U14" s="46" t="str">
        <f t="shared" si="7"/>
        <v>53 - 79</v>
      </c>
      <c r="V14" s="46" t="str">
        <f t="shared" si="7"/>
        <v>84 - 124</v>
      </c>
      <c r="W14" s="46" t="str">
        <f t="shared" si="7"/>
        <v>27 - 40</v>
      </c>
      <c r="X14" s="46" t="str">
        <f t="shared" si="7"/>
        <v>34 - 50</v>
      </c>
      <c r="Y14" s="46" t="str">
        <f t="shared" si="7"/>
        <v>12 - 16</v>
      </c>
      <c r="Z14" s="46" t="str">
        <f t="shared" si="7"/>
        <v>104 - 155</v>
      </c>
      <c r="AA14" s="46" t="str">
        <f t="shared" si="7"/>
        <v>71 - 106</v>
      </c>
      <c r="AB14" s="46" t="str">
        <f t="shared" si="7"/>
        <v>25 - 36</v>
      </c>
      <c r="AC14" s="46" t="str">
        <f t="shared" si="7"/>
        <v>20 - 28</v>
      </c>
      <c r="AD14" s="46" t="str">
        <f t="shared" si="7"/>
        <v>37 - 54</v>
      </c>
      <c r="AE14" s="46" t="str">
        <f t="shared" si="7"/>
        <v>34 - 49</v>
      </c>
      <c r="AF14" s="46" t="str">
        <f t="shared" si="7"/>
        <v>6 - 7</v>
      </c>
      <c r="AG14" s="46" t="str">
        <f t="shared" si="7"/>
        <v>7 - 9</v>
      </c>
      <c r="AH14" s="46" t="str">
        <f t="shared" si="7"/>
        <v>30 - 43</v>
      </c>
      <c r="AI14" s="46" t="str">
        <f t="shared" si="7"/>
        <v>187 - 278</v>
      </c>
      <c r="AJ14" s="46" t="str">
        <f t="shared" si="7"/>
        <v>33 - 48</v>
      </c>
      <c r="AK14" s="46" t="str">
        <f t="shared" si="7"/>
        <v>104 - 154</v>
      </c>
      <c r="AL14" s="46" t="str">
        <f t="shared" si="7"/>
        <v>17 - 23</v>
      </c>
      <c r="AM14" s="46" t="str">
        <f t="shared" si="7"/>
        <v>48 - 71</v>
      </c>
      <c r="AN14" s="46" t="str">
        <f t="shared" si="7"/>
        <v>14 - 20</v>
      </c>
      <c r="AO14" s="46" t="str">
        <f t="shared" si="7"/>
        <v>104 - 154</v>
      </c>
      <c r="AP14" s="46" t="str">
        <f t="shared" si="7"/>
        <v>13 - 19</v>
      </c>
      <c r="AQ14" s="46" t="str">
        <f t="shared" si="7"/>
        <v>64 - 94</v>
      </c>
      <c r="AR14" s="46" t="str">
        <f t="shared" si="7"/>
        <v>57 - 84</v>
      </c>
      <c r="AS14" s="46" t="str">
        <f t="shared" si="7"/>
        <v>51 - 76</v>
      </c>
      <c r="AT14" s="46" t="str">
        <f t="shared" si="7"/>
        <v>26 - 37</v>
      </c>
      <c r="AU14" s="46" t="str">
        <f t="shared" si="7"/>
        <v>24 - 34</v>
      </c>
      <c r="AV14" s="46" t="str">
        <f t="shared" si="7"/>
        <v>28 - 40</v>
      </c>
      <c r="AW14" s="46" t="str">
        <f t="shared" si="7"/>
        <v>185 - 275</v>
      </c>
      <c r="AX14" s="46" t="str">
        <f t="shared" si="7"/>
        <v>7 - 8</v>
      </c>
      <c r="AY14" s="46" t="str">
        <f t="shared" si="7"/>
        <v>41 - 61</v>
      </c>
      <c r="AZ14" s="46" t="str">
        <f t="shared" si="7"/>
        <v>107 - 159</v>
      </c>
      <c r="BA14" s="46" t="str">
        <f t="shared" si="7"/>
        <v>96 - 142</v>
      </c>
      <c r="BB14" s="46" t="str">
        <f t="shared" si="7"/>
        <v>50 - 74</v>
      </c>
      <c r="BC14" s="46" t="str">
        <f t="shared" si="7"/>
        <v>5 - 5</v>
      </c>
      <c r="BD14" s="46" t="str">
        <f t="shared" si="7"/>
        <v>21 - 30</v>
      </c>
      <c r="BE14" s="46" t="str">
        <f t="shared" si="7"/>
        <v>93 - 137</v>
      </c>
    </row>
    <row r="15" spans="1:57" s="15" customFormat="1" ht="16.5" hidden="1" customHeight="1" x14ac:dyDescent="0.3">
      <c r="B15" s="7" t="s">
        <v>170</v>
      </c>
      <c r="C15" s="49"/>
      <c r="D15" s="32">
        <f>D13+1</f>
        <v>31</v>
      </c>
      <c r="E15" s="32">
        <f t="shared" ref="E15:BE15" si="8">E13+1</f>
        <v>217</v>
      </c>
      <c r="F15" s="32">
        <f t="shared" si="8"/>
        <v>26</v>
      </c>
      <c r="G15" s="32">
        <f t="shared" si="8"/>
        <v>190</v>
      </c>
      <c r="H15" s="32">
        <f t="shared" si="8"/>
        <v>20</v>
      </c>
      <c r="I15" s="32">
        <f t="shared" si="8"/>
        <v>68</v>
      </c>
      <c r="J15" s="32">
        <f t="shared" si="8"/>
        <v>380</v>
      </c>
      <c r="K15" s="32">
        <f t="shared" si="8"/>
        <v>141</v>
      </c>
      <c r="L15" s="32">
        <f t="shared" si="8"/>
        <v>181</v>
      </c>
      <c r="M15" s="32">
        <f t="shared" si="8"/>
        <v>404</v>
      </c>
      <c r="N15" s="32">
        <f t="shared" si="8"/>
        <v>44</v>
      </c>
      <c r="O15" s="32">
        <f t="shared" si="8"/>
        <v>38</v>
      </c>
      <c r="P15" s="32">
        <f t="shared" si="8"/>
        <v>114</v>
      </c>
      <c r="Q15" s="32">
        <f t="shared" si="8"/>
        <v>19</v>
      </c>
      <c r="R15" s="32">
        <f t="shared" si="8"/>
        <v>156</v>
      </c>
      <c r="S15" s="32">
        <f t="shared" si="8"/>
        <v>57</v>
      </c>
      <c r="T15" s="32">
        <f t="shared" si="8"/>
        <v>144</v>
      </c>
      <c r="U15" s="32">
        <f t="shared" si="8"/>
        <v>80</v>
      </c>
      <c r="V15" s="32">
        <f t="shared" si="8"/>
        <v>125</v>
      </c>
      <c r="W15" s="32">
        <f t="shared" si="8"/>
        <v>41</v>
      </c>
      <c r="X15" s="32">
        <f t="shared" si="8"/>
        <v>51</v>
      </c>
      <c r="Y15" s="32">
        <f t="shared" si="8"/>
        <v>17</v>
      </c>
      <c r="Z15" s="32">
        <f t="shared" si="8"/>
        <v>156</v>
      </c>
      <c r="AA15" s="32">
        <f t="shared" si="8"/>
        <v>107</v>
      </c>
      <c r="AB15" s="32">
        <f t="shared" si="8"/>
        <v>37</v>
      </c>
      <c r="AC15" s="32">
        <f t="shared" si="8"/>
        <v>29</v>
      </c>
      <c r="AD15" s="32">
        <f t="shared" si="8"/>
        <v>55</v>
      </c>
      <c r="AE15" s="32">
        <f t="shared" si="8"/>
        <v>50</v>
      </c>
      <c r="AF15" s="32">
        <f t="shared" si="8"/>
        <v>8</v>
      </c>
      <c r="AG15" s="32">
        <f t="shared" si="8"/>
        <v>10</v>
      </c>
      <c r="AH15" s="32">
        <f t="shared" si="8"/>
        <v>44</v>
      </c>
      <c r="AI15" s="32">
        <f t="shared" si="8"/>
        <v>279</v>
      </c>
      <c r="AJ15" s="32">
        <f t="shared" si="8"/>
        <v>49</v>
      </c>
      <c r="AK15" s="32">
        <f t="shared" si="8"/>
        <v>155</v>
      </c>
      <c r="AL15" s="32">
        <f t="shared" si="8"/>
        <v>24</v>
      </c>
      <c r="AM15" s="32">
        <f t="shared" si="8"/>
        <v>72</v>
      </c>
      <c r="AN15" s="32">
        <f t="shared" si="8"/>
        <v>21</v>
      </c>
      <c r="AO15" s="32">
        <f t="shared" si="8"/>
        <v>155</v>
      </c>
      <c r="AP15" s="32">
        <f t="shared" si="8"/>
        <v>20</v>
      </c>
      <c r="AQ15" s="32">
        <f t="shared" si="8"/>
        <v>95</v>
      </c>
      <c r="AR15" s="32">
        <f t="shared" si="8"/>
        <v>85</v>
      </c>
      <c r="AS15" s="32">
        <f t="shared" si="8"/>
        <v>77</v>
      </c>
      <c r="AT15" s="32">
        <f t="shared" si="8"/>
        <v>38</v>
      </c>
      <c r="AU15" s="32">
        <f t="shared" si="8"/>
        <v>35</v>
      </c>
      <c r="AV15" s="32">
        <f t="shared" si="8"/>
        <v>41</v>
      </c>
      <c r="AW15" s="32">
        <f t="shared" si="8"/>
        <v>276</v>
      </c>
      <c r="AX15" s="32">
        <f t="shared" si="8"/>
        <v>9</v>
      </c>
      <c r="AY15" s="32">
        <f t="shared" si="8"/>
        <v>62</v>
      </c>
      <c r="AZ15" s="32">
        <f t="shared" si="8"/>
        <v>160</v>
      </c>
      <c r="BA15" s="32">
        <f t="shared" si="8"/>
        <v>143</v>
      </c>
      <c r="BB15" s="32">
        <f t="shared" si="8"/>
        <v>75</v>
      </c>
      <c r="BC15" s="32">
        <f t="shared" si="8"/>
        <v>6</v>
      </c>
      <c r="BD15" s="32">
        <f t="shared" si="8"/>
        <v>31</v>
      </c>
      <c r="BE15" s="32">
        <f t="shared" si="8"/>
        <v>138</v>
      </c>
    </row>
    <row r="16" spans="1:57" s="15" customFormat="1" ht="16.5" hidden="1" customHeight="1" x14ac:dyDescent="0.3">
      <c r="B16" s="7" t="s">
        <v>170</v>
      </c>
      <c r="C16" s="49"/>
      <c r="D16" s="46">
        <f>ROUND((D5*0.399999),0)</f>
        <v>40</v>
      </c>
      <c r="E16" s="46">
        <f t="shared" ref="E16:BE16" si="9">ROUND((E5*0.399999),0)</f>
        <v>288</v>
      </c>
      <c r="F16" s="46">
        <f t="shared" si="9"/>
        <v>34</v>
      </c>
      <c r="G16" s="46">
        <f t="shared" si="9"/>
        <v>252</v>
      </c>
      <c r="H16" s="46">
        <f t="shared" si="9"/>
        <v>25</v>
      </c>
      <c r="I16" s="46">
        <f t="shared" si="9"/>
        <v>90</v>
      </c>
      <c r="J16" s="46">
        <f t="shared" si="9"/>
        <v>506</v>
      </c>
      <c r="K16" s="46">
        <f t="shared" si="9"/>
        <v>187</v>
      </c>
      <c r="L16" s="46">
        <f t="shared" si="9"/>
        <v>240</v>
      </c>
      <c r="M16" s="46">
        <f t="shared" si="9"/>
        <v>538</v>
      </c>
      <c r="N16" s="46">
        <f t="shared" si="9"/>
        <v>58</v>
      </c>
      <c r="O16" s="46">
        <f t="shared" si="9"/>
        <v>50</v>
      </c>
      <c r="P16" s="46">
        <f t="shared" si="9"/>
        <v>150</v>
      </c>
      <c r="Q16" s="46">
        <f t="shared" si="9"/>
        <v>24</v>
      </c>
      <c r="R16" s="46">
        <f t="shared" si="9"/>
        <v>207</v>
      </c>
      <c r="S16" s="46">
        <f t="shared" si="9"/>
        <v>75</v>
      </c>
      <c r="T16" s="46">
        <f t="shared" si="9"/>
        <v>191</v>
      </c>
      <c r="U16" s="46">
        <f t="shared" si="9"/>
        <v>105</v>
      </c>
      <c r="V16" s="46">
        <f t="shared" si="9"/>
        <v>165</v>
      </c>
      <c r="W16" s="46">
        <f t="shared" si="9"/>
        <v>53</v>
      </c>
      <c r="X16" s="46">
        <f t="shared" si="9"/>
        <v>66</v>
      </c>
      <c r="Y16" s="46">
        <f t="shared" si="9"/>
        <v>22</v>
      </c>
      <c r="Z16" s="46">
        <f t="shared" si="9"/>
        <v>206</v>
      </c>
      <c r="AA16" s="46">
        <f t="shared" si="9"/>
        <v>141</v>
      </c>
      <c r="AB16" s="46">
        <f t="shared" si="9"/>
        <v>48</v>
      </c>
      <c r="AC16" s="46">
        <f t="shared" si="9"/>
        <v>37</v>
      </c>
      <c r="AD16" s="46">
        <f t="shared" si="9"/>
        <v>72</v>
      </c>
      <c r="AE16" s="46">
        <f t="shared" si="9"/>
        <v>66</v>
      </c>
      <c r="AF16" s="46">
        <f t="shared" si="9"/>
        <v>10</v>
      </c>
      <c r="AG16" s="46">
        <f t="shared" si="9"/>
        <v>12</v>
      </c>
      <c r="AH16" s="46">
        <f t="shared" si="9"/>
        <v>57</v>
      </c>
      <c r="AI16" s="46">
        <f t="shared" si="9"/>
        <v>371</v>
      </c>
      <c r="AJ16" s="46">
        <f t="shared" si="9"/>
        <v>64</v>
      </c>
      <c r="AK16" s="46">
        <f t="shared" si="9"/>
        <v>205</v>
      </c>
      <c r="AL16" s="46">
        <f t="shared" si="9"/>
        <v>31</v>
      </c>
      <c r="AM16" s="46">
        <f t="shared" si="9"/>
        <v>94</v>
      </c>
      <c r="AN16" s="46">
        <f t="shared" si="9"/>
        <v>26</v>
      </c>
      <c r="AO16" s="46">
        <f t="shared" si="9"/>
        <v>206</v>
      </c>
      <c r="AP16" s="46">
        <f t="shared" si="9"/>
        <v>25</v>
      </c>
      <c r="AQ16" s="46">
        <f t="shared" si="9"/>
        <v>126</v>
      </c>
      <c r="AR16" s="46">
        <f t="shared" si="9"/>
        <v>112</v>
      </c>
      <c r="AS16" s="46">
        <f t="shared" si="9"/>
        <v>101</v>
      </c>
      <c r="AT16" s="46">
        <f t="shared" si="9"/>
        <v>49</v>
      </c>
      <c r="AU16" s="46">
        <f t="shared" si="9"/>
        <v>46</v>
      </c>
      <c r="AV16" s="46">
        <f t="shared" si="9"/>
        <v>54</v>
      </c>
      <c r="AW16" s="46">
        <f t="shared" si="9"/>
        <v>367</v>
      </c>
      <c r="AX16" s="46">
        <f t="shared" si="9"/>
        <v>11</v>
      </c>
      <c r="AY16" s="46">
        <f t="shared" si="9"/>
        <v>81</v>
      </c>
      <c r="AZ16" s="46">
        <f t="shared" si="9"/>
        <v>212</v>
      </c>
      <c r="BA16" s="46">
        <f t="shared" si="9"/>
        <v>190</v>
      </c>
      <c r="BB16" s="46">
        <f t="shared" si="9"/>
        <v>98</v>
      </c>
      <c r="BC16" s="46">
        <f t="shared" si="9"/>
        <v>7</v>
      </c>
      <c r="BD16" s="46">
        <f t="shared" si="9"/>
        <v>40</v>
      </c>
      <c r="BE16" s="46">
        <f t="shared" si="9"/>
        <v>183</v>
      </c>
    </row>
    <row r="17" spans="1:57" s="15" customFormat="1" ht="16.5" customHeight="1" thickBot="1" x14ac:dyDescent="0.35">
      <c r="B17" s="20" t="s">
        <v>174</v>
      </c>
      <c r="C17" s="50"/>
      <c r="D17" s="47" t="str">
        <f>_xlfn.TEXTJOIN(" - ",,D15,D16)</f>
        <v>31 - 40</v>
      </c>
      <c r="E17" s="47" t="str">
        <f t="shared" ref="E17:BE17" si="10">_xlfn.TEXTJOIN(" - ",,E15,E16)</f>
        <v>217 - 288</v>
      </c>
      <c r="F17" s="47" t="str">
        <f t="shared" si="10"/>
        <v>26 - 34</v>
      </c>
      <c r="G17" s="47" t="str">
        <f t="shared" si="10"/>
        <v>190 - 252</v>
      </c>
      <c r="H17" s="47" t="str">
        <f t="shared" si="10"/>
        <v>20 - 25</v>
      </c>
      <c r="I17" s="47" t="str">
        <f t="shared" si="10"/>
        <v>68 - 90</v>
      </c>
      <c r="J17" s="47" t="str">
        <f t="shared" si="10"/>
        <v>380 - 506</v>
      </c>
      <c r="K17" s="47" t="str">
        <f t="shared" si="10"/>
        <v>141 - 187</v>
      </c>
      <c r="L17" s="47" t="str">
        <f t="shared" si="10"/>
        <v>181 - 240</v>
      </c>
      <c r="M17" s="47" t="str">
        <f t="shared" si="10"/>
        <v>404 - 538</v>
      </c>
      <c r="N17" s="47" t="str">
        <f t="shared" si="10"/>
        <v>44 - 58</v>
      </c>
      <c r="O17" s="47" t="str">
        <f t="shared" si="10"/>
        <v>38 - 50</v>
      </c>
      <c r="P17" s="47" t="str">
        <f t="shared" si="10"/>
        <v>114 - 150</v>
      </c>
      <c r="Q17" s="47" t="str">
        <f t="shared" si="10"/>
        <v>19 - 24</v>
      </c>
      <c r="R17" s="47" t="str">
        <f t="shared" si="10"/>
        <v>156 - 207</v>
      </c>
      <c r="S17" s="47" t="str">
        <f t="shared" si="10"/>
        <v>57 - 75</v>
      </c>
      <c r="T17" s="47" t="str">
        <f t="shared" si="10"/>
        <v>144 - 191</v>
      </c>
      <c r="U17" s="47" t="str">
        <f t="shared" si="10"/>
        <v>80 - 105</v>
      </c>
      <c r="V17" s="47" t="str">
        <f t="shared" si="10"/>
        <v>125 - 165</v>
      </c>
      <c r="W17" s="47" t="str">
        <f t="shared" si="10"/>
        <v>41 - 53</v>
      </c>
      <c r="X17" s="47" t="str">
        <f t="shared" si="10"/>
        <v>51 - 66</v>
      </c>
      <c r="Y17" s="47" t="str">
        <f t="shared" si="10"/>
        <v>17 - 22</v>
      </c>
      <c r="Z17" s="47" t="str">
        <f t="shared" si="10"/>
        <v>156 - 206</v>
      </c>
      <c r="AA17" s="47" t="str">
        <f t="shared" si="10"/>
        <v>107 - 141</v>
      </c>
      <c r="AB17" s="47" t="str">
        <f t="shared" si="10"/>
        <v>37 - 48</v>
      </c>
      <c r="AC17" s="47" t="str">
        <f t="shared" si="10"/>
        <v>29 - 37</v>
      </c>
      <c r="AD17" s="47" t="str">
        <f t="shared" si="10"/>
        <v>55 - 72</v>
      </c>
      <c r="AE17" s="47" t="str">
        <f t="shared" si="10"/>
        <v>50 - 66</v>
      </c>
      <c r="AF17" s="47" t="str">
        <f t="shared" si="10"/>
        <v>8 - 10</v>
      </c>
      <c r="AG17" s="47" t="str">
        <f t="shared" si="10"/>
        <v>10 - 12</v>
      </c>
      <c r="AH17" s="47" t="str">
        <f t="shared" si="10"/>
        <v>44 - 57</v>
      </c>
      <c r="AI17" s="47" t="str">
        <f t="shared" si="10"/>
        <v>279 - 371</v>
      </c>
      <c r="AJ17" s="47" t="str">
        <f t="shared" si="10"/>
        <v>49 - 64</v>
      </c>
      <c r="AK17" s="47" t="str">
        <f t="shared" si="10"/>
        <v>155 - 205</v>
      </c>
      <c r="AL17" s="47" t="str">
        <f t="shared" si="10"/>
        <v>24 - 31</v>
      </c>
      <c r="AM17" s="47" t="str">
        <f t="shared" si="10"/>
        <v>72 - 94</v>
      </c>
      <c r="AN17" s="47" t="str">
        <f t="shared" si="10"/>
        <v>21 - 26</v>
      </c>
      <c r="AO17" s="47" t="str">
        <f t="shared" si="10"/>
        <v>155 - 206</v>
      </c>
      <c r="AP17" s="47" t="str">
        <f t="shared" si="10"/>
        <v>20 - 25</v>
      </c>
      <c r="AQ17" s="47" t="str">
        <f t="shared" si="10"/>
        <v>95 - 126</v>
      </c>
      <c r="AR17" s="47" t="str">
        <f t="shared" si="10"/>
        <v>85 - 112</v>
      </c>
      <c r="AS17" s="47" t="str">
        <f t="shared" si="10"/>
        <v>77 - 101</v>
      </c>
      <c r="AT17" s="47" t="str">
        <f t="shared" si="10"/>
        <v>38 - 49</v>
      </c>
      <c r="AU17" s="47" t="str">
        <f t="shared" si="10"/>
        <v>35 - 46</v>
      </c>
      <c r="AV17" s="47" t="str">
        <f t="shared" si="10"/>
        <v>41 - 54</v>
      </c>
      <c r="AW17" s="47" t="str">
        <f t="shared" si="10"/>
        <v>276 - 367</v>
      </c>
      <c r="AX17" s="47" t="str">
        <f t="shared" si="10"/>
        <v>9 - 11</v>
      </c>
      <c r="AY17" s="47" t="str">
        <f t="shared" si="10"/>
        <v>62 - 81</v>
      </c>
      <c r="AZ17" s="47" t="str">
        <f t="shared" si="10"/>
        <v>160 - 212</v>
      </c>
      <c r="BA17" s="47" t="str">
        <f t="shared" si="10"/>
        <v>143 - 190</v>
      </c>
      <c r="BB17" s="47" t="str">
        <f t="shared" si="10"/>
        <v>75 - 98</v>
      </c>
      <c r="BC17" s="47" t="str">
        <f t="shared" si="10"/>
        <v>6 - 7</v>
      </c>
      <c r="BD17" s="47" t="str">
        <f t="shared" si="10"/>
        <v>31 - 40</v>
      </c>
      <c r="BE17" s="47" t="str">
        <f t="shared" si="10"/>
        <v>138 - 183</v>
      </c>
    </row>
    <row r="18" spans="1:57" s="2" customFormat="1" ht="5.25" customHeight="1" x14ac:dyDescent="0.3">
      <c r="A18" s="9"/>
      <c r="F18" s="3"/>
    </row>
  </sheetData>
  <sheetProtection algorithmName="SHA-512" hashValue="eTu1CfzgY/2PoAeawm8whv7H12evbMQP159wyI7mzhsmf40PywjlOsg2LeN5qIIDBmZSYlrNgqy1tT3M447otg==" saltValue="F/3Tb+xDFn9m2mxT2Aur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4BD6-17D0-45D8-9F66-EFA54611F6F1}">
  <dimension ref="A1:BT23"/>
  <sheetViews>
    <sheetView workbookViewId="0">
      <selection activeCell="C5" sqref="C5"/>
    </sheetView>
  </sheetViews>
  <sheetFormatPr defaultColWidth="0" defaultRowHeight="0" customHeight="1" zeroHeight="1" x14ac:dyDescent="0.3"/>
  <cols>
    <col min="1" max="1" width="1.875" style="10" customWidth="1"/>
    <col min="2" max="2" width="25.625" style="2" bestFit="1" customWidth="1"/>
    <col min="3" max="3" width="17.5" style="2" customWidth="1"/>
    <col min="4" max="4" width="12.375" style="2" customWidth="1"/>
    <col min="5" max="5" width="1.75" style="2" customWidth="1"/>
    <col min="6" max="72" width="0" style="2" hidden="1" customWidth="1"/>
    <col min="73" max="16384" width="9" style="2" hidden="1"/>
  </cols>
  <sheetData>
    <row r="1" spans="1:72" ht="5.25" customHeight="1" x14ac:dyDescent="0.3">
      <c r="A1" s="9"/>
    </row>
    <row r="2" spans="1:72" ht="21" x14ac:dyDescent="0.3">
      <c r="A2" s="100"/>
      <c r="B2" s="101"/>
      <c r="C2" s="126" t="s">
        <v>201</v>
      </c>
      <c r="D2" s="102" t="s">
        <v>132</v>
      </c>
    </row>
    <row r="3" spans="1:72" ht="17.100000000000001" customHeight="1" x14ac:dyDescent="0.3">
      <c r="B3" s="6" t="s">
        <v>175</v>
      </c>
      <c r="C3" s="103">
        <f>'Cluster H &amp; V'!C19</f>
        <v>0</v>
      </c>
      <c r="D3" s="104">
        <v>0.3</v>
      </c>
    </row>
    <row r="4" spans="1:72" ht="17.100000000000001" customHeight="1" x14ac:dyDescent="0.3">
      <c r="B4" s="6" t="s">
        <v>176</v>
      </c>
      <c r="C4" s="103">
        <f>'Cluster H &amp; V'!C37</f>
        <v>0</v>
      </c>
      <c r="D4" s="104">
        <v>0.4</v>
      </c>
    </row>
    <row r="5" spans="1:72" ht="17.100000000000001" customHeight="1" x14ac:dyDescent="0.3">
      <c r="B5" s="6" t="s">
        <v>177</v>
      </c>
      <c r="C5" s="105">
        <f>'Cluster H &amp; V'!C55</f>
        <v>0</v>
      </c>
      <c r="D5" s="106">
        <v>0.3</v>
      </c>
    </row>
    <row r="6" spans="1:72" s="1" customFormat="1" ht="17.100000000000001" customHeight="1" thickBot="1" x14ac:dyDescent="0.35">
      <c r="A6" s="10"/>
      <c r="B6" s="4" t="s">
        <v>66</v>
      </c>
      <c r="C6" s="107"/>
      <c r="D6" s="108">
        <f>SUM(D3:D5)</f>
        <v>1</v>
      </c>
    </row>
    <row r="7" spans="1:72" ht="5.25" customHeight="1" x14ac:dyDescent="0.3">
      <c r="A7" s="9"/>
    </row>
    <row r="8" spans="1:72" s="112" customFormat="1" ht="17.100000000000001" customHeight="1" thickBot="1" x14ac:dyDescent="0.35">
      <c r="A8" s="109"/>
      <c r="B8" s="110" t="s">
        <v>208</v>
      </c>
      <c r="C8" s="111"/>
      <c r="D8" s="111">
        <f>C3*D3+C4*D4+C5*D5</f>
        <v>0</v>
      </c>
    </row>
    <row r="9" spans="1:72" ht="5.25" customHeight="1" x14ac:dyDescent="0.3">
      <c r="A9" s="9"/>
    </row>
    <row r="14" spans="1:72" s="10" customFormat="1" ht="0" hidden="1" customHeight="1" x14ac:dyDescent="0.3">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row>
    <row r="15" spans="1:72" s="10" customFormat="1" ht="0" hidden="1" customHeight="1" x14ac:dyDescent="0.3">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row>
    <row r="16" spans="1:72" s="10" customFormat="1" ht="0" hidden="1" customHeight="1" x14ac:dyDescent="0.3">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row>
    <row r="17" spans="2:72" s="10" customFormat="1" ht="0" hidden="1" customHeight="1" x14ac:dyDescent="0.3">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row>
    <row r="18" spans="2:72" s="10" customFormat="1" ht="0" hidden="1" customHeight="1" x14ac:dyDescent="0.3">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row>
    <row r="19" spans="2:72" s="10" customFormat="1" ht="0" hidden="1" customHeight="1" x14ac:dyDescent="0.3">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row>
    <row r="20" spans="2:72" s="10" customFormat="1" ht="0" hidden="1" customHeight="1" x14ac:dyDescent="0.3">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row>
    <row r="21" spans="2:72" s="10" customFormat="1" ht="0" hidden="1" customHeight="1" x14ac:dyDescent="0.3">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row>
    <row r="22" spans="2:72" s="10" customFormat="1" ht="0" hidden="1" customHeight="1" x14ac:dyDescent="0.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row>
    <row r="23" spans="2:72" s="10" customFormat="1" ht="0" hidden="1" customHeight="1" x14ac:dyDescent="0.3">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row>
  </sheetData>
  <sheetProtection algorithmName="SHA-512" hashValue="H3sjkJ1JS8lOi+pxOncIyt7x/XYxofpvrRzW00qbNgDCg17h4fRzpPBSHQDgJch2vQ80UlxiXnc5M14ENHjCyw==" saltValue="dZmgRXuy28Jk39LMVykyA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DFE2-B216-408D-A736-720FD0B518C8}">
  <dimension ref="A1:BS102"/>
  <sheetViews>
    <sheetView topLeftCell="A23" workbookViewId="0">
      <selection activeCell="E6" sqref="E6"/>
    </sheetView>
  </sheetViews>
  <sheetFormatPr defaultColWidth="0" defaultRowHeight="0" customHeight="1" zeroHeight="1" x14ac:dyDescent="0.3"/>
  <cols>
    <col min="1" max="1" width="1.875" style="10" customWidth="1"/>
    <col min="2" max="2" width="30.37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9"/>
      <c r="B1" s="62"/>
      <c r="C1" s="36" t="s">
        <v>54</v>
      </c>
      <c r="D1" s="78" t="s">
        <v>0</v>
      </c>
      <c r="E1" s="34" t="s">
        <v>1</v>
      </c>
      <c r="F1" s="78" t="s">
        <v>2</v>
      </c>
      <c r="G1" s="34" t="s">
        <v>3</v>
      </c>
      <c r="H1" s="34" t="s">
        <v>4</v>
      </c>
      <c r="I1" s="34" t="s">
        <v>5</v>
      </c>
      <c r="J1" s="34" t="s">
        <v>6</v>
      </c>
      <c r="K1" s="78" t="s">
        <v>7</v>
      </c>
      <c r="L1" s="78" t="s">
        <v>8</v>
      </c>
      <c r="M1" s="34" t="s">
        <v>9</v>
      </c>
      <c r="N1" s="34" t="s">
        <v>10</v>
      </c>
      <c r="O1" s="34" t="s">
        <v>11</v>
      </c>
      <c r="P1" s="34" t="s">
        <v>12</v>
      </c>
      <c r="Q1" s="34" t="s">
        <v>13</v>
      </c>
      <c r="R1" s="34" t="s">
        <v>14</v>
      </c>
      <c r="S1" s="34" t="s">
        <v>15</v>
      </c>
      <c r="T1" s="34" t="s">
        <v>16</v>
      </c>
      <c r="U1" s="34" t="s">
        <v>17</v>
      </c>
      <c r="V1" s="34" t="s">
        <v>18</v>
      </c>
      <c r="W1" s="34" t="s">
        <v>19</v>
      </c>
      <c r="X1" s="34" t="s">
        <v>20</v>
      </c>
      <c r="Y1" s="78" t="s">
        <v>21</v>
      </c>
      <c r="Z1" s="34" t="s">
        <v>22</v>
      </c>
      <c r="AA1" s="34" t="s">
        <v>23</v>
      </c>
      <c r="AB1" s="34" t="s">
        <v>24</v>
      </c>
      <c r="AC1" s="34" t="s">
        <v>25</v>
      </c>
      <c r="AD1" s="78" t="s">
        <v>26</v>
      </c>
      <c r="AE1" s="34" t="s">
        <v>27</v>
      </c>
      <c r="AF1" s="34" t="s">
        <v>28</v>
      </c>
      <c r="AG1" s="34" t="s">
        <v>29</v>
      </c>
      <c r="AH1" s="34" t="s">
        <v>30</v>
      </c>
      <c r="AI1" s="34" t="s">
        <v>31</v>
      </c>
      <c r="AJ1" s="34" t="s">
        <v>32</v>
      </c>
      <c r="AK1" s="34" t="s">
        <v>33</v>
      </c>
      <c r="AL1" s="78" t="s">
        <v>34</v>
      </c>
      <c r="AM1" s="34" t="s">
        <v>35</v>
      </c>
      <c r="AN1" s="34" t="s">
        <v>36</v>
      </c>
      <c r="AO1" s="34" t="s">
        <v>37</v>
      </c>
      <c r="AP1" s="34" t="s">
        <v>38</v>
      </c>
      <c r="AQ1" s="35" t="s">
        <v>39</v>
      </c>
      <c r="AR1" s="34" t="s">
        <v>40</v>
      </c>
      <c r="AS1" s="34" t="s">
        <v>41</v>
      </c>
      <c r="AT1" s="78" t="s">
        <v>42</v>
      </c>
      <c r="AU1" s="34" t="s">
        <v>43</v>
      </c>
      <c r="AV1" s="34" t="s">
        <v>44</v>
      </c>
      <c r="AW1" s="34" t="s">
        <v>45</v>
      </c>
      <c r="AX1" s="34" t="s">
        <v>46</v>
      </c>
      <c r="AY1" s="34" t="s">
        <v>47</v>
      </c>
      <c r="AZ1" s="34" t="s">
        <v>48</v>
      </c>
      <c r="BA1" s="34" t="s">
        <v>49</v>
      </c>
      <c r="BB1" s="34" t="s">
        <v>50</v>
      </c>
      <c r="BC1" s="34" t="s">
        <v>51</v>
      </c>
      <c r="BD1" s="34" t="s">
        <v>52</v>
      </c>
      <c r="BE1" s="34" t="s">
        <v>53</v>
      </c>
    </row>
    <row r="2" spans="1:58" ht="5.25" customHeight="1" x14ac:dyDescent="0.3">
      <c r="A2" s="9"/>
      <c r="F2" s="2"/>
    </row>
    <row r="3" spans="1:58" s="56" customFormat="1" ht="20.25" x14ac:dyDescent="0.3">
      <c r="A3" s="54"/>
      <c r="B3" s="55" t="s">
        <v>178</v>
      </c>
      <c r="C3" s="55"/>
      <c r="D3" s="2"/>
      <c r="E3" s="55"/>
      <c r="F3" s="2"/>
      <c r="G3" s="55"/>
      <c r="H3" s="55"/>
      <c r="I3" s="55"/>
      <c r="J3" s="55"/>
      <c r="K3" s="2"/>
      <c r="L3" s="2"/>
      <c r="M3" s="55"/>
      <c r="N3" s="55"/>
      <c r="O3" s="55"/>
      <c r="P3" s="55"/>
      <c r="Q3" s="55"/>
      <c r="R3" s="55"/>
      <c r="S3" s="55"/>
      <c r="T3" s="55"/>
      <c r="U3" s="55"/>
      <c r="V3" s="55"/>
      <c r="W3" s="55"/>
      <c r="X3" s="55"/>
      <c r="Y3" s="2"/>
      <c r="Z3" s="55"/>
      <c r="AA3" s="55"/>
      <c r="AB3" s="55"/>
      <c r="AC3" s="55"/>
      <c r="AD3" s="2"/>
      <c r="AE3" s="55"/>
      <c r="AF3" s="55"/>
      <c r="AG3" s="55"/>
      <c r="AH3" s="55"/>
      <c r="AI3" s="55"/>
      <c r="AJ3" s="55"/>
      <c r="AK3" s="55"/>
      <c r="AL3" s="2"/>
      <c r="AM3" s="55"/>
      <c r="AN3" s="55"/>
      <c r="AO3" s="55"/>
      <c r="AP3" s="55"/>
      <c r="AQ3" s="55"/>
      <c r="AR3" s="55"/>
      <c r="AS3" s="55"/>
      <c r="AT3" s="2"/>
      <c r="AU3" s="55"/>
      <c r="AV3" s="55"/>
      <c r="AW3" s="55"/>
      <c r="AX3" s="55"/>
      <c r="AY3" s="55"/>
      <c r="AZ3" s="55"/>
      <c r="BA3" s="55"/>
      <c r="BB3" s="55"/>
      <c r="BC3" s="55"/>
      <c r="BD3" s="55"/>
      <c r="BE3" s="55"/>
    </row>
    <row r="4" spans="1:58" ht="5.25" customHeight="1" x14ac:dyDescent="0.3">
      <c r="A4" s="9"/>
      <c r="F4" s="2"/>
    </row>
    <row r="5" spans="1:58" ht="17.100000000000001" customHeight="1" x14ac:dyDescent="0.3">
      <c r="B5" s="41" t="s">
        <v>202</v>
      </c>
      <c r="C5" s="42"/>
      <c r="E5" s="42"/>
      <c r="F5" s="2"/>
      <c r="G5" s="42"/>
      <c r="H5" s="42"/>
      <c r="I5" s="42"/>
      <c r="J5" s="42"/>
      <c r="M5" s="42"/>
      <c r="N5" s="42"/>
      <c r="O5" s="42"/>
      <c r="P5" s="42"/>
      <c r="Q5" s="42"/>
      <c r="R5" s="42"/>
      <c r="S5" s="42"/>
      <c r="T5" s="42"/>
      <c r="U5" s="42"/>
      <c r="V5" s="42"/>
      <c r="W5" s="42"/>
      <c r="X5" s="42"/>
      <c r="Z5" s="42"/>
      <c r="AA5" s="42"/>
      <c r="AB5" s="42"/>
      <c r="AC5" s="42"/>
      <c r="AE5" s="42"/>
      <c r="AF5" s="42"/>
      <c r="AG5" s="42"/>
      <c r="AH5" s="42"/>
      <c r="AI5" s="42"/>
      <c r="AJ5" s="42"/>
      <c r="AK5" s="42"/>
      <c r="AM5" s="42"/>
      <c r="AN5" s="42"/>
      <c r="AO5" s="42"/>
      <c r="AP5" s="42"/>
      <c r="AQ5" s="42"/>
      <c r="AR5" s="42"/>
      <c r="AS5" s="42"/>
      <c r="AU5" s="42"/>
      <c r="AV5" s="42"/>
      <c r="AW5" s="42"/>
      <c r="AX5" s="42"/>
      <c r="AY5" s="42"/>
      <c r="AZ5" s="42"/>
      <c r="BA5" s="42"/>
      <c r="BB5" s="42"/>
      <c r="BC5" s="42"/>
      <c r="BD5" s="42"/>
      <c r="BE5" s="42"/>
    </row>
    <row r="6" spans="1:58" ht="17.100000000000001" customHeight="1" x14ac:dyDescent="0.3">
      <c r="B6" s="6" t="s">
        <v>72</v>
      </c>
      <c r="C6" s="79">
        <f>SUM(D6:BE6)</f>
        <v>0</v>
      </c>
      <c r="D6" s="77"/>
      <c r="E6" s="79">
        <f>'Aanneemsom - Ontvangst'!E37</f>
        <v>0</v>
      </c>
      <c r="F6" s="77"/>
      <c r="G6" s="79">
        <f>'Aanneemsom - Ontvangst'!G37</f>
        <v>0</v>
      </c>
      <c r="H6" s="79">
        <f>'Aanneemsom - Ontvangst'!H37</f>
        <v>0</v>
      </c>
      <c r="I6" s="80"/>
      <c r="J6" s="79">
        <f>'Aanneemsom - Ontvangst'!J37</f>
        <v>0</v>
      </c>
      <c r="K6" s="77"/>
      <c r="L6" s="77"/>
      <c r="M6" s="80"/>
      <c r="N6" s="79">
        <f>'Aanneemsom - Ontvangst'!N37</f>
        <v>0</v>
      </c>
      <c r="O6" s="79">
        <f>'Aanneemsom - Ontvangst'!O37</f>
        <v>0</v>
      </c>
      <c r="P6" s="79">
        <f>'Aanneemsom - Ontvangst'!P37</f>
        <v>0</v>
      </c>
      <c r="Q6" s="80"/>
      <c r="R6" s="79">
        <f>'Aanneemsom - Ontvangst'!R37</f>
        <v>0</v>
      </c>
      <c r="S6" s="79">
        <f>'Aanneemsom - Ontvangst'!S37</f>
        <v>0</v>
      </c>
      <c r="T6" s="80"/>
      <c r="U6" s="79">
        <f>'Aanneemsom - Ontvangst'!U37</f>
        <v>0</v>
      </c>
      <c r="V6" s="80"/>
      <c r="W6" s="80"/>
      <c r="X6" s="80"/>
      <c r="Y6" s="77"/>
      <c r="Z6" s="79">
        <f>'Aanneemsom - Ontvangst'!Z37</f>
        <v>0</v>
      </c>
      <c r="AA6" s="79">
        <f>'Aanneemsom - Ontvangst'!AA37</f>
        <v>0</v>
      </c>
      <c r="AB6" s="79">
        <f>'Aanneemsom - Ontvangst'!AB37</f>
        <v>0</v>
      </c>
      <c r="AC6" s="79">
        <f>'Aanneemsom - Ontvangst'!AC37</f>
        <v>0</v>
      </c>
      <c r="AD6" s="77"/>
      <c r="AE6" s="79">
        <f>'Aanneemsom - Ontvangst'!AE37</f>
        <v>0</v>
      </c>
      <c r="AF6" s="80"/>
      <c r="AG6" s="79">
        <f>'Aanneemsom - Ontvangst'!AG37</f>
        <v>0</v>
      </c>
      <c r="AH6" s="79">
        <f>'Aanneemsom - Ontvangst'!AH37</f>
        <v>0</v>
      </c>
      <c r="AI6" s="79">
        <f>'Aanneemsom - Ontvangst'!AI37</f>
        <v>0</v>
      </c>
      <c r="AJ6" s="80"/>
      <c r="AK6" s="79">
        <f>'Aanneemsom - Ontvangst'!AK37</f>
        <v>0</v>
      </c>
      <c r="AL6" s="77"/>
      <c r="AM6" s="80"/>
      <c r="AN6" s="79">
        <f>'Aanneemsom - Ontvangst'!AN37</f>
        <v>0</v>
      </c>
      <c r="AO6" s="79">
        <f>'Aanneemsom - Ontvangst'!AO37</f>
        <v>0</v>
      </c>
      <c r="AP6" s="79">
        <f>'Aanneemsom - Ontvangst'!AP37</f>
        <v>0</v>
      </c>
      <c r="AQ6" s="80"/>
      <c r="AR6" s="79">
        <f>'Aanneemsom - Ontvangst'!AR37</f>
        <v>0</v>
      </c>
      <c r="AS6" s="79">
        <f>'Aanneemsom - Ontvangst'!AS37</f>
        <v>0</v>
      </c>
      <c r="AT6" s="77"/>
      <c r="AU6" s="79">
        <f>'Aanneemsom - Ontvangst'!AU37</f>
        <v>0</v>
      </c>
      <c r="AV6" s="80"/>
      <c r="AW6" s="79">
        <f>'Aanneemsom - Ontvangst'!AW37</f>
        <v>0</v>
      </c>
      <c r="AX6" s="79">
        <f>'Aanneemsom - Ontvangst'!AX37</f>
        <v>0</v>
      </c>
      <c r="AY6" s="79">
        <f>'Aanneemsom - Ontvangst'!AY37</f>
        <v>0</v>
      </c>
      <c r="AZ6" s="79">
        <f>'Aanneemsom - Ontvangst'!AZ37</f>
        <v>0</v>
      </c>
      <c r="BA6" s="79">
        <f>'Aanneemsom - Ontvangst'!BA37</f>
        <v>0</v>
      </c>
      <c r="BB6" s="79">
        <f>'Aanneemsom - Ontvangst'!BB37</f>
        <v>0</v>
      </c>
      <c r="BC6" s="79">
        <f>'Aanneemsom - Ontvangst'!BC37</f>
        <v>0</v>
      </c>
      <c r="BD6" s="79">
        <f>'Aanneemsom - Ontvangst'!BD37</f>
        <v>0</v>
      </c>
      <c r="BE6" s="79">
        <f>'Aanneemsom - Ontvangst'!BE37</f>
        <v>0</v>
      </c>
      <c r="BF6" s="77"/>
    </row>
    <row r="7" spans="1:58" ht="17.100000000000001" customHeight="1" x14ac:dyDescent="0.3">
      <c r="B7" s="7" t="s">
        <v>73</v>
      </c>
      <c r="C7" s="81">
        <f>SUM(D7:BE7)</f>
        <v>0</v>
      </c>
      <c r="D7" s="77"/>
      <c r="E7" s="81">
        <f>'Aanneemsom - Beveiliging'!E37</f>
        <v>0</v>
      </c>
      <c r="F7" s="77"/>
      <c r="G7" s="81">
        <f>'Aanneemsom - Beveiliging'!G37</f>
        <v>0</v>
      </c>
      <c r="H7" s="81">
        <f>'Aanneemsom - Beveiliging'!H37</f>
        <v>0</v>
      </c>
      <c r="I7" s="81">
        <f>'Aanneemsom - Beveiliging'!I37</f>
        <v>0</v>
      </c>
      <c r="J7" s="81">
        <f>'Aanneemsom - Beveiliging'!J37</f>
        <v>0</v>
      </c>
      <c r="K7" s="77"/>
      <c r="L7" s="77"/>
      <c r="M7" s="81">
        <f>'Aanneemsom - Beveiliging'!M37</f>
        <v>0</v>
      </c>
      <c r="N7" s="81">
        <f>'Aanneemsom - Beveiliging'!N37</f>
        <v>0</v>
      </c>
      <c r="O7" s="81">
        <f>'Aanneemsom - Beveiliging'!O37</f>
        <v>0</v>
      </c>
      <c r="P7" s="81">
        <f>'Aanneemsom - Beveiliging'!P37</f>
        <v>0</v>
      </c>
      <c r="Q7" s="81">
        <f>'Aanneemsom - Beveiliging'!Q37</f>
        <v>0</v>
      </c>
      <c r="R7" s="81">
        <f>'Aanneemsom - Beveiliging'!R37</f>
        <v>0</v>
      </c>
      <c r="S7" s="81">
        <f>'Aanneemsom - Beveiliging'!S37</f>
        <v>0</v>
      </c>
      <c r="T7" s="81">
        <f>'Aanneemsom - Beveiliging'!T37</f>
        <v>0</v>
      </c>
      <c r="U7" s="81">
        <f>'Aanneemsom - Beveiliging'!U37</f>
        <v>0</v>
      </c>
      <c r="V7" s="81">
        <f>'Aanneemsom - Beveiliging'!V37</f>
        <v>0</v>
      </c>
      <c r="W7" s="81">
        <f>'Aanneemsom - Beveiliging'!W37</f>
        <v>0</v>
      </c>
      <c r="X7" s="81">
        <f>'Aanneemsom - Beveiliging'!X37</f>
        <v>0</v>
      </c>
      <c r="Y7" s="77"/>
      <c r="Z7" s="81">
        <f>'Aanneemsom - Beveiliging'!Z37</f>
        <v>0</v>
      </c>
      <c r="AA7" s="81">
        <f>'Aanneemsom - Beveiliging'!AA37</f>
        <v>0</v>
      </c>
      <c r="AB7" s="81">
        <f>'Aanneemsom - Beveiliging'!AB37</f>
        <v>0</v>
      </c>
      <c r="AC7" s="81">
        <f>'Aanneemsom - Beveiliging'!AC37</f>
        <v>0</v>
      </c>
      <c r="AD7" s="77"/>
      <c r="AE7" s="81">
        <f>'Aanneemsom - Beveiliging'!AE37</f>
        <v>0</v>
      </c>
      <c r="AF7" s="81">
        <f>'Aanneemsom - Beveiliging'!AF37</f>
        <v>0</v>
      </c>
      <c r="AG7" s="81">
        <f>'Aanneemsom - Beveiliging'!AG37</f>
        <v>0</v>
      </c>
      <c r="AH7" s="80"/>
      <c r="AI7" s="81">
        <f>'Aanneemsom - Beveiliging'!AI37</f>
        <v>0</v>
      </c>
      <c r="AJ7" s="81">
        <f>'Aanneemsom - Beveiliging'!AJ37</f>
        <v>0</v>
      </c>
      <c r="AK7" s="81">
        <f>'Aanneemsom - Beveiliging'!AK37</f>
        <v>0</v>
      </c>
      <c r="AL7" s="77"/>
      <c r="AM7" s="81">
        <f>'Aanneemsom - Beveiliging'!AM37</f>
        <v>0</v>
      </c>
      <c r="AN7" s="81">
        <f>'Aanneemsom - Beveiliging'!AN37</f>
        <v>0</v>
      </c>
      <c r="AO7" s="81">
        <f>'Aanneemsom - Beveiliging'!AO37</f>
        <v>0</v>
      </c>
      <c r="AP7" s="81">
        <f>'Aanneemsom - Beveiliging'!AP37</f>
        <v>0</v>
      </c>
      <c r="AQ7" s="81">
        <f>'Aanneemsom - Beveiliging'!AQ37</f>
        <v>0</v>
      </c>
      <c r="AR7" s="81">
        <f>'Aanneemsom - Beveiliging'!AR37</f>
        <v>0</v>
      </c>
      <c r="AS7" s="81">
        <f>'Aanneemsom - Beveiliging'!AS37</f>
        <v>0</v>
      </c>
      <c r="AT7" s="77"/>
      <c r="AU7" s="81">
        <f>'Aanneemsom - Beveiliging'!AU37</f>
        <v>0</v>
      </c>
      <c r="AV7" s="81">
        <f>'Aanneemsom - Beveiliging'!AV37</f>
        <v>0</v>
      </c>
      <c r="AW7" s="81">
        <f>'Aanneemsom - Beveiliging'!AW37</f>
        <v>0</v>
      </c>
      <c r="AX7" s="81">
        <f>'Aanneemsom - Beveiliging'!AX37</f>
        <v>0</v>
      </c>
      <c r="AY7" s="81">
        <f>'Aanneemsom - Beveiliging'!AY37</f>
        <v>0</v>
      </c>
      <c r="AZ7" s="81">
        <f>'Aanneemsom - Beveiliging'!AZ37</f>
        <v>0</v>
      </c>
      <c r="BA7" s="80"/>
      <c r="BB7" s="81">
        <f>'Aanneemsom - Beveiliging'!BB37</f>
        <v>0</v>
      </c>
      <c r="BC7" s="81">
        <f>'Aanneemsom - Beveiliging'!BC37</f>
        <v>0</v>
      </c>
      <c r="BD7" s="81">
        <f>'Aanneemsom - Beveiliging'!BD37</f>
        <v>0</v>
      </c>
      <c r="BE7" s="81">
        <f>'Aanneemsom - Beveiliging'!BE37</f>
        <v>0</v>
      </c>
      <c r="BF7" s="77"/>
    </row>
    <row r="8" spans="1:58" s="1" customFormat="1" ht="17.100000000000001" customHeight="1" thickBot="1" x14ac:dyDescent="0.35">
      <c r="A8" s="9"/>
      <c r="B8" s="4" t="s">
        <v>203</v>
      </c>
      <c r="C8" s="82">
        <f>SUM(D8:BE8)</f>
        <v>0</v>
      </c>
      <c r="D8" s="77"/>
      <c r="E8" s="82">
        <f t="shared" ref="E8:BE8" si="0">SUM(E6:E7)</f>
        <v>0</v>
      </c>
      <c r="F8" s="77"/>
      <c r="G8" s="82">
        <f t="shared" si="0"/>
        <v>0</v>
      </c>
      <c r="H8" s="82">
        <f t="shared" si="0"/>
        <v>0</v>
      </c>
      <c r="I8" s="82">
        <f t="shared" si="0"/>
        <v>0</v>
      </c>
      <c r="J8" s="82">
        <f t="shared" si="0"/>
        <v>0</v>
      </c>
      <c r="K8" s="77"/>
      <c r="L8" s="77"/>
      <c r="M8" s="82">
        <f t="shared" si="0"/>
        <v>0</v>
      </c>
      <c r="N8" s="82">
        <f t="shared" si="0"/>
        <v>0</v>
      </c>
      <c r="O8" s="82">
        <f t="shared" si="0"/>
        <v>0</v>
      </c>
      <c r="P8" s="82">
        <f t="shared" si="0"/>
        <v>0</v>
      </c>
      <c r="Q8" s="82">
        <f t="shared" si="0"/>
        <v>0</v>
      </c>
      <c r="R8" s="82">
        <f t="shared" si="0"/>
        <v>0</v>
      </c>
      <c r="S8" s="82">
        <f t="shared" si="0"/>
        <v>0</v>
      </c>
      <c r="T8" s="82">
        <f t="shared" si="0"/>
        <v>0</v>
      </c>
      <c r="U8" s="82">
        <f t="shared" si="0"/>
        <v>0</v>
      </c>
      <c r="V8" s="82">
        <f t="shared" si="0"/>
        <v>0</v>
      </c>
      <c r="W8" s="82">
        <f t="shared" si="0"/>
        <v>0</v>
      </c>
      <c r="X8" s="82">
        <f t="shared" si="0"/>
        <v>0</v>
      </c>
      <c r="Y8" s="77"/>
      <c r="Z8" s="82">
        <f t="shared" si="0"/>
        <v>0</v>
      </c>
      <c r="AA8" s="82">
        <f t="shared" si="0"/>
        <v>0</v>
      </c>
      <c r="AB8" s="82">
        <f t="shared" si="0"/>
        <v>0</v>
      </c>
      <c r="AC8" s="82">
        <f t="shared" si="0"/>
        <v>0</v>
      </c>
      <c r="AD8" s="77"/>
      <c r="AE8" s="82">
        <f t="shared" si="0"/>
        <v>0</v>
      </c>
      <c r="AF8" s="82">
        <f t="shared" si="0"/>
        <v>0</v>
      </c>
      <c r="AG8" s="82">
        <f t="shared" si="0"/>
        <v>0</v>
      </c>
      <c r="AH8" s="82">
        <f t="shared" si="0"/>
        <v>0</v>
      </c>
      <c r="AI8" s="82">
        <f t="shared" si="0"/>
        <v>0</v>
      </c>
      <c r="AJ8" s="82">
        <f t="shared" si="0"/>
        <v>0</v>
      </c>
      <c r="AK8" s="82">
        <f t="shared" si="0"/>
        <v>0</v>
      </c>
      <c r="AL8" s="77"/>
      <c r="AM8" s="82">
        <f t="shared" si="0"/>
        <v>0</v>
      </c>
      <c r="AN8" s="82">
        <f t="shared" si="0"/>
        <v>0</v>
      </c>
      <c r="AO8" s="82">
        <f t="shared" si="0"/>
        <v>0</v>
      </c>
      <c r="AP8" s="82">
        <f t="shared" si="0"/>
        <v>0</v>
      </c>
      <c r="AQ8" s="82">
        <f t="shared" si="0"/>
        <v>0</v>
      </c>
      <c r="AR8" s="82">
        <f t="shared" si="0"/>
        <v>0</v>
      </c>
      <c r="AS8" s="82">
        <f t="shared" si="0"/>
        <v>0</v>
      </c>
      <c r="AT8" s="77"/>
      <c r="AU8" s="82">
        <f t="shared" si="0"/>
        <v>0</v>
      </c>
      <c r="AV8" s="82">
        <f t="shared" si="0"/>
        <v>0</v>
      </c>
      <c r="AW8" s="82">
        <f t="shared" si="0"/>
        <v>0</v>
      </c>
      <c r="AX8" s="82">
        <f t="shared" si="0"/>
        <v>0</v>
      </c>
      <c r="AY8" s="82">
        <f t="shared" si="0"/>
        <v>0</v>
      </c>
      <c r="AZ8" s="82">
        <f t="shared" si="0"/>
        <v>0</v>
      </c>
      <c r="BA8" s="82">
        <f t="shared" si="0"/>
        <v>0</v>
      </c>
      <c r="BB8" s="82">
        <f t="shared" si="0"/>
        <v>0</v>
      </c>
      <c r="BC8" s="82">
        <f t="shared" si="0"/>
        <v>0</v>
      </c>
      <c r="BD8" s="82">
        <f t="shared" si="0"/>
        <v>0</v>
      </c>
      <c r="BE8" s="82">
        <f t="shared" si="0"/>
        <v>0</v>
      </c>
      <c r="BF8" s="83"/>
    </row>
    <row r="9" spans="1:58" ht="5.25" customHeight="1" x14ac:dyDescent="0.3">
      <c r="B9" s="11"/>
      <c r="C9" s="84"/>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row>
    <row r="10" spans="1:58" ht="17.100000000000001" customHeight="1" x14ac:dyDescent="0.3">
      <c r="B10" s="41" t="s">
        <v>204</v>
      </c>
      <c r="C10" s="85"/>
      <c r="D10" s="77"/>
      <c r="E10" s="119"/>
      <c r="F10" s="77"/>
      <c r="G10" s="119"/>
      <c r="H10" s="119"/>
      <c r="I10" s="119"/>
      <c r="J10" s="119"/>
      <c r="K10" s="77"/>
      <c r="L10" s="77"/>
      <c r="M10" s="119"/>
      <c r="N10" s="119"/>
      <c r="O10" s="119"/>
      <c r="P10" s="119"/>
      <c r="Q10" s="119"/>
      <c r="R10" s="119"/>
      <c r="S10" s="119"/>
      <c r="T10" s="119"/>
      <c r="U10" s="119"/>
      <c r="V10" s="119"/>
      <c r="W10" s="119"/>
      <c r="X10" s="119"/>
      <c r="Y10" s="77"/>
      <c r="Z10" s="119"/>
      <c r="AA10" s="119"/>
      <c r="AB10" s="119"/>
      <c r="AC10" s="119"/>
      <c r="AD10" s="77"/>
      <c r="AE10" s="119"/>
      <c r="AF10" s="119"/>
      <c r="AG10" s="119"/>
      <c r="AH10" s="119"/>
      <c r="AI10" s="119"/>
      <c r="AJ10" s="119"/>
      <c r="AK10" s="119"/>
      <c r="AL10" s="77"/>
      <c r="AM10" s="119"/>
      <c r="AN10" s="119"/>
      <c r="AO10" s="119"/>
      <c r="AP10" s="119"/>
      <c r="AQ10" s="119"/>
      <c r="AR10" s="119"/>
      <c r="AS10" s="119"/>
      <c r="AT10" s="77"/>
      <c r="AU10" s="119"/>
      <c r="AV10" s="119"/>
      <c r="AW10" s="119"/>
      <c r="AX10" s="119"/>
      <c r="AY10" s="119"/>
      <c r="AZ10" s="119"/>
      <c r="BA10" s="119"/>
      <c r="BB10" s="119"/>
      <c r="BC10" s="119"/>
      <c r="BD10" s="119"/>
      <c r="BE10" s="119"/>
      <c r="BF10" s="77"/>
    </row>
    <row r="11" spans="1:58" ht="17.100000000000001" customHeight="1" x14ac:dyDescent="0.3">
      <c r="B11" s="7" t="s">
        <v>71</v>
      </c>
      <c r="C11" s="81">
        <f>'Verrekenprijzen - Beveiliging'!E3</f>
        <v>0</v>
      </c>
      <c r="D11" s="77"/>
      <c r="E11" s="120"/>
      <c r="F11" s="77"/>
      <c r="G11" s="120"/>
      <c r="H11" s="120"/>
      <c r="I11" s="120"/>
      <c r="J11" s="120"/>
      <c r="K11" s="77"/>
      <c r="L11" s="77"/>
      <c r="M11" s="120"/>
      <c r="N11" s="120"/>
      <c r="O11" s="120"/>
      <c r="P11" s="120"/>
      <c r="Q11" s="120"/>
      <c r="R11" s="120"/>
      <c r="S11" s="120"/>
      <c r="T11" s="120"/>
      <c r="U11" s="120"/>
      <c r="V11" s="120"/>
      <c r="W11" s="120"/>
      <c r="X11" s="120"/>
      <c r="Y11" s="77"/>
      <c r="Z11" s="120"/>
      <c r="AA11" s="120"/>
      <c r="AB11" s="120"/>
      <c r="AC11" s="120"/>
      <c r="AD11" s="77"/>
      <c r="AE11" s="120"/>
      <c r="AF11" s="120"/>
      <c r="AG11" s="120"/>
      <c r="AH11" s="120"/>
      <c r="AI11" s="120"/>
      <c r="AJ11" s="120"/>
      <c r="AK11" s="120"/>
      <c r="AL11" s="77"/>
      <c r="AM11" s="120"/>
      <c r="AN11" s="120"/>
      <c r="AO11" s="120"/>
      <c r="AP11" s="120"/>
      <c r="AQ11" s="120"/>
      <c r="AR11" s="120"/>
      <c r="AS11" s="120"/>
      <c r="AT11" s="77"/>
      <c r="AU11" s="120"/>
      <c r="AV11" s="120"/>
      <c r="AW11" s="120"/>
      <c r="AX11" s="120"/>
      <c r="AY11" s="120"/>
      <c r="AZ11" s="120"/>
      <c r="BA11" s="120"/>
      <c r="BB11" s="120"/>
      <c r="BC11" s="120"/>
      <c r="BD11" s="120"/>
      <c r="BE11" s="120"/>
      <c r="BF11" s="77"/>
    </row>
    <row r="12" spans="1:58" ht="17.100000000000001" customHeight="1" x14ac:dyDescent="0.3">
      <c r="B12" s="7" t="s">
        <v>89</v>
      </c>
      <c r="C12" s="81">
        <f>'Verrekenprijzen - Beveiliging'!E4</f>
        <v>0</v>
      </c>
      <c r="D12" s="77"/>
      <c r="E12" s="120"/>
      <c r="F12" s="77"/>
      <c r="G12" s="120"/>
      <c r="H12" s="120"/>
      <c r="I12" s="120"/>
      <c r="J12" s="120"/>
      <c r="K12" s="77"/>
      <c r="L12" s="77"/>
      <c r="M12" s="120"/>
      <c r="N12" s="120"/>
      <c r="O12" s="120"/>
      <c r="P12" s="120"/>
      <c r="Q12" s="120"/>
      <c r="R12" s="120"/>
      <c r="S12" s="120"/>
      <c r="T12" s="120"/>
      <c r="U12" s="120"/>
      <c r="V12" s="120"/>
      <c r="W12" s="120"/>
      <c r="X12" s="120"/>
      <c r="Y12" s="77"/>
      <c r="Z12" s="120"/>
      <c r="AA12" s="120"/>
      <c r="AB12" s="120"/>
      <c r="AC12" s="120"/>
      <c r="AD12" s="77"/>
      <c r="AE12" s="120"/>
      <c r="AF12" s="120"/>
      <c r="AG12" s="120"/>
      <c r="AH12" s="120"/>
      <c r="AI12" s="120"/>
      <c r="AJ12" s="120"/>
      <c r="AK12" s="120"/>
      <c r="AL12" s="77"/>
      <c r="AM12" s="120"/>
      <c r="AN12" s="120"/>
      <c r="AO12" s="120"/>
      <c r="AP12" s="120"/>
      <c r="AQ12" s="120"/>
      <c r="AR12" s="120"/>
      <c r="AS12" s="120"/>
      <c r="AT12" s="77"/>
      <c r="AU12" s="120"/>
      <c r="AV12" s="120"/>
      <c r="AW12" s="120"/>
      <c r="AX12" s="120"/>
      <c r="AY12" s="120"/>
      <c r="AZ12" s="120"/>
      <c r="BA12" s="120"/>
      <c r="BB12" s="120"/>
      <c r="BC12" s="120"/>
      <c r="BD12" s="120"/>
      <c r="BE12" s="120"/>
      <c r="BF12" s="77"/>
    </row>
    <row r="13" spans="1:58" ht="17.100000000000001" customHeight="1" x14ac:dyDescent="0.3">
      <c r="B13" s="7" t="s">
        <v>83</v>
      </c>
      <c r="C13" s="81">
        <f>'Verrekenprijzen - Beveiliging'!E5</f>
        <v>0</v>
      </c>
      <c r="D13" s="77"/>
      <c r="E13" s="120"/>
      <c r="F13" s="77"/>
      <c r="G13" s="120"/>
      <c r="H13" s="120"/>
      <c r="I13" s="120"/>
      <c r="J13" s="120"/>
      <c r="K13" s="77"/>
      <c r="L13" s="77"/>
      <c r="M13" s="120"/>
      <c r="N13" s="120"/>
      <c r="O13" s="120"/>
      <c r="P13" s="120"/>
      <c r="Q13" s="120"/>
      <c r="R13" s="120"/>
      <c r="S13" s="120"/>
      <c r="T13" s="120"/>
      <c r="U13" s="120"/>
      <c r="V13" s="120"/>
      <c r="W13" s="120"/>
      <c r="X13" s="120"/>
      <c r="Y13" s="77"/>
      <c r="Z13" s="120"/>
      <c r="AA13" s="120"/>
      <c r="AB13" s="120"/>
      <c r="AC13" s="120"/>
      <c r="AD13" s="77"/>
      <c r="AE13" s="120"/>
      <c r="AF13" s="120"/>
      <c r="AG13" s="120"/>
      <c r="AH13" s="120"/>
      <c r="AI13" s="120"/>
      <c r="AJ13" s="120"/>
      <c r="AK13" s="120"/>
      <c r="AL13" s="77"/>
      <c r="AM13" s="120"/>
      <c r="AN13" s="120"/>
      <c r="AO13" s="120"/>
      <c r="AP13" s="120"/>
      <c r="AQ13" s="120"/>
      <c r="AR13" s="120"/>
      <c r="AS13" s="120"/>
      <c r="AT13" s="77"/>
      <c r="AU13" s="120"/>
      <c r="AV13" s="120"/>
      <c r="AW13" s="120"/>
      <c r="AX13" s="120"/>
      <c r="AY13" s="120"/>
      <c r="AZ13" s="120"/>
      <c r="BA13" s="120"/>
      <c r="BB13" s="120"/>
      <c r="BC13" s="120"/>
      <c r="BD13" s="120"/>
      <c r="BE13" s="120"/>
      <c r="BF13" s="77"/>
    </row>
    <row r="14" spans="1:58" ht="17.100000000000001" customHeight="1" x14ac:dyDescent="0.3">
      <c r="B14" s="7" t="s">
        <v>84</v>
      </c>
      <c r="C14" s="81">
        <f>'Verrekenprijzen - Beveiliging'!E6</f>
        <v>0</v>
      </c>
      <c r="D14" s="77"/>
      <c r="E14" s="120"/>
      <c r="F14" s="77"/>
      <c r="G14" s="120"/>
      <c r="H14" s="120"/>
      <c r="I14" s="120"/>
      <c r="J14" s="120"/>
      <c r="K14" s="77"/>
      <c r="L14" s="77"/>
      <c r="M14" s="120"/>
      <c r="N14" s="120"/>
      <c r="O14" s="120"/>
      <c r="P14" s="120"/>
      <c r="Q14" s="120"/>
      <c r="R14" s="120"/>
      <c r="S14" s="120"/>
      <c r="T14" s="120"/>
      <c r="U14" s="120"/>
      <c r="V14" s="120"/>
      <c r="W14" s="120"/>
      <c r="X14" s="120"/>
      <c r="Y14" s="77"/>
      <c r="Z14" s="120"/>
      <c r="AA14" s="120"/>
      <c r="AB14" s="120"/>
      <c r="AC14" s="120"/>
      <c r="AD14" s="77"/>
      <c r="AE14" s="120"/>
      <c r="AF14" s="120"/>
      <c r="AG14" s="120"/>
      <c r="AH14" s="120"/>
      <c r="AI14" s="120"/>
      <c r="AJ14" s="120"/>
      <c r="AK14" s="120"/>
      <c r="AL14" s="77"/>
      <c r="AM14" s="120"/>
      <c r="AN14" s="120"/>
      <c r="AO14" s="120"/>
      <c r="AP14" s="120"/>
      <c r="AQ14" s="120"/>
      <c r="AR14" s="120"/>
      <c r="AS14" s="120"/>
      <c r="AT14" s="77"/>
      <c r="AU14" s="120"/>
      <c r="AV14" s="120"/>
      <c r="AW14" s="120"/>
      <c r="AX14" s="120"/>
      <c r="AY14" s="120"/>
      <c r="AZ14" s="120"/>
      <c r="BA14" s="120"/>
      <c r="BB14" s="120"/>
      <c r="BC14" s="120"/>
      <c r="BD14" s="120"/>
      <c r="BE14" s="120"/>
      <c r="BF14" s="77"/>
    </row>
    <row r="15" spans="1:58" ht="17.100000000000001" customHeight="1" x14ac:dyDescent="0.3">
      <c r="B15" s="7" t="s">
        <v>124</v>
      </c>
      <c r="C15" s="81">
        <f>SUM('Verrekenprijzen - BHV'!E3:E14)+SUM('Verrekenprijzen - BHV'!E17:E22)+SUM('Verrekenprijzen - BHV'!E25:E48)</f>
        <v>0</v>
      </c>
      <c r="D15" s="77"/>
      <c r="E15" s="120"/>
      <c r="F15" s="77"/>
      <c r="G15" s="120"/>
      <c r="H15" s="120"/>
      <c r="I15" s="120"/>
      <c r="J15" s="120"/>
      <c r="K15" s="77"/>
      <c r="L15" s="77"/>
      <c r="M15" s="120"/>
      <c r="N15" s="120"/>
      <c r="O15" s="120"/>
      <c r="P15" s="120"/>
      <c r="Q15" s="120"/>
      <c r="R15" s="120"/>
      <c r="S15" s="120"/>
      <c r="T15" s="120"/>
      <c r="U15" s="120"/>
      <c r="V15" s="120"/>
      <c r="W15" s="120"/>
      <c r="X15" s="120"/>
      <c r="Y15" s="77"/>
      <c r="Z15" s="120"/>
      <c r="AA15" s="120"/>
      <c r="AB15" s="120"/>
      <c r="AC15" s="120"/>
      <c r="AD15" s="77"/>
      <c r="AE15" s="120"/>
      <c r="AF15" s="120"/>
      <c r="AG15" s="120"/>
      <c r="AH15" s="120"/>
      <c r="AI15" s="120"/>
      <c r="AJ15" s="120"/>
      <c r="AK15" s="120"/>
      <c r="AL15" s="77"/>
      <c r="AM15" s="120"/>
      <c r="AN15" s="120"/>
      <c r="AO15" s="120"/>
      <c r="AP15" s="120"/>
      <c r="AQ15" s="120"/>
      <c r="AR15" s="120"/>
      <c r="AS15" s="120"/>
      <c r="AT15" s="77"/>
      <c r="AU15" s="120"/>
      <c r="AV15" s="120"/>
      <c r="AW15" s="120"/>
      <c r="AX15" s="120"/>
      <c r="AY15" s="120"/>
      <c r="AZ15" s="120"/>
      <c r="BA15" s="120"/>
      <c r="BB15" s="120"/>
      <c r="BC15" s="120"/>
      <c r="BD15" s="120"/>
      <c r="BE15" s="120"/>
      <c r="BF15" s="77"/>
    </row>
    <row r="16" spans="1:58" ht="17.100000000000001" customHeight="1" x14ac:dyDescent="0.3">
      <c r="B16" s="7" t="s">
        <v>92</v>
      </c>
      <c r="C16" s="81">
        <f>SUM('Verrekenprijzen - Keuren&amp;ijken'!E3:E7)</f>
        <v>0</v>
      </c>
      <c r="D16" s="77"/>
      <c r="E16" s="120"/>
      <c r="F16" s="77"/>
      <c r="G16" s="120"/>
      <c r="H16" s="120"/>
      <c r="I16" s="120"/>
      <c r="J16" s="120"/>
      <c r="K16" s="77"/>
      <c r="L16" s="77"/>
      <c r="M16" s="120"/>
      <c r="N16" s="120"/>
      <c r="O16" s="120"/>
      <c r="P16" s="120"/>
      <c r="Q16" s="120"/>
      <c r="R16" s="120"/>
      <c r="S16" s="120"/>
      <c r="T16" s="120"/>
      <c r="U16" s="120"/>
      <c r="V16" s="120"/>
      <c r="W16" s="120"/>
      <c r="X16" s="120"/>
      <c r="Y16" s="77"/>
      <c r="Z16" s="120"/>
      <c r="AA16" s="120"/>
      <c r="AB16" s="120"/>
      <c r="AC16" s="120"/>
      <c r="AD16" s="77"/>
      <c r="AE16" s="120"/>
      <c r="AF16" s="120"/>
      <c r="AG16" s="120"/>
      <c r="AH16" s="120"/>
      <c r="AI16" s="120"/>
      <c r="AJ16" s="120"/>
      <c r="AK16" s="120"/>
      <c r="AL16" s="77"/>
      <c r="AM16" s="120"/>
      <c r="AN16" s="120"/>
      <c r="AO16" s="120"/>
      <c r="AP16" s="120"/>
      <c r="AQ16" s="120"/>
      <c r="AR16" s="120"/>
      <c r="AS16" s="120"/>
      <c r="AT16" s="77"/>
      <c r="AU16" s="120"/>
      <c r="AV16" s="120"/>
      <c r="AW16" s="120"/>
      <c r="AX16" s="120"/>
      <c r="AY16" s="120"/>
      <c r="AZ16" s="120"/>
      <c r="BA16" s="120"/>
      <c r="BB16" s="120"/>
      <c r="BC16" s="120"/>
      <c r="BD16" s="120"/>
      <c r="BE16" s="120"/>
      <c r="BF16" s="77"/>
    </row>
    <row r="17" spans="1:58" s="1" customFormat="1" ht="17.100000000000001" customHeight="1" thickBot="1" x14ac:dyDescent="0.35">
      <c r="A17" s="10"/>
      <c r="B17" s="4" t="s">
        <v>205</v>
      </c>
      <c r="C17" s="82">
        <f>SUM(C11:C16)</f>
        <v>0</v>
      </c>
      <c r="D17" s="77"/>
      <c r="E17" s="121">
        <f>SUM(E6:E16)</f>
        <v>0</v>
      </c>
      <c r="F17" s="77"/>
      <c r="G17" s="121">
        <f>SUM(G6:G16)</f>
        <v>0</v>
      </c>
      <c r="H17" s="121">
        <f>SUM(H6:H16)</f>
        <v>0</v>
      </c>
      <c r="I17" s="121">
        <f>SUM(I6:I16)</f>
        <v>0</v>
      </c>
      <c r="J17" s="121">
        <f>SUM(J6:J16)</f>
        <v>0</v>
      </c>
      <c r="K17" s="77"/>
      <c r="L17" s="77"/>
      <c r="M17" s="121">
        <f t="shared" ref="M17:X17" si="1">SUM(M6:M16)</f>
        <v>0</v>
      </c>
      <c r="N17" s="121">
        <f t="shared" si="1"/>
        <v>0</v>
      </c>
      <c r="O17" s="121">
        <f t="shared" si="1"/>
        <v>0</v>
      </c>
      <c r="P17" s="121">
        <f t="shared" si="1"/>
        <v>0</v>
      </c>
      <c r="Q17" s="121">
        <f t="shared" si="1"/>
        <v>0</v>
      </c>
      <c r="R17" s="121">
        <f t="shared" si="1"/>
        <v>0</v>
      </c>
      <c r="S17" s="121">
        <f t="shared" si="1"/>
        <v>0</v>
      </c>
      <c r="T17" s="121">
        <f t="shared" si="1"/>
        <v>0</v>
      </c>
      <c r="U17" s="121">
        <f t="shared" si="1"/>
        <v>0</v>
      </c>
      <c r="V17" s="121">
        <f t="shared" si="1"/>
        <v>0</v>
      </c>
      <c r="W17" s="121">
        <f t="shared" si="1"/>
        <v>0</v>
      </c>
      <c r="X17" s="121">
        <f t="shared" si="1"/>
        <v>0</v>
      </c>
      <c r="Y17" s="77"/>
      <c r="Z17" s="121">
        <f>SUM(Z6:Z16)</f>
        <v>0</v>
      </c>
      <c r="AA17" s="121">
        <f>SUM(AA6:AA16)</f>
        <v>0</v>
      </c>
      <c r="AB17" s="121">
        <f>SUM(AB6:AB16)</f>
        <v>0</v>
      </c>
      <c r="AC17" s="121">
        <f>SUM(AC6:AC16)</f>
        <v>0</v>
      </c>
      <c r="AD17" s="77"/>
      <c r="AE17" s="121">
        <f t="shared" ref="AE17:AK17" si="2">SUM(AE6:AE16)</f>
        <v>0</v>
      </c>
      <c r="AF17" s="121">
        <f t="shared" si="2"/>
        <v>0</v>
      </c>
      <c r="AG17" s="121">
        <f t="shared" si="2"/>
        <v>0</v>
      </c>
      <c r="AH17" s="121">
        <f t="shared" si="2"/>
        <v>0</v>
      </c>
      <c r="AI17" s="121">
        <f t="shared" si="2"/>
        <v>0</v>
      </c>
      <c r="AJ17" s="121">
        <f t="shared" si="2"/>
        <v>0</v>
      </c>
      <c r="AK17" s="121">
        <f t="shared" si="2"/>
        <v>0</v>
      </c>
      <c r="AL17" s="77"/>
      <c r="AM17" s="121">
        <f t="shared" ref="AM17:AS17" si="3">SUM(AM6:AM16)</f>
        <v>0</v>
      </c>
      <c r="AN17" s="121">
        <f t="shared" si="3"/>
        <v>0</v>
      </c>
      <c r="AO17" s="121">
        <f t="shared" si="3"/>
        <v>0</v>
      </c>
      <c r="AP17" s="121">
        <f t="shared" si="3"/>
        <v>0</v>
      </c>
      <c r="AQ17" s="121">
        <f t="shared" si="3"/>
        <v>0</v>
      </c>
      <c r="AR17" s="121">
        <f t="shared" si="3"/>
        <v>0</v>
      </c>
      <c r="AS17" s="121">
        <f t="shared" si="3"/>
        <v>0</v>
      </c>
      <c r="AT17" s="77"/>
      <c r="AU17" s="121">
        <f t="shared" ref="AU17:BE17" si="4">SUM(AU6:AU16)</f>
        <v>0</v>
      </c>
      <c r="AV17" s="121">
        <f t="shared" si="4"/>
        <v>0</v>
      </c>
      <c r="AW17" s="121">
        <f t="shared" si="4"/>
        <v>0</v>
      </c>
      <c r="AX17" s="121">
        <f t="shared" si="4"/>
        <v>0</v>
      </c>
      <c r="AY17" s="121">
        <f t="shared" si="4"/>
        <v>0</v>
      </c>
      <c r="AZ17" s="121">
        <f t="shared" si="4"/>
        <v>0</v>
      </c>
      <c r="BA17" s="121">
        <f t="shared" si="4"/>
        <v>0</v>
      </c>
      <c r="BB17" s="121">
        <f t="shared" si="4"/>
        <v>0</v>
      </c>
      <c r="BC17" s="121">
        <f t="shared" si="4"/>
        <v>0</v>
      </c>
      <c r="BD17" s="121">
        <f t="shared" si="4"/>
        <v>0</v>
      </c>
      <c r="BE17" s="121">
        <f t="shared" si="4"/>
        <v>0</v>
      </c>
      <c r="BF17" s="83"/>
    </row>
    <row r="18" spans="1:58" ht="5.25" customHeight="1" x14ac:dyDescent="0.3">
      <c r="A18" s="9"/>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row>
    <row r="19" spans="1:58" s="1" customFormat="1" ht="17.100000000000001" customHeight="1" thickBot="1" x14ac:dyDescent="0.35">
      <c r="A19" s="9"/>
      <c r="B19" s="26" t="s">
        <v>206</v>
      </c>
      <c r="C19" s="86">
        <f>C8+C17</f>
        <v>0</v>
      </c>
      <c r="D19" s="77"/>
      <c r="E19" s="86">
        <f>E8</f>
        <v>0</v>
      </c>
      <c r="F19" s="77"/>
      <c r="G19" s="86">
        <f t="shared" ref="G19:J19" si="5">G8</f>
        <v>0</v>
      </c>
      <c r="H19" s="86">
        <f t="shared" si="5"/>
        <v>0</v>
      </c>
      <c r="I19" s="86">
        <f t="shared" si="5"/>
        <v>0</v>
      </c>
      <c r="J19" s="86">
        <f t="shared" si="5"/>
        <v>0</v>
      </c>
      <c r="K19" s="77"/>
      <c r="L19" s="77"/>
      <c r="M19" s="86">
        <f t="shared" ref="M19:X19" si="6">M8</f>
        <v>0</v>
      </c>
      <c r="N19" s="86">
        <f t="shared" si="6"/>
        <v>0</v>
      </c>
      <c r="O19" s="86">
        <f t="shared" si="6"/>
        <v>0</v>
      </c>
      <c r="P19" s="86">
        <f t="shared" si="6"/>
        <v>0</v>
      </c>
      <c r="Q19" s="86">
        <f t="shared" si="6"/>
        <v>0</v>
      </c>
      <c r="R19" s="86">
        <f t="shared" si="6"/>
        <v>0</v>
      </c>
      <c r="S19" s="86">
        <f t="shared" si="6"/>
        <v>0</v>
      </c>
      <c r="T19" s="86">
        <f t="shared" si="6"/>
        <v>0</v>
      </c>
      <c r="U19" s="86">
        <f t="shared" si="6"/>
        <v>0</v>
      </c>
      <c r="V19" s="86">
        <f t="shared" si="6"/>
        <v>0</v>
      </c>
      <c r="W19" s="86">
        <f t="shared" si="6"/>
        <v>0</v>
      </c>
      <c r="X19" s="86">
        <f t="shared" si="6"/>
        <v>0</v>
      </c>
      <c r="Y19" s="77"/>
      <c r="Z19" s="86">
        <f t="shared" ref="Z19:BE19" si="7">Z8</f>
        <v>0</v>
      </c>
      <c r="AA19" s="86">
        <f t="shared" si="7"/>
        <v>0</v>
      </c>
      <c r="AB19" s="86">
        <f t="shared" si="7"/>
        <v>0</v>
      </c>
      <c r="AC19" s="86">
        <f t="shared" si="7"/>
        <v>0</v>
      </c>
      <c r="AD19" s="77">
        <f t="shared" si="7"/>
        <v>0</v>
      </c>
      <c r="AE19" s="86">
        <f t="shared" si="7"/>
        <v>0</v>
      </c>
      <c r="AF19" s="86">
        <f t="shared" si="7"/>
        <v>0</v>
      </c>
      <c r="AG19" s="86">
        <f t="shared" si="7"/>
        <v>0</v>
      </c>
      <c r="AH19" s="86">
        <f t="shared" si="7"/>
        <v>0</v>
      </c>
      <c r="AI19" s="86">
        <f t="shared" si="7"/>
        <v>0</v>
      </c>
      <c r="AJ19" s="86">
        <f t="shared" si="7"/>
        <v>0</v>
      </c>
      <c r="AK19" s="86">
        <f t="shared" si="7"/>
        <v>0</v>
      </c>
      <c r="AL19" s="77">
        <f t="shared" si="7"/>
        <v>0</v>
      </c>
      <c r="AM19" s="86">
        <f t="shared" si="7"/>
        <v>0</v>
      </c>
      <c r="AN19" s="86">
        <f t="shared" si="7"/>
        <v>0</v>
      </c>
      <c r="AO19" s="86">
        <f t="shared" si="7"/>
        <v>0</v>
      </c>
      <c r="AP19" s="86">
        <f t="shared" si="7"/>
        <v>0</v>
      </c>
      <c r="AQ19" s="86">
        <f t="shared" si="7"/>
        <v>0</v>
      </c>
      <c r="AR19" s="86">
        <f t="shared" si="7"/>
        <v>0</v>
      </c>
      <c r="AS19" s="86">
        <f t="shared" si="7"/>
        <v>0</v>
      </c>
      <c r="AT19" s="77">
        <f t="shared" si="7"/>
        <v>0</v>
      </c>
      <c r="AU19" s="86">
        <f t="shared" si="7"/>
        <v>0</v>
      </c>
      <c r="AV19" s="86">
        <f t="shared" si="7"/>
        <v>0</v>
      </c>
      <c r="AW19" s="86">
        <f t="shared" si="7"/>
        <v>0</v>
      </c>
      <c r="AX19" s="86">
        <f t="shared" si="7"/>
        <v>0</v>
      </c>
      <c r="AY19" s="86">
        <f t="shared" si="7"/>
        <v>0</v>
      </c>
      <c r="AZ19" s="86">
        <f t="shared" si="7"/>
        <v>0</v>
      </c>
      <c r="BA19" s="86">
        <f t="shared" si="7"/>
        <v>0</v>
      </c>
      <c r="BB19" s="86">
        <f t="shared" si="7"/>
        <v>0</v>
      </c>
      <c r="BC19" s="86">
        <f t="shared" si="7"/>
        <v>0</v>
      </c>
      <c r="BD19" s="86">
        <f t="shared" si="7"/>
        <v>0</v>
      </c>
      <c r="BE19" s="86">
        <f t="shared" si="7"/>
        <v>0</v>
      </c>
      <c r="BF19" s="83"/>
    </row>
    <row r="20" spans="1:58" ht="14.25" x14ac:dyDescent="0.3">
      <c r="A20" s="9"/>
      <c r="B20" s="11"/>
      <c r="C20" s="84"/>
      <c r="D20" s="77"/>
      <c r="E20" s="84"/>
      <c r="F20" s="77"/>
      <c r="G20" s="84"/>
      <c r="H20" s="84"/>
      <c r="I20" s="84"/>
      <c r="J20" s="84"/>
      <c r="K20" s="77"/>
      <c r="L20" s="77"/>
      <c r="M20" s="84"/>
      <c r="N20" s="84"/>
      <c r="O20" s="84"/>
      <c r="P20" s="84"/>
      <c r="Q20" s="84"/>
      <c r="R20" s="84"/>
      <c r="S20" s="84"/>
      <c r="T20" s="84"/>
      <c r="U20" s="84"/>
      <c r="V20" s="84"/>
      <c r="W20" s="84"/>
      <c r="X20" s="84"/>
      <c r="Y20" s="77"/>
      <c r="Z20" s="84"/>
      <c r="AA20" s="84"/>
      <c r="AB20" s="84"/>
      <c r="AC20" s="84"/>
      <c r="AD20" s="77"/>
      <c r="AE20" s="84"/>
      <c r="AF20" s="84"/>
      <c r="AG20" s="84"/>
      <c r="AH20" s="84"/>
      <c r="AI20" s="84"/>
      <c r="AJ20" s="84"/>
      <c r="AK20" s="84"/>
      <c r="AL20" s="77"/>
      <c r="AM20" s="84"/>
      <c r="AN20" s="84"/>
      <c r="AO20" s="84"/>
      <c r="AP20" s="84"/>
      <c r="AQ20" s="84"/>
      <c r="AR20" s="84"/>
      <c r="AS20" s="84"/>
      <c r="AT20" s="77"/>
      <c r="AU20" s="84"/>
      <c r="AV20" s="84"/>
      <c r="AW20" s="84"/>
      <c r="AX20" s="84"/>
      <c r="AY20" s="84"/>
      <c r="AZ20" s="84"/>
      <c r="BA20" s="84"/>
      <c r="BB20" s="84"/>
      <c r="BC20" s="84"/>
      <c r="BD20" s="84"/>
      <c r="BE20" s="84"/>
      <c r="BF20" s="77"/>
    </row>
    <row r="21" spans="1:58" s="56" customFormat="1" ht="20.25" x14ac:dyDescent="0.3">
      <c r="A21" s="54"/>
      <c r="B21" s="55" t="s">
        <v>179</v>
      </c>
      <c r="C21" s="87"/>
      <c r="D21" s="77"/>
      <c r="E21" s="87"/>
      <c r="F21" s="77"/>
      <c r="G21" s="87"/>
      <c r="H21" s="87"/>
      <c r="I21" s="87"/>
      <c r="J21" s="87"/>
      <c r="K21" s="77"/>
      <c r="L21" s="77"/>
      <c r="M21" s="87"/>
      <c r="N21" s="87"/>
      <c r="O21" s="87"/>
      <c r="P21" s="87"/>
      <c r="Q21" s="87"/>
      <c r="R21" s="87"/>
      <c r="S21" s="87"/>
      <c r="T21" s="87"/>
      <c r="U21" s="87"/>
      <c r="V21" s="87"/>
      <c r="W21" s="87"/>
      <c r="X21" s="87"/>
      <c r="Y21" s="77"/>
      <c r="Z21" s="87"/>
      <c r="AA21" s="87"/>
      <c r="AB21" s="87"/>
      <c r="AC21" s="87"/>
      <c r="AD21" s="77"/>
      <c r="AE21" s="87"/>
      <c r="AF21" s="87"/>
      <c r="AG21" s="87"/>
      <c r="AH21" s="87"/>
      <c r="AI21" s="87"/>
      <c r="AJ21" s="87"/>
      <c r="AK21" s="87"/>
      <c r="AL21" s="77"/>
      <c r="AM21" s="87"/>
      <c r="AN21" s="87"/>
      <c r="AO21" s="87"/>
      <c r="AP21" s="87"/>
      <c r="AQ21" s="87"/>
      <c r="AR21" s="87"/>
      <c r="AS21" s="87"/>
      <c r="AT21" s="77"/>
      <c r="AU21" s="87"/>
      <c r="AV21" s="87"/>
      <c r="AW21" s="87"/>
      <c r="AX21" s="87"/>
      <c r="AY21" s="87"/>
      <c r="AZ21" s="87"/>
      <c r="BA21" s="87"/>
      <c r="BB21" s="87"/>
      <c r="BC21" s="87"/>
      <c r="BD21" s="87"/>
      <c r="BE21" s="87"/>
      <c r="BF21" s="88"/>
    </row>
    <row r="22" spans="1:58" ht="5.25" customHeight="1" x14ac:dyDescent="0.3">
      <c r="A22" s="9"/>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row>
    <row r="23" spans="1:58" ht="17.100000000000001" customHeight="1" x14ac:dyDescent="0.3">
      <c r="B23" s="41" t="s">
        <v>202</v>
      </c>
      <c r="C23" s="85"/>
      <c r="D23" s="77"/>
      <c r="E23" s="85"/>
      <c r="F23" s="77"/>
      <c r="G23" s="85"/>
      <c r="H23" s="85"/>
      <c r="I23" s="85"/>
      <c r="J23" s="85"/>
      <c r="K23" s="77"/>
      <c r="L23" s="77"/>
      <c r="M23" s="85"/>
      <c r="N23" s="85"/>
      <c r="O23" s="85"/>
      <c r="P23" s="85"/>
      <c r="Q23" s="85"/>
      <c r="R23" s="85"/>
      <c r="S23" s="85"/>
      <c r="T23" s="85"/>
      <c r="U23" s="85"/>
      <c r="V23" s="85"/>
      <c r="W23" s="85"/>
      <c r="X23" s="85"/>
      <c r="Y23" s="77"/>
      <c r="Z23" s="85"/>
      <c r="AA23" s="85"/>
      <c r="AB23" s="85"/>
      <c r="AC23" s="85"/>
      <c r="AD23" s="77"/>
      <c r="AE23" s="85"/>
      <c r="AF23" s="85"/>
      <c r="AG23" s="85"/>
      <c r="AH23" s="85"/>
      <c r="AI23" s="85"/>
      <c r="AJ23" s="85"/>
      <c r="AK23" s="85"/>
      <c r="AL23" s="77"/>
      <c r="AM23" s="85"/>
      <c r="AN23" s="85"/>
      <c r="AO23" s="85"/>
      <c r="AP23" s="85"/>
      <c r="AQ23" s="85"/>
      <c r="AR23" s="85"/>
      <c r="AS23" s="85"/>
      <c r="AT23" s="77"/>
      <c r="AU23" s="85"/>
      <c r="AV23" s="85"/>
      <c r="AW23" s="85"/>
      <c r="AX23" s="85"/>
      <c r="AY23" s="85"/>
      <c r="AZ23" s="85"/>
      <c r="BA23" s="85"/>
      <c r="BB23" s="85"/>
      <c r="BC23" s="85"/>
      <c r="BD23" s="85"/>
      <c r="BE23" s="85"/>
      <c r="BF23" s="77"/>
    </row>
    <row r="24" spans="1:58" ht="17.100000000000001" customHeight="1" x14ac:dyDescent="0.3">
      <c r="B24" s="6" t="s">
        <v>72</v>
      </c>
      <c r="C24" s="79">
        <f>SUM(D24:BE24)</f>
        <v>0</v>
      </c>
      <c r="D24" s="77"/>
      <c r="E24" s="79">
        <f>'Aanneemsom - Ontvangst'!E59</f>
        <v>0</v>
      </c>
      <c r="F24" s="77"/>
      <c r="G24" s="79">
        <f>'Aanneemsom - Ontvangst'!G59</f>
        <v>0</v>
      </c>
      <c r="H24" s="79">
        <f>'Aanneemsom - Ontvangst'!H59</f>
        <v>0</v>
      </c>
      <c r="I24" s="80"/>
      <c r="J24" s="79">
        <f>'Aanneemsom - Ontvangst'!J59</f>
        <v>0</v>
      </c>
      <c r="K24" s="77"/>
      <c r="L24" s="77"/>
      <c r="M24" s="80"/>
      <c r="N24" s="79">
        <f>'Aanneemsom - Ontvangst'!N59</f>
        <v>0</v>
      </c>
      <c r="O24" s="79">
        <f>'Aanneemsom - Ontvangst'!O59</f>
        <v>0</v>
      </c>
      <c r="P24" s="79">
        <f>'Aanneemsom - Ontvangst'!P59</f>
        <v>0</v>
      </c>
      <c r="Q24" s="80"/>
      <c r="R24" s="79">
        <f>'Aanneemsom - Ontvangst'!R59</f>
        <v>0</v>
      </c>
      <c r="S24" s="79">
        <f>'Aanneemsom - Ontvangst'!S59</f>
        <v>0</v>
      </c>
      <c r="T24" s="80"/>
      <c r="U24" s="79">
        <f>'Aanneemsom - Ontvangst'!U59</f>
        <v>0</v>
      </c>
      <c r="V24" s="80"/>
      <c r="W24" s="80"/>
      <c r="X24" s="80"/>
      <c r="Y24" s="77"/>
      <c r="Z24" s="79">
        <f>'Aanneemsom - Ontvangst'!Z59</f>
        <v>0</v>
      </c>
      <c r="AA24" s="79">
        <f>'Aanneemsom - Ontvangst'!AA59</f>
        <v>0</v>
      </c>
      <c r="AB24" s="79">
        <f>'Aanneemsom - Ontvangst'!AB59</f>
        <v>0</v>
      </c>
      <c r="AC24" s="79">
        <f>'Aanneemsom - Ontvangst'!AC59</f>
        <v>0</v>
      </c>
      <c r="AD24" s="77"/>
      <c r="AE24" s="79">
        <f>'Aanneemsom - Ontvangst'!AE59</f>
        <v>0</v>
      </c>
      <c r="AF24" s="80"/>
      <c r="AG24" s="79">
        <f>'Aanneemsom - Ontvangst'!AG59</f>
        <v>0</v>
      </c>
      <c r="AH24" s="79">
        <f>'Aanneemsom - Ontvangst'!AH59</f>
        <v>0</v>
      </c>
      <c r="AI24" s="79">
        <f>'Aanneemsom - Ontvangst'!AI59</f>
        <v>0</v>
      </c>
      <c r="AJ24" s="80"/>
      <c r="AK24" s="79">
        <f>'Aanneemsom - Ontvangst'!AK59</f>
        <v>0</v>
      </c>
      <c r="AL24" s="77"/>
      <c r="AM24" s="80"/>
      <c r="AN24" s="79">
        <f>'Aanneemsom - Ontvangst'!AN59</f>
        <v>0</v>
      </c>
      <c r="AO24" s="79">
        <f>'Aanneemsom - Ontvangst'!AO59</f>
        <v>0</v>
      </c>
      <c r="AP24" s="79">
        <f>'Aanneemsom - Ontvangst'!AP59</f>
        <v>0</v>
      </c>
      <c r="AQ24" s="80"/>
      <c r="AR24" s="79">
        <f>'Aanneemsom - Ontvangst'!AR59</f>
        <v>0</v>
      </c>
      <c r="AS24" s="79">
        <f>'Aanneemsom - Ontvangst'!AS59</f>
        <v>0</v>
      </c>
      <c r="AT24" s="77"/>
      <c r="AU24" s="79">
        <f>'Aanneemsom - Ontvangst'!AU59</f>
        <v>0</v>
      </c>
      <c r="AV24" s="80"/>
      <c r="AW24" s="79">
        <f>'Aanneemsom - Ontvangst'!AW59</f>
        <v>0</v>
      </c>
      <c r="AX24" s="79">
        <f>'Aanneemsom - Ontvangst'!AX59</f>
        <v>0</v>
      </c>
      <c r="AY24" s="79">
        <f>'Aanneemsom - Ontvangst'!AY59</f>
        <v>0</v>
      </c>
      <c r="AZ24" s="79">
        <f>'Aanneemsom - Ontvangst'!AZ59</f>
        <v>0</v>
      </c>
      <c r="BA24" s="79">
        <f>'Aanneemsom - Ontvangst'!BA59</f>
        <v>0</v>
      </c>
      <c r="BB24" s="79">
        <f>'Aanneemsom - Ontvangst'!BB59</f>
        <v>0</v>
      </c>
      <c r="BC24" s="79">
        <f>'Aanneemsom - Ontvangst'!BC59</f>
        <v>0</v>
      </c>
      <c r="BD24" s="79">
        <f>'Aanneemsom - Ontvangst'!BD59</f>
        <v>0</v>
      </c>
      <c r="BE24" s="79">
        <f>'Aanneemsom - Ontvangst'!BE59</f>
        <v>0</v>
      </c>
      <c r="BF24" s="77"/>
    </row>
    <row r="25" spans="1:58" ht="17.100000000000001" customHeight="1" x14ac:dyDescent="0.3">
      <c r="B25" s="7" t="s">
        <v>73</v>
      </c>
      <c r="C25" s="81">
        <f>SUM(D25:BE25)</f>
        <v>0</v>
      </c>
      <c r="D25" s="77"/>
      <c r="E25" s="81">
        <f>'Aanneemsom - Beveiliging'!E59</f>
        <v>0</v>
      </c>
      <c r="F25" s="77"/>
      <c r="G25" s="81">
        <f>'Aanneemsom - Beveiliging'!G59</f>
        <v>0</v>
      </c>
      <c r="H25" s="81">
        <f>'Aanneemsom - Beveiliging'!H59</f>
        <v>0</v>
      </c>
      <c r="I25" s="81">
        <f>'Aanneemsom - Beveiliging'!I59</f>
        <v>0</v>
      </c>
      <c r="J25" s="81">
        <f>'Aanneemsom - Beveiliging'!J59</f>
        <v>0</v>
      </c>
      <c r="K25" s="77"/>
      <c r="L25" s="77"/>
      <c r="M25" s="81">
        <f>'Aanneemsom - Beveiliging'!M59</f>
        <v>0</v>
      </c>
      <c r="N25" s="81">
        <f>'Aanneemsom - Beveiliging'!N59</f>
        <v>0</v>
      </c>
      <c r="O25" s="81">
        <f>'Aanneemsom - Beveiliging'!O59</f>
        <v>0</v>
      </c>
      <c r="P25" s="81">
        <f>'Aanneemsom - Beveiliging'!P59</f>
        <v>0</v>
      </c>
      <c r="Q25" s="81">
        <f>'Aanneemsom - Beveiliging'!Q59</f>
        <v>0</v>
      </c>
      <c r="R25" s="81">
        <f>'Aanneemsom - Beveiliging'!R59</f>
        <v>0</v>
      </c>
      <c r="S25" s="81">
        <f>'Aanneemsom - Beveiliging'!S59</f>
        <v>0</v>
      </c>
      <c r="T25" s="81">
        <f>'Aanneemsom - Beveiliging'!T59</f>
        <v>0</v>
      </c>
      <c r="U25" s="81">
        <f>'Aanneemsom - Beveiliging'!U59</f>
        <v>0</v>
      </c>
      <c r="V25" s="81">
        <f>'Aanneemsom - Beveiliging'!V59</f>
        <v>0</v>
      </c>
      <c r="W25" s="81">
        <f>'Aanneemsom - Beveiliging'!W59</f>
        <v>0</v>
      </c>
      <c r="X25" s="81">
        <f>'Aanneemsom - Beveiliging'!X59</f>
        <v>0</v>
      </c>
      <c r="Y25" s="77"/>
      <c r="Z25" s="81">
        <f>'Aanneemsom - Beveiliging'!Z59</f>
        <v>0</v>
      </c>
      <c r="AA25" s="81">
        <f>'Aanneemsom - Beveiliging'!AA59</f>
        <v>0</v>
      </c>
      <c r="AB25" s="81">
        <f>'Aanneemsom - Beveiliging'!AB59</f>
        <v>0</v>
      </c>
      <c r="AC25" s="81">
        <f>'Aanneemsom - Beveiliging'!AC59</f>
        <v>0</v>
      </c>
      <c r="AD25" s="77"/>
      <c r="AE25" s="81">
        <f>'Aanneemsom - Beveiliging'!AE59</f>
        <v>0</v>
      </c>
      <c r="AF25" s="81">
        <f>'Aanneemsom - Beveiliging'!AF59</f>
        <v>0</v>
      </c>
      <c r="AG25" s="81">
        <f>'Aanneemsom - Beveiliging'!AG59</f>
        <v>0</v>
      </c>
      <c r="AH25" s="80"/>
      <c r="AI25" s="81">
        <f>'Aanneemsom - Beveiliging'!AI59</f>
        <v>0</v>
      </c>
      <c r="AJ25" s="81">
        <f>'Aanneemsom - Beveiliging'!AJ59</f>
        <v>0</v>
      </c>
      <c r="AK25" s="81">
        <f>'Aanneemsom - Beveiliging'!AK59</f>
        <v>0</v>
      </c>
      <c r="AL25" s="77"/>
      <c r="AM25" s="81">
        <f>'Aanneemsom - Beveiliging'!AM59</f>
        <v>0</v>
      </c>
      <c r="AN25" s="81">
        <f>'Aanneemsom - Beveiliging'!AN59</f>
        <v>0</v>
      </c>
      <c r="AO25" s="81">
        <f>'Aanneemsom - Beveiliging'!AO59</f>
        <v>0</v>
      </c>
      <c r="AP25" s="81">
        <f>'Aanneemsom - Beveiliging'!AP59</f>
        <v>0</v>
      </c>
      <c r="AQ25" s="81">
        <f>'Aanneemsom - Beveiliging'!AQ59</f>
        <v>0</v>
      </c>
      <c r="AR25" s="81">
        <f>'Aanneemsom - Beveiliging'!AR59</f>
        <v>0</v>
      </c>
      <c r="AS25" s="81">
        <f>'Aanneemsom - Beveiliging'!AS59</f>
        <v>0</v>
      </c>
      <c r="AT25" s="77"/>
      <c r="AU25" s="81">
        <f>'Aanneemsom - Beveiliging'!AU59</f>
        <v>0</v>
      </c>
      <c r="AV25" s="81">
        <f>'Aanneemsom - Beveiliging'!AV59</f>
        <v>0</v>
      </c>
      <c r="AW25" s="81">
        <f>'Aanneemsom - Beveiliging'!AW59</f>
        <v>0</v>
      </c>
      <c r="AX25" s="81">
        <f>'Aanneemsom - Beveiliging'!AX59</f>
        <v>0</v>
      </c>
      <c r="AY25" s="81">
        <f>'Aanneemsom - Beveiliging'!AY59</f>
        <v>0</v>
      </c>
      <c r="AZ25" s="81">
        <f>'Aanneemsom - Beveiliging'!AZ59</f>
        <v>0</v>
      </c>
      <c r="BA25" s="80"/>
      <c r="BB25" s="81">
        <f>'Aanneemsom - Beveiliging'!BB59</f>
        <v>0</v>
      </c>
      <c r="BC25" s="81">
        <f>'Aanneemsom - Beveiliging'!BC59</f>
        <v>0</v>
      </c>
      <c r="BD25" s="81">
        <f>'Aanneemsom - Beveiliging'!BD59</f>
        <v>0</v>
      </c>
      <c r="BE25" s="81">
        <f>'Aanneemsom - Beveiliging'!BE59</f>
        <v>0</v>
      </c>
      <c r="BF25" s="77"/>
    </row>
    <row r="26" spans="1:58" s="1" customFormat="1" ht="17.100000000000001" customHeight="1" thickBot="1" x14ac:dyDescent="0.35">
      <c r="A26" s="9"/>
      <c r="B26" s="4" t="s">
        <v>203</v>
      </c>
      <c r="C26" s="82">
        <f>SUM(D26:BE26)</f>
        <v>0</v>
      </c>
      <c r="D26" s="77"/>
      <c r="E26" s="82">
        <f t="shared" ref="E26" si="8">SUM(E24:E25)</f>
        <v>0</v>
      </c>
      <c r="F26" s="77"/>
      <c r="G26" s="82">
        <f t="shared" ref="G26" si="9">SUM(G24:G25)</f>
        <v>0</v>
      </c>
      <c r="H26" s="82">
        <f t="shared" ref="H26" si="10">SUM(H24:H25)</f>
        <v>0</v>
      </c>
      <c r="I26" s="82">
        <f t="shared" ref="I26" si="11">SUM(I24:I25)</f>
        <v>0</v>
      </c>
      <c r="J26" s="82">
        <f t="shared" ref="J26" si="12">SUM(J24:J25)</f>
        <v>0</v>
      </c>
      <c r="K26" s="77"/>
      <c r="L26" s="77"/>
      <c r="M26" s="82">
        <f t="shared" ref="M26" si="13">SUM(M24:M25)</f>
        <v>0</v>
      </c>
      <c r="N26" s="82">
        <f t="shared" ref="N26" si="14">SUM(N24:N25)</f>
        <v>0</v>
      </c>
      <c r="O26" s="82">
        <f t="shared" ref="O26" si="15">SUM(O24:O25)</f>
        <v>0</v>
      </c>
      <c r="P26" s="82">
        <f t="shared" ref="P26" si="16">SUM(P24:P25)</f>
        <v>0</v>
      </c>
      <c r="Q26" s="82">
        <f t="shared" ref="Q26" si="17">SUM(Q24:Q25)</f>
        <v>0</v>
      </c>
      <c r="R26" s="82">
        <f t="shared" ref="R26" si="18">SUM(R24:R25)</f>
        <v>0</v>
      </c>
      <c r="S26" s="82">
        <f t="shared" ref="S26" si="19">SUM(S24:S25)</f>
        <v>0</v>
      </c>
      <c r="T26" s="82">
        <f t="shared" ref="T26" si="20">SUM(T24:T25)</f>
        <v>0</v>
      </c>
      <c r="U26" s="82">
        <f t="shared" ref="U26" si="21">SUM(U24:U25)</f>
        <v>0</v>
      </c>
      <c r="V26" s="82">
        <f t="shared" ref="V26" si="22">SUM(V24:V25)</f>
        <v>0</v>
      </c>
      <c r="W26" s="82">
        <f t="shared" ref="W26" si="23">SUM(W24:W25)</f>
        <v>0</v>
      </c>
      <c r="X26" s="82">
        <f t="shared" ref="X26" si="24">SUM(X24:X25)</f>
        <v>0</v>
      </c>
      <c r="Y26" s="77"/>
      <c r="Z26" s="82">
        <f t="shared" ref="Z26" si="25">SUM(Z24:Z25)</f>
        <v>0</v>
      </c>
      <c r="AA26" s="82">
        <f t="shared" ref="AA26" si="26">SUM(AA24:AA25)</f>
        <v>0</v>
      </c>
      <c r="AB26" s="82">
        <f t="shared" ref="AB26" si="27">SUM(AB24:AB25)</f>
        <v>0</v>
      </c>
      <c r="AC26" s="82">
        <f t="shared" ref="AC26" si="28">SUM(AC24:AC25)</f>
        <v>0</v>
      </c>
      <c r="AD26" s="77"/>
      <c r="AE26" s="82">
        <f t="shared" ref="AE26" si="29">SUM(AE24:AE25)</f>
        <v>0</v>
      </c>
      <c r="AF26" s="82">
        <f t="shared" ref="AF26" si="30">SUM(AF24:AF25)</f>
        <v>0</v>
      </c>
      <c r="AG26" s="82">
        <f t="shared" ref="AG26" si="31">SUM(AG24:AG25)</f>
        <v>0</v>
      </c>
      <c r="AH26" s="82">
        <f t="shared" ref="AH26" si="32">SUM(AH24:AH25)</f>
        <v>0</v>
      </c>
      <c r="AI26" s="82">
        <f t="shared" ref="AI26" si="33">SUM(AI24:AI25)</f>
        <v>0</v>
      </c>
      <c r="AJ26" s="82">
        <f t="shared" ref="AJ26" si="34">SUM(AJ24:AJ25)</f>
        <v>0</v>
      </c>
      <c r="AK26" s="82">
        <f t="shared" ref="AK26" si="35">SUM(AK24:AK25)</f>
        <v>0</v>
      </c>
      <c r="AL26" s="77"/>
      <c r="AM26" s="82">
        <f t="shared" ref="AM26" si="36">SUM(AM24:AM25)</f>
        <v>0</v>
      </c>
      <c r="AN26" s="82">
        <f t="shared" ref="AN26" si="37">SUM(AN24:AN25)</f>
        <v>0</v>
      </c>
      <c r="AO26" s="82">
        <f t="shared" ref="AO26" si="38">SUM(AO24:AO25)</f>
        <v>0</v>
      </c>
      <c r="AP26" s="82">
        <f t="shared" ref="AP26" si="39">SUM(AP24:AP25)</f>
        <v>0</v>
      </c>
      <c r="AQ26" s="82">
        <f t="shared" ref="AQ26" si="40">SUM(AQ24:AQ25)</f>
        <v>0</v>
      </c>
      <c r="AR26" s="82">
        <f t="shared" ref="AR26" si="41">SUM(AR24:AR25)</f>
        <v>0</v>
      </c>
      <c r="AS26" s="82">
        <f t="shared" ref="AS26" si="42">SUM(AS24:AS25)</f>
        <v>0</v>
      </c>
      <c r="AT26" s="77"/>
      <c r="AU26" s="82">
        <f t="shared" ref="AU26" si="43">SUM(AU24:AU25)</f>
        <v>0</v>
      </c>
      <c r="AV26" s="82">
        <f t="shared" ref="AV26" si="44">SUM(AV24:AV25)</f>
        <v>0</v>
      </c>
      <c r="AW26" s="82">
        <f t="shared" ref="AW26" si="45">SUM(AW24:AW25)</f>
        <v>0</v>
      </c>
      <c r="AX26" s="82">
        <f t="shared" ref="AX26" si="46">SUM(AX24:AX25)</f>
        <v>0</v>
      </c>
      <c r="AY26" s="82">
        <f t="shared" ref="AY26" si="47">SUM(AY24:AY25)</f>
        <v>0</v>
      </c>
      <c r="AZ26" s="82">
        <f t="shared" ref="AZ26" si="48">SUM(AZ24:AZ25)</f>
        <v>0</v>
      </c>
      <c r="BA26" s="82">
        <f t="shared" ref="BA26" si="49">SUM(BA24:BA25)</f>
        <v>0</v>
      </c>
      <c r="BB26" s="82">
        <f t="shared" ref="BB26" si="50">SUM(BB24:BB25)</f>
        <v>0</v>
      </c>
      <c r="BC26" s="82">
        <f t="shared" ref="BC26" si="51">SUM(BC24:BC25)</f>
        <v>0</v>
      </c>
      <c r="BD26" s="82">
        <f t="shared" ref="BD26" si="52">SUM(BD24:BD25)</f>
        <v>0</v>
      </c>
      <c r="BE26" s="82">
        <f t="shared" ref="BE26" si="53">SUM(BE24:BE25)</f>
        <v>0</v>
      </c>
      <c r="BF26" s="83"/>
    </row>
    <row r="27" spans="1:58" ht="5.25" customHeight="1" x14ac:dyDescent="0.3">
      <c r="B27" s="11"/>
      <c r="C27" s="84"/>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row>
    <row r="28" spans="1:58" ht="17.100000000000001" customHeight="1" x14ac:dyDescent="0.3">
      <c r="B28" s="41" t="s">
        <v>204</v>
      </c>
      <c r="C28" s="85"/>
      <c r="D28" s="77"/>
      <c r="E28" s="119"/>
      <c r="F28" s="77"/>
      <c r="G28" s="119"/>
      <c r="H28" s="119"/>
      <c r="I28" s="119"/>
      <c r="J28" s="119"/>
      <c r="K28" s="77"/>
      <c r="L28" s="77"/>
      <c r="M28" s="119"/>
      <c r="N28" s="119"/>
      <c r="O28" s="119"/>
      <c r="P28" s="119"/>
      <c r="Q28" s="119"/>
      <c r="R28" s="119"/>
      <c r="S28" s="119"/>
      <c r="T28" s="119"/>
      <c r="U28" s="119"/>
      <c r="V28" s="119"/>
      <c r="W28" s="119"/>
      <c r="X28" s="119"/>
      <c r="Y28" s="77"/>
      <c r="Z28" s="119"/>
      <c r="AA28" s="119"/>
      <c r="AB28" s="119"/>
      <c r="AC28" s="119"/>
      <c r="AD28" s="77"/>
      <c r="AE28" s="119"/>
      <c r="AF28" s="119"/>
      <c r="AG28" s="119"/>
      <c r="AH28" s="119"/>
      <c r="AI28" s="119"/>
      <c r="AJ28" s="119"/>
      <c r="AK28" s="119"/>
      <c r="AL28" s="77"/>
      <c r="AM28" s="119"/>
      <c r="AN28" s="119"/>
      <c r="AO28" s="119"/>
      <c r="AP28" s="119"/>
      <c r="AQ28" s="119"/>
      <c r="AR28" s="119"/>
      <c r="AS28" s="119"/>
      <c r="AT28" s="77"/>
      <c r="AU28" s="119"/>
      <c r="AV28" s="119"/>
      <c r="AW28" s="119"/>
      <c r="AX28" s="119"/>
      <c r="AY28" s="119"/>
      <c r="AZ28" s="119"/>
      <c r="BA28" s="119"/>
      <c r="BB28" s="119"/>
      <c r="BC28" s="119"/>
      <c r="BD28" s="119"/>
      <c r="BE28" s="119"/>
      <c r="BF28" s="77"/>
    </row>
    <row r="29" spans="1:58" ht="17.100000000000001" customHeight="1" x14ac:dyDescent="0.3">
      <c r="B29" s="7" t="s">
        <v>71</v>
      </c>
      <c r="C29" s="81">
        <f t="shared" ref="C29:C34" si="54">C11</f>
        <v>0</v>
      </c>
      <c r="D29" s="77"/>
      <c r="E29" s="120"/>
      <c r="F29" s="77"/>
      <c r="G29" s="120"/>
      <c r="H29" s="120"/>
      <c r="I29" s="120"/>
      <c r="J29" s="120"/>
      <c r="K29" s="77"/>
      <c r="L29" s="77"/>
      <c r="M29" s="120"/>
      <c r="N29" s="120"/>
      <c r="O29" s="120"/>
      <c r="P29" s="120"/>
      <c r="Q29" s="120"/>
      <c r="R29" s="120"/>
      <c r="S29" s="120"/>
      <c r="T29" s="120"/>
      <c r="U29" s="120"/>
      <c r="V29" s="120"/>
      <c r="W29" s="120"/>
      <c r="X29" s="120"/>
      <c r="Y29" s="77"/>
      <c r="Z29" s="120"/>
      <c r="AA29" s="120"/>
      <c r="AB29" s="120"/>
      <c r="AC29" s="120"/>
      <c r="AD29" s="77"/>
      <c r="AE29" s="120"/>
      <c r="AF29" s="120"/>
      <c r="AG29" s="120"/>
      <c r="AH29" s="120"/>
      <c r="AI29" s="120"/>
      <c r="AJ29" s="120"/>
      <c r="AK29" s="120"/>
      <c r="AL29" s="77"/>
      <c r="AM29" s="120"/>
      <c r="AN29" s="120"/>
      <c r="AO29" s="120"/>
      <c r="AP29" s="120"/>
      <c r="AQ29" s="120"/>
      <c r="AR29" s="120"/>
      <c r="AS29" s="120"/>
      <c r="AT29" s="77"/>
      <c r="AU29" s="120"/>
      <c r="AV29" s="120"/>
      <c r="AW29" s="120"/>
      <c r="AX29" s="120"/>
      <c r="AY29" s="120"/>
      <c r="AZ29" s="120"/>
      <c r="BA29" s="120"/>
      <c r="BB29" s="120"/>
      <c r="BC29" s="120"/>
      <c r="BD29" s="120"/>
      <c r="BE29" s="120"/>
      <c r="BF29" s="77"/>
    </row>
    <row r="30" spans="1:58" ht="17.100000000000001" customHeight="1" x14ac:dyDescent="0.3">
      <c r="B30" s="7" t="s">
        <v>89</v>
      </c>
      <c r="C30" s="81">
        <f t="shared" si="54"/>
        <v>0</v>
      </c>
      <c r="D30" s="77"/>
      <c r="E30" s="120"/>
      <c r="F30" s="77"/>
      <c r="G30" s="120"/>
      <c r="H30" s="120"/>
      <c r="I30" s="120"/>
      <c r="J30" s="120"/>
      <c r="K30" s="77"/>
      <c r="L30" s="77"/>
      <c r="M30" s="120"/>
      <c r="N30" s="120"/>
      <c r="O30" s="120"/>
      <c r="P30" s="120"/>
      <c r="Q30" s="120"/>
      <c r="R30" s="120"/>
      <c r="S30" s="120"/>
      <c r="T30" s="120"/>
      <c r="U30" s="120"/>
      <c r="V30" s="120"/>
      <c r="W30" s="120"/>
      <c r="X30" s="120"/>
      <c r="Y30" s="77"/>
      <c r="Z30" s="120"/>
      <c r="AA30" s="120"/>
      <c r="AB30" s="120"/>
      <c r="AC30" s="120"/>
      <c r="AD30" s="77"/>
      <c r="AE30" s="120"/>
      <c r="AF30" s="120"/>
      <c r="AG30" s="120"/>
      <c r="AH30" s="120"/>
      <c r="AI30" s="120"/>
      <c r="AJ30" s="120"/>
      <c r="AK30" s="120"/>
      <c r="AL30" s="77"/>
      <c r="AM30" s="120"/>
      <c r="AN30" s="120"/>
      <c r="AO30" s="120"/>
      <c r="AP30" s="120"/>
      <c r="AQ30" s="120"/>
      <c r="AR30" s="120"/>
      <c r="AS30" s="120"/>
      <c r="AT30" s="77"/>
      <c r="AU30" s="120"/>
      <c r="AV30" s="120"/>
      <c r="AW30" s="120"/>
      <c r="AX30" s="120"/>
      <c r="AY30" s="120"/>
      <c r="AZ30" s="120"/>
      <c r="BA30" s="120"/>
      <c r="BB30" s="120"/>
      <c r="BC30" s="120"/>
      <c r="BD30" s="120"/>
      <c r="BE30" s="120"/>
      <c r="BF30" s="77"/>
    </row>
    <row r="31" spans="1:58" ht="17.100000000000001" customHeight="1" x14ac:dyDescent="0.3">
      <c r="B31" s="7" t="s">
        <v>83</v>
      </c>
      <c r="C31" s="81">
        <f t="shared" si="54"/>
        <v>0</v>
      </c>
      <c r="D31" s="77"/>
      <c r="E31" s="120"/>
      <c r="F31" s="77"/>
      <c r="G31" s="120"/>
      <c r="H31" s="120"/>
      <c r="I31" s="120"/>
      <c r="J31" s="120"/>
      <c r="K31" s="77"/>
      <c r="L31" s="77"/>
      <c r="M31" s="120"/>
      <c r="N31" s="120"/>
      <c r="O31" s="120"/>
      <c r="P31" s="120"/>
      <c r="Q31" s="120"/>
      <c r="R31" s="120"/>
      <c r="S31" s="120"/>
      <c r="T31" s="120"/>
      <c r="U31" s="120"/>
      <c r="V31" s="120"/>
      <c r="W31" s="120"/>
      <c r="X31" s="120"/>
      <c r="Y31" s="77"/>
      <c r="Z31" s="120"/>
      <c r="AA31" s="120"/>
      <c r="AB31" s="120"/>
      <c r="AC31" s="120"/>
      <c r="AD31" s="77"/>
      <c r="AE31" s="120"/>
      <c r="AF31" s="120"/>
      <c r="AG31" s="120"/>
      <c r="AH31" s="120"/>
      <c r="AI31" s="120"/>
      <c r="AJ31" s="120"/>
      <c r="AK31" s="120"/>
      <c r="AL31" s="77"/>
      <c r="AM31" s="120"/>
      <c r="AN31" s="120"/>
      <c r="AO31" s="120"/>
      <c r="AP31" s="120"/>
      <c r="AQ31" s="120"/>
      <c r="AR31" s="120"/>
      <c r="AS31" s="120"/>
      <c r="AT31" s="77"/>
      <c r="AU31" s="120"/>
      <c r="AV31" s="120"/>
      <c r="AW31" s="120"/>
      <c r="AX31" s="120"/>
      <c r="AY31" s="120"/>
      <c r="AZ31" s="120"/>
      <c r="BA31" s="120"/>
      <c r="BB31" s="120"/>
      <c r="BC31" s="120"/>
      <c r="BD31" s="120"/>
      <c r="BE31" s="120"/>
      <c r="BF31" s="77"/>
    </row>
    <row r="32" spans="1:58" ht="17.100000000000001" customHeight="1" x14ac:dyDescent="0.3">
      <c r="B32" s="7" t="s">
        <v>84</v>
      </c>
      <c r="C32" s="81">
        <f t="shared" si="54"/>
        <v>0</v>
      </c>
      <c r="D32" s="77"/>
      <c r="E32" s="120"/>
      <c r="F32" s="77"/>
      <c r="G32" s="120"/>
      <c r="H32" s="120"/>
      <c r="I32" s="120"/>
      <c r="J32" s="120"/>
      <c r="K32" s="77"/>
      <c r="L32" s="77"/>
      <c r="M32" s="120"/>
      <c r="N32" s="120"/>
      <c r="O32" s="120"/>
      <c r="P32" s="120"/>
      <c r="Q32" s="120"/>
      <c r="R32" s="120"/>
      <c r="S32" s="120"/>
      <c r="T32" s="120"/>
      <c r="U32" s="120"/>
      <c r="V32" s="120"/>
      <c r="W32" s="120"/>
      <c r="X32" s="120"/>
      <c r="Y32" s="77"/>
      <c r="Z32" s="120"/>
      <c r="AA32" s="120"/>
      <c r="AB32" s="120"/>
      <c r="AC32" s="120"/>
      <c r="AD32" s="77"/>
      <c r="AE32" s="120"/>
      <c r="AF32" s="120"/>
      <c r="AG32" s="120"/>
      <c r="AH32" s="120"/>
      <c r="AI32" s="120"/>
      <c r="AJ32" s="120"/>
      <c r="AK32" s="120"/>
      <c r="AL32" s="77"/>
      <c r="AM32" s="120"/>
      <c r="AN32" s="120"/>
      <c r="AO32" s="120"/>
      <c r="AP32" s="120"/>
      <c r="AQ32" s="120"/>
      <c r="AR32" s="120"/>
      <c r="AS32" s="120"/>
      <c r="AT32" s="77"/>
      <c r="AU32" s="120"/>
      <c r="AV32" s="120"/>
      <c r="AW32" s="120"/>
      <c r="AX32" s="120"/>
      <c r="AY32" s="120"/>
      <c r="AZ32" s="120"/>
      <c r="BA32" s="120"/>
      <c r="BB32" s="120"/>
      <c r="BC32" s="120"/>
      <c r="BD32" s="120"/>
      <c r="BE32" s="120"/>
      <c r="BF32" s="77"/>
    </row>
    <row r="33" spans="1:58" ht="17.100000000000001" customHeight="1" x14ac:dyDescent="0.3">
      <c r="B33" s="7" t="s">
        <v>124</v>
      </c>
      <c r="C33" s="81">
        <f t="shared" si="54"/>
        <v>0</v>
      </c>
      <c r="D33" s="77"/>
      <c r="E33" s="120"/>
      <c r="F33" s="77"/>
      <c r="G33" s="120"/>
      <c r="H33" s="120"/>
      <c r="I33" s="120"/>
      <c r="J33" s="120"/>
      <c r="K33" s="77"/>
      <c r="L33" s="77"/>
      <c r="M33" s="120"/>
      <c r="N33" s="120"/>
      <c r="O33" s="120"/>
      <c r="P33" s="120"/>
      <c r="Q33" s="120"/>
      <c r="R33" s="120"/>
      <c r="S33" s="120"/>
      <c r="T33" s="120"/>
      <c r="U33" s="120"/>
      <c r="V33" s="120"/>
      <c r="W33" s="120"/>
      <c r="X33" s="120"/>
      <c r="Y33" s="77"/>
      <c r="Z33" s="120"/>
      <c r="AA33" s="120"/>
      <c r="AB33" s="120"/>
      <c r="AC33" s="120"/>
      <c r="AD33" s="77"/>
      <c r="AE33" s="120"/>
      <c r="AF33" s="120"/>
      <c r="AG33" s="120"/>
      <c r="AH33" s="120"/>
      <c r="AI33" s="120"/>
      <c r="AJ33" s="120"/>
      <c r="AK33" s="120"/>
      <c r="AL33" s="77"/>
      <c r="AM33" s="120"/>
      <c r="AN33" s="120"/>
      <c r="AO33" s="120"/>
      <c r="AP33" s="120"/>
      <c r="AQ33" s="120"/>
      <c r="AR33" s="120"/>
      <c r="AS33" s="120"/>
      <c r="AT33" s="77"/>
      <c r="AU33" s="120"/>
      <c r="AV33" s="120"/>
      <c r="AW33" s="120"/>
      <c r="AX33" s="120"/>
      <c r="AY33" s="120"/>
      <c r="AZ33" s="120"/>
      <c r="BA33" s="120"/>
      <c r="BB33" s="120"/>
      <c r="BC33" s="120"/>
      <c r="BD33" s="120"/>
      <c r="BE33" s="120"/>
      <c r="BF33" s="77"/>
    </row>
    <row r="34" spans="1:58" ht="17.100000000000001" customHeight="1" x14ac:dyDescent="0.3">
      <c r="B34" s="7" t="s">
        <v>92</v>
      </c>
      <c r="C34" s="81">
        <f t="shared" si="54"/>
        <v>0</v>
      </c>
      <c r="D34" s="77"/>
      <c r="E34" s="120"/>
      <c r="F34" s="77"/>
      <c r="G34" s="120"/>
      <c r="H34" s="120"/>
      <c r="I34" s="120"/>
      <c r="J34" s="120"/>
      <c r="K34" s="77"/>
      <c r="L34" s="77"/>
      <c r="M34" s="120"/>
      <c r="N34" s="120"/>
      <c r="O34" s="120"/>
      <c r="P34" s="120"/>
      <c r="Q34" s="120"/>
      <c r="R34" s="120"/>
      <c r="S34" s="120"/>
      <c r="T34" s="120"/>
      <c r="U34" s="120"/>
      <c r="V34" s="120"/>
      <c r="W34" s="120"/>
      <c r="X34" s="120"/>
      <c r="Y34" s="77"/>
      <c r="Z34" s="120"/>
      <c r="AA34" s="120"/>
      <c r="AB34" s="120"/>
      <c r="AC34" s="120"/>
      <c r="AD34" s="77"/>
      <c r="AE34" s="120"/>
      <c r="AF34" s="120"/>
      <c r="AG34" s="120"/>
      <c r="AH34" s="120"/>
      <c r="AI34" s="120"/>
      <c r="AJ34" s="120"/>
      <c r="AK34" s="120"/>
      <c r="AL34" s="77"/>
      <c r="AM34" s="120"/>
      <c r="AN34" s="120"/>
      <c r="AO34" s="120"/>
      <c r="AP34" s="120"/>
      <c r="AQ34" s="120"/>
      <c r="AR34" s="120"/>
      <c r="AS34" s="120"/>
      <c r="AT34" s="77"/>
      <c r="AU34" s="120"/>
      <c r="AV34" s="120"/>
      <c r="AW34" s="120"/>
      <c r="AX34" s="120"/>
      <c r="AY34" s="120"/>
      <c r="AZ34" s="120"/>
      <c r="BA34" s="120"/>
      <c r="BB34" s="120"/>
      <c r="BC34" s="120"/>
      <c r="BD34" s="120"/>
      <c r="BE34" s="120"/>
      <c r="BF34" s="77"/>
    </row>
    <row r="35" spans="1:58" s="1" customFormat="1" ht="17.100000000000001" customHeight="1" thickBot="1" x14ac:dyDescent="0.35">
      <c r="A35" s="10"/>
      <c r="B35" s="4" t="s">
        <v>205</v>
      </c>
      <c r="C35" s="82">
        <f>SUM(C29:C34)</f>
        <v>0</v>
      </c>
      <c r="D35" s="77"/>
      <c r="E35" s="121">
        <f>SUM(E24:E34)</f>
        <v>0</v>
      </c>
      <c r="F35" s="77"/>
      <c r="G35" s="121">
        <f>SUM(G24:G34)</f>
        <v>0</v>
      </c>
      <c r="H35" s="121">
        <f>SUM(H24:H34)</f>
        <v>0</v>
      </c>
      <c r="I35" s="121">
        <f>SUM(I24:I34)</f>
        <v>0</v>
      </c>
      <c r="J35" s="121">
        <f>SUM(J24:J34)</f>
        <v>0</v>
      </c>
      <c r="K35" s="77"/>
      <c r="L35" s="77"/>
      <c r="M35" s="121">
        <f t="shared" ref="M35:X35" si="55">SUM(M24:M34)</f>
        <v>0</v>
      </c>
      <c r="N35" s="121">
        <f t="shared" si="55"/>
        <v>0</v>
      </c>
      <c r="O35" s="121">
        <f t="shared" si="55"/>
        <v>0</v>
      </c>
      <c r="P35" s="121">
        <f t="shared" si="55"/>
        <v>0</v>
      </c>
      <c r="Q35" s="121">
        <f t="shared" si="55"/>
        <v>0</v>
      </c>
      <c r="R35" s="121">
        <f t="shared" si="55"/>
        <v>0</v>
      </c>
      <c r="S35" s="121">
        <f t="shared" si="55"/>
        <v>0</v>
      </c>
      <c r="T35" s="121">
        <f t="shared" si="55"/>
        <v>0</v>
      </c>
      <c r="U35" s="121">
        <f t="shared" si="55"/>
        <v>0</v>
      </c>
      <c r="V35" s="121">
        <f t="shared" si="55"/>
        <v>0</v>
      </c>
      <c r="W35" s="121">
        <f t="shared" si="55"/>
        <v>0</v>
      </c>
      <c r="X35" s="121">
        <f t="shared" si="55"/>
        <v>0</v>
      </c>
      <c r="Y35" s="77"/>
      <c r="Z35" s="121">
        <f>SUM(Z24:Z34)</f>
        <v>0</v>
      </c>
      <c r="AA35" s="121">
        <f>SUM(AA24:AA34)</f>
        <v>0</v>
      </c>
      <c r="AB35" s="121">
        <f>SUM(AB24:AB34)</f>
        <v>0</v>
      </c>
      <c r="AC35" s="121">
        <f>SUM(AC24:AC34)</f>
        <v>0</v>
      </c>
      <c r="AD35" s="77"/>
      <c r="AE35" s="121">
        <f t="shared" ref="AE35:AK35" si="56">SUM(AE24:AE34)</f>
        <v>0</v>
      </c>
      <c r="AF35" s="121">
        <f t="shared" si="56"/>
        <v>0</v>
      </c>
      <c r="AG35" s="121">
        <f t="shared" si="56"/>
        <v>0</v>
      </c>
      <c r="AH35" s="121">
        <f t="shared" si="56"/>
        <v>0</v>
      </c>
      <c r="AI35" s="121">
        <f t="shared" si="56"/>
        <v>0</v>
      </c>
      <c r="AJ35" s="121">
        <f t="shared" si="56"/>
        <v>0</v>
      </c>
      <c r="AK35" s="121">
        <f t="shared" si="56"/>
        <v>0</v>
      </c>
      <c r="AL35" s="77"/>
      <c r="AM35" s="121">
        <f t="shared" ref="AM35:AS35" si="57">SUM(AM24:AM34)</f>
        <v>0</v>
      </c>
      <c r="AN35" s="121">
        <f t="shared" si="57"/>
        <v>0</v>
      </c>
      <c r="AO35" s="121">
        <f t="shared" si="57"/>
        <v>0</v>
      </c>
      <c r="AP35" s="121">
        <f t="shared" si="57"/>
        <v>0</v>
      </c>
      <c r="AQ35" s="121">
        <f t="shared" si="57"/>
        <v>0</v>
      </c>
      <c r="AR35" s="121">
        <f t="shared" si="57"/>
        <v>0</v>
      </c>
      <c r="AS35" s="121">
        <f t="shared" si="57"/>
        <v>0</v>
      </c>
      <c r="AT35" s="77"/>
      <c r="AU35" s="121">
        <f t="shared" ref="AU35:BE35" si="58">SUM(AU24:AU34)</f>
        <v>0</v>
      </c>
      <c r="AV35" s="121">
        <f t="shared" si="58"/>
        <v>0</v>
      </c>
      <c r="AW35" s="121">
        <f t="shared" si="58"/>
        <v>0</v>
      </c>
      <c r="AX35" s="121">
        <f t="shared" si="58"/>
        <v>0</v>
      </c>
      <c r="AY35" s="121">
        <f t="shared" si="58"/>
        <v>0</v>
      </c>
      <c r="AZ35" s="121">
        <f t="shared" si="58"/>
        <v>0</v>
      </c>
      <c r="BA35" s="121">
        <f t="shared" si="58"/>
        <v>0</v>
      </c>
      <c r="BB35" s="121">
        <f t="shared" si="58"/>
        <v>0</v>
      </c>
      <c r="BC35" s="121">
        <f t="shared" si="58"/>
        <v>0</v>
      </c>
      <c r="BD35" s="121">
        <f t="shared" si="58"/>
        <v>0</v>
      </c>
      <c r="BE35" s="121">
        <f t="shared" si="58"/>
        <v>0</v>
      </c>
      <c r="BF35" s="83"/>
    </row>
    <row r="36" spans="1:58" ht="5.25" customHeight="1" x14ac:dyDescent="0.3">
      <c r="A36" s="9"/>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row>
    <row r="37" spans="1:58" s="124" customFormat="1" ht="17.100000000000001" customHeight="1" thickBot="1" x14ac:dyDescent="0.35">
      <c r="A37" s="122"/>
      <c r="B37" s="26" t="s">
        <v>206</v>
      </c>
      <c r="C37" s="86">
        <f>C26+C35</f>
        <v>0</v>
      </c>
      <c r="D37" s="119"/>
      <c r="E37" s="86">
        <f>E26</f>
        <v>0</v>
      </c>
      <c r="F37" s="119"/>
      <c r="G37" s="86">
        <f t="shared" ref="G37:BE37" si="59">G26</f>
        <v>0</v>
      </c>
      <c r="H37" s="86">
        <f t="shared" si="59"/>
        <v>0</v>
      </c>
      <c r="I37" s="86">
        <f t="shared" si="59"/>
        <v>0</v>
      </c>
      <c r="J37" s="86">
        <f t="shared" si="59"/>
        <v>0</v>
      </c>
      <c r="K37" s="119">
        <f t="shared" si="59"/>
        <v>0</v>
      </c>
      <c r="L37" s="119">
        <f t="shared" si="59"/>
        <v>0</v>
      </c>
      <c r="M37" s="86">
        <f t="shared" si="59"/>
        <v>0</v>
      </c>
      <c r="N37" s="86">
        <f t="shared" si="59"/>
        <v>0</v>
      </c>
      <c r="O37" s="86">
        <f t="shared" si="59"/>
        <v>0</v>
      </c>
      <c r="P37" s="86">
        <f t="shared" si="59"/>
        <v>0</v>
      </c>
      <c r="Q37" s="86">
        <f t="shared" si="59"/>
        <v>0</v>
      </c>
      <c r="R37" s="86">
        <f t="shared" si="59"/>
        <v>0</v>
      </c>
      <c r="S37" s="86">
        <f t="shared" si="59"/>
        <v>0</v>
      </c>
      <c r="T37" s="86">
        <f t="shared" si="59"/>
        <v>0</v>
      </c>
      <c r="U37" s="86">
        <f t="shared" si="59"/>
        <v>0</v>
      </c>
      <c r="V37" s="86">
        <f t="shared" si="59"/>
        <v>0</v>
      </c>
      <c r="W37" s="86">
        <f t="shared" si="59"/>
        <v>0</v>
      </c>
      <c r="X37" s="86">
        <f t="shared" si="59"/>
        <v>0</v>
      </c>
      <c r="Y37" s="119">
        <f t="shared" si="59"/>
        <v>0</v>
      </c>
      <c r="Z37" s="86">
        <f t="shared" si="59"/>
        <v>0</v>
      </c>
      <c r="AA37" s="86">
        <f t="shared" si="59"/>
        <v>0</v>
      </c>
      <c r="AB37" s="86">
        <f t="shared" si="59"/>
        <v>0</v>
      </c>
      <c r="AC37" s="86">
        <f t="shared" si="59"/>
        <v>0</v>
      </c>
      <c r="AD37" s="119">
        <f t="shared" si="59"/>
        <v>0</v>
      </c>
      <c r="AE37" s="86">
        <f t="shared" si="59"/>
        <v>0</v>
      </c>
      <c r="AF37" s="86">
        <f t="shared" si="59"/>
        <v>0</v>
      </c>
      <c r="AG37" s="86">
        <f t="shared" si="59"/>
        <v>0</v>
      </c>
      <c r="AH37" s="86">
        <f t="shared" si="59"/>
        <v>0</v>
      </c>
      <c r="AI37" s="86">
        <f t="shared" si="59"/>
        <v>0</v>
      </c>
      <c r="AJ37" s="86">
        <f t="shared" si="59"/>
        <v>0</v>
      </c>
      <c r="AK37" s="86">
        <f t="shared" si="59"/>
        <v>0</v>
      </c>
      <c r="AL37" s="119">
        <f t="shared" si="59"/>
        <v>0</v>
      </c>
      <c r="AM37" s="86">
        <f t="shared" si="59"/>
        <v>0</v>
      </c>
      <c r="AN37" s="86">
        <f t="shared" si="59"/>
        <v>0</v>
      </c>
      <c r="AO37" s="86">
        <f t="shared" si="59"/>
        <v>0</v>
      </c>
      <c r="AP37" s="86">
        <f t="shared" si="59"/>
        <v>0</v>
      </c>
      <c r="AQ37" s="86">
        <f t="shared" si="59"/>
        <v>0</v>
      </c>
      <c r="AR37" s="86">
        <f t="shared" si="59"/>
        <v>0</v>
      </c>
      <c r="AS37" s="86">
        <f t="shared" si="59"/>
        <v>0</v>
      </c>
      <c r="AT37" s="119">
        <f t="shared" si="59"/>
        <v>0</v>
      </c>
      <c r="AU37" s="86">
        <f t="shared" si="59"/>
        <v>0</v>
      </c>
      <c r="AV37" s="86">
        <f t="shared" si="59"/>
        <v>0</v>
      </c>
      <c r="AW37" s="86">
        <f t="shared" si="59"/>
        <v>0</v>
      </c>
      <c r="AX37" s="86">
        <f t="shared" si="59"/>
        <v>0</v>
      </c>
      <c r="AY37" s="86">
        <f t="shared" si="59"/>
        <v>0</v>
      </c>
      <c r="AZ37" s="86">
        <f t="shared" si="59"/>
        <v>0</v>
      </c>
      <c r="BA37" s="86">
        <f t="shared" si="59"/>
        <v>0</v>
      </c>
      <c r="BB37" s="86">
        <f t="shared" si="59"/>
        <v>0</v>
      </c>
      <c r="BC37" s="86">
        <f t="shared" si="59"/>
        <v>0</v>
      </c>
      <c r="BD37" s="86">
        <f t="shared" si="59"/>
        <v>0</v>
      </c>
      <c r="BE37" s="86">
        <f t="shared" si="59"/>
        <v>0</v>
      </c>
      <c r="BF37" s="123"/>
    </row>
    <row r="38" spans="1:58" ht="14.25" x14ac:dyDescent="0.3">
      <c r="A38" s="9"/>
      <c r="B38" s="11"/>
      <c r="C38" s="84"/>
      <c r="D38" s="77"/>
      <c r="E38" s="84"/>
      <c r="F38" s="77"/>
      <c r="G38" s="84"/>
      <c r="H38" s="84"/>
      <c r="I38" s="84"/>
      <c r="J38" s="84"/>
      <c r="K38" s="77"/>
      <c r="L38" s="77"/>
      <c r="M38" s="84"/>
      <c r="N38" s="84"/>
      <c r="O38" s="84"/>
      <c r="P38" s="84"/>
      <c r="Q38" s="84"/>
      <c r="R38" s="84"/>
      <c r="S38" s="84"/>
      <c r="T38" s="84"/>
      <c r="U38" s="84"/>
      <c r="V38" s="84"/>
      <c r="W38" s="84"/>
      <c r="X38" s="84"/>
      <c r="Y38" s="77"/>
      <c r="Z38" s="84"/>
      <c r="AA38" s="84"/>
      <c r="AB38" s="84"/>
      <c r="AC38" s="84"/>
      <c r="AD38" s="77"/>
      <c r="AE38" s="84"/>
      <c r="AF38" s="84"/>
      <c r="AG38" s="84"/>
      <c r="AH38" s="84"/>
      <c r="AI38" s="84"/>
      <c r="AJ38" s="84"/>
      <c r="AK38" s="84"/>
      <c r="AL38" s="77"/>
      <c r="AM38" s="84"/>
      <c r="AN38" s="84"/>
      <c r="AO38" s="84"/>
      <c r="AP38" s="84"/>
      <c r="AQ38" s="84"/>
      <c r="AR38" s="84"/>
      <c r="AS38" s="84"/>
      <c r="AT38" s="77"/>
      <c r="AU38" s="84"/>
      <c r="AV38" s="84"/>
      <c r="AW38" s="84"/>
      <c r="AX38" s="84"/>
      <c r="AY38" s="84"/>
      <c r="AZ38" s="84"/>
      <c r="BA38" s="84"/>
      <c r="BB38" s="84"/>
      <c r="BC38" s="84"/>
      <c r="BD38" s="84"/>
      <c r="BE38" s="84"/>
      <c r="BF38" s="77"/>
    </row>
    <row r="39" spans="1:58" s="56" customFormat="1" ht="20.25" x14ac:dyDescent="0.3">
      <c r="A39" s="54"/>
      <c r="B39" s="55" t="s">
        <v>180</v>
      </c>
      <c r="C39" s="87"/>
      <c r="D39" s="77"/>
      <c r="E39" s="87"/>
      <c r="F39" s="77"/>
      <c r="G39" s="87"/>
      <c r="H39" s="87"/>
      <c r="I39" s="87"/>
      <c r="J39" s="87"/>
      <c r="K39" s="77"/>
      <c r="L39" s="77"/>
      <c r="M39" s="87"/>
      <c r="N39" s="87"/>
      <c r="O39" s="87"/>
      <c r="P39" s="87"/>
      <c r="Q39" s="87"/>
      <c r="R39" s="87"/>
      <c r="S39" s="87"/>
      <c r="T39" s="87"/>
      <c r="U39" s="87"/>
      <c r="V39" s="87"/>
      <c r="W39" s="87"/>
      <c r="X39" s="87"/>
      <c r="Y39" s="77"/>
      <c r="Z39" s="87"/>
      <c r="AA39" s="87"/>
      <c r="AB39" s="87"/>
      <c r="AC39" s="87"/>
      <c r="AD39" s="77"/>
      <c r="AE39" s="87"/>
      <c r="AF39" s="87"/>
      <c r="AG39" s="87"/>
      <c r="AH39" s="87"/>
      <c r="AI39" s="87"/>
      <c r="AJ39" s="87"/>
      <c r="AK39" s="87"/>
      <c r="AL39" s="77"/>
      <c r="AM39" s="87"/>
      <c r="AN39" s="87"/>
      <c r="AO39" s="87"/>
      <c r="AP39" s="87"/>
      <c r="AQ39" s="87"/>
      <c r="AR39" s="87"/>
      <c r="AS39" s="87"/>
      <c r="AT39" s="77"/>
      <c r="AU39" s="87"/>
      <c r="AV39" s="87"/>
      <c r="AW39" s="87"/>
      <c r="AX39" s="87"/>
      <c r="AY39" s="87"/>
      <c r="AZ39" s="87"/>
      <c r="BA39" s="87"/>
      <c r="BB39" s="87"/>
      <c r="BC39" s="87"/>
      <c r="BD39" s="87"/>
      <c r="BE39" s="87"/>
      <c r="BF39" s="88"/>
    </row>
    <row r="40" spans="1:58" ht="5.25" customHeight="1" x14ac:dyDescent="0.3">
      <c r="A40" s="9"/>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row>
    <row r="41" spans="1:58" ht="17.100000000000001" customHeight="1" x14ac:dyDescent="0.3">
      <c r="B41" s="41" t="s">
        <v>202</v>
      </c>
      <c r="C41" s="85"/>
      <c r="D41" s="77"/>
      <c r="E41" s="85"/>
      <c r="F41" s="77"/>
      <c r="G41" s="85"/>
      <c r="H41" s="85"/>
      <c r="I41" s="85"/>
      <c r="J41" s="85"/>
      <c r="K41" s="77"/>
      <c r="L41" s="77"/>
      <c r="M41" s="85"/>
      <c r="N41" s="85"/>
      <c r="O41" s="85"/>
      <c r="P41" s="85"/>
      <c r="Q41" s="85"/>
      <c r="R41" s="85"/>
      <c r="S41" s="85"/>
      <c r="T41" s="85"/>
      <c r="U41" s="85"/>
      <c r="V41" s="85"/>
      <c r="W41" s="85"/>
      <c r="X41" s="85"/>
      <c r="Y41" s="77"/>
      <c r="Z41" s="85"/>
      <c r="AA41" s="85"/>
      <c r="AB41" s="85"/>
      <c r="AC41" s="85"/>
      <c r="AD41" s="77"/>
      <c r="AE41" s="85"/>
      <c r="AF41" s="85"/>
      <c r="AG41" s="85"/>
      <c r="AH41" s="85"/>
      <c r="AI41" s="85"/>
      <c r="AJ41" s="85"/>
      <c r="AK41" s="85"/>
      <c r="AL41" s="77"/>
      <c r="AM41" s="85"/>
      <c r="AN41" s="85"/>
      <c r="AO41" s="85"/>
      <c r="AP41" s="85"/>
      <c r="AQ41" s="85"/>
      <c r="AR41" s="85"/>
      <c r="AS41" s="85"/>
      <c r="AT41" s="77"/>
      <c r="AU41" s="85"/>
      <c r="AV41" s="85"/>
      <c r="AW41" s="85"/>
      <c r="AX41" s="85"/>
      <c r="AY41" s="85"/>
      <c r="AZ41" s="85"/>
      <c r="BA41" s="85"/>
      <c r="BB41" s="85"/>
      <c r="BC41" s="85"/>
      <c r="BD41" s="85"/>
      <c r="BE41" s="85"/>
      <c r="BF41" s="77"/>
    </row>
    <row r="42" spans="1:58" ht="17.100000000000001" customHeight="1" x14ac:dyDescent="0.3">
      <c r="B42" s="6" t="s">
        <v>72</v>
      </c>
      <c r="C42" s="79">
        <f>SUM(D42:BE42)</f>
        <v>0</v>
      </c>
      <c r="D42" s="77"/>
      <c r="E42" s="79">
        <f>'Aanneemsom - Ontvangst'!E81</f>
        <v>0</v>
      </c>
      <c r="F42" s="77"/>
      <c r="G42" s="79">
        <f>'Aanneemsom - Ontvangst'!G81</f>
        <v>0</v>
      </c>
      <c r="H42" s="79">
        <f>'Aanneemsom - Ontvangst'!H81</f>
        <v>0</v>
      </c>
      <c r="I42" s="80"/>
      <c r="J42" s="79">
        <f>'Aanneemsom - Ontvangst'!J81</f>
        <v>0</v>
      </c>
      <c r="K42" s="77"/>
      <c r="L42" s="77"/>
      <c r="M42" s="80"/>
      <c r="N42" s="79">
        <f>'Aanneemsom - Ontvangst'!N81</f>
        <v>0</v>
      </c>
      <c r="O42" s="79">
        <f>'Aanneemsom - Ontvangst'!O81</f>
        <v>0</v>
      </c>
      <c r="P42" s="79">
        <f>'Aanneemsom - Ontvangst'!P81</f>
        <v>0</v>
      </c>
      <c r="Q42" s="80"/>
      <c r="R42" s="79">
        <f>'Aanneemsom - Ontvangst'!R81</f>
        <v>0</v>
      </c>
      <c r="S42" s="79">
        <f>'Aanneemsom - Ontvangst'!S81</f>
        <v>0</v>
      </c>
      <c r="T42" s="80"/>
      <c r="U42" s="79">
        <f>'Aanneemsom - Ontvangst'!U81</f>
        <v>0</v>
      </c>
      <c r="V42" s="80"/>
      <c r="W42" s="80"/>
      <c r="X42" s="80"/>
      <c r="Y42" s="77"/>
      <c r="Z42" s="79">
        <f>'Aanneemsom - Ontvangst'!Z81</f>
        <v>0</v>
      </c>
      <c r="AA42" s="79">
        <f>'Aanneemsom - Ontvangst'!AA81</f>
        <v>0</v>
      </c>
      <c r="AB42" s="79">
        <f>'Aanneemsom - Ontvangst'!AB81</f>
        <v>0</v>
      </c>
      <c r="AC42" s="79">
        <f>'Aanneemsom - Ontvangst'!AC81</f>
        <v>0</v>
      </c>
      <c r="AD42" s="77"/>
      <c r="AE42" s="79">
        <f>'Aanneemsom - Ontvangst'!AE81</f>
        <v>0</v>
      </c>
      <c r="AF42" s="80"/>
      <c r="AG42" s="79">
        <f>'Aanneemsom - Ontvangst'!AG81</f>
        <v>0</v>
      </c>
      <c r="AH42" s="79">
        <f>'Aanneemsom - Ontvangst'!AH81</f>
        <v>0</v>
      </c>
      <c r="AI42" s="79">
        <f>'Aanneemsom - Ontvangst'!AI81</f>
        <v>0</v>
      </c>
      <c r="AJ42" s="80"/>
      <c r="AK42" s="79">
        <f>'Aanneemsom - Ontvangst'!AK81</f>
        <v>0</v>
      </c>
      <c r="AL42" s="77"/>
      <c r="AM42" s="80"/>
      <c r="AN42" s="79">
        <f>'Aanneemsom - Ontvangst'!AN81</f>
        <v>0</v>
      </c>
      <c r="AO42" s="79">
        <f>'Aanneemsom - Ontvangst'!AO81</f>
        <v>0</v>
      </c>
      <c r="AP42" s="79">
        <f>'Aanneemsom - Ontvangst'!AP81</f>
        <v>0</v>
      </c>
      <c r="AQ42" s="80"/>
      <c r="AR42" s="79">
        <f>'Aanneemsom - Ontvangst'!AR81</f>
        <v>0</v>
      </c>
      <c r="AS42" s="79">
        <f>'Aanneemsom - Ontvangst'!AS81</f>
        <v>0</v>
      </c>
      <c r="AT42" s="77"/>
      <c r="AU42" s="79">
        <f>'Aanneemsom - Ontvangst'!AU81</f>
        <v>0</v>
      </c>
      <c r="AV42" s="80"/>
      <c r="AW42" s="79">
        <f>'Aanneemsom - Ontvangst'!AW81</f>
        <v>0</v>
      </c>
      <c r="AX42" s="79">
        <f>'Aanneemsom - Ontvangst'!AX81</f>
        <v>0</v>
      </c>
      <c r="AY42" s="79">
        <f>'Aanneemsom - Ontvangst'!AY81</f>
        <v>0</v>
      </c>
      <c r="AZ42" s="79">
        <f>'Aanneemsom - Ontvangst'!AZ81</f>
        <v>0</v>
      </c>
      <c r="BA42" s="79">
        <f>'Aanneemsom - Ontvangst'!BA81</f>
        <v>0</v>
      </c>
      <c r="BB42" s="79">
        <f>'Aanneemsom - Ontvangst'!BB81</f>
        <v>0</v>
      </c>
      <c r="BC42" s="79">
        <f>'Aanneemsom - Ontvangst'!BC81</f>
        <v>0</v>
      </c>
      <c r="BD42" s="79">
        <f>'Aanneemsom - Ontvangst'!BD81</f>
        <v>0</v>
      </c>
      <c r="BE42" s="79">
        <f>'Aanneemsom - Ontvangst'!BE81</f>
        <v>0</v>
      </c>
      <c r="BF42" s="77"/>
    </row>
    <row r="43" spans="1:58" ht="17.100000000000001" customHeight="1" x14ac:dyDescent="0.3">
      <c r="B43" s="7" t="s">
        <v>73</v>
      </c>
      <c r="C43" s="81">
        <f>SUM(D43:BE43)</f>
        <v>0</v>
      </c>
      <c r="D43" s="77"/>
      <c r="E43" s="81">
        <f>'Aanneemsom - Beveiliging'!E81</f>
        <v>0</v>
      </c>
      <c r="F43" s="77"/>
      <c r="G43" s="81">
        <f>'Aanneemsom - Beveiliging'!G81</f>
        <v>0</v>
      </c>
      <c r="H43" s="81">
        <f>'Aanneemsom - Beveiliging'!H81</f>
        <v>0</v>
      </c>
      <c r="I43" s="81">
        <f>'Aanneemsom - Beveiliging'!I81</f>
        <v>0</v>
      </c>
      <c r="J43" s="81">
        <f>'Aanneemsom - Beveiliging'!J81</f>
        <v>0</v>
      </c>
      <c r="K43" s="77"/>
      <c r="L43" s="77"/>
      <c r="M43" s="81">
        <f>'Aanneemsom - Beveiliging'!M81</f>
        <v>0</v>
      </c>
      <c r="N43" s="81">
        <f>'Aanneemsom - Beveiliging'!N81</f>
        <v>0</v>
      </c>
      <c r="O43" s="81">
        <f>'Aanneemsom - Beveiliging'!O81</f>
        <v>0</v>
      </c>
      <c r="P43" s="81">
        <f>'Aanneemsom - Beveiliging'!P81</f>
        <v>0</v>
      </c>
      <c r="Q43" s="81">
        <f>'Aanneemsom - Beveiliging'!Q81</f>
        <v>0</v>
      </c>
      <c r="R43" s="81">
        <f>'Aanneemsom - Beveiliging'!R81</f>
        <v>0</v>
      </c>
      <c r="S43" s="81">
        <f>'Aanneemsom - Beveiliging'!S81</f>
        <v>0</v>
      </c>
      <c r="T43" s="81">
        <f>'Aanneemsom - Beveiliging'!T81</f>
        <v>0</v>
      </c>
      <c r="U43" s="81">
        <f>'Aanneemsom - Beveiliging'!U81</f>
        <v>0</v>
      </c>
      <c r="V43" s="81">
        <f>'Aanneemsom - Beveiliging'!V81</f>
        <v>0</v>
      </c>
      <c r="W43" s="81">
        <f>'Aanneemsom - Beveiliging'!W81</f>
        <v>0</v>
      </c>
      <c r="X43" s="81">
        <f>'Aanneemsom - Beveiliging'!X81</f>
        <v>0</v>
      </c>
      <c r="Y43" s="77"/>
      <c r="Z43" s="81">
        <f>'Aanneemsom - Beveiliging'!Z81</f>
        <v>0</v>
      </c>
      <c r="AA43" s="81">
        <f>'Aanneemsom - Beveiliging'!AA81</f>
        <v>0</v>
      </c>
      <c r="AB43" s="81">
        <f>'Aanneemsom - Beveiliging'!AB81</f>
        <v>0</v>
      </c>
      <c r="AC43" s="81">
        <f>'Aanneemsom - Beveiliging'!AC81</f>
        <v>0</v>
      </c>
      <c r="AD43" s="77"/>
      <c r="AE43" s="81">
        <f>'Aanneemsom - Beveiliging'!AE81</f>
        <v>0</v>
      </c>
      <c r="AF43" s="81">
        <f>'Aanneemsom - Beveiliging'!AF81</f>
        <v>0</v>
      </c>
      <c r="AG43" s="81">
        <f>'Aanneemsom - Beveiliging'!AG81</f>
        <v>0</v>
      </c>
      <c r="AH43" s="80"/>
      <c r="AI43" s="81">
        <f>'Aanneemsom - Beveiliging'!AI81</f>
        <v>0</v>
      </c>
      <c r="AJ43" s="81">
        <f>'Aanneemsom - Beveiliging'!AJ81</f>
        <v>0</v>
      </c>
      <c r="AK43" s="81">
        <f>'Aanneemsom - Beveiliging'!AK81</f>
        <v>0</v>
      </c>
      <c r="AL43" s="77"/>
      <c r="AM43" s="81">
        <f>'Aanneemsom - Beveiliging'!AM81</f>
        <v>0</v>
      </c>
      <c r="AN43" s="81">
        <f>'Aanneemsom - Beveiliging'!AN81</f>
        <v>0</v>
      </c>
      <c r="AO43" s="81">
        <f>'Aanneemsom - Beveiliging'!AO81</f>
        <v>0</v>
      </c>
      <c r="AP43" s="81">
        <f>'Aanneemsom - Beveiliging'!AP81</f>
        <v>0</v>
      </c>
      <c r="AQ43" s="81">
        <f>'Aanneemsom - Beveiliging'!AQ81</f>
        <v>0</v>
      </c>
      <c r="AR43" s="81">
        <f>'Aanneemsom - Beveiliging'!AR81</f>
        <v>0</v>
      </c>
      <c r="AS43" s="81">
        <f>'Aanneemsom - Beveiliging'!AS81</f>
        <v>0</v>
      </c>
      <c r="AT43" s="77"/>
      <c r="AU43" s="81">
        <f>'Aanneemsom - Beveiliging'!AU81</f>
        <v>0</v>
      </c>
      <c r="AV43" s="81">
        <f>'Aanneemsom - Beveiliging'!AV81</f>
        <v>0</v>
      </c>
      <c r="AW43" s="81">
        <f>'Aanneemsom - Beveiliging'!AW81</f>
        <v>0</v>
      </c>
      <c r="AX43" s="81">
        <f>'Aanneemsom - Beveiliging'!AX81</f>
        <v>0</v>
      </c>
      <c r="AY43" s="81">
        <f>'Aanneemsom - Beveiliging'!AY81</f>
        <v>0</v>
      </c>
      <c r="AZ43" s="81">
        <f>'Aanneemsom - Beveiliging'!AZ81</f>
        <v>0</v>
      </c>
      <c r="BA43" s="80"/>
      <c r="BB43" s="81">
        <f>'Aanneemsom - Beveiliging'!BB81</f>
        <v>0</v>
      </c>
      <c r="BC43" s="81">
        <f>'Aanneemsom - Beveiliging'!BC81</f>
        <v>0</v>
      </c>
      <c r="BD43" s="81">
        <f>'Aanneemsom - Beveiliging'!BD81</f>
        <v>0</v>
      </c>
      <c r="BE43" s="81">
        <f>'Aanneemsom - Beveiliging'!BE81</f>
        <v>0</v>
      </c>
      <c r="BF43" s="77"/>
    </row>
    <row r="44" spans="1:58" s="1" customFormat="1" ht="17.100000000000001" customHeight="1" thickBot="1" x14ac:dyDescent="0.35">
      <c r="A44" s="9"/>
      <c r="B44" s="4" t="s">
        <v>203</v>
      </c>
      <c r="C44" s="82">
        <f>SUM(D44:BE44)</f>
        <v>0</v>
      </c>
      <c r="D44" s="77"/>
      <c r="E44" s="82">
        <f>SUM(E42:E43)</f>
        <v>0</v>
      </c>
      <c r="F44" s="77"/>
      <c r="G44" s="82">
        <f t="shared" ref="G44" si="60">SUM(G42:G43)</f>
        <v>0</v>
      </c>
      <c r="H44" s="82">
        <f t="shared" ref="H44" si="61">SUM(H42:H43)</f>
        <v>0</v>
      </c>
      <c r="I44" s="82">
        <f t="shared" ref="I44" si="62">SUM(I42:I43)</f>
        <v>0</v>
      </c>
      <c r="J44" s="82">
        <f t="shared" ref="J44" si="63">SUM(J42:J43)</f>
        <v>0</v>
      </c>
      <c r="K44" s="77"/>
      <c r="L44" s="77"/>
      <c r="M44" s="82">
        <f t="shared" ref="M44" si="64">SUM(M42:M43)</f>
        <v>0</v>
      </c>
      <c r="N44" s="82">
        <f t="shared" ref="N44" si="65">SUM(N42:N43)</f>
        <v>0</v>
      </c>
      <c r="O44" s="82">
        <f t="shared" ref="O44" si="66">SUM(O42:O43)</f>
        <v>0</v>
      </c>
      <c r="P44" s="82">
        <f t="shared" ref="P44" si="67">SUM(P42:P43)</f>
        <v>0</v>
      </c>
      <c r="Q44" s="82">
        <f t="shared" ref="Q44" si="68">SUM(Q42:Q43)</f>
        <v>0</v>
      </c>
      <c r="R44" s="82">
        <f t="shared" ref="R44" si="69">SUM(R42:R43)</f>
        <v>0</v>
      </c>
      <c r="S44" s="82">
        <f t="shared" ref="S44" si="70">SUM(S42:S43)</f>
        <v>0</v>
      </c>
      <c r="T44" s="82">
        <f t="shared" ref="T44" si="71">SUM(T42:T43)</f>
        <v>0</v>
      </c>
      <c r="U44" s="82">
        <f t="shared" ref="U44" si="72">SUM(U42:U43)</f>
        <v>0</v>
      </c>
      <c r="V44" s="82">
        <f t="shared" ref="V44" si="73">SUM(V42:V43)</f>
        <v>0</v>
      </c>
      <c r="W44" s="82">
        <f t="shared" ref="W44" si="74">SUM(W42:W43)</f>
        <v>0</v>
      </c>
      <c r="X44" s="82">
        <f t="shared" ref="X44" si="75">SUM(X42:X43)</f>
        <v>0</v>
      </c>
      <c r="Y44" s="77"/>
      <c r="Z44" s="82">
        <f t="shared" ref="Z44" si="76">SUM(Z42:Z43)</f>
        <v>0</v>
      </c>
      <c r="AA44" s="82">
        <f t="shared" ref="AA44" si="77">SUM(AA42:AA43)</f>
        <v>0</v>
      </c>
      <c r="AB44" s="82">
        <f t="shared" ref="AB44" si="78">SUM(AB42:AB43)</f>
        <v>0</v>
      </c>
      <c r="AC44" s="82">
        <f t="shared" ref="AC44" si="79">SUM(AC42:AC43)</f>
        <v>0</v>
      </c>
      <c r="AD44" s="77"/>
      <c r="AE44" s="82">
        <f t="shared" ref="AE44" si="80">SUM(AE42:AE43)</f>
        <v>0</v>
      </c>
      <c r="AF44" s="82">
        <f t="shared" ref="AF44" si="81">SUM(AF42:AF43)</f>
        <v>0</v>
      </c>
      <c r="AG44" s="82">
        <f t="shared" ref="AG44" si="82">SUM(AG42:AG43)</f>
        <v>0</v>
      </c>
      <c r="AH44" s="82">
        <f t="shared" ref="AH44" si="83">SUM(AH42:AH43)</f>
        <v>0</v>
      </c>
      <c r="AI44" s="82">
        <f t="shared" ref="AI44" si="84">SUM(AI42:AI43)</f>
        <v>0</v>
      </c>
      <c r="AJ44" s="82">
        <f t="shared" ref="AJ44" si="85">SUM(AJ42:AJ43)</f>
        <v>0</v>
      </c>
      <c r="AK44" s="82">
        <f t="shared" ref="AK44" si="86">SUM(AK42:AK43)</f>
        <v>0</v>
      </c>
      <c r="AL44" s="77"/>
      <c r="AM44" s="82">
        <f t="shared" ref="AM44" si="87">SUM(AM42:AM43)</f>
        <v>0</v>
      </c>
      <c r="AN44" s="82">
        <f t="shared" ref="AN44" si="88">SUM(AN42:AN43)</f>
        <v>0</v>
      </c>
      <c r="AO44" s="82">
        <f t="shared" ref="AO44" si="89">SUM(AO42:AO43)</f>
        <v>0</v>
      </c>
      <c r="AP44" s="82">
        <f t="shared" ref="AP44" si="90">SUM(AP42:AP43)</f>
        <v>0</v>
      </c>
      <c r="AQ44" s="82">
        <f t="shared" ref="AQ44" si="91">SUM(AQ42:AQ43)</f>
        <v>0</v>
      </c>
      <c r="AR44" s="82">
        <f t="shared" ref="AR44" si="92">SUM(AR42:AR43)</f>
        <v>0</v>
      </c>
      <c r="AS44" s="82">
        <f t="shared" ref="AS44" si="93">SUM(AS42:AS43)</f>
        <v>0</v>
      </c>
      <c r="AT44" s="77"/>
      <c r="AU44" s="82">
        <f t="shared" ref="AU44" si="94">SUM(AU42:AU43)</f>
        <v>0</v>
      </c>
      <c r="AV44" s="82">
        <f t="shared" ref="AV44" si="95">SUM(AV42:AV43)</f>
        <v>0</v>
      </c>
      <c r="AW44" s="82">
        <f t="shared" ref="AW44" si="96">SUM(AW42:AW43)</f>
        <v>0</v>
      </c>
      <c r="AX44" s="82">
        <f t="shared" ref="AX44" si="97">SUM(AX42:AX43)</f>
        <v>0</v>
      </c>
      <c r="AY44" s="82">
        <f t="shared" ref="AY44" si="98">SUM(AY42:AY43)</f>
        <v>0</v>
      </c>
      <c r="AZ44" s="82">
        <f t="shared" ref="AZ44" si="99">SUM(AZ42:AZ43)</f>
        <v>0</v>
      </c>
      <c r="BA44" s="82">
        <f t="shared" ref="BA44" si="100">SUM(BA42:BA43)</f>
        <v>0</v>
      </c>
      <c r="BB44" s="82">
        <f t="shared" ref="BB44" si="101">SUM(BB42:BB43)</f>
        <v>0</v>
      </c>
      <c r="BC44" s="82">
        <f t="shared" ref="BC44" si="102">SUM(BC42:BC43)</f>
        <v>0</v>
      </c>
      <c r="BD44" s="82">
        <f t="shared" ref="BD44" si="103">SUM(BD42:BD43)</f>
        <v>0</v>
      </c>
      <c r="BE44" s="82">
        <f t="shared" ref="BE44" si="104">SUM(BE42:BE43)</f>
        <v>0</v>
      </c>
      <c r="BF44" s="83"/>
    </row>
    <row r="45" spans="1:58" ht="5.25" customHeight="1" x14ac:dyDescent="0.3">
      <c r="B45" s="11"/>
      <c r="C45" s="84"/>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row>
    <row r="46" spans="1:58" ht="17.100000000000001" customHeight="1" x14ac:dyDescent="0.3">
      <c r="B46" s="41" t="s">
        <v>204</v>
      </c>
      <c r="C46" s="85"/>
      <c r="D46" s="77"/>
      <c r="E46" s="119"/>
      <c r="F46" s="77"/>
      <c r="G46" s="119"/>
      <c r="H46" s="119"/>
      <c r="I46" s="119"/>
      <c r="J46" s="119"/>
      <c r="K46" s="77"/>
      <c r="L46" s="77"/>
      <c r="M46" s="119"/>
      <c r="N46" s="119"/>
      <c r="O46" s="119"/>
      <c r="P46" s="119"/>
      <c r="Q46" s="119"/>
      <c r="R46" s="119"/>
      <c r="S46" s="119"/>
      <c r="T46" s="119"/>
      <c r="U46" s="119"/>
      <c r="V46" s="119"/>
      <c r="W46" s="119"/>
      <c r="X46" s="119"/>
      <c r="Y46" s="77"/>
      <c r="Z46" s="119"/>
      <c r="AA46" s="119"/>
      <c r="AB46" s="119"/>
      <c r="AC46" s="119"/>
      <c r="AD46" s="77"/>
      <c r="AE46" s="119"/>
      <c r="AF46" s="119"/>
      <c r="AG46" s="119"/>
      <c r="AH46" s="119"/>
      <c r="AI46" s="119"/>
      <c r="AJ46" s="119"/>
      <c r="AK46" s="119"/>
      <c r="AL46" s="77"/>
      <c r="AM46" s="119"/>
      <c r="AN46" s="119"/>
      <c r="AO46" s="119"/>
      <c r="AP46" s="119"/>
      <c r="AQ46" s="119"/>
      <c r="AR46" s="119"/>
      <c r="AS46" s="119"/>
      <c r="AT46" s="77"/>
      <c r="AU46" s="119"/>
      <c r="AV46" s="119"/>
      <c r="AW46" s="119"/>
      <c r="AX46" s="119"/>
      <c r="AY46" s="119"/>
      <c r="AZ46" s="119"/>
      <c r="BA46" s="119"/>
      <c r="BB46" s="119"/>
      <c r="BC46" s="119"/>
      <c r="BD46" s="119"/>
      <c r="BE46" s="119"/>
      <c r="BF46" s="77"/>
    </row>
    <row r="47" spans="1:58" ht="17.100000000000001" customHeight="1" x14ac:dyDescent="0.3">
      <c r="B47" s="7" t="s">
        <v>71</v>
      </c>
      <c r="C47" s="81">
        <f t="shared" ref="C47:C52" si="105">C29</f>
        <v>0</v>
      </c>
      <c r="D47" s="77"/>
      <c r="E47" s="120"/>
      <c r="F47" s="77"/>
      <c r="G47" s="120"/>
      <c r="H47" s="120"/>
      <c r="I47" s="120"/>
      <c r="J47" s="120"/>
      <c r="K47" s="77"/>
      <c r="L47" s="77"/>
      <c r="M47" s="120"/>
      <c r="N47" s="120"/>
      <c r="O47" s="120"/>
      <c r="P47" s="120"/>
      <c r="Q47" s="120"/>
      <c r="R47" s="120"/>
      <c r="S47" s="120"/>
      <c r="T47" s="120"/>
      <c r="U47" s="120"/>
      <c r="V47" s="120"/>
      <c r="W47" s="120"/>
      <c r="X47" s="120"/>
      <c r="Y47" s="77"/>
      <c r="Z47" s="120"/>
      <c r="AA47" s="120"/>
      <c r="AB47" s="120"/>
      <c r="AC47" s="120"/>
      <c r="AD47" s="77"/>
      <c r="AE47" s="120"/>
      <c r="AF47" s="120"/>
      <c r="AG47" s="120"/>
      <c r="AH47" s="120"/>
      <c r="AI47" s="120"/>
      <c r="AJ47" s="120"/>
      <c r="AK47" s="120"/>
      <c r="AL47" s="77"/>
      <c r="AM47" s="120"/>
      <c r="AN47" s="120"/>
      <c r="AO47" s="120"/>
      <c r="AP47" s="120"/>
      <c r="AQ47" s="120"/>
      <c r="AR47" s="120"/>
      <c r="AS47" s="120"/>
      <c r="AT47" s="77"/>
      <c r="AU47" s="120"/>
      <c r="AV47" s="120"/>
      <c r="AW47" s="120"/>
      <c r="AX47" s="120"/>
      <c r="AY47" s="120"/>
      <c r="AZ47" s="120"/>
      <c r="BA47" s="120"/>
      <c r="BB47" s="120"/>
      <c r="BC47" s="120"/>
      <c r="BD47" s="120"/>
      <c r="BE47" s="120"/>
      <c r="BF47" s="77"/>
    </row>
    <row r="48" spans="1:58" ht="17.100000000000001" customHeight="1" x14ac:dyDescent="0.3">
      <c r="B48" s="7" t="s">
        <v>89</v>
      </c>
      <c r="C48" s="81">
        <f t="shared" si="105"/>
        <v>0</v>
      </c>
      <c r="D48" s="77"/>
      <c r="E48" s="120"/>
      <c r="F48" s="77"/>
      <c r="G48" s="120"/>
      <c r="H48" s="120"/>
      <c r="I48" s="120"/>
      <c r="J48" s="120"/>
      <c r="K48" s="77"/>
      <c r="L48" s="77"/>
      <c r="M48" s="120"/>
      <c r="N48" s="120"/>
      <c r="O48" s="120"/>
      <c r="P48" s="120"/>
      <c r="Q48" s="120"/>
      <c r="R48" s="120"/>
      <c r="S48" s="120"/>
      <c r="T48" s="120"/>
      <c r="U48" s="120"/>
      <c r="V48" s="120"/>
      <c r="W48" s="120"/>
      <c r="X48" s="120"/>
      <c r="Y48" s="77"/>
      <c r="Z48" s="120"/>
      <c r="AA48" s="120"/>
      <c r="AB48" s="120"/>
      <c r="AC48" s="120"/>
      <c r="AD48" s="77"/>
      <c r="AE48" s="120"/>
      <c r="AF48" s="120"/>
      <c r="AG48" s="120"/>
      <c r="AH48" s="120"/>
      <c r="AI48" s="120"/>
      <c r="AJ48" s="120"/>
      <c r="AK48" s="120"/>
      <c r="AL48" s="77"/>
      <c r="AM48" s="120"/>
      <c r="AN48" s="120"/>
      <c r="AO48" s="120"/>
      <c r="AP48" s="120"/>
      <c r="AQ48" s="120"/>
      <c r="AR48" s="120"/>
      <c r="AS48" s="120"/>
      <c r="AT48" s="77"/>
      <c r="AU48" s="120"/>
      <c r="AV48" s="120"/>
      <c r="AW48" s="120"/>
      <c r="AX48" s="120"/>
      <c r="AY48" s="120"/>
      <c r="AZ48" s="120"/>
      <c r="BA48" s="120"/>
      <c r="BB48" s="120"/>
      <c r="BC48" s="120"/>
      <c r="BD48" s="120"/>
      <c r="BE48" s="120"/>
      <c r="BF48" s="77"/>
    </row>
    <row r="49" spans="1:58" ht="17.100000000000001" customHeight="1" x14ac:dyDescent="0.3">
      <c r="B49" s="7" t="s">
        <v>83</v>
      </c>
      <c r="C49" s="81">
        <f t="shared" si="105"/>
        <v>0</v>
      </c>
      <c r="D49" s="77"/>
      <c r="E49" s="120"/>
      <c r="F49" s="77"/>
      <c r="G49" s="120"/>
      <c r="H49" s="120"/>
      <c r="I49" s="120"/>
      <c r="J49" s="120"/>
      <c r="K49" s="77"/>
      <c r="L49" s="77"/>
      <c r="M49" s="120"/>
      <c r="N49" s="120"/>
      <c r="O49" s="120"/>
      <c r="P49" s="120"/>
      <c r="Q49" s="120"/>
      <c r="R49" s="120"/>
      <c r="S49" s="120"/>
      <c r="T49" s="120"/>
      <c r="U49" s="120"/>
      <c r="V49" s="120"/>
      <c r="W49" s="120"/>
      <c r="X49" s="120"/>
      <c r="Y49" s="77"/>
      <c r="Z49" s="120"/>
      <c r="AA49" s="120"/>
      <c r="AB49" s="120"/>
      <c r="AC49" s="120"/>
      <c r="AD49" s="77"/>
      <c r="AE49" s="120"/>
      <c r="AF49" s="120"/>
      <c r="AG49" s="120"/>
      <c r="AH49" s="120"/>
      <c r="AI49" s="120"/>
      <c r="AJ49" s="120"/>
      <c r="AK49" s="120"/>
      <c r="AL49" s="77"/>
      <c r="AM49" s="120"/>
      <c r="AN49" s="120"/>
      <c r="AO49" s="120"/>
      <c r="AP49" s="120"/>
      <c r="AQ49" s="120"/>
      <c r="AR49" s="120"/>
      <c r="AS49" s="120"/>
      <c r="AT49" s="77"/>
      <c r="AU49" s="120"/>
      <c r="AV49" s="120"/>
      <c r="AW49" s="120"/>
      <c r="AX49" s="120"/>
      <c r="AY49" s="120"/>
      <c r="AZ49" s="120"/>
      <c r="BA49" s="120"/>
      <c r="BB49" s="120"/>
      <c r="BC49" s="120"/>
      <c r="BD49" s="120"/>
      <c r="BE49" s="120"/>
      <c r="BF49" s="77"/>
    </row>
    <row r="50" spans="1:58" ht="17.100000000000001" customHeight="1" x14ac:dyDescent="0.3">
      <c r="B50" s="7" t="s">
        <v>84</v>
      </c>
      <c r="C50" s="81">
        <f t="shared" si="105"/>
        <v>0</v>
      </c>
      <c r="D50" s="77"/>
      <c r="E50" s="120"/>
      <c r="F50" s="77"/>
      <c r="G50" s="120"/>
      <c r="H50" s="120"/>
      <c r="I50" s="120"/>
      <c r="J50" s="120"/>
      <c r="K50" s="77"/>
      <c r="L50" s="77"/>
      <c r="M50" s="120"/>
      <c r="N50" s="120"/>
      <c r="O50" s="120"/>
      <c r="P50" s="120"/>
      <c r="Q50" s="120"/>
      <c r="R50" s="120"/>
      <c r="S50" s="120"/>
      <c r="T50" s="120"/>
      <c r="U50" s="120"/>
      <c r="V50" s="120"/>
      <c r="W50" s="120"/>
      <c r="X50" s="120"/>
      <c r="Y50" s="77"/>
      <c r="Z50" s="120"/>
      <c r="AA50" s="120"/>
      <c r="AB50" s="120"/>
      <c r="AC50" s="120"/>
      <c r="AD50" s="77"/>
      <c r="AE50" s="120"/>
      <c r="AF50" s="120"/>
      <c r="AG50" s="120"/>
      <c r="AH50" s="120"/>
      <c r="AI50" s="120"/>
      <c r="AJ50" s="120"/>
      <c r="AK50" s="120"/>
      <c r="AL50" s="77"/>
      <c r="AM50" s="120"/>
      <c r="AN50" s="120"/>
      <c r="AO50" s="120"/>
      <c r="AP50" s="120"/>
      <c r="AQ50" s="120"/>
      <c r="AR50" s="120"/>
      <c r="AS50" s="120"/>
      <c r="AT50" s="77"/>
      <c r="AU50" s="120"/>
      <c r="AV50" s="120"/>
      <c r="AW50" s="120"/>
      <c r="AX50" s="120"/>
      <c r="AY50" s="120"/>
      <c r="AZ50" s="120"/>
      <c r="BA50" s="120"/>
      <c r="BB50" s="120"/>
      <c r="BC50" s="120"/>
      <c r="BD50" s="120"/>
      <c r="BE50" s="120"/>
      <c r="BF50" s="77"/>
    </row>
    <row r="51" spans="1:58" ht="17.100000000000001" customHeight="1" x14ac:dyDescent="0.3">
      <c r="B51" s="7" t="s">
        <v>124</v>
      </c>
      <c r="C51" s="81">
        <f t="shared" si="105"/>
        <v>0</v>
      </c>
      <c r="D51" s="77"/>
      <c r="E51" s="120"/>
      <c r="F51" s="77"/>
      <c r="G51" s="120"/>
      <c r="H51" s="120"/>
      <c r="I51" s="120"/>
      <c r="J51" s="120"/>
      <c r="K51" s="77"/>
      <c r="L51" s="77"/>
      <c r="M51" s="120"/>
      <c r="N51" s="120"/>
      <c r="O51" s="120"/>
      <c r="P51" s="120"/>
      <c r="Q51" s="120"/>
      <c r="R51" s="120"/>
      <c r="S51" s="120"/>
      <c r="T51" s="120"/>
      <c r="U51" s="120"/>
      <c r="V51" s="120"/>
      <c r="W51" s="120"/>
      <c r="X51" s="120"/>
      <c r="Y51" s="77"/>
      <c r="Z51" s="120"/>
      <c r="AA51" s="120"/>
      <c r="AB51" s="120"/>
      <c r="AC51" s="120"/>
      <c r="AD51" s="77"/>
      <c r="AE51" s="120"/>
      <c r="AF51" s="120"/>
      <c r="AG51" s="120"/>
      <c r="AH51" s="120"/>
      <c r="AI51" s="120"/>
      <c r="AJ51" s="120"/>
      <c r="AK51" s="120"/>
      <c r="AL51" s="77"/>
      <c r="AM51" s="120"/>
      <c r="AN51" s="120"/>
      <c r="AO51" s="120"/>
      <c r="AP51" s="120"/>
      <c r="AQ51" s="120"/>
      <c r="AR51" s="120"/>
      <c r="AS51" s="120"/>
      <c r="AT51" s="77"/>
      <c r="AU51" s="120"/>
      <c r="AV51" s="120"/>
      <c r="AW51" s="120"/>
      <c r="AX51" s="120"/>
      <c r="AY51" s="120"/>
      <c r="AZ51" s="120"/>
      <c r="BA51" s="120"/>
      <c r="BB51" s="120"/>
      <c r="BC51" s="120"/>
      <c r="BD51" s="120"/>
      <c r="BE51" s="120"/>
      <c r="BF51" s="77"/>
    </row>
    <row r="52" spans="1:58" ht="17.100000000000001" customHeight="1" x14ac:dyDescent="0.3">
      <c r="B52" s="7" t="s">
        <v>92</v>
      </c>
      <c r="C52" s="81">
        <f t="shared" si="105"/>
        <v>0</v>
      </c>
      <c r="D52" s="77"/>
      <c r="E52" s="120"/>
      <c r="F52" s="77"/>
      <c r="G52" s="120"/>
      <c r="H52" s="120"/>
      <c r="I52" s="120"/>
      <c r="J52" s="120"/>
      <c r="K52" s="77"/>
      <c r="L52" s="77"/>
      <c r="M52" s="120"/>
      <c r="N52" s="120"/>
      <c r="O52" s="120"/>
      <c r="P52" s="120"/>
      <c r="Q52" s="120"/>
      <c r="R52" s="120"/>
      <c r="S52" s="120"/>
      <c r="T52" s="120"/>
      <c r="U52" s="120"/>
      <c r="V52" s="120"/>
      <c r="W52" s="120"/>
      <c r="X52" s="120"/>
      <c r="Y52" s="77"/>
      <c r="Z52" s="120"/>
      <c r="AA52" s="120"/>
      <c r="AB52" s="120"/>
      <c r="AC52" s="120"/>
      <c r="AD52" s="77"/>
      <c r="AE52" s="120"/>
      <c r="AF52" s="120"/>
      <c r="AG52" s="120"/>
      <c r="AH52" s="120"/>
      <c r="AI52" s="120"/>
      <c r="AJ52" s="120"/>
      <c r="AK52" s="120"/>
      <c r="AL52" s="77"/>
      <c r="AM52" s="120"/>
      <c r="AN52" s="120"/>
      <c r="AO52" s="120"/>
      <c r="AP52" s="120"/>
      <c r="AQ52" s="120"/>
      <c r="AR52" s="120"/>
      <c r="AS52" s="120"/>
      <c r="AT52" s="77"/>
      <c r="AU52" s="120"/>
      <c r="AV52" s="120"/>
      <c r="AW52" s="120"/>
      <c r="AX52" s="120"/>
      <c r="AY52" s="120"/>
      <c r="AZ52" s="120"/>
      <c r="BA52" s="120"/>
      <c r="BB52" s="120"/>
      <c r="BC52" s="120"/>
      <c r="BD52" s="120"/>
      <c r="BE52" s="120"/>
      <c r="BF52" s="77"/>
    </row>
    <row r="53" spans="1:58" s="1" customFormat="1" ht="17.100000000000001" customHeight="1" thickBot="1" x14ac:dyDescent="0.35">
      <c r="A53" s="10"/>
      <c r="B53" s="4" t="s">
        <v>205</v>
      </c>
      <c r="C53" s="82">
        <f>SUM(C47:C52)</f>
        <v>0</v>
      </c>
      <c r="D53" s="77"/>
      <c r="E53" s="121">
        <f>SUM(E42:E52)</f>
        <v>0</v>
      </c>
      <c r="F53" s="77"/>
      <c r="G53" s="121">
        <f>SUM(G42:G52)</f>
        <v>0</v>
      </c>
      <c r="H53" s="121">
        <f>SUM(H42:H52)</f>
        <v>0</v>
      </c>
      <c r="I53" s="121">
        <f>SUM(I42:I52)</f>
        <v>0</v>
      </c>
      <c r="J53" s="121">
        <f>SUM(J42:J52)</f>
        <v>0</v>
      </c>
      <c r="K53" s="77"/>
      <c r="L53" s="77"/>
      <c r="M53" s="121">
        <f t="shared" ref="M53:X53" si="106">SUM(M42:M52)</f>
        <v>0</v>
      </c>
      <c r="N53" s="121">
        <f t="shared" si="106"/>
        <v>0</v>
      </c>
      <c r="O53" s="121">
        <f t="shared" si="106"/>
        <v>0</v>
      </c>
      <c r="P53" s="121">
        <f t="shared" si="106"/>
        <v>0</v>
      </c>
      <c r="Q53" s="121">
        <f t="shared" si="106"/>
        <v>0</v>
      </c>
      <c r="R53" s="121">
        <f t="shared" si="106"/>
        <v>0</v>
      </c>
      <c r="S53" s="121">
        <f t="shared" si="106"/>
        <v>0</v>
      </c>
      <c r="T53" s="121">
        <f t="shared" si="106"/>
        <v>0</v>
      </c>
      <c r="U53" s="121">
        <f t="shared" si="106"/>
        <v>0</v>
      </c>
      <c r="V53" s="121">
        <f t="shared" si="106"/>
        <v>0</v>
      </c>
      <c r="W53" s="121">
        <f t="shared" si="106"/>
        <v>0</v>
      </c>
      <c r="X53" s="121">
        <f t="shared" si="106"/>
        <v>0</v>
      </c>
      <c r="Y53" s="77"/>
      <c r="Z53" s="121">
        <f>SUM(Z42:Z52)</f>
        <v>0</v>
      </c>
      <c r="AA53" s="121">
        <f>SUM(AA42:AA52)</f>
        <v>0</v>
      </c>
      <c r="AB53" s="121">
        <f>SUM(AB42:AB52)</f>
        <v>0</v>
      </c>
      <c r="AC53" s="121">
        <f>SUM(AC42:AC52)</f>
        <v>0</v>
      </c>
      <c r="AD53" s="77"/>
      <c r="AE53" s="121">
        <f t="shared" ref="AE53:AK53" si="107">SUM(AE42:AE52)</f>
        <v>0</v>
      </c>
      <c r="AF53" s="121">
        <f t="shared" si="107"/>
        <v>0</v>
      </c>
      <c r="AG53" s="121">
        <f t="shared" si="107"/>
        <v>0</v>
      </c>
      <c r="AH53" s="121">
        <f t="shared" si="107"/>
        <v>0</v>
      </c>
      <c r="AI53" s="121">
        <f t="shared" si="107"/>
        <v>0</v>
      </c>
      <c r="AJ53" s="121">
        <f t="shared" si="107"/>
        <v>0</v>
      </c>
      <c r="AK53" s="121">
        <f t="shared" si="107"/>
        <v>0</v>
      </c>
      <c r="AL53" s="77"/>
      <c r="AM53" s="121">
        <f t="shared" ref="AM53:AS53" si="108">SUM(AM42:AM52)</f>
        <v>0</v>
      </c>
      <c r="AN53" s="121">
        <f t="shared" si="108"/>
        <v>0</v>
      </c>
      <c r="AO53" s="121">
        <f t="shared" si="108"/>
        <v>0</v>
      </c>
      <c r="AP53" s="121">
        <f t="shared" si="108"/>
        <v>0</v>
      </c>
      <c r="AQ53" s="121">
        <f t="shared" si="108"/>
        <v>0</v>
      </c>
      <c r="AR53" s="121">
        <f t="shared" si="108"/>
        <v>0</v>
      </c>
      <c r="AS53" s="121">
        <f t="shared" si="108"/>
        <v>0</v>
      </c>
      <c r="AT53" s="77"/>
      <c r="AU53" s="121">
        <f t="shared" ref="AU53:BE53" si="109">SUM(AU42:AU52)</f>
        <v>0</v>
      </c>
      <c r="AV53" s="121">
        <f t="shared" si="109"/>
        <v>0</v>
      </c>
      <c r="AW53" s="121">
        <f t="shared" si="109"/>
        <v>0</v>
      </c>
      <c r="AX53" s="121">
        <f t="shared" si="109"/>
        <v>0</v>
      </c>
      <c r="AY53" s="121">
        <f t="shared" si="109"/>
        <v>0</v>
      </c>
      <c r="AZ53" s="121">
        <f t="shared" si="109"/>
        <v>0</v>
      </c>
      <c r="BA53" s="121">
        <f t="shared" si="109"/>
        <v>0</v>
      </c>
      <c r="BB53" s="121">
        <f t="shared" si="109"/>
        <v>0</v>
      </c>
      <c r="BC53" s="121">
        <f t="shared" si="109"/>
        <v>0</v>
      </c>
      <c r="BD53" s="121">
        <f t="shared" si="109"/>
        <v>0</v>
      </c>
      <c r="BE53" s="121">
        <f t="shared" si="109"/>
        <v>0</v>
      </c>
      <c r="BF53" s="83"/>
    </row>
    <row r="54" spans="1:58" ht="5.25" customHeight="1" x14ac:dyDescent="0.3">
      <c r="A54" s="9"/>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row>
    <row r="55" spans="1:58" s="1" customFormat="1" ht="17.100000000000001" customHeight="1" thickBot="1" x14ac:dyDescent="0.35">
      <c r="A55" s="9"/>
      <c r="B55" s="26" t="s">
        <v>206</v>
      </c>
      <c r="C55" s="86">
        <f>C44+C53</f>
        <v>0</v>
      </c>
      <c r="D55" s="77"/>
      <c r="E55" s="86">
        <f>E44</f>
        <v>0</v>
      </c>
      <c r="F55" s="119">
        <f t="shared" ref="F55:BE55" si="110">F44</f>
        <v>0</v>
      </c>
      <c r="G55" s="86">
        <f t="shared" si="110"/>
        <v>0</v>
      </c>
      <c r="H55" s="86">
        <f t="shared" si="110"/>
        <v>0</v>
      </c>
      <c r="I55" s="86">
        <f t="shared" si="110"/>
        <v>0</v>
      </c>
      <c r="J55" s="86">
        <f t="shared" si="110"/>
        <v>0</v>
      </c>
      <c r="K55" s="119">
        <f t="shared" si="110"/>
        <v>0</v>
      </c>
      <c r="L55" s="119">
        <f t="shared" si="110"/>
        <v>0</v>
      </c>
      <c r="M55" s="86">
        <f t="shared" si="110"/>
        <v>0</v>
      </c>
      <c r="N55" s="86">
        <f t="shared" si="110"/>
        <v>0</v>
      </c>
      <c r="O55" s="86">
        <f t="shared" si="110"/>
        <v>0</v>
      </c>
      <c r="P55" s="86">
        <f t="shared" si="110"/>
        <v>0</v>
      </c>
      <c r="Q55" s="86">
        <f t="shared" si="110"/>
        <v>0</v>
      </c>
      <c r="R55" s="86">
        <f t="shared" si="110"/>
        <v>0</v>
      </c>
      <c r="S55" s="86">
        <f t="shared" si="110"/>
        <v>0</v>
      </c>
      <c r="T55" s="86">
        <f t="shared" si="110"/>
        <v>0</v>
      </c>
      <c r="U55" s="86">
        <f t="shared" si="110"/>
        <v>0</v>
      </c>
      <c r="V55" s="86">
        <f t="shared" si="110"/>
        <v>0</v>
      </c>
      <c r="W55" s="86">
        <f t="shared" si="110"/>
        <v>0</v>
      </c>
      <c r="X55" s="86">
        <f t="shared" si="110"/>
        <v>0</v>
      </c>
      <c r="Y55" s="119">
        <f t="shared" si="110"/>
        <v>0</v>
      </c>
      <c r="Z55" s="86">
        <f t="shared" si="110"/>
        <v>0</v>
      </c>
      <c r="AA55" s="86">
        <f t="shared" si="110"/>
        <v>0</v>
      </c>
      <c r="AB55" s="86">
        <f t="shared" si="110"/>
        <v>0</v>
      </c>
      <c r="AC55" s="86">
        <f t="shared" si="110"/>
        <v>0</v>
      </c>
      <c r="AD55" s="119">
        <f t="shared" si="110"/>
        <v>0</v>
      </c>
      <c r="AE55" s="86">
        <f t="shared" si="110"/>
        <v>0</v>
      </c>
      <c r="AF55" s="86">
        <f t="shared" si="110"/>
        <v>0</v>
      </c>
      <c r="AG55" s="86">
        <f t="shared" si="110"/>
        <v>0</v>
      </c>
      <c r="AH55" s="86">
        <f t="shared" si="110"/>
        <v>0</v>
      </c>
      <c r="AI55" s="86">
        <f t="shared" si="110"/>
        <v>0</v>
      </c>
      <c r="AJ55" s="86">
        <f t="shared" si="110"/>
        <v>0</v>
      </c>
      <c r="AK55" s="86">
        <f t="shared" si="110"/>
        <v>0</v>
      </c>
      <c r="AL55" s="119">
        <f t="shared" si="110"/>
        <v>0</v>
      </c>
      <c r="AM55" s="86">
        <f t="shared" si="110"/>
        <v>0</v>
      </c>
      <c r="AN55" s="86">
        <f t="shared" si="110"/>
        <v>0</v>
      </c>
      <c r="AO55" s="86">
        <f t="shared" si="110"/>
        <v>0</v>
      </c>
      <c r="AP55" s="86">
        <f t="shared" si="110"/>
        <v>0</v>
      </c>
      <c r="AQ55" s="86">
        <f t="shared" si="110"/>
        <v>0</v>
      </c>
      <c r="AR55" s="86">
        <f t="shared" si="110"/>
        <v>0</v>
      </c>
      <c r="AS55" s="86">
        <f t="shared" si="110"/>
        <v>0</v>
      </c>
      <c r="AT55" s="119">
        <f t="shared" si="110"/>
        <v>0</v>
      </c>
      <c r="AU55" s="86">
        <f t="shared" si="110"/>
        <v>0</v>
      </c>
      <c r="AV55" s="86">
        <f t="shared" si="110"/>
        <v>0</v>
      </c>
      <c r="AW55" s="86">
        <f t="shared" si="110"/>
        <v>0</v>
      </c>
      <c r="AX55" s="86">
        <f t="shared" si="110"/>
        <v>0</v>
      </c>
      <c r="AY55" s="86">
        <f t="shared" si="110"/>
        <v>0</v>
      </c>
      <c r="AZ55" s="86">
        <f t="shared" si="110"/>
        <v>0</v>
      </c>
      <c r="BA55" s="86">
        <f t="shared" si="110"/>
        <v>0</v>
      </c>
      <c r="BB55" s="86">
        <f t="shared" si="110"/>
        <v>0</v>
      </c>
      <c r="BC55" s="86">
        <f t="shared" si="110"/>
        <v>0</v>
      </c>
      <c r="BD55" s="86">
        <f t="shared" si="110"/>
        <v>0</v>
      </c>
      <c r="BE55" s="86">
        <f t="shared" si="110"/>
        <v>0</v>
      </c>
      <c r="BF55" s="83"/>
    </row>
    <row r="56" spans="1:58" ht="5.25" customHeight="1" x14ac:dyDescent="0.3">
      <c r="A56" s="9"/>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row>
    <row r="57" spans="1:58" ht="14.25" hidden="1" customHeight="1" x14ac:dyDescent="0.3"/>
    <row r="58" spans="1:58" ht="14.25" hidden="1" customHeight="1" x14ac:dyDescent="0.3"/>
    <row r="59" spans="1:58" ht="14.25" hidden="1" customHeight="1" x14ac:dyDescent="0.3"/>
    <row r="60" spans="1:58" ht="14.25" hidden="1" customHeight="1" x14ac:dyDescent="0.3"/>
    <row r="61" spans="1:58" ht="14.25" hidden="1" customHeight="1" x14ac:dyDescent="0.3"/>
    <row r="62" spans="1:58" ht="14.25" hidden="1" customHeight="1" x14ac:dyDescent="0.3"/>
    <row r="63" spans="1:58" ht="14.25" hidden="1" customHeight="1" x14ac:dyDescent="0.3"/>
    <row r="64" spans="1:58" ht="14.25" hidden="1" customHeight="1" x14ac:dyDescent="0.3"/>
    <row r="65" ht="14.25" hidden="1" customHeight="1" x14ac:dyDescent="0.3"/>
    <row r="66" ht="14.25" hidden="1" customHeight="1" x14ac:dyDescent="0.3"/>
    <row r="67" ht="14.25" hidden="1" customHeight="1" x14ac:dyDescent="0.3"/>
    <row r="68" ht="14.25" hidden="1" customHeight="1" x14ac:dyDescent="0.3"/>
    <row r="69" ht="14.25" hidden="1" customHeight="1" x14ac:dyDescent="0.3"/>
    <row r="70" ht="14.25" hidden="1" customHeight="1" x14ac:dyDescent="0.3"/>
    <row r="71" ht="14.25" hidden="1" customHeight="1" x14ac:dyDescent="0.3"/>
    <row r="72" ht="14.25" hidden="1" customHeight="1" x14ac:dyDescent="0.3"/>
    <row r="73" ht="14.25" hidden="1" customHeight="1" x14ac:dyDescent="0.3"/>
    <row r="74" ht="14.25" hidden="1" customHeight="1" x14ac:dyDescent="0.3"/>
    <row r="75" ht="14.25" hidden="1" customHeight="1" x14ac:dyDescent="0.3"/>
    <row r="76" ht="14.25" hidden="1" customHeight="1" x14ac:dyDescent="0.3"/>
    <row r="77" ht="14.25" hidden="1" customHeight="1" x14ac:dyDescent="0.3"/>
    <row r="78" ht="14.25" hidden="1" customHeight="1" x14ac:dyDescent="0.3"/>
    <row r="79" ht="14.25" hidden="1" customHeight="1" x14ac:dyDescent="0.3"/>
    <row r="80" ht="14.25" hidden="1" customHeight="1" x14ac:dyDescent="0.3"/>
    <row r="81" ht="14.25" hidden="1" customHeight="1" x14ac:dyDescent="0.3"/>
    <row r="82" ht="14.25" hidden="1" customHeight="1" x14ac:dyDescent="0.3"/>
    <row r="83" ht="14.25" hidden="1" customHeight="1" x14ac:dyDescent="0.3"/>
    <row r="84" ht="14.25" hidden="1" customHeight="1" x14ac:dyDescent="0.3"/>
    <row r="85" ht="14.25" hidden="1" customHeight="1" x14ac:dyDescent="0.3"/>
    <row r="86" ht="14.25" hidden="1" customHeight="1" x14ac:dyDescent="0.3"/>
    <row r="87" ht="14.25" hidden="1" customHeight="1" x14ac:dyDescent="0.3"/>
    <row r="88" ht="14.25" hidden="1" customHeight="1" x14ac:dyDescent="0.3"/>
    <row r="89" ht="14.25" hidden="1" customHeight="1" x14ac:dyDescent="0.3"/>
    <row r="90" ht="14.25" hidden="1" customHeight="1" x14ac:dyDescent="0.3"/>
    <row r="91" ht="14.25" hidden="1" customHeight="1" x14ac:dyDescent="0.3"/>
    <row r="92" ht="14.25" hidden="1" customHeight="1" x14ac:dyDescent="0.3"/>
    <row r="93" ht="14.25" hidden="1" customHeight="1" x14ac:dyDescent="0.3"/>
    <row r="94" ht="14.25" hidden="1" customHeight="1" x14ac:dyDescent="0.3"/>
    <row r="95" ht="14.25" hidden="1" customHeight="1" x14ac:dyDescent="0.3"/>
    <row r="96" ht="14.25" hidden="1" customHeight="1" x14ac:dyDescent="0.3"/>
    <row r="97" ht="14.25" hidden="1" customHeight="1" x14ac:dyDescent="0.3"/>
    <row r="98" ht="14.25" hidden="1" customHeight="1" x14ac:dyDescent="0.3"/>
    <row r="99" ht="14.25" hidden="1" customHeight="1" x14ac:dyDescent="0.3"/>
    <row r="100" ht="14.25" hidden="1" customHeight="1" x14ac:dyDescent="0.3"/>
    <row r="101" ht="14.25" hidden="1" customHeight="1" x14ac:dyDescent="0.3"/>
    <row r="102" ht="14.25" hidden="1" customHeight="1" x14ac:dyDescent="0.3"/>
  </sheetData>
  <sheetProtection algorithmName="SHA-512" hashValue="6hxpLfPdzFmwQKrVk2u8JdcQlE3ZtvTaIK146qGnOrm/F9RXdgTIFh4HNvZM4SsfEoO0EHyuuKQEnQm+RsDJdQ==" saltValue="1kEpTL4c1qwxRwAB3zBQl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6571-0D61-42E5-B79B-3484A44F1BF5}">
  <dimension ref="A1:BS83"/>
  <sheetViews>
    <sheetView zoomScale="101" zoomScaleNormal="115" workbookViewId="0">
      <pane xSplit="2" ySplit="1" topLeftCell="C2" activePane="bottomRight" state="frozen"/>
      <selection activeCell="A81" sqref="A81:XFD81"/>
      <selection pane="topRight" activeCell="A81" sqref="A81:XFD81"/>
      <selection pane="bottomLeft" activeCell="A81" sqref="A81:XFD81"/>
      <selection pane="bottomRight" activeCell="C15" sqref="C15"/>
    </sheetView>
  </sheetViews>
  <sheetFormatPr defaultColWidth="0" defaultRowHeight="0" customHeight="1" zeroHeight="1" x14ac:dyDescent="0.3"/>
  <cols>
    <col min="1" max="1" width="1.625" style="5" customWidth="1"/>
    <col min="2" max="2" width="24.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7" s="1" customFormat="1" ht="17.100000000000001" customHeight="1" x14ac:dyDescent="0.3">
      <c r="A1" s="5"/>
      <c r="C1" s="36" t="s">
        <v>54</v>
      </c>
      <c r="D1" s="78" t="s">
        <v>0</v>
      </c>
      <c r="E1" s="34" t="s">
        <v>1</v>
      </c>
      <c r="F1" s="78" t="s">
        <v>2</v>
      </c>
      <c r="G1" s="34" t="s">
        <v>3</v>
      </c>
      <c r="H1" s="34" t="s">
        <v>4</v>
      </c>
      <c r="I1" s="78" t="s">
        <v>5</v>
      </c>
      <c r="J1" s="34" t="s">
        <v>6</v>
      </c>
      <c r="K1" s="78" t="s">
        <v>7</v>
      </c>
      <c r="L1" s="78" t="s">
        <v>8</v>
      </c>
      <c r="M1" s="78" t="s">
        <v>9</v>
      </c>
      <c r="N1" s="34" t="s">
        <v>10</v>
      </c>
      <c r="O1" s="34" t="s">
        <v>11</v>
      </c>
      <c r="P1" s="34" t="s">
        <v>12</v>
      </c>
      <c r="Q1" s="78" t="s">
        <v>13</v>
      </c>
      <c r="R1" s="34" t="s">
        <v>14</v>
      </c>
      <c r="S1" s="34" t="s">
        <v>15</v>
      </c>
      <c r="T1" s="78" t="s">
        <v>16</v>
      </c>
      <c r="U1" s="34" t="s">
        <v>17</v>
      </c>
      <c r="V1" s="78" t="s">
        <v>18</v>
      </c>
      <c r="W1" s="78" t="s">
        <v>19</v>
      </c>
      <c r="X1" s="78" t="s">
        <v>20</v>
      </c>
      <c r="Y1" s="78" t="s">
        <v>21</v>
      </c>
      <c r="Z1" s="34" t="s">
        <v>22</v>
      </c>
      <c r="AA1" s="34" t="s">
        <v>23</v>
      </c>
      <c r="AB1" s="34" t="s">
        <v>24</v>
      </c>
      <c r="AC1" s="34" t="s">
        <v>25</v>
      </c>
      <c r="AD1" s="78" t="s">
        <v>26</v>
      </c>
      <c r="AE1" s="34" t="s">
        <v>27</v>
      </c>
      <c r="AF1" s="78" t="s">
        <v>28</v>
      </c>
      <c r="AG1" s="34" t="s">
        <v>29</v>
      </c>
      <c r="AH1" s="34" t="s">
        <v>30</v>
      </c>
      <c r="AI1" s="34" t="s">
        <v>31</v>
      </c>
      <c r="AJ1" s="78" t="s">
        <v>32</v>
      </c>
      <c r="AK1" s="34" t="s">
        <v>33</v>
      </c>
      <c r="AL1" s="78" t="s">
        <v>34</v>
      </c>
      <c r="AM1" s="78" t="s">
        <v>35</v>
      </c>
      <c r="AN1" s="34" t="s">
        <v>36</v>
      </c>
      <c r="AO1" s="34" t="s">
        <v>37</v>
      </c>
      <c r="AP1" s="34" t="s">
        <v>38</v>
      </c>
      <c r="AQ1" s="78" t="s">
        <v>39</v>
      </c>
      <c r="AR1" s="34" t="s">
        <v>40</v>
      </c>
      <c r="AS1" s="34" t="s">
        <v>41</v>
      </c>
      <c r="AT1" s="78" t="s">
        <v>42</v>
      </c>
      <c r="AU1" s="34" t="s">
        <v>43</v>
      </c>
      <c r="AV1" s="78" t="s">
        <v>44</v>
      </c>
      <c r="AW1" s="34" t="s">
        <v>45</v>
      </c>
      <c r="AX1" s="34" t="s">
        <v>46</v>
      </c>
      <c r="AY1" s="34" t="s">
        <v>47</v>
      </c>
      <c r="AZ1" s="34" t="s">
        <v>48</v>
      </c>
      <c r="BA1" s="34" t="s">
        <v>49</v>
      </c>
      <c r="BB1" s="34" t="s">
        <v>50</v>
      </c>
      <c r="BC1" s="34" t="s">
        <v>51</v>
      </c>
      <c r="BD1" s="34" t="s">
        <v>52</v>
      </c>
      <c r="BE1" s="34" t="s">
        <v>53</v>
      </c>
    </row>
    <row r="2" spans="1:57" ht="5.25" customHeight="1" x14ac:dyDescent="0.3"/>
    <row r="3" spans="1:57" ht="17.100000000000001" customHeight="1" x14ac:dyDescent="0.3">
      <c r="A3" s="33"/>
      <c r="B3" s="37" t="s">
        <v>215</v>
      </c>
      <c r="C3" s="37"/>
      <c r="F3" s="2"/>
    </row>
    <row r="4" spans="1:57" ht="17.100000000000001" customHeight="1" x14ac:dyDescent="0.3">
      <c r="A4" s="33"/>
      <c r="B4" s="89" t="s">
        <v>56</v>
      </c>
      <c r="C4" s="141"/>
      <c r="F4" s="2"/>
    </row>
    <row r="5" spans="1:57" ht="17.100000000000001" customHeight="1" x14ac:dyDescent="0.3">
      <c r="A5" s="33"/>
      <c r="B5" s="90" t="s">
        <v>57</v>
      </c>
      <c r="C5" s="142"/>
      <c r="F5" s="2"/>
    </row>
    <row r="6" spans="1:57" ht="17.100000000000001" customHeight="1" x14ac:dyDescent="0.3">
      <c r="A6" s="33"/>
      <c r="B6" s="90" t="s">
        <v>58</v>
      </c>
      <c r="C6" s="142"/>
      <c r="F6" s="2"/>
    </row>
    <row r="7" spans="1:57" ht="17.100000000000001" customHeight="1" x14ac:dyDescent="0.3">
      <c r="A7" s="33"/>
      <c r="B7" s="90" t="s">
        <v>59</v>
      </c>
      <c r="C7" s="142"/>
      <c r="F7" s="2"/>
    </row>
    <row r="8" spans="1:57" ht="17.100000000000001" customHeight="1" x14ac:dyDescent="0.3">
      <c r="A8" s="33"/>
      <c r="B8" s="90" t="s">
        <v>60</v>
      </c>
      <c r="C8" s="142"/>
      <c r="F8" s="2"/>
    </row>
    <row r="9" spans="1:57" ht="17.100000000000001" customHeight="1" x14ac:dyDescent="0.3">
      <c r="A9" s="33"/>
      <c r="B9" s="90" t="s">
        <v>61</v>
      </c>
      <c r="C9" s="142"/>
      <c r="F9" s="2"/>
    </row>
    <row r="10" spans="1:57" ht="17.100000000000001" customHeight="1" x14ac:dyDescent="0.3">
      <c r="A10" s="33"/>
      <c r="B10" s="90" t="s">
        <v>62</v>
      </c>
      <c r="C10" s="142"/>
      <c r="F10" s="2"/>
    </row>
    <row r="11" spans="1:57" ht="17.100000000000001" customHeight="1" x14ac:dyDescent="0.3">
      <c r="A11" s="33"/>
      <c r="B11" s="90" t="s">
        <v>63</v>
      </c>
      <c r="C11" s="142"/>
      <c r="F11" s="2"/>
    </row>
    <row r="12" spans="1:57" ht="17.100000000000001" customHeight="1" x14ac:dyDescent="0.3">
      <c r="A12" s="33"/>
      <c r="B12" s="90" t="s">
        <v>64</v>
      </c>
      <c r="C12" s="142"/>
      <c r="F12" s="2"/>
    </row>
    <row r="13" spans="1:57" ht="17.100000000000001" customHeight="1" thickBot="1" x14ac:dyDescent="0.35">
      <c r="A13" s="33"/>
      <c r="B13" s="91" t="s">
        <v>65</v>
      </c>
      <c r="C13" s="143"/>
      <c r="F13" s="2"/>
    </row>
    <row r="14" spans="1:57" ht="5.25" customHeight="1" x14ac:dyDescent="0.3">
      <c r="A14" s="33"/>
      <c r="F14" s="2"/>
    </row>
    <row r="15" spans="1:57" ht="17.100000000000001" customHeight="1" x14ac:dyDescent="0.3">
      <c r="A15" s="33"/>
      <c r="B15" s="61" t="s">
        <v>70</v>
      </c>
      <c r="C15" s="92"/>
      <c r="F15" s="2"/>
    </row>
    <row r="16" spans="1:57" ht="5.25" customHeight="1" x14ac:dyDescent="0.3">
      <c r="F16" s="2"/>
    </row>
    <row r="17" spans="1:57" s="60" customFormat="1" ht="17.100000000000001" customHeight="1" x14ac:dyDescent="0.3">
      <c r="A17" s="57"/>
      <c r="B17" s="58" t="str">
        <f>'Cluster H &amp; V'!B3</f>
        <v>Pandbezetting 10% - 20%</v>
      </c>
      <c r="C17" s="58"/>
      <c r="D17" s="2"/>
      <c r="E17" s="59"/>
      <c r="F17" s="2"/>
      <c r="G17" s="59"/>
      <c r="H17" s="59"/>
      <c r="I17" s="2"/>
      <c r="J17" s="59"/>
      <c r="K17" s="2"/>
      <c r="L17" s="2"/>
      <c r="M17" s="2"/>
      <c r="N17" s="59"/>
      <c r="O17" s="59"/>
      <c r="P17" s="59"/>
      <c r="Q17" s="2"/>
      <c r="R17" s="59"/>
      <c r="S17" s="59"/>
      <c r="T17" s="2"/>
      <c r="U17" s="59"/>
      <c r="V17" s="2"/>
      <c r="W17" s="2"/>
      <c r="X17" s="2"/>
      <c r="Y17" s="2"/>
      <c r="Z17" s="59"/>
      <c r="AA17" s="59"/>
      <c r="AB17" s="59"/>
      <c r="AC17" s="59"/>
      <c r="AD17" s="2"/>
      <c r="AE17" s="59"/>
      <c r="AF17" s="2"/>
      <c r="AG17" s="59"/>
      <c r="AH17" s="59"/>
      <c r="AI17" s="59"/>
      <c r="AJ17" s="2"/>
      <c r="AK17" s="59"/>
      <c r="AL17" s="2"/>
      <c r="AM17" s="2"/>
      <c r="AN17" s="59"/>
      <c r="AO17" s="59"/>
      <c r="AP17" s="59"/>
      <c r="AQ17" s="2"/>
      <c r="AR17" s="59"/>
      <c r="AS17" s="59"/>
      <c r="AT17" s="2"/>
      <c r="AU17" s="59"/>
      <c r="AV17" s="2"/>
      <c r="AW17" s="59"/>
      <c r="AX17" s="59"/>
      <c r="AY17" s="59"/>
      <c r="AZ17" s="59"/>
      <c r="BA17" s="59"/>
      <c r="BB17" s="59"/>
      <c r="BC17" s="59"/>
      <c r="BD17" s="59"/>
      <c r="BE17" s="59"/>
    </row>
    <row r="18" spans="1:57" ht="5.25" customHeight="1" x14ac:dyDescent="0.3">
      <c r="A18" s="33"/>
      <c r="B18" s="8"/>
      <c r="C18" s="8"/>
      <c r="E18" s="8"/>
      <c r="F18" s="2"/>
      <c r="G18" s="8"/>
      <c r="H18" s="8"/>
      <c r="J18" s="8"/>
      <c r="N18" s="8"/>
      <c r="O18" s="8"/>
      <c r="P18" s="8"/>
      <c r="R18" s="8"/>
      <c r="S18" s="8"/>
      <c r="U18" s="8"/>
      <c r="Z18" s="8"/>
      <c r="AA18" s="8"/>
      <c r="AB18" s="8"/>
      <c r="AC18" s="8"/>
      <c r="AE18" s="8"/>
      <c r="AG18" s="8"/>
      <c r="AH18" s="8"/>
      <c r="AI18" s="8"/>
      <c r="AK18" s="8"/>
      <c r="AN18" s="8"/>
      <c r="AO18" s="8"/>
      <c r="AP18" s="8"/>
      <c r="AR18" s="8"/>
      <c r="AS18" s="8"/>
      <c r="AU18" s="8"/>
      <c r="AW18" s="8"/>
      <c r="AX18" s="8"/>
      <c r="AY18" s="8"/>
      <c r="AZ18" s="8"/>
      <c r="BA18" s="8"/>
      <c r="BB18" s="8"/>
      <c r="BC18" s="8"/>
      <c r="BD18" s="8"/>
      <c r="BE18" s="8"/>
    </row>
    <row r="19" spans="1:57" s="66" customFormat="1" ht="17.100000000000001" customHeight="1" x14ac:dyDescent="0.3">
      <c r="A19" s="63"/>
      <c r="B19" s="67" t="s">
        <v>55</v>
      </c>
      <c r="C19" s="64"/>
      <c r="D19" s="2"/>
      <c r="E19" s="65"/>
      <c r="F19" s="2"/>
      <c r="G19" s="65"/>
      <c r="H19" s="65"/>
      <c r="I19" s="2"/>
      <c r="J19" s="65"/>
      <c r="K19" s="2"/>
      <c r="L19" s="2"/>
      <c r="M19" s="2"/>
      <c r="N19" s="65"/>
      <c r="O19" s="65"/>
      <c r="P19" s="65"/>
      <c r="Q19" s="2"/>
      <c r="R19" s="65"/>
      <c r="S19" s="65"/>
      <c r="T19" s="2"/>
      <c r="U19" s="65"/>
      <c r="V19" s="2"/>
      <c r="W19" s="2"/>
      <c r="X19" s="2"/>
      <c r="Y19" s="2"/>
      <c r="Z19" s="65"/>
      <c r="AA19" s="65"/>
      <c r="AB19" s="65"/>
      <c r="AC19" s="65"/>
      <c r="AD19" s="2"/>
      <c r="AE19" s="65"/>
      <c r="AF19" s="2"/>
      <c r="AG19" s="65"/>
      <c r="AH19" s="65"/>
      <c r="AI19" s="65"/>
      <c r="AJ19" s="2"/>
      <c r="AK19" s="65"/>
      <c r="AL19" s="2"/>
      <c r="AM19" s="2"/>
      <c r="AN19" s="65"/>
      <c r="AO19" s="65"/>
      <c r="AP19" s="65"/>
      <c r="AQ19" s="2"/>
      <c r="AR19" s="65"/>
      <c r="AS19" s="65"/>
      <c r="AT19" s="2"/>
      <c r="AU19" s="65"/>
      <c r="AV19" s="2"/>
      <c r="AW19" s="65"/>
      <c r="AX19" s="65"/>
      <c r="AY19" s="65"/>
      <c r="AZ19" s="65"/>
      <c r="BA19" s="65"/>
      <c r="BB19" s="65"/>
      <c r="BC19" s="65"/>
      <c r="BD19" s="65"/>
      <c r="BE19" s="65"/>
    </row>
    <row r="20" spans="1:57" ht="17.100000000000001" customHeight="1" x14ac:dyDescent="0.3">
      <c r="A20" s="33"/>
      <c r="B20" s="6" t="str">
        <f>$B$4</f>
        <v>Type medewerker 1</v>
      </c>
      <c r="C20" s="69">
        <f t="shared" ref="C20:C30" si="0">SUM(D20:BE20)</f>
        <v>0</v>
      </c>
      <c r="E20" s="93"/>
      <c r="F20" s="2"/>
      <c r="G20" s="93"/>
      <c r="H20" s="93"/>
      <c r="J20" s="93"/>
      <c r="N20" s="93"/>
      <c r="O20" s="93"/>
      <c r="P20" s="93"/>
      <c r="R20" s="93"/>
      <c r="S20" s="93"/>
      <c r="U20" s="93"/>
      <c r="Z20" s="93"/>
      <c r="AA20" s="93"/>
      <c r="AB20" s="93"/>
      <c r="AC20" s="93"/>
      <c r="AE20" s="93"/>
      <c r="AG20" s="93"/>
      <c r="AH20" s="93"/>
      <c r="AI20" s="93"/>
      <c r="AK20" s="93"/>
      <c r="AN20" s="93"/>
      <c r="AO20" s="93"/>
      <c r="AP20" s="93"/>
      <c r="AR20" s="93"/>
      <c r="AS20" s="93"/>
      <c r="AU20" s="93"/>
      <c r="AW20" s="93"/>
      <c r="AX20" s="93"/>
      <c r="AY20" s="93"/>
      <c r="AZ20" s="93"/>
      <c r="BA20" s="93"/>
      <c r="BB20" s="93"/>
      <c r="BC20" s="93"/>
      <c r="BD20" s="93"/>
      <c r="BE20" s="93"/>
    </row>
    <row r="21" spans="1:57" ht="17.100000000000001" customHeight="1" x14ac:dyDescent="0.3">
      <c r="A21" s="33"/>
      <c r="B21" s="7" t="str">
        <f>$B$5</f>
        <v>Type medewerker 2</v>
      </c>
      <c r="C21" s="70">
        <f t="shared" si="0"/>
        <v>0</v>
      </c>
      <c r="E21" s="94"/>
      <c r="F21" s="2"/>
      <c r="G21" s="94"/>
      <c r="H21" s="94"/>
      <c r="J21" s="94"/>
      <c r="N21" s="94"/>
      <c r="O21" s="94"/>
      <c r="P21" s="94"/>
      <c r="R21" s="94"/>
      <c r="S21" s="94"/>
      <c r="U21" s="94"/>
      <c r="Z21" s="94"/>
      <c r="AA21" s="94"/>
      <c r="AB21" s="94"/>
      <c r="AC21" s="94"/>
      <c r="AE21" s="94"/>
      <c r="AG21" s="94"/>
      <c r="AH21" s="94"/>
      <c r="AI21" s="94"/>
      <c r="AK21" s="94"/>
      <c r="AN21" s="94"/>
      <c r="AO21" s="94"/>
      <c r="AP21" s="94"/>
      <c r="AR21" s="94"/>
      <c r="AS21" s="94"/>
      <c r="AU21" s="94"/>
      <c r="AW21" s="94"/>
      <c r="AX21" s="94"/>
      <c r="AY21" s="94"/>
      <c r="AZ21" s="94"/>
      <c r="BA21" s="94"/>
      <c r="BB21" s="94"/>
      <c r="BC21" s="94"/>
      <c r="BD21" s="94"/>
      <c r="BE21" s="94"/>
    </row>
    <row r="22" spans="1:57" ht="17.100000000000001" customHeight="1" x14ac:dyDescent="0.3">
      <c r="A22" s="33"/>
      <c r="B22" s="7" t="str">
        <f>$B$6</f>
        <v>Type medewerker 3</v>
      </c>
      <c r="C22" s="70">
        <f t="shared" si="0"/>
        <v>0</v>
      </c>
      <c r="E22" s="94"/>
      <c r="F22" s="2"/>
      <c r="G22" s="94"/>
      <c r="H22" s="94"/>
      <c r="J22" s="94"/>
      <c r="N22" s="94"/>
      <c r="O22" s="94"/>
      <c r="P22" s="94"/>
      <c r="R22" s="94"/>
      <c r="S22" s="94"/>
      <c r="U22" s="94"/>
      <c r="Z22" s="94"/>
      <c r="AA22" s="94"/>
      <c r="AB22" s="94"/>
      <c r="AC22" s="94"/>
      <c r="AE22" s="94"/>
      <c r="AG22" s="94"/>
      <c r="AH22" s="94"/>
      <c r="AI22" s="94"/>
      <c r="AK22" s="94"/>
      <c r="AN22" s="94"/>
      <c r="AO22" s="94"/>
      <c r="AP22" s="94"/>
      <c r="AR22" s="94"/>
      <c r="AS22" s="94"/>
      <c r="AU22" s="94"/>
      <c r="AW22" s="94"/>
      <c r="AX22" s="94"/>
      <c r="AY22" s="94"/>
      <c r="AZ22" s="94"/>
      <c r="BA22" s="94"/>
      <c r="BB22" s="94"/>
      <c r="BC22" s="94"/>
      <c r="BD22" s="94"/>
      <c r="BE22" s="94"/>
    </row>
    <row r="23" spans="1:57" ht="17.100000000000001" customHeight="1" x14ac:dyDescent="0.3">
      <c r="A23" s="33"/>
      <c r="B23" s="7" t="str">
        <f>$B$7</f>
        <v>Type medewerker 4</v>
      </c>
      <c r="C23" s="70">
        <f t="shared" si="0"/>
        <v>0</v>
      </c>
      <c r="E23" s="94"/>
      <c r="F23" s="2"/>
      <c r="G23" s="94"/>
      <c r="H23" s="94"/>
      <c r="J23" s="94"/>
      <c r="N23" s="94"/>
      <c r="O23" s="94"/>
      <c r="P23" s="94"/>
      <c r="R23" s="94"/>
      <c r="S23" s="94"/>
      <c r="U23" s="94"/>
      <c r="Z23" s="94"/>
      <c r="AA23" s="94"/>
      <c r="AB23" s="94"/>
      <c r="AC23" s="94"/>
      <c r="AE23" s="94"/>
      <c r="AG23" s="94"/>
      <c r="AH23" s="94"/>
      <c r="AI23" s="94"/>
      <c r="AK23" s="94"/>
      <c r="AN23" s="94"/>
      <c r="AO23" s="94"/>
      <c r="AP23" s="94"/>
      <c r="AR23" s="94"/>
      <c r="AS23" s="94"/>
      <c r="AU23" s="94"/>
      <c r="AW23" s="94"/>
      <c r="AX23" s="94"/>
      <c r="AY23" s="94"/>
      <c r="AZ23" s="94"/>
      <c r="BA23" s="94"/>
      <c r="BB23" s="94"/>
      <c r="BC23" s="94"/>
      <c r="BD23" s="94"/>
      <c r="BE23" s="94"/>
    </row>
    <row r="24" spans="1:57" ht="17.100000000000001" customHeight="1" x14ac:dyDescent="0.3">
      <c r="A24" s="33"/>
      <c r="B24" s="7" t="str">
        <f>$B$8</f>
        <v>Type medewerker 5</v>
      </c>
      <c r="C24" s="70">
        <f t="shared" si="0"/>
        <v>0</v>
      </c>
      <c r="E24" s="94"/>
      <c r="F24" s="2"/>
      <c r="G24" s="94"/>
      <c r="H24" s="94"/>
      <c r="J24" s="94"/>
      <c r="N24" s="94"/>
      <c r="O24" s="94"/>
      <c r="P24" s="94"/>
      <c r="R24" s="94"/>
      <c r="S24" s="94"/>
      <c r="U24" s="94"/>
      <c r="Z24" s="94"/>
      <c r="AA24" s="94"/>
      <c r="AB24" s="94"/>
      <c r="AC24" s="94"/>
      <c r="AE24" s="94"/>
      <c r="AG24" s="94"/>
      <c r="AH24" s="94"/>
      <c r="AI24" s="94"/>
      <c r="AK24" s="94"/>
      <c r="AN24" s="94"/>
      <c r="AO24" s="94"/>
      <c r="AP24" s="94"/>
      <c r="AR24" s="94"/>
      <c r="AS24" s="94"/>
      <c r="AU24" s="94"/>
      <c r="AW24" s="94"/>
      <c r="AX24" s="94"/>
      <c r="AY24" s="94"/>
      <c r="AZ24" s="94"/>
      <c r="BA24" s="94"/>
      <c r="BB24" s="94"/>
      <c r="BC24" s="94"/>
      <c r="BD24" s="94"/>
      <c r="BE24" s="94"/>
    </row>
    <row r="25" spans="1:57" ht="17.100000000000001" customHeight="1" x14ac:dyDescent="0.3">
      <c r="A25" s="33"/>
      <c r="B25" s="7" t="str">
        <f>$B$9</f>
        <v>Type medewerker 6</v>
      </c>
      <c r="C25" s="70">
        <f t="shared" si="0"/>
        <v>0</v>
      </c>
      <c r="E25" s="94"/>
      <c r="F25" s="2"/>
      <c r="G25" s="94"/>
      <c r="H25" s="94"/>
      <c r="J25" s="94"/>
      <c r="N25" s="94"/>
      <c r="O25" s="94"/>
      <c r="P25" s="94"/>
      <c r="R25" s="94"/>
      <c r="S25" s="94"/>
      <c r="U25" s="94"/>
      <c r="Z25" s="94"/>
      <c r="AA25" s="94"/>
      <c r="AB25" s="94"/>
      <c r="AC25" s="94"/>
      <c r="AE25" s="94"/>
      <c r="AG25" s="94"/>
      <c r="AH25" s="94"/>
      <c r="AI25" s="94"/>
      <c r="AK25" s="94"/>
      <c r="AN25" s="94"/>
      <c r="AO25" s="94"/>
      <c r="AP25" s="94"/>
      <c r="AR25" s="94"/>
      <c r="AS25" s="94"/>
      <c r="AU25" s="94"/>
      <c r="AW25" s="94"/>
      <c r="AX25" s="94"/>
      <c r="AY25" s="94"/>
      <c r="AZ25" s="94"/>
      <c r="BA25" s="94"/>
      <c r="BB25" s="94"/>
      <c r="BC25" s="94"/>
      <c r="BD25" s="94"/>
      <c r="BE25" s="94"/>
    </row>
    <row r="26" spans="1:57" ht="17.100000000000001" customHeight="1" x14ac:dyDescent="0.3">
      <c r="A26" s="33"/>
      <c r="B26" s="7" t="str">
        <f>$B$10</f>
        <v>Type medewerker 7</v>
      </c>
      <c r="C26" s="70">
        <f t="shared" si="0"/>
        <v>0</v>
      </c>
      <c r="E26" s="94"/>
      <c r="F26" s="2"/>
      <c r="G26" s="94"/>
      <c r="H26" s="94"/>
      <c r="J26" s="94"/>
      <c r="N26" s="94"/>
      <c r="O26" s="94"/>
      <c r="P26" s="94"/>
      <c r="R26" s="94"/>
      <c r="S26" s="94"/>
      <c r="U26" s="94"/>
      <c r="Z26" s="94"/>
      <c r="AA26" s="94"/>
      <c r="AB26" s="94"/>
      <c r="AC26" s="94"/>
      <c r="AE26" s="94"/>
      <c r="AG26" s="94"/>
      <c r="AH26" s="94"/>
      <c r="AI26" s="94"/>
      <c r="AK26" s="94"/>
      <c r="AN26" s="94"/>
      <c r="AO26" s="94"/>
      <c r="AP26" s="94"/>
      <c r="AR26" s="94"/>
      <c r="AS26" s="94"/>
      <c r="AU26" s="94"/>
      <c r="AW26" s="94"/>
      <c r="AX26" s="94"/>
      <c r="AY26" s="94"/>
      <c r="AZ26" s="94"/>
      <c r="BA26" s="94"/>
      <c r="BB26" s="94"/>
      <c r="BC26" s="94"/>
      <c r="BD26" s="94"/>
      <c r="BE26" s="94"/>
    </row>
    <row r="27" spans="1:57" ht="17.100000000000001" customHeight="1" x14ac:dyDescent="0.3">
      <c r="A27" s="33"/>
      <c r="B27" s="7" t="str">
        <f>$B$11</f>
        <v>Type medewerker 8</v>
      </c>
      <c r="C27" s="70">
        <f t="shared" si="0"/>
        <v>0</v>
      </c>
      <c r="E27" s="94"/>
      <c r="F27" s="2"/>
      <c r="G27" s="94"/>
      <c r="H27" s="94"/>
      <c r="J27" s="94"/>
      <c r="N27" s="94"/>
      <c r="O27" s="94"/>
      <c r="P27" s="94"/>
      <c r="R27" s="94"/>
      <c r="S27" s="94"/>
      <c r="U27" s="94"/>
      <c r="Z27" s="94"/>
      <c r="AA27" s="94"/>
      <c r="AB27" s="94"/>
      <c r="AC27" s="94"/>
      <c r="AE27" s="94"/>
      <c r="AG27" s="94"/>
      <c r="AH27" s="94"/>
      <c r="AI27" s="94"/>
      <c r="AK27" s="94"/>
      <c r="AN27" s="94"/>
      <c r="AO27" s="94"/>
      <c r="AP27" s="94"/>
      <c r="AR27" s="94"/>
      <c r="AS27" s="94"/>
      <c r="AU27" s="94"/>
      <c r="AW27" s="94"/>
      <c r="AX27" s="94"/>
      <c r="AY27" s="94"/>
      <c r="AZ27" s="94"/>
      <c r="BA27" s="94"/>
      <c r="BB27" s="94"/>
      <c r="BC27" s="94"/>
      <c r="BD27" s="94"/>
      <c r="BE27" s="94"/>
    </row>
    <row r="28" spans="1:57" ht="17.100000000000001" customHeight="1" x14ac:dyDescent="0.3">
      <c r="A28" s="33"/>
      <c r="B28" s="7" t="str">
        <f>$B$12</f>
        <v>Type medewerker 9</v>
      </c>
      <c r="C28" s="70">
        <f t="shared" si="0"/>
        <v>0</v>
      </c>
      <c r="E28" s="94"/>
      <c r="F28" s="2"/>
      <c r="G28" s="94"/>
      <c r="H28" s="94"/>
      <c r="J28" s="94"/>
      <c r="N28" s="94"/>
      <c r="O28" s="94"/>
      <c r="P28" s="94"/>
      <c r="R28" s="94"/>
      <c r="S28" s="94"/>
      <c r="U28" s="94"/>
      <c r="Z28" s="94"/>
      <c r="AA28" s="94"/>
      <c r="AB28" s="94"/>
      <c r="AC28" s="94"/>
      <c r="AE28" s="94"/>
      <c r="AG28" s="94"/>
      <c r="AH28" s="94"/>
      <c r="AI28" s="94"/>
      <c r="AK28" s="94"/>
      <c r="AN28" s="94"/>
      <c r="AO28" s="94"/>
      <c r="AP28" s="94"/>
      <c r="AR28" s="94"/>
      <c r="AS28" s="94"/>
      <c r="AU28" s="94"/>
      <c r="AW28" s="94"/>
      <c r="AX28" s="94"/>
      <c r="AY28" s="94"/>
      <c r="AZ28" s="94"/>
      <c r="BA28" s="94"/>
      <c r="BB28" s="94"/>
      <c r="BC28" s="94"/>
      <c r="BD28" s="94"/>
      <c r="BE28" s="94"/>
    </row>
    <row r="29" spans="1:57" ht="17.100000000000001" customHeight="1" x14ac:dyDescent="0.3">
      <c r="A29" s="33"/>
      <c r="B29" s="7" t="str">
        <f>$B$13</f>
        <v>Type medewerker 10</v>
      </c>
      <c r="C29" s="70">
        <f t="shared" si="0"/>
        <v>0</v>
      </c>
      <c r="E29" s="94"/>
      <c r="F29" s="2"/>
      <c r="G29" s="94"/>
      <c r="H29" s="94"/>
      <c r="J29" s="94"/>
      <c r="N29" s="94"/>
      <c r="O29" s="94"/>
      <c r="P29" s="94"/>
      <c r="R29" s="94"/>
      <c r="S29" s="94"/>
      <c r="U29" s="94"/>
      <c r="Z29" s="94"/>
      <c r="AA29" s="94"/>
      <c r="AB29" s="94"/>
      <c r="AC29" s="94"/>
      <c r="AE29" s="94"/>
      <c r="AG29" s="94"/>
      <c r="AH29" s="94"/>
      <c r="AI29" s="94"/>
      <c r="AK29" s="94"/>
      <c r="AN29" s="94"/>
      <c r="AO29" s="94"/>
      <c r="AP29" s="94"/>
      <c r="AR29" s="94"/>
      <c r="AS29" s="94"/>
      <c r="AU29" s="94"/>
      <c r="AW29" s="94"/>
      <c r="AX29" s="94"/>
      <c r="AY29" s="94"/>
      <c r="AZ29" s="94"/>
      <c r="BA29" s="94"/>
      <c r="BB29" s="94"/>
      <c r="BC29" s="94"/>
      <c r="BD29" s="94"/>
      <c r="BE29" s="94"/>
    </row>
    <row r="30" spans="1:57" s="1" customFormat="1" ht="17.100000000000001" customHeight="1" thickBot="1" x14ac:dyDescent="0.35">
      <c r="A30" s="33"/>
      <c r="B30" s="4" t="s">
        <v>67</v>
      </c>
      <c r="C30" s="71">
        <f t="shared" si="0"/>
        <v>0</v>
      </c>
      <c r="D30" s="2"/>
      <c r="E30" s="72">
        <f t="shared" ref="E30" si="1">SUM(E20:E29)</f>
        <v>0</v>
      </c>
      <c r="F30" s="2"/>
      <c r="G30" s="72">
        <f t="shared" ref="G30:H30" si="2">SUM(G20:G29)</f>
        <v>0</v>
      </c>
      <c r="H30" s="72">
        <f t="shared" si="2"/>
        <v>0</v>
      </c>
      <c r="I30" s="2"/>
      <c r="J30" s="72">
        <f t="shared" ref="J30" si="3">SUM(J20:J29)</f>
        <v>0</v>
      </c>
      <c r="K30" s="2"/>
      <c r="L30" s="2"/>
      <c r="M30" s="2"/>
      <c r="N30" s="72">
        <f t="shared" ref="N30:P30" si="4">SUM(N20:N29)</f>
        <v>0</v>
      </c>
      <c r="O30" s="72">
        <f t="shared" si="4"/>
        <v>0</v>
      </c>
      <c r="P30" s="72">
        <f t="shared" si="4"/>
        <v>0</v>
      </c>
      <c r="Q30" s="2"/>
      <c r="R30" s="72">
        <f t="shared" ref="R30:S30" si="5">SUM(R20:R29)</f>
        <v>0</v>
      </c>
      <c r="S30" s="72">
        <f t="shared" si="5"/>
        <v>0</v>
      </c>
      <c r="T30" s="2"/>
      <c r="U30" s="72">
        <f t="shared" ref="U30" si="6">SUM(U20:U29)</f>
        <v>0</v>
      </c>
      <c r="V30" s="2"/>
      <c r="W30" s="2"/>
      <c r="X30" s="2"/>
      <c r="Y30" s="2"/>
      <c r="Z30" s="72">
        <f t="shared" ref="Z30:AC30" si="7">SUM(Z20:Z29)</f>
        <v>0</v>
      </c>
      <c r="AA30" s="72">
        <f t="shared" si="7"/>
        <v>0</v>
      </c>
      <c r="AB30" s="72">
        <f t="shared" si="7"/>
        <v>0</v>
      </c>
      <c r="AC30" s="72">
        <f t="shared" si="7"/>
        <v>0</v>
      </c>
      <c r="AD30" s="2"/>
      <c r="AE30" s="72">
        <f t="shared" ref="AE30" si="8">SUM(AE20:AE29)</f>
        <v>0</v>
      </c>
      <c r="AF30" s="2"/>
      <c r="AG30" s="72">
        <f t="shared" ref="AG30:AI30" si="9">SUM(AG20:AG29)</f>
        <v>0</v>
      </c>
      <c r="AH30" s="72">
        <f t="shared" si="9"/>
        <v>0</v>
      </c>
      <c r="AI30" s="72">
        <f t="shared" si="9"/>
        <v>0</v>
      </c>
      <c r="AJ30" s="2"/>
      <c r="AK30" s="72">
        <f t="shared" ref="AK30" si="10">SUM(AK20:AK29)</f>
        <v>0</v>
      </c>
      <c r="AL30" s="2"/>
      <c r="AM30" s="2"/>
      <c r="AN30" s="72">
        <f t="shared" ref="AN30:AP30" si="11">SUM(AN20:AN29)</f>
        <v>0</v>
      </c>
      <c r="AO30" s="72">
        <f t="shared" si="11"/>
        <v>0</v>
      </c>
      <c r="AP30" s="72">
        <f t="shared" si="11"/>
        <v>0</v>
      </c>
      <c r="AQ30" s="2"/>
      <c r="AR30" s="72">
        <f t="shared" ref="AR30:AS30" si="12">SUM(AR20:AR29)</f>
        <v>0</v>
      </c>
      <c r="AS30" s="72">
        <f t="shared" si="12"/>
        <v>0</v>
      </c>
      <c r="AT30" s="2"/>
      <c r="AU30" s="72">
        <f t="shared" ref="AU30" si="13">SUM(AU20:AU29)</f>
        <v>0</v>
      </c>
      <c r="AV30" s="2"/>
      <c r="AW30" s="72">
        <f t="shared" ref="AW30:BE30" si="14">SUM(AW20:AW29)</f>
        <v>0</v>
      </c>
      <c r="AX30" s="72">
        <f t="shared" si="14"/>
        <v>0</v>
      </c>
      <c r="AY30" s="72">
        <f t="shared" si="14"/>
        <v>0</v>
      </c>
      <c r="AZ30" s="72">
        <f t="shared" si="14"/>
        <v>0</v>
      </c>
      <c r="BA30" s="72">
        <f t="shared" si="14"/>
        <v>0</v>
      </c>
      <c r="BB30" s="72">
        <f t="shared" si="14"/>
        <v>0</v>
      </c>
      <c r="BC30" s="72">
        <f t="shared" si="14"/>
        <v>0</v>
      </c>
      <c r="BD30" s="72">
        <f t="shared" si="14"/>
        <v>0</v>
      </c>
      <c r="BE30" s="72">
        <f t="shared" si="14"/>
        <v>0</v>
      </c>
    </row>
    <row r="31" spans="1:57" ht="5.25" customHeight="1" x14ac:dyDescent="0.3">
      <c r="A31" s="33"/>
      <c r="B31" s="8"/>
      <c r="C31" s="8"/>
      <c r="E31" s="8"/>
      <c r="F31" s="2"/>
      <c r="G31" s="8"/>
      <c r="H31" s="8"/>
      <c r="J31" s="8"/>
      <c r="N31" s="8"/>
      <c r="O31" s="8"/>
      <c r="P31" s="8"/>
      <c r="R31" s="8"/>
      <c r="S31" s="8"/>
      <c r="U31" s="8"/>
      <c r="Z31" s="8"/>
      <c r="AA31" s="8"/>
      <c r="AB31" s="8"/>
      <c r="AC31" s="8"/>
      <c r="AE31" s="8"/>
      <c r="AG31" s="8"/>
      <c r="AH31" s="8"/>
      <c r="AI31" s="8"/>
      <c r="AK31" s="8"/>
      <c r="AN31" s="8"/>
      <c r="AO31" s="8"/>
      <c r="AP31" s="8"/>
      <c r="AR31" s="8"/>
      <c r="AS31" s="8"/>
      <c r="AU31" s="8"/>
      <c r="AW31" s="8"/>
      <c r="AX31" s="8"/>
      <c r="AY31" s="8"/>
      <c r="AZ31" s="8"/>
      <c r="BA31" s="8"/>
      <c r="BB31" s="8"/>
      <c r="BC31" s="8"/>
      <c r="BD31" s="8"/>
      <c r="BE31" s="8"/>
    </row>
    <row r="32" spans="1:57" s="66" customFormat="1" ht="17.100000000000001" customHeight="1" x14ac:dyDescent="0.3">
      <c r="A32" s="63"/>
      <c r="B32" s="67" t="s">
        <v>106</v>
      </c>
      <c r="C32" s="64"/>
      <c r="D32" s="2"/>
      <c r="E32" s="65"/>
      <c r="F32" s="2"/>
      <c r="G32" s="65"/>
      <c r="H32" s="65"/>
      <c r="I32" s="2"/>
      <c r="J32" s="65"/>
      <c r="K32" s="2"/>
      <c r="L32" s="2"/>
      <c r="M32" s="2"/>
      <c r="N32" s="65"/>
      <c r="O32" s="65"/>
      <c r="P32" s="65"/>
      <c r="Q32" s="2"/>
      <c r="R32" s="65"/>
      <c r="S32" s="65"/>
      <c r="T32" s="2"/>
      <c r="U32" s="65"/>
      <c r="V32" s="2"/>
      <c r="W32" s="2"/>
      <c r="X32" s="2"/>
      <c r="Y32" s="2"/>
      <c r="Z32" s="65"/>
      <c r="AA32" s="65"/>
      <c r="AB32" s="65"/>
      <c r="AC32" s="65"/>
      <c r="AD32" s="2"/>
      <c r="AE32" s="65"/>
      <c r="AF32" s="2"/>
      <c r="AG32" s="65"/>
      <c r="AH32" s="65"/>
      <c r="AI32" s="65"/>
      <c r="AJ32" s="2"/>
      <c r="AK32" s="65"/>
      <c r="AL32" s="2"/>
      <c r="AM32" s="2"/>
      <c r="AN32" s="65"/>
      <c r="AO32" s="65"/>
      <c r="AP32" s="65"/>
      <c r="AQ32" s="2"/>
      <c r="AR32" s="65"/>
      <c r="AS32" s="65"/>
      <c r="AT32" s="2"/>
      <c r="AU32" s="65"/>
      <c r="AV32" s="2"/>
      <c r="AW32" s="65"/>
      <c r="AX32" s="65"/>
      <c r="AY32" s="65"/>
      <c r="AZ32" s="65"/>
      <c r="BA32" s="65"/>
      <c r="BB32" s="65"/>
      <c r="BC32" s="65"/>
      <c r="BD32" s="65"/>
      <c r="BE32" s="65"/>
    </row>
    <row r="33" spans="1:57" ht="17.100000000000001" customHeight="1" x14ac:dyDescent="0.3">
      <c r="A33" s="33"/>
      <c r="B33" s="7" t="s">
        <v>211</v>
      </c>
      <c r="C33" s="73">
        <f t="shared" ref="C33:C37" si="15">SUM(D33:BE33)</f>
        <v>0</v>
      </c>
      <c r="E33" s="140">
        <f>(($C$4*E20)+($C$5*E21)+($C$6*E22)+($C$7*E23)+($C$8*E24)+($C$9*E25)+($C$10*E26)+($C$11*E27)+($C$12*E28)+($C$13*E29))*Uitgangspunten!$C$3</f>
        <v>0</v>
      </c>
      <c r="F33" s="2"/>
      <c r="G33" s="140">
        <f>(($C$4*G20)+($C$5*G21)+($C$6*G22)+($C$7*G23)+($C$8*G24)+($C$9*G25)+($C$10*G26)+($C$11*G27)+($C$12*G28)+($C$13*G29))*Uitgangspunten!$C$3</f>
        <v>0</v>
      </c>
      <c r="H33" s="140">
        <f>(($C$4*H20)+($C$5*H21)+($C$6*H22)+($C$7*H23)+($C$8*H24)+($C$9*H25)+($C$10*H26)+($C$11*H27)+($C$12*H28)+($C$13*H29))*Uitgangspunten!$C$3</f>
        <v>0</v>
      </c>
      <c r="J33" s="140">
        <f>(($C$4*J20)+($C$5*J21)+($C$6*J22)+($C$7*J23)+($C$8*J24)+($C$9*J25)+($C$10*J26)+($C$11*J27)+($C$12*J28)+($C$13*J29))*Uitgangspunten!$C$3</f>
        <v>0</v>
      </c>
      <c r="N33" s="140">
        <f>(($C$4*N20)+($C$5*N21)+($C$6*N22)+($C$7*N23)+($C$8*N24)+($C$9*N25)+($C$10*N26)+($C$11*N27)+($C$12*N28)+($C$13*N29))*Uitgangspunten!$C$3</f>
        <v>0</v>
      </c>
      <c r="O33" s="140">
        <f>(($C$4*O20)+($C$5*O21)+($C$6*O22)+($C$7*O23)+($C$8*O24)+($C$9*O25)+($C$10*O26)+($C$11*O27)+($C$12*O28)+($C$13*O29))*Uitgangspunten!$C$3</f>
        <v>0</v>
      </c>
      <c r="P33" s="140">
        <f>(($C$4*P20)+($C$5*P21)+($C$6*P22)+($C$7*P23)+($C$8*P24)+($C$9*P25)+($C$10*P26)+($C$11*P27)+($C$12*P28)+($C$13*P29))*Uitgangspunten!$C$3</f>
        <v>0</v>
      </c>
      <c r="R33" s="140">
        <f>(($C$4*R20)+($C$5*R21)+($C$6*R22)+($C$7*R23)+($C$8*R24)+($C$9*R25)+($C$10*R26)+($C$11*R27)+($C$12*R28)+($C$13*R29))*Uitgangspunten!$C$3</f>
        <v>0</v>
      </c>
      <c r="S33" s="140">
        <f>(($C$4*S20)+($C$5*S21)+($C$6*S22)+($C$7*S23)+($C$8*S24)+($C$9*S25)+($C$10*S26)+($C$11*S27)+($C$12*S28)+($C$13*S29))*Uitgangspunten!$C$3</f>
        <v>0</v>
      </c>
      <c r="U33" s="140">
        <f>(($C$4*U20)+($C$5*U21)+($C$6*U22)+($C$7*U23)+($C$8*U24)+($C$9*U25)+($C$10*U26)+($C$11*U27)+($C$12*U28)+($C$13*U29))*Uitgangspunten!$C$3</f>
        <v>0</v>
      </c>
      <c r="Z33" s="140">
        <f>(($C$4*Z20)+($C$5*Z21)+($C$6*Z22)+($C$7*Z23)+($C$8*Z24)+($C$9*Z25)+($C$10*Z26)+($C$11*Z27)+($C$12*Z28)+($C$13*Z29))*Uitgangspunten!$C$3</f>
        <v>0</v>
      </c>
      <c r="AA33" s="140">
        <f>(($C$4*AA20)+($C$5*AA21)+($C$6*AA22)+($C$7*AA23)+($C$8*AA24)+($C$9*AA25)+($C$10*AA26)+($C$11*AA27)+($C$12*AA28)+($C$13*AA29))*Uitgangspunten!$C$3</f>
        <v>0</v>
      </c>
      <c r="AB33" s="140">
        <f>(($C$4*AB20)+($C$5*AB21)+($C$6*AB22)+($C$7*AB23)+($C$8*AB24)+($C$9*AB25)+($C$10*AB26)+($C$11*AB27)+($C$12*AB28)+($C$13*AB29))*Uitgangspunten!$C$3</f>
        <v>0</v>
      </c>
      <c r="AC33" s="140">
        <f>(($C$4*AC20)+($C$5*AC21)+($C$6*AC22)+($C$7*AC23)+($C$8*AC24)+($C$9*AC25)+($C$10*AC26)+($C$11*AC27)+($C$12*AC28)+($C$13*AC29))*Uitgangspunten!$C$3</f>
        <v>0</v>
      </c>
      <c r="AE33" s="140">
        <f>(($C$4*AE20)+($C$5*AE21)+($C$6*AE22)+($C$7*AE23)+($C$8*AE24)+($C$9*AE25)+($C$10*AE26)+($C$11*AE27)+($C$12*AE28)+($C$13*AE29))*Uitgangspunten!$C$3</f>
        <v>0</v>
      </c>
      <c r="AG33" s="140">
        <f>(($C$4*AG20)+($C$5*AG21)+($C$6*AG22)+($C$7*AG23)+($C$8*AG24)+($C$9*AG25)+($C$10*AG26)+($C$11*AG27)+($C$12*AG28)+($C$13*AG29))*Uitgangspunten!$C$3</f>
        <v>0</v>
      </c>
      <c r="AH33" s="140">
        <f>(($C$4*AH20)+($C$5*AH21)+($C$6*AH22)+($C$7*AH23)+($C$8*AH24)+($C$9*AH25)+($C$10*AH26)+($C$11*AH27)+($C$12*AH28)+($C$13*AH29))*Uitgangspunten!$C$3</f>
        <v>0</v>
      </c>
      <c r="AI33" s="140">
        <f>(($C$4*AI20)+($C$5*AI21)+($C$6*AI22)+($C$7*AI23)+($C$8*AI24)+($C$9*AI25)+($C$10*AI26)+($C$11*AI27)+($C$12*AI28)+($C$13*AI29))*Uitgangspunten!$C$3</f>
        <v>0</v>
      </c>
      <c r="AK33" s="140">
        <f>(($C$4*AK20)+($C$5*AK21)+($C$6*AK22)+($C$7*AK23)+($C$8*AK24)+($C$9*AK25)+($C$10*AK26)+($C$11*AK27)+($C$12*AK28)+($C$13*AK29))*Uitgangspunten!$C$3</f>
        <v>0</v>
      </c>
      <c r="AN33" s="140">
        <f>(($C$4*AN20)+($C$5*AN21)+($C$6*AN22)+($C$7*AN23)+($C$8*AN24)+($C$9*AN25)+($C$10*AN26)+($C$11*AN27)+($C$12*AN28)+($C$13*AN29))*Uitgangspunten!$C$3</f>
        <v>0</v>
      </c>
      <c r="AO33" s="140">
        <f>(($C$4*AO20)+($C$5*AO21)+($C$6*AO22)+($C$7*AO23)+($C$8*AO24)+($C$9*AO25)+($C$10*AO26)+($C$11*AO27)+($C$12*AO28)+($C$13*AO29))*Uitgangspunten!$C$3</f>
        <v>0</v>
      </c>
      <c r="AP33" s="140">
        <f>(($C$4*AP20)+($C$5*AP21)+($C$6*AP22)+($C$7*AP23)+($C$8*AP24)+($C$9*AP25)+($C$10*AP26)+($C$11*AP27)+($C$12*AP28)+($C$13*AP29))*Uitgangspunten!$C$3</f>
        <v>0</v>
      </c>
      <c r="AR33" s="140">
        <f>(($C$4*AR20)+($C$5*AR21)+($C$6*AR22)+($C$7*AR23)+($C$8*AR24)+($C$9*AR25)+($C$10*AR26)+($C$11*AR27)+($C$12*AR28)+($C$13*AR29))*Uitgangspunten!$C$3</f>
        <v>0</v>
      </c>
      <c r="AS33" s="140">
        <f>(($C$4*AS20)+($C$5*AS21)+($C$6*AS22)+($C$7*AS23)+($C$8*AS24)+($C$9*AS25)+($C$10*AS26)+($C$11*AS27)+($C$12*AS28)+($C$13*AS29))*Uitgangspunten!$C$3</f>
        <v>0</v>
      </c>
      <c r="AU33" s="140">
        <f>(($C$4*AU20)+($C$5*AU21)+($C$6*AU22)+($C$7*AU23)+($C$8*AU24)+($C$9*AU25)+($C$10*AU26)+($C$11*AU27)+($C$12*AU28)+($C$13*AU29))*Uitgangspunten!$C$3</f>
        <v>0</v>
      </c>
      <c r="AW33" s="140">
        <f>(($C$4*AW20)+($C$5*AW21)+($C$6*AW22)+($C$7*AW23)+($C$8*AW24)+($C$9*AW25)+($C$10*AW26)+($C$11*AW27)+($C$12*AW28)+($C$13*AW29))*Uitgangspunten!$C$3</f>
        <v>0</v>
      </c>
      <c r="AX33" s="140">
        <f>(($C$4*AX20)+($C$5*AX21)+($C$6*AX22)+($C$7*AX23)+($C$8*AX24)+($C$9*AX25)+($C$10*AX26)+($C$11*AX27)+($C$12*AX28)+($C$13*AX29))*Uitgangspunten!$C$3</f>
        <v>0</v>
      </c>
      <c r="AY33" s="140">
        <f>(($C$4*AY20)+($C$5*AY21)+($C$6*AY22)+($C$7*AY23)+($C$8*AY24)+($C$9*AY25)+($C$10*AY26)+($C$11*AY27)+($C$12*AY28)+($C$13*AY29))*Uitgangspunten!$C$3</f>
        <v>0</v>
      </c>
      <c r="AZ33" s="140">
        <f>(($C$4*AZ20)+($C$5*AZ21)+($C$6*AZ22)+($C$7*AZ23)+($C$8*AZ24)+($C$9*AZ25)+($C$10*AZ26)+($C$11*AZ27)+($C$12*AZ28)+($C$13*AZ29))*Uitgangspunten!$C$3</f>
        <v>0</v>
      </c>
      <c r="BA33" s="140">
        <f>(($C$4*BA20)+($C$5*BA21)+($C$6*BA22)+($C$7*BA23)+($C$8*BA24)+($C$9*BA25)+($C$10*BA26)+($C$11*BA27)+($C$12*BA28)+($C$13*BA29))*Uitgangspunten!$C$3</f>
        <v>0</v>
      </c>
      <c r="BB33" s="140">
        <f>(($C$4*BB20)+($C$5*BB21)+($C$6*BB22)+($C$7*BB23)+($C$8*BB24)+($C$9*BB25)+($C$10*BB26)+($C$11*BB27)+($C$12*BB28)+($C$13*BB29))*Uitgangspunten!$C$3</f>
        <v>0</v>
      </c>
      <c r="BC33" s="140">
        <f>(($C$4*BC20)+($C$5*BC21)+($C$6*BC22)+($C$7*BC23)+($C$8*BC24)+($C$9*BC25)+($C$10*BC26)+($C$11*BC27)+($C$12*BC28)+($C$13*BC29))*Uitgangspunten!$C$3</f>
        <v>0</v>
      </c>
      <c r="BD33" s="140">
        <f>(($C$4*BD20)+($C$5*BD21)+($C$6*BD22)+($C$7*BD23)+($C$8*BD24)+($C$9*BD25)+($C$10*BD26)+($C$11*BD27)+($C$12*BD28)+($C$13*BD29))*Uitgangspunten!$C$3</f>
        <v>0</v>
      </c>
      <c r="BE33" s="140">
        <f>(($C$4*BE20)+($C$5*BE21)+($C$6*BE22)+($C$7*BE23)+($C$8*BE24)+($C$9*BE25)+($C$10*BE26)+($C$11*BE27)+($C$12*BE28)+($C$13*BE29))*Uitgangspunten!$C$3</f>
        <v>0</v>
      </c>
    </row>
    <row r="34" spans="1:57" ht="17.100000000000001" customHeight="1" x14ac:dyDescent="0.3">
      <c r="A34" s="33"/>
      <c r="B34" s="7" t="s">
        <v>107</v>
      </c>
      <c r="C34" s="73">
        <f t="shared" si="15"/>
        <v>0</v>
      </c>
      <c r="E34" s="96"/>
      <c r="F34" s="2"/>
      <c r="G34" s="96"/>
      <c r="H34" s="96"/>
      <c r="J34" s="96"/>
      <c r="N34" s="96"/>
      <c r="O34" s="96"/>
      <c r="P34" s="96"/>
      <c r="R34" s="96"/>
      <c r="S34" s="96"/>
      <c r="U34" s="96"/>
      <c r="Z34" s="96"/>
      <c r="AA34" s="96"/>
      <c r="AB34" s="96"/>
      <c r="AC34" s="96"/>
      <c r="AE34" s="96"/>
      <c r="AG34" s="96"/>
      <c r="AH34" s="96"/>
      <c r="AI34" s="96"/>
      <c r="AK34" s="96"/>
      <c r="AN34" s="96"/>
      <c r="AO34" s="96"/>
      <c r="AP34" s="96"/>
      <c r="AR34" s="96"/>
      <c r="AS34" s="96"/>
      <c r="AU34" s="96"/>
      <c r="AW34" s="96"/>
      <c r="AX34" s="96"/>
      <c r="AY34" s="96"/>
      <c r="AZ34" s="96"/>
      <c r="BA34" s="96"/>
      <c r="BB34" s="96"/>
      <c r="BC34" s="96"/>
      <c r="BD34" s="96"/>
      <c r="BE34" s="96"/>
    </row>
    <row r="35" spans="1:57" ht="17.100000000000001" customHeight="1" x14ac:dyDescent="0.3">
      <c r="A35" s="33"/>
      <c r="B35" s="7" t="s">
        <v>68</v>
      </c>
      <c r="C35" s="73">
        <f t="shared" si="15"/>
        <v>0</v>
      </c>
      <c r="E35" s="96"/>
      <c r="F35" s="2"/>
      <c r="G35" s="96"/>
      <c r="H35" s="96"/>
      <c r="J35" s="96"/>
      <c r="N35" s="96"/>
      <c r="O35" s="96"/>
      <c r="P35" s="96"/>
      <c r="R35" s="96"/>
      <c r="S35" s="96"/>
      <c r="U35" s="96"/>
      <c r="Z35" s="96"/>
      <c r="AA35" s="96"/>
      <c r="AB35" s="96"/>
      <c r="AC35" s="96"/>
      <c r="AE35" s="96"/>
      <c r="AG35" s="96"/>
      <c r="AH35" s="96"/>
      <c r="AI35" s="96"/>
      <c r="AK35" s="96"/>
      <c r="AN35" s="96"/>
      <c r="AO35" s="96"/>
      <c r="AP35" s="96"/>
      <c r="AR35" s="96"/>
      <c r="AS35" s="96"/>
      <c r="AU35" s="96"/>
      <c r="AW35" s="96"/>
      <c r="AX35" s="96"/>
      <c r="AY35" s="96"/>
      <c r="AZ35" s="96"/>
      <c r="BA35" s="96"/>
      <c r="BB35" s="96"/>
      <c r="BC35" s="96"/>
      <c r="BD35" s="96"/>
      <c r="BE35" s="96"/>
    </row>
    <row r="36" spans="1:57" ht="17.100000000000001" customHeight="1" x14ac:dyDescent="0.3">
      <c r="A36" s="33"/>
      <c r="B36" s="74" t="s">
        <v>69</v>
      </c>
      <c r="C36" s="75">
        <f t="shared" si="15"/>
        <v>0</v>
      </c>
      <c r="E36" s="73">
        <f t="shared" ref="E36" si="16">(E33+E34+E35)*$C$15</f>
        <v>0</v>
      </c>
      <c r="F36" s="2"/>
      <c r="G36" s="73">
        <f t="shared" ref="G36:H36" si="17">(G33+G34+G35)*$C$15</f>
        <v>0</v>
      </c>
      <c r="H36" s="73">
        <f t="shared" si="17"/>
        <v>0</v>
      </c>
      <c r="J36" s="73">
        <f t="shared" ref="J36" si="18">(J33+J34+J35)*$C$15</f>
        <v>0</v>
      </c>
      <c r="N36" s="73">
        <f t="shared" ref="N36:P36" si="19">(N33+N34+N35)*$C$15</f>
        <v>0</v>
      </c>
      <c r="O36" s="73">
        <f t="shared" si="19"/>
        <v>0</v>
      </c>
      <c r="P36" s="73">
        <f t="shared" si="19"/>
        <v>0</v>
      </c>
      <c r="R36" s="73">
        <f t="shared" ref="R36:S36" si="20">(R33+R34+R35)*$C$15</f>
        <v>0</v>
      </c>
      <c r="S36" s="73">
        <f t="shared" si="20"/>
        <v>0</v>
      </c>
      <c r="U36" s="73">
        <f t="shared" ref="U36" si="21">(U33+U34+U35)*$C$15</f>
        <v>0</v>
      </c>
      <c r="Z36" s="73">
        <f t="shared" ref="Z36:AC36" si="22">(Z33+Z34+Z35)*$C$15</f>
        <v>0</v>
      </c>
      <c r="AA36" s="73">
        <f t="shared" si="22"/>
        <v>0</v>
      </c>
      <c r="AB36" s="73">
        <f t="shared" si="22"/>
        <v>0</v>
      </c>
      <c r="AC36" s="73">
        <f t="shared" si="22"/>
        <v>0</v>
      </c>
      <c r="AE36" s="73">
        <f t="shared" ref="AE36" si="23">(AE33+AE34+AE35)*$C$15</f>
        <v>0</v>
      </c>
      <c r="AG36" s="73">
        <f t="shared" ref="AG36:AI36" si="24">(AG33+AG34+AG35)*$C$15</f>
        <v>0</v>
      </c>
      <c r="AH36" s="73">
        <f t="shared" si="24"/>
        <v>0</v>
      </c>
      <c r="AI36" s="73">
        <f t="shared" si="24"/>
        <v>0</v>
      </c>
      <c r="AK36" s="73">
        <f t="shared" ref="AK36" si="25">(AK33+AK34+AK35)*$C$15</f>
        <v>0</v>
      </c>
      <c r="AN36" s="73">
        <f t="shared" ref="AN36:AP36" si="26">(AN33+AN34+AN35)*$C$15</f>
        <v>0</v>
      </c>
      <c r="AO36" s="73">
        <f t="shared" si="26"/>
        <v>0</v>
      </c>
      <c r="AP36" s="73">
        <f t="shared" si="26"/>
        <v>0</v>
      </c>
      <c r="AR36" s="73">
        <f t="shared" ref="AR36:AS36" si="27">(AR33+AR34+AR35)*$C$15</f>
        <v>0</v>
      </c>
      <c r="AS36" s="73">
        <f t="shared" si="27"/>
        <v>0</v>
      </c>
      <c r="AU36" s="73">
        <f t="shared" ref="AU36" si="28">(AU33+AU34+AU35)*$C$15</f>
        <v>0</v>
      </c>
      <c r="AW36" s="73">
        <f t="shared" ref="AW36:BE36" si="29">(AW33+AW34+AW35)*$C$15</f>
        <v>0</v>
      </c>
      <c r="AX36" s="73">
        <f t="shared" si="29"/>
        <v>0</v>
      </c>
      <c r="AY36" s="73">
        <f t="shared" si="29"/>
        <v>0</v>
      </c>
      <c r="AZ36" s="73">
        <f t="shared" si="29"/>
        <v>0</v>
      </c>
      <c r="BA36" s="73">
        <f t="shared" si="29"/>
        <v>0</v>
      </c>
      <c r="BB36" s="73">
        <f t="shared" si="29"/>
        <v>0</v>
      </c>
      <c r="BC36" s="73">
        <f t="shared" si="29"/>
        <v>0</v>
      </c>
      <c r="BD36" s="73">
        <f t="shared" si="29"/>
        <v>0</v>
      </c>
      <c r="BE36" s="73">
        <f t="shared" si="29"/>
        <v>0</v>
      </c>
    </row>
    <row r="37" spans="1:57" s="76" customFormat="1" ht="17.100000000000001" customHeight="1" thickBot="1" x14ac:dyDescent="0.35">
      <c r="A37" s="63"/>
      <c r="B37" s="4" t="s">
        <v>104</v>
      </c>
      <c r="C37" s="139">
        <f t="shared" si="15"/>
        <v>0</v>
      </c>
      <c r="D37" s="2"/>
      <c r="E37" s="139">
        <f t="shared" ref="E37" si="30">SUM(E33:E36)</f>
        <v>0</v>
      </c>
      <c r="F37" s="2"/>
      <c r="G37" s="139">
        <f t="shared" ref="G37:H37" si="31">SUM(G33:G36)</f>
        <v>0</v>
      </c>
      <c r="H37" s="139">
        <f t="shared" si="31"/>
        <v>0</v>
      </c>
      <c r="I37" s="2"/>
      <c r="J37" s="139">
        <f t="shared" ref="J37" si="32">SUM(J33:J36)</f>
        <v>0</v>
      </c>
      <c r="K37" s="2"/>
      <c r="L37" s="2"/>
      <c r="M37" s="2"/>
      <c r="N37" s="139">
        <f t="shared" ref="N37:P37" si="33">SUM(N33:N36)</f>
        <v>0</v>
      </c>
      <c r="O37" s="139">
        <f t="shared" si="33"/>
        <v>0</v>
      </c>
      <c r="P37" s="139">
        <f t="shared" si="33"/>
        <v>0</v>
      </c>
      <c r="Q37" s="2"/>
      <c r="R37" s="139">
        <f t="shared" ref="R37:S37" si="34">SUM(R33:R36)</f>
        <v>0</v>
      </c>
      <c r="S37" s="139">
        <f t="shared" si="34"/>
        <v>0</v>
      </c>
      <c r="T37" s="2"/>
      <c r="U37" s="139">
        <f t="shared" ref="U37" si="35">SUM(U33:U36)</f>
        <v>0</v>
      </c>
      <c r="V37" s="2"/>
      <c r="W37" s="2"/>
      <c r="X37" s="2"/>
      <c r="Y37" s="2"/>
      <c r="Z37" s="139">
        <f t="shared" ref="Z37:AC37" si="36">SUM(Z33:Z36)</f>
        <v>0</v>
      </c>
      <c r="AA37" s="139">
        <f t="shared" si="36"/>
        <v>0</v>
      </c>
      <c r="AB37" s="139">
        <f t="shared" si="36"/>
        <v>0</v>
      </c>
      <c r="AC37" s="139">
        <f t="shared" si="36"/>
        <v>0</v>
      </c>
      <c r="AD37" s="2"/>
      <c r="AE37" s="139">
        <f t="shared" ref="AE37" si="37">SUM(AE33:AE36)</f>
        <v>0</v>
      </c>
      <c r="AF37" s="2"/>
      <c r="AG37" s="139">
        <f t="shared" ref="AG37:AI37" si="38">SUM(AG33:AG36)</f>
        <v>0</v>
      </c>
      <c r="AH37" s="139">
        <f t="shared" si="38"/>
        <v>0</v>
      </c>
      <c r="AI37" s="139">
        <f t="shared" si="38"/>
        <v>0</v>
      </c>
      <c r="AJ37" s="2"/>
      <c r="AK37" s="139">
        <f t="shared" ref="AK37" si="39">SUM(AK33:AK36)</f>
        <v>0</v>
      </c>
      <c r="AL37" s="2"/>
      <c r="AM37" s="2"/>
      <c r="AN37" s="139">
        <f t="shared" ref="AN37:AP37" si="40">SUM(AN33:AN36)</f>
        <v>0</v>
      </c>
      <c r="AO37" s="139">
        <f t="shared" si="40"/>
        <v>0</v>
      </c>
      <c r="AP37" s="139">
        <f t="shared" si="40"/>
        <v>0</v>
      </c>
      <c r="AQ37" s="2"/>
      <c r="AR37" s="139">
        <f t="shared" ref="AR37:AS37" si="41">SUM(AR33:AR36)</f>
        <v>0</v>
      </c>
      <c r="AS37" s="139">
        <f t="shared" si="41"/>
        <v>0</v>
      </c>
      <c r="AT37" s="2"/>
      <c r="AU37" s="139">
        <f t="shared" ref="AU37" si="42">SUM(AU33:AU36)</f>
        <v>0</v>
      </c>
      <c r="AV37" s="2"/>
      <c r="AW37" s="139">
        <f t="shared" ref="AW37:BE37" si="43">SUM(AW33:AW36)</f>
        <v>0</v>
      </c>
      <c r="AX37" s="139">
        <f t="shared" si="43"/>
        <v>0</v>
      </c>
      <c r="AY37" s="139">
        <f t="shared" si="43"/>
        <v>0</v>
      </c>
      <c r="AZ37" s="139">
        <f t="shared" si="43"/>
        <v>0</v>
      </c>
      <c r="BA37" s="139">
        <f t="shared" si="43"/>
        <v>0</v>
      </c>
      <c r="BB37" s="139">
        <f t="shared" si="43"/>
        <v>0</v>
      </c>
      <c r="BC37" s="139">
        <f t="shared" si="43"/>
        <v>0</v>
      </c>
      <c r="BD37" s="139">
        <f t="shared" si="43"/>
        <v>0</v>
      </c>
      <c r="BE37" s="139">
        <f t="shared" si="43"/>
        <v>0</v>
      </c>
    </row>
    <row r="38" spans="1:57" ht="5.25" customHeight="1" x14ac:dyDescent="0.3">
      <c r="F38" s="2"/>
    </row>
    <row r="39" spans="1:57" s="60" customFormat="1" ht="17.100000000000001" customHeight="1" x14ac:dyDescent="0.3">
      <c r="A39" s="57"/>
      <c r="B39" s="58" t="str">
        <f>'Cluster H &amp; V'!B21</f>
        <v>Pandbezetting 20% - 30%</v>
      </c>
      <c r="C39" s="58"/>
      <c r="D39" s="2"/>
      <c r="E39" s="59"/>
      <c r="F39" s="2"/>
      <c r="G39" s="59"/>
      <c r="H39" s="59"/>
      <c r="I39" s="2"/>
      <c r="J39" s="59"/>
      <c r="K39" s="2"/>
      <c r="L39" s="2"/>
      <c r="M39" s="2"/>
      <c r="N39" s="59"/>
      <c r="O39" s="59"/>
      <c r="P39" s="59"/>
      <c r="Q39" s="2"/>
      <c r="R39" s="59"/>
      <c r="S39" s="59"/>
      <c r="T39" s="2"/>
      <c r="U39" s="59"/>
      <c r="V39" s="2"/>
      <c r="W39" s="2"/>
      <c r="X39" s="2"/>
      <c r="Y39" s="2"/>
      <c r="Z39" s="59"/>
      <c r="AA39" s="59"/>
      <c r="AB39" s="59"/>
      <c r="AC39" s="59"/>
      <c r="AD39" s="2"/>
      <c r="AE39" s="59"/>
      <c r="AF39" s="2"/>
      <c r="AG39" s="59"/>
      <c r="AH39" s="59"/>
      <c r="AI39" s="59"/>
      <c r="AJ39" s="2"/>
      <c r="AK39" s="59"/>
      <c r="AL39" s="2"/>
      <c r="AM39" s="2"/>
      <c r="AN39" s="59"/>
      <c r="AO39" s="59"/>
      <c r="AP39" s="59"/>
      <c r="AQ39" s="2"/>
      <c r="AR39" s="59"/>
      <c r="AS39" s="59"/>
      <c r="AT39" s="2"/>
      <c r="AU39" s="59"/>
      <c r="AV39" s="2"/>
      <c r="AW39" s="59"/>
      <c r="AX39" s="59"/>
      <c r="AY39" s="59"/>
      <c r="AZ39" s="59"/>
      <c r="BA39" s="59"/>
      <c r="BB39" s="59"/>
      <c r="BC39" s="59"/>
      <c r="BD39" s="59"/>
      <c r="BE39" s="59"/>
    </row>
    <row r="40" spans="1:57" ht="5.25" customHeight="1" x14ac:dyDescent="0.3">
      <c r="A40" s="33"/>
      <c r="B40" s="8"/>
      <c r="C40" s="8"/>
      <c r="E40" s="8"/>
      <c r="F40" s="2"/>
      <c r="G40" s="8"/>
      <c r="H40" s="8"/>
      <c r="J40" s="8"/>
      <c r="N40" s="8"/>
      <c r="O40" s="8"/>
      <c r="P40" s="8"/>
      <c r="R40" s="8"/>
      <c r="S40" s="8"/>
      <c r="U40" s="8"/>
      <c r="Z40" s="8"/>
      <c r="AA40" s="8"/>
      <c r="AB40" s="8"/>
      <c r="AC40" s="8"/>
      <c r="AE40" s="8"/>
      <c r="AG40" s="8"/>
      <c r="AH40" s="8"/>
      <c r="AI40" s="8"/>
      <c r="AK40" s="8"/>
      <c r="AN40" s="8"/>
      <c r="AO40" s="8"/>
      <c r="AP40" s="8"/>
      <c r="AR40" s="8"/>
      <c r="AS40" s="8"/>
      <c r="AU40" s="8"/>
      <c r="AW40" s="8"/>
      <c r="AX40" s="8"/>
      <c r="AY40" s="8"/>
      <c r="AZ40" s="8"/>
      <c r="BA40" s="8"/>
      <c r="BB40" s="8"/>
      <c r="BC40" s="8"/>
      <c r="BD40" s="8"/>
      <c r="BE40" s="8"/>
    </row>
    <row r="41" spans="1:57" s="66" customFormat="1" ht="17.100000000000001" customHeight="1" x14ac:dyDescent="0.3">
      <c r="A41" s="63"/>
      <c r="B41" s="67" t="s">
        <v>55</v>
      </c>
      <c r="C41" s="64"/>
      <c r="D41" s="2"/>
      <c r="E41" s="65"/>
      <c r="F41" s="2"/>
      <c r="G41" s="65"/>
      <c r="H41" s="65"/>
      <c r="I41" s="2"/>
      <c r="J41" s="65"/>
      <c r="K41" s="2"/>
      <c r="L41" s="2"/>
      <c r="M41" s="2"/>
      <c r="N41" s="65"/>
      <c r="O41" s="65"/>
      <c r="P41" s="65"/>
      <c r="Q41" s="2"/>
      <c r="R41" s="65"/>
      <c r="S41" s="65"/>
      <c r="T41" s="2"/>
      <c r="U41" s="65"/>
      <c r="V41" s="2"/>
      <c r="W41" s="2"/>
      <c r="X41" s="2"/>
      <c r="Y41" s="2"/>
      <c r="Z41" s="65"/>
      <c r="AA41" s="65"/>
      <c r="AB41" s="65"/>
      <c r="AC41" s="65"/>
      <c r="AD41" s="2"/>
      <c r="AE41" s="65"/>
      <c r="AF41" s="2"/>
      <c r="AG41" s="65"/>
      <c r="AH41" s="65"/>
      <c r="AI41" s="65"/>
      <c r="AJ41" s="2"/>
      <c r="AK41" s="65"/>
      <c r="AL41" s="2"/>
      <c r="AM41" s="2"/>
      <c r="AN41" s="65"/>
      <c r="AO41" s="65"/>
      <c r="AP41" s="65"/>
      <c r="AQ41" s="2"/>
      <c r="AR41" s="65"/>
      <c r="AS41" s="65"/>
      <c r="AT41" s="2"/>
      <c r="AU41" s="65"/>
      <c r="AV41" s="2"/>
      <c r="AW41" s="65"/>
      <c r="AX41" s="65"/>
      <c r="AY41" s="65"/>
      <c r="AZ41" s="65"/>
      <c r="BA41" s="65"/>
      <c r="BB41" s="65"/>
      <c r="BC41" s="65"/>
      <c r="BD41" s="65"/>
      <c r="BE41" s="65"/>
    </row>
    <row r="42" spans="1:57" ht="17.100000000000001" customHeight="1" x14ac:dyDescent="0.3">
      <c r="A42" s="33"/>
      <c r="B42" s="6" t="str">
        <f>$B$4</f>
        <v>Type medewerker 1</v>
      </c>
      <c r="C42" s="69">
        <f t="shared" ref="C42:C52" si="44">SUM(D42:BE42)</f>
        <v>0</v>
      </c>
      <c r="E42" s="93"/>
      <c r="F42" s="2"/>
      <c r="G42" s="93"/>
      <c r="H42" s="93"/>
      <c r="J42" s="93"/>
      <c r="N42" s="93"/>
      <c r="O42" s="93"/>
      <c r="P42" s="93"/>
      <c r="R42" s="93"/>
      <c r="S42" s="93"/>
      <c r="U42" s="93"/>
      <c r="Z42" s="93"/>
      <c r="AA42" s="93"/>
      <c r="AB42" s="93"/>
      <c r="AC42" s="93"/>
      <c r="AE42" s="93"/>
      <c r="AG42" s="93"/>
      <c r="AH42" s="93"/>
      <c r="AI42" s="93"/>
      <c r="AK42" s="93"/>
      <c r="AN42" s="93"/>
      <c r="AO42" s="93"/>
      <c r="AP42" s="93"/>
      <c r="AR42" s="93"/>
      <c r="AS42" s="93"/>
      <c r="AU42" s="93"/>
      <c r="AW42" s="93"/>
      <c r="AX42" s="93"/>
      <c r="AY42" s="93"/>
      <c r="AZ42" s="93"/>
      <c r="BA42" s="93"/>
      <c r="BB42" s="93"/>
      <c r="BC42" s="93"/>
      <c r="BD42" s="93"/>
      <c r="BE42" s="93"/>
    </row>
    <row r="43" spans="1:57" ht="17.100000000000001" customHeight="1" x14ac:dyDescent="0.3">
      <c r="A43" s="33"/>
      <c r="B43" s="7" t="str">
        <f>$B$5</f>
        <v>Type medewerker 2</v>
      </c>
      <c r="C43" s="70">
        <f t="shared" si="44"/>
        <v>0</v>
      </c>
      <c r="E43" s="94"/>
      <c r="F43" s="2"/>
      <c r="G43" s="94"/>
      <c r="H43" s="94"/>
      <c r="J43" s="94"/>
      <c r="N43" s="94"/>
      <c r="O43" s="94"/>
      <c r="P43" s="94"/>
      <c r="R43" s="94"/>
      <c r="S43" s="94"/>
      <c r="U43" s="94"/>
      <c r="Z43" s="94"/>
      <c r="AA43" s="94"/>
      <c r="AB43" s="94"/>
      <c r="AC43" s="94"/>
      <c r="AE43" s="94"/>
      <c r="AG43" s="94"/>
      <c r="AH43" s="94"/>
      <c r="AI43" s="94"/>
      <c r="AK43" s="94"/>
      <c r="AN43" s="94"/>
      <c r="AO43" s="94"/>
      <c r="AP43" s="94"/>
      <c r="AR43" s="94"/>
      <c r="AS43" s="94"/>
      <c r="AU43" s="94"/>
      <c r="AW43" s="94"/>
      <c r="AX43" s="94"/>
      <c r="AY43" s="94"/>
      <c r="AZ43" s="94"/>
      <c r="BA43" s="94"/>
      <c r="BB43" s="94"/>
      <c r="BC43" s="94"/>
      <c r="BD43" s="94"/>
      <c r="BE43" s="94"/>
    </row>
    <row r="44" spans="1:57" ht="17.100000000000001" customHeight="1" x14ac:dyDescent="0.3">
      <c r="A44" s="33"/>
      <c r="B44" s="7" t="str">
        <f>$B$6</f>
        <v>Type medewerker 3</v>
      </c>
      <c r="C44" s="70">
        <f t="shared" si="44"/>
        <v>0</v>
      </c>
      <c r="E44" s="94"/>
      <c r="F44" s="2"/>
      <c r="G44" s="94"/>
      <c r="H44" s="94"/>
      <c r="J44" s="94"/>
      <c r="N44" s="94"/>
      <c r="O44" s="94"/>
      <c r="P44" s="94"/>
      <c r="R44" s="94"/>
      <c r="S44" s="94"/>
      <c r="U44" s="94"/>
      <c r="Z44" s="94"/>
      <c r="AA44" s="94"/>
      <c r="AB44" s="94"/>
      <c r="AC44" s="94"/>
      <c r="AE44" s="94"/>
      <c r="AG44" s="94"/>
      <c r="AH44" s="94"/>
      <c r="AI44" s="94"/>
      <c r="AK44" s="94"/>
      <c r="AN44" s="94"/>
      <c r="AO44" s="94"/>
      <c r="AP44" s="94"/>
      <c r="AR44" s="94"/>
      <c r="AS44" s="94"/>
      <c r="AU44" s="94"/>
      <c r="AW44" s="94"/>
      <c r="AX44" s="94"/>
      <c r="AY44" s="94"/>
      <c r="AZ44" s="94"/>
      <c r="BA44" s="94"/>
      <c r="BB44" s="94"/>
      <c r="BC44" s="94"/>
      <c r="BD44" s="94"/>
      <c r="BE44" s="94"/>
    </row>
    <row r="45" spans="1:57" ht="17.100000000000001" customHeight="1" x14ac:dyDescent="0.3">
      <c r="A45" s="33"/>
      <c r="B45" s="7" t="str">
        <f>$B$7</f>
        <v>Type medewerker 4</v>
      </c>
      <c r="C45" s="70">
        <f t="shared" si="44"/>
        <v>0</v>
      </c>
      <c r="E45" s="94"/>
      <c r="F45" s="2"/>
      <c r="G45" s="94"/>
      <c r="H45" s="94"/>
      <c r="J45" s="94"/>
      <c r="N45" s="94"/>
      <c r="O45" s="94"/>
      <c r="P45" s="94"/>
      <c r="R45" s="94"/>
      <c r="S45" s="94"/>
      <c r="U45" s="94"/>
      <c r="Z45" s="94"/>
      <c r="AA45" s="94"/>
      <c r="AB45" s="94"/>
      <c r="AC45" s="94"/>
      <c r="AE45" s="94"/>
      <c r="AG45" s="94"/>
      <c r="AH45" s="94"/>
      <c r="AI45" s="94"/>
      <c r="AK45" s="94"/>
      <c r="AN45" s="94"/>
      <c r="AO45" s="94"/>
      <c r="AP45" s="94"/>
      <c r="AR45" s="94"/>
      <c r="AS45" s="94"/>
      <c r="AU45" s="94"/>
      <c r="AW45" s="94"/>
      <c r="AX45" s="94"/>
      <c r="AY45" s="94"/>
      <c r="AZ45" s="94"/>
      <c r="BA45" s="94"/>
      <c r="BB45" s="94"/>
      <c r="BC45" s="94"/>
      <c r="BD45" s="94"/>
      <c r="BE45" s="94"/>
    </row>
    <row r="46" spans="1:57" ht="17.100000000000001" customHeight="1" x14ac:dyDescent="0.3">
      <c r="A46" s="33"/>
      <c r="B46" s="7" t="str">
        <f>$B$8</f>
        <v>Type medewerker 5</v>
      </c>
      <c r="C46" s="70">
        <f t="shared" si="44"/>
        <v>0</v>
      </c>
      <c r="E46" s="94"/>
      <c r="F46" s="2"/>
      <c r="G46" s="94"/>
      <c r="H46" s="94"/>
      <c r="J46" s="94"/>
      <c r="N46" s="94"/>
      <c r="O46" s="94"/>
      <c r="P46" s="94"/>
      <c r="R46" s="94"/>
      <c r="S46" s="94"/>
      <c r="U46" s="94"/>
      <c r="Z46" s="94"/>
      <c r="AA46" s="94"/>
      <c r="AB46" s="94"/>
      <c r="AC46" s="94"/>
      <c r="AE46" s="94"/>
      <c r="AG46" s="94"/>
      <c r="AH46" s="94"/>
      <c r="AI46" s="94"/>
      <c r="AK46" s="94"/>
      <c r="AN46" s="94"/>
      <c r="AO46" s="94"/>
      <c r="AP46" s="94"/>
      <c r="AR46" s="94"/>
      <c r="AS46" s="94"/>
      <c r="AU46" s="94"/>
      <c r="AW46" s="94"/>
      <c r="AX46" s="94"/>
      <c r="AY46" s="94"/>
      <c r="AZ46" s="94"/>
      <c r="BA46" s="94"/>
      <c r="BB46" s="94"/>
      <c r="BC46" s="94"/>
      <c r="BD46" s="94"/>
      <c r="BE46" s="94"/>
    </row>
    <row r="47" spans="1:57" ht="17.100000000000001" customHeight="1" x14ac:dyDescent="0.3">
      <c r="A47" s="33"/>
      <c r="B47" s="7" t="str">
        <f>$B$9</f>
        <v>Type medewerker 6</v>
      </c>
      <c r="C47" s="70">
        <f t="shared" si="44"/>
        <v>0</v>
      </c>
      <c r="E47" s="94"/>
      <c r="F47" s="2"/>
      <c r="G47" s="94"/>
      <c r="H47" s="94"/>
      <c r="J47" s="94"/>
      <c r="N47" s="94"/>
      <c r="O47" s="94"/>
      <c r="P47" s="94"/>
      <c r="R47" s="94"/>
      <c r="S47" s="94"/>
      <c r="U47" s="94"/>
      <c r="Z47" s="94"/>
      <c r="AA47" s="94"/>
      <c r="AB47" s="94"/>
      <c r="AC47" s="94"/>
      <c r="AE47" s="94"/>
      <c r="AG47" s="94"/>
      <c r="AH47" s="94"/>
      <c r="AI47" s="94"/>
      <c r="AK47" s="94"/>
      <c r="AN47" s="94"/>
      <c r="AO47" s="94"/>
      <c r="AP47" s="94"/>
      <c r="AR47" s="94"/>
      <c r="AS47" s="94"/>
      <c r="AU47" s="94"/>
      <c r="AW47" s="94"/>
      <c r="AX47" s="94"/>
      <c r="AY47" s="94"/>
      <c r="AZ47" s="94"/>
      <c r="BA47" s="94"/>
      <c r="BB47" s="94"/>
      <c r="BC47" s="94"/>
      <c r="BD47" s="94"/>
      <c r="BE47" s="94"/>
    </row>
    <row r="48" spans="1:57" ht="17.100000000000001" customHeight="1" x14ac:dyDescent="0.3">
      <c r="A48" s="33"/>
      <c r="B48" s="7" t="str">
        <f>$B$10</f>
        <v>Type medewerker 7</v>
      </c>
      <c r="C48" s="70">
        <f t="shared" si="44"/>
        <v>0</v>
      </c>
      <c r="E48" s="94"/>
      <c r="F48" s="2"/>
      <c r="G48" s="94"/>
      <c r="H48" s="94"/>
      <c r="J48" s="94"/>
      <c r="N48" s="94"/>
      <c r="O48" s="94"/>
      <c r="P48" s="94"/>
      <c r="R48" s="94"/>
      <c r="S48" s="94"/>
      <c r="U48" s="94"/>
      <c r="Z48" s="94"/>
      <c r="AA48" s="94"/>
      <c r="AB48" s="94"/>
      <c r="AC48" s="94"/>
      <c r="AE48" s="94"/>
      <c r="AG48" s="94"/>
      <c r="AH48" s="94"/>
      <c r="AI48" s="94"/>
      <c r="AK48" s="94"/>
      <c r="AN48" s="94"/>
      <c r="AO48" s="94"/>
      <c r="AP48" s="94"/>
      <c r="AR48" s="94"/>
      <c r="AS48" s="94"/>
      <c r="AU48" s="94"/>
      <c r="AW48" s="94"/>
      <c r="AX48" s="94"/>
      <c r="AY48" s="94"/>
      <c r="AZ48" s="94"/>
      <c r="BA48" s="94"/>
      <c r="BB48" s="94"/>
      <c r="BC48" s="94"/>
      <c r="BD48" s="94"/>
      <c r="BE48" s="94"/>
    </row>
    <row r="49" spans="1:57" ht="17.100000000000001" customHeight="1" x14ac:dyDescent="0.3">
      <c r="A49" s="33"/>
      <c r="B49" s="7" t="str">
        <f>$B$11</f>
        <v>Type medewerker 8</v>
      </c>
      <c r="C49" s="70">
        <f t="shared" si="44"/>
        <v>0</v>
      </c>
      <c r="E49" s="94"/>
      <c r="F49" s="2"/>
      <c r="G49" s="94"/>
      <c r="H49" s="94"/>
      <c r="J49" s="94"/>
      <c r="N49" s="94"/>
      <c r="O49" s="94"/>
      <c r="P49" s="94"/>
      <c r="R49" s="94"/>
      <c r="S49" s="94"/>
      <c r="U49" s="94"/>
      <c r="Z49" s="94"/>
      <c r="AA49" s="94"/>
      <c r="AB49" s="94"/>
      <c r="AC49" s="94"/>
      <c r="AE49" s="94"/>
      <c r="AG49" s="94"/>
      <c r="AH49" s="94"/>
      <c r="AI49" s="94"/>
      <c r="AK49" s="94"/>
      <c r="AN49" s="94"/>
      <c r="AO49" s="94"/>
      <c r="AP49" s="94"/>
      <c r="AR49" s="94"/>
      <c r="AS49" s="94"/>
      <c r="AU49" s="94"/>
      <c r="AW49" s="94"/>
      <c r="AX49" s="94"/>
      <c r="AY49" s="94"/>
      <c r="AZ49" s="94"/>
      <c r="BA49" s="94"/>
      <c r="BB49" s="94"/>
      <c r="BC49" s="94"/>
      <c r="BD49" s="94"/>
      <c r="BE49" s="94"/>
    </row>
    <row r="50" spans="1:57" ht="17.100000000000001" customHeight="1" x14ac:dyDescent="0.3">
      <c r="A50" s="33"/>
      <c r="B50" s="7" t="str">
        <f>$B$12</f>
        <v>Type medewerker 9</v>
      </c>
      <c r="C50" s="70">
        <f t="shared" si="44"/>
        <v>0</v>
      </c>
      <c r="E50" s="94"/>
      <c r="F50" s="2"/>
      <c r="G50" s="94"/>
      <c r="H50" s="94"/>
      <c r="J50" s="94"/>
      <c r="N50" s="94"/>
      <c r="O50" s="94"/>
      <c r="P50" s="94"/>
      <c r="R50" s="94"/>
      <c r="S50" s="94"/>
      <c r="U50" s="94"/>
      <c r="Z50" s="94"/>
      <c r="AA50" s="94"/>
      <c r="AB50" s="94"/>
      <c r="AC50" s="94"/>
      <c r="AE50" s="94"/>
      <c r="AG50" s="94"/>
      <c r="AH50" s="94"/>
      <c r="AI50" s="94"/>
      <c r="AK50" s="94"/>
      <c r="AN50" s="94"/>
      <c r="AO50" s="94"/>
      <c r="AP50" s="94"/>
      <c r="AR50" s="94"/>
      <c r="AS50" s="94"/>
      <c r="AU50" s="94"/>
      <c r="AW50" s="94"/>
      <c r="AX50" s="94"/>
      <c r="AY50" s="94"/>
      <c r="AZ50" s="94"/>
      <c r="BA50" s="94"/>
      <c r="BB50" s="94"/>
      <c r="BC50" s="94"/>
      <c r="BD50" s="94"/>
      <c r="BE50" s="94"/>
    </row>
    <row r="51" spans="1:57" ht="17.100000000000001" customHeight="1" x14ac:dyDescent="0.3">
      <c r="A51" s="33"/>
      <c r="B51" s="7" t="str">
        <f>$B$13</f>
        <v>Type medewerker 10</v>
      </c>
      <c r="C51" s="70">
        <f t="shared" si="44"/>
        <v>0</v>
      </c>
      <c r="E51" s="94"/>
      <c r="F51" s="2"/>
      <c r="G51" s="94"/>
      <c r="H51" s="94"/>
      <c r="J51" s="94"/>
      <c r="N51" s="94"/>
      <c r="O51" s="94"/>
      <c r="P51" s="94"/>
      <c r="R51" s="94"/>
      <c r="S51" s="94"/>
      <c r="U51" s="94"/>
      <c r="Z51" s="94"/>
      <c r="AA51" s="94"/>
      <c r="AB51" s="94"/>
      <c r="AC51" s="94"/>
      <c r="AE51" s="94"/>
      <c r="AG51" s="94"/>
      <c r="AH51" s="94"/>
      <c r="AI51" s="94"/>
      <c r="AK51" s="94"/>
      <c r="AN51" s="94"/>
      <c r="AO51" s="94"/>
      <c r="AP51" s="94"/>
      <c r="AR51" s="94"/>
      <c r="AS51" s="94"/>
      <c r="AU51" s="94"/>
      <c r="AW51" s="94"/>
      <c r="AX51" s="94"/>
      <c r="AY51" s="94"/>
      <c r="AZ51" s="94"/>
      <c r="BA51" s="94"/>
      <c r="BB51" s="94"/>
      <c r="BC51" s="94"/>
      <c r="BD51" s="94"/>
      <c r="BE51" s="94"/>
    </row>
    <row r="52" spans="1:57" s="1" customFormat="1" ht="17.100000000000001" customHeight="1" thickBot="1" x14ac:dyDescent="0.35">
      <c r="A52" s="33"/>
      <c r="B52" s="4" t="s">
        <v>67</v>
      </c>
      <c r="C52" s="71">
        <f t="shared" si="44"/>
        <v>0</v>
      </c>
      <c r="D52" s="2"/>
      <c r="E52" s="72">
        <f t="shared" ref="E52" si="45">SUM(E42:E51)</f>
        <v>0</v>
      </c>
      <c r="F52" s="2"/>
      <c r="G52" s="72">
        <f t="shared" ref="G52:H52" si="46">SUM(G42:G51)</f>
        <v>0</v>
      </c>
      <c r="H52" s="72">
        <f t="shared" si="46"/>
        <v>0</v>
      </c>
      <c r="I52" s="2"/>
      <c r="J52" s="72">
        <f t="shared" ref="J52" si="47">SUM(J42:J51)</f>
        <v>0</v>
      </c>
      <c r="K52" s="2"/>
      <c r="L52" s="2"/>
      <c r="M52" s="2"/>
      <c r="N52" s="72">
        <f t="shared" ref="N52:P52" si="48">SUM(N42:N51)</f>
        <v>0</v>
      </c>
      <c r="O52" s="72">
        <f t="shared" si="48"/>
        <v>0</v>
      </c>
      <c r="P52" s="72">
        <f t="shared" si="48"/>
        <v>0</v>
      </c>
      <c r="Q52" s="2"/>
      <c r="R52" s="72">
        <f t="shared" ref="R52:S52" si="49">SUM(R42:R51)</f>
        <v>0</v>
      </c>
      <c r="S52" s="72">
        <f t="shared" si="49"/>
        <v>0</v>
      </c>
      <c r="T52" s="2"/>
      <c r="U52" s="72">
        <f t="shared" ref="U52" si="50">SUM(U42:U51)</f>
        <v>0</v>
      </c>
      <c r="V52" s="2"/>
      <c r="W52" s="2"/>
      <c r="X52" s="2"/>
      <c r="Y52" s="2"/>
      <c r="Z52" s="72">
        <f t="shared" ref="Z52:AC52" si="51">SUM(Z42:Z51)</f>
        <v>0</v>
      </c>
      <c r="AA52" s="72">
        <f t="shared" si="51"/>
        <v>0</v>
      </c>
      <c r="AB52" s="72">
        <f t="shared" si="51"/>
        <v>0</v>
      </c>
      <c r="AC52" s="72">
        <f t="shared" si="51"/>
        <v>0</v>
      </c>
      <c r="AD52" s="2"/>
      <c r="AE52" s="72">
        <f t="shared" ref="AE52" si="52">SUM(AE42:AE51)</f>
        <v>0</v>
      </c>
      <c r="AF52" s="2"/>
      <c r="AG52" s="72">
        <f t="shared" ref="AG52:AI52" si="53">SUM(AG42:AG51)</f>
        <v>0</v>
      </c>
      <c r="AH52" s="72">
        <f t="shared" si="53"/>
        <v>0</v>
      </c>
      <c r="AI52" s="72">
        <f t="shared" si="53"/>
        <v>0</v>
      </c>
      <c r="AJ52" s="2"/>
      <c r="AK52" s="72">
        <f t="shared" ref="AK52" si="54">SUM(AK42:AK51)</f>
        <v>0</v>
      </c>
      <c r="AL52" s="2"/>
      <c r="AM52" s="2"/>
      <c r="AN52" s="72">
        <f t="shared" ref="AN52:AP52" si="55">SUM(AN42:AN51)</f>
        <v>0</v>
      </c>
      <c r="AO52" s="72">
        <f t="shared" si="55"/>
        <v>0</v>
      </c>
      <c r="AP52" s="72">
        <f t="shared" si="55"/>
        <v>0</v>
      </c>
      <c r="AQ52" s="2"/>
      <c r="AR52" s="72">
        <f t="shared" ref="AR52:AS52" si="56">SUM(AR42:AR51)</f>
        <v>0</v>
      </c>
      <c r="AS52" s="72">
        <f t="shared" si="56"/>
        <v>0</v>
      </c>
      <c r="AT52" s="2"/>
      <c r="AU52" s="72">
        <f t="shared" ref="AU52" si="57">SUM(AU42:AU51)</f>
        <v>0</v>
      </c>
      <c r="AV52" s="2"/>
      <c r="AW52" s="72">
        <f t="shared" ref="AW52:BE52" si="58">SUM(AW42:AW51)</f>
        <v>0</v>
      </c>
      <c r="AX52" s="72">
        <f t="shared" si="58"/>
        <v>0</v>
      </c>
      <c r="AY52" s="72">
        <f t="shared" si="58"/>
        <v>0</v>
      </c>
      <c r="AZ52" s="72">
        <f t="shared" si="58"/>
        <v>0</v>
      </c>
      <c r="BA52" s="72">
        <f t="shared" si="58"/>
        <v>0</v>
      </c>
      <c r="BB52" s="72">
        <f t="shared" si="58"/>
        <v>0</v>
      </c>
      <c r="BC52" s="72">
        <f t="shared" si="58"/>
        <v>0</v>
      </c>
      <c r="BD52" s="72">
        <f t="shared" si="58"/>
        <v>0</v>
      </c>
      <c r="BE52" s="72">
        <f t="shared" si="58"/>
        <v>0</v>
      </c>
    </row>
    <row r="53" spans="1:57" ht="5.25" customHeight="1" x14ac:dyDescent="0.3">
      <c r="A53" s="33"/>
      <c r="B53" s="8"/>
      <c r="C53" s="8"/>
      <c r="E53" s="8"/>
      <c r="F53" s="2"/>
      <c r="G53" s="8"/>
      <c r="H53" s="8"/>
      <c r="J53" s="8"/>
      <c r="N53" s="8"/>
      <c r="O53" s="8"/>
      <c r="P53" s="8"/>
      <c r="R53" s="8"/>
      <c r="S53" s="8"/>
      <c r="U53" s="8"/>
      <c r="Z53" s="8"/>
      <c r="AA53" s="8"/>
      <c r="AB53" s="8"/>
      <c r="AC53" s="8"/>
      <c r="AE53" s="8"/>
      <c r="AG53" s="8"/>
      <c r="AH53" s="8"/>
      <c r="AI53" s="8"/>
      <c r="AK53" s="8"/>
      <c r="AN53" s="8"/>
      <c r="AO53" s="8"/>
      <c r="AP53" s="8"/>
      <c r="AR53" s="8"/>
      <c r="AS53" s="8"/>
      <c r="AU53" s="8"/>
      <c r="AW53" s="8"/>
      <c r="AX53" s="8"/>
      <c r="AY53" s="8"/>
      <c r="AZ53" s="8"/>
      <c r="BA53" s="8"/>
      <c r="BB53" s="8"/>
      <c r="BC53" s="8"/>
      <c r="BD53" s="8"/>
      <c r="BE53" s="8"/>
    </row>
    <row r="54" spans="1:57" s="66" customFormat="1" ht="17.100000000000001" customHeight="1" x14ac:dyDescent="0.3">
      <c r="A54" s="63"/>
      <c r="B54" s="67" t="s">
        <v>106</v>
      </c>
      <c r="C54" s="64"/>
      <c r="D54" s="2"/>
      <c r="E54" s="65"/>
      <c r="F54" s="2"/>
      <c r="G54" s="65"/>
      <c r="H54" s="65"/>
      <c r="I54" s="2"/>
      <c r="J54" s="65"/>
      <c r="K54" s="2"/>
      <c r="L54" s="2"/>
      <c r="M54" s="2"/>
      <c r="N54" s="65"/>
      <c r="O54" s="65"/>
      <c r="P54" s="65"/>
      <c r="Q54" s="2"/>
      <c r="R54" s="65"/>
      <c r="S54" s="65"/>
      <c r="T54" s="2"/>
      <c r="U54" s="65"/>
      <c r="V54" s="2"/>
      <c r="W54" s="2"/>
      <c r="X54" s="2"/>
      <c r="Y54" s="2"/>
      <c r="Z54" s="65"/>
      <c r="AA54" s="65"/>
      <c r="AB54" s="65"/>
      <c r="AC54" s="65"/>
      <c r="AD54" s="2"/>
      <c r="AE54" s="65"/>
      <c r="AF54" s="2"/>
      <c r="AG54" s="65"/>
      <c r="AH54" s="65"/>
      <c r="AI54" s="65"/>
      <c r="AJ54" s="2"/>
      <c r="AK54" s="65"/>
      <c r="AL54" s="2"/>
      <c r="AM54" s="2"/>
      <c r="AN54" s="65"/>
      <c r="AO54" s="65"/>
      <c r="AP54" s="65"/>
      <c r="AQ54" s="2"/>
      <c r="AR54" s="65"/>
      <c r="AS54" s="65"/>
      <c r="AT54" s="2"/>
      <c r="AU54" s="65"/>
      <c r="AV54" s="2"/>
      <c r="AW54" s="65"/>
      <c r="AX54" s="65"/>
      <c r="AY54" s="65"/>
      <c r="AZ54" s="65"/>
      <c r="BA54" s="65"/>
      <c r="BB54" s="65"/>
      <c r="BC54" s="65"/>
      <c r="BD54" s="65"/>
      <c r="BE54" s="65"/>
    </row>
    <row r="55" spans="1:57" ht="17.100000000000001" customHeight="1" x14ac:dyDescent="0.3">
      <c r="A55" s="33"/>
      <c r="B55" s="7" t="s">
        <v>211</v>
      </c>
      <c r="C55" s="73">
        <f t="shared" ref="C55:C59" si="59">SUM(D55:BE55)</f>
        <v>0</v>
      </c>
      <c r="E55" s="73">
        <f>(($C$4*E42)+($C$5*E43)+($C$6*E44)+($C$7*E45)+($C$8*E46)+($C$9*E47)+($C$10*E48)+($C$11*E49)+($C$12*E50)+($C$13*E51))*Uitgangspunten!$C$3</f>
        <v>0</v>
      </c>
      <c r="F55" s="2"/>
      <c r="G55" s="73">
        <f>(($C$4*G42)+($C$5*G43)+($C$6*G44)+($C$7*G45)+($C$8*G46)+($C$9*G47)+($C$10*G48)+($C$11*G49)+($C$12*G50)+($C$13*G51))*Uitgangspunten!$C$3</f>
        <v>0</v>
      </c>
      <c r="H55" s="73">
        <f>(($C$4*H42)+($C$5*H43)+($C$6*H44)+($C$7*H45)+($C$8*H46)+($C$9*H47)+($C$10*H48)+($C$11*H49)+($C$12*H50)+($C$13*H51))*Uitgangspunten!$C$3</f>
        <v>0</v>
      </c>
      <c r="J55" s="73">
        <f>(($C$4*J42)+($C$5*J43)+($C$6*J44)+($C$7*J45)+($C$8*J46)+($C$9*J47)+($C$10*J48)+($C$11*J49)+($C$12*J50)+($C$13*J51))*Uitgangspunten!$C$3</f>
        <v>0</v>
      </c>
      <c r="N55" s="73">
        <f>(($C$4*N42)+($C$5*N43)+($C$6*N44)+($C$7*N45)+($C$8*N46)+($C$9*N47)+($C$10*N48)+($C$11*N49)+($C$12*N50)+($C$13*N51))*Uitgangspunten!$C$3</f>
        <v>0</v>
      </c>
      <c r="O55" s="73">
        <f>(($C$4*O42)+($C$5*O43)+($C$6*O44)+($C$7*O45)+($C$8*O46)+($C$9*O47)+($C$10*O48)+($C$11*O49)+($C$12*O50)+($C$13*O51))*Uitgangspunten!$C$3</f>
        <v>0</v>
      </c>
      <c r="P55" s="73">
        <f>(($C$4*P42)+($C$5*P43)+($C$6*P44)+($C$7*P45)+($C$8*P46)+($C$9*P47)+($C$10*P48)+($C$11*P49)+($C$12*P50)+($C$13*P51))*Uitgangspunten!$C$3</f>
        <v>0</v>
      </c>
      <c r="R55" s="73">
        <f>(($C$4*R42)+($C$5*R43)+($C$6*R44)+($C$7*R45)+($C$8*R46)+($C$9*R47)+($C$10*R48)+($C$11*R49)+($C$12*R50)+($C$13*R51))*Uitgangspunten!$C$3</f>
        <v>0</v>
      </c>
      <c r="S55" s="73">
        <f>(($C$4*S42)+($C$5*S43)+($C$6*S44)+($C$7*S45)+($C$8*S46)+($C$9*S47)+($C$10*S48)+($C$11*S49)+($C$12*S50)+($C$13*S51))*Uitgangspunten!$C$3</f>
        <v>0</v>
      </c>
      <c r="U55" s="73">
        <f>(($C$4*U42)+($C$5*U43)+($C$6*U44)+($C$7*U45)+($C$8*U46)+($C$9*U47)+($C$10*U48)+($C$11*U49)+($C$12*U50)+($C$13*U51))*Uitgangspunten!$C$3</f>
        <v>0</v>
      </c>
      <c r="Z55" s="73">
        <f>(($C$4*Z42)+($C$5*Z43)+($C$6*Z44)+($C$7*Z45)+($C$8*Z46)+($C$9*Z47)+($C$10*Z48)+($C$11*Z49)+($C$12*Z50)+($C$13*Z51))*Uitgangspunten!$C$3</f>
        <v>0</v>
      </c>
      <c r="AA55" s="73">
        <f>(($C$4*AA42)+($C$5*AA43)+($C$6*AA44)+($C$7*AA45)+($C$8*AA46)+($C$9*AA47)+($C$10*AA48)+($C$11*AA49)+($C$12*AA50)+($C$13*AA51))*Uitgangspunten!$C$3</f>
        <v>0</v>
      </c>
      <c r="AB55" s="73">
        <f>(($C$4*AB42)+($C$5*AB43)+($C$6*AB44)+($C$7*AB45)+($C$8*AB46)+($C$9*AB47)+($C$10*AB48)+($C$11*AB49)+($C$12*AB50)+($C$13*AB51))*Uitgangspunten!$C$3</f>
        <v>0</v>
      </c>
      <c r="AC55" s="73">
        <f>(($C$4*AC42)+($C$5*AC43)+($C$6*AC44)+($C$7*AC45)+($C$8*AC46)+($C$9*AC47)+($C$10*AC48)+($C$11*AC49)+($C$12*AC50)+($C$13*AC51))*Uitgangspunten!$C$3</f>
        <v>0</v>
      </c>
      <c r="AE55" s="73">
        <f>(($C$4*AE42)+($C$5*AE43)+($C$6*AE44)+($C$7*AE45)+($C$8*AE46)+($C$9*AE47)+($C$10*AE48)+($C$11*AE49)+($C$12*AE50)+($C$13*AE51))*Uitgangspunten!$C$3</f>
        <v>0</v>
      </c>
      <c r="AG55" s="73">
        <f>(($C$4*AG42)+($C$5*AG43)+($C$6*AG44)+($C$7*AG45)+($C$8*AG46)+($C$9*AG47)+($C$10*AG48)+($C$11*AG49)+($C$12*AG50)+($C$13*AG51))*Uitgangspunten!$C$3</f>
        <v>0</v>
      </c>
      <c r="AH55" s="73">
        <f>(($C$4*AH42)+($C$5*AH43)+($C$6*AH44)+($C$7*AH45)+($C$8*AH46)+($C$9*AH47)+($C$10*AH48)+($C$11*AH49)+($C$12*AH50)+($C$13*AH51))*Uitgangspunten!$C$3</f>
        <v>0</v>
      </c>
      <c r="AI55" s="73">
        <f>(($C$4*AI42)+($C$5*AI43)+($C$6*AI44)+($C$7*AI45)+($C$8*AI46)+($C$9*AI47)+($C$10*AI48)+($C$11*AI49)+($C$12*AI50)+($C$13*AI51))*Uitgangspunten!$C$3</f>
        <v>0</v>
      </c>
      <c r="AK55" s="73">
        <f>(($C$4*AK42)+($C$5*AK43)+($C$6*AK44)+($C$7*AK45)+($C$8*AK46)+($C$9*AK47)+($C$10*AK48)+($C$11*AK49)+($C$12*AK50)+($C$13*AK51))*Uitgangspunten!$C$3</f>
        <v>0</v>
      </c>
      <c r="AN55" s="73">
        <f>(($C$4*AN42)+($C$5*AN43)+($C$6*AN44)+($C$7*AN45)+($C$8*AN46)+($C$9*AN47)+($C$10*AN48)+($C$11*AN49)+($C$12*AN50)+($C$13*AN51))*Uitgangspunten!$C$3</f>
        <v>0</v>
      </c>
      <c r="AO55" s="73">
        <f>(($C$4*AO42)+($C$5*AO43)+($C$6*AO44)+($C$7*AO45)+($C$8*AO46)+($C$9*AO47)+($C$10*AO48)+($C$11*AO49)+($C$12*AO50)+($C$13*AO51))*Uitgangspunten!$C$3</f>
        <v>0</v>
      </c>
      <c r="AP55" s="73">
        <f>(($C$4*AP42)+($C$5*AP43)+($C$6*AP44)+($C$7*AP45)+($C$8*AP46)+($C$9*AP47)+($C$10*AP48)+($C$11*AP49)+($C$12*AP50)+($C$13*AP51))*Uitgangspunten!$C$3</f>
        <v>0</v>
      </c>
      <c r="AR55" s="73">
        <f>(($C$4*AR42)+($C$5*AR43)+($C$6*AR44)+($C$7*AR45)+($C$8*AR46)+($C$9*AR47)+($C$10*AR48)+($C$11*AR49)+($C$12*AR50)+($C$13*AR51))*Uitgangspunten!$C$3</f>
        <v>0</v>
      </c>
      <c r="AS55" s="73">
        <f>(($C$4*AS42)+($C$5*AS43)+($C$6*AS44)+($C$7*AS45)+($C$8*AS46)+($C$9*AS47)+($C$10*AS48)+($C$11*AS49)+($C$12*AS50)+($C$13*AS51))*Uitgangspunten!$C$3</f>
        <v>0</v>
      </c>
      <c r="AU55" s="73">
        <f>(($C$4*AU42)+($C$5*AU43)+($C$6*AU44)+($C$7*AU45)+($C$8*AU46)+($C$9*AU47)+($C$10*AU48)+($C$11*AU49)+($C$12*AU50)+($C$13*AU51))*Uitgangspunten!$C$3</f>
        <v>0</v>
      </c>
      <c r="AW55" s="73">
        <f>(($C$4*AW42)+($C$5*AW43)+($C$6*AW44)+($C$7*AW45)+($C$8*AW46)+($C$9*AW47)+($C$10*AW48)+($C$11*AW49)+($C$12*AW50)+($C$13*AW51))*Uitgangspunten!$C$3</f>
        <v>0</v>
      </c>
      <c r="AX55" s="73">
        <f>(($C$4*AX42)+($C$5*AX43)+($C$6*AX44)+($C$7*AX45)+($C$8*AX46)+($C$9*AX47)+($C$10*AX48)+($C$11*AX49)+($C$12*AX50)+($C$13*AX51))*Uitgangspunten!$C$3</f>
        <v>0</v>
      </c>
      <c r="AY55" s="73">
        <f>(($C$4*AY42)+($C$5*AY43)+($C$6*AY44)+($C$7*AY45)+($C$8*AY46)+($C$9*AY47)+($C$10*AY48)+($C$11*AY49)+($C$12*AY50)+($C$13*AY51))*Uitgangspunten!$C$3</f>
        <v>0</v>
      </c>
      <c r="AZ55" s="73">
        <f>(($C$4*AZ42)+($C$5*AZ43)+($C$6*AZ44)+($C$7*AZ45)+($C$8*AZ46)+($C$9*AZ47)+($C$10*AZ48)+($C$11*AZ49)+($C$12*AZ50)+($C$13*AZ51))*Uitgangspunten!$C$3</f>
        <v>0</v>
      </c>
      <c r="BA55" s="73">
        <f>(($C$4*BA42)+($C$5*BA43)+($C$6*BA44)+($C$7*BA45)+($C$8*BA46)+($C$9*BA47)+($C$10*BA48)+($C$11*BA49)+($C$12*BA50)+($C$13*BA51))*Uitgangspunten!$C$3</f>
        <v>0</v>
      </c>
      <c r="BB55" s="73">
        <f>(($C$4*BB42)+($C$5*BB43)+($C$6*BB44)+($C$7*BB45)+($C$8*BB46)+($C$9*BB47)+($C$10*BB48)+($C$11*BB49)+($C$12*BB50)+($C$13*BB51))*Uitgangspunten!$C$3</f>
        <v>0</v>
      </c>
      <c r="BC55" s="73">
        <f>(($C$4*BC42)+($C$5*BC43)+($C$6*BC44)+($C$7*BC45)+($C$8*BC46)+($C$9*BC47)+($C$10*BC48)+($C$11*BC49)+($C$12*BC50)+($C$13*BC51))*Uitgangspunten!$C$3</f>
        <v>0</v>
      </c>
      <c r="BD55" s="73">
        <f>(($C$4*BD42)+($C$5*BD43)+($C$6*BD44)+($C$7*BD45)+($C$8*BD46)+($C$9*BD47)+($C$10*BD48)+($C$11*BD49)+($C$12*BD50)+($C$13*BD51))*Uitgangspunten!$C$3</f>
        <v>0</v>
      </c>
      <c r="BE55" s="73">
        <f>(($C$4*BE42)+($C$5*BE43)+($C$6*BE44)+($C$7*BE45)+($C$8*BE46)+($C$9*BE47)+($C$10*BE48)+($C$11*BE49)+($C$12*BE50)+($C$13*BE51))*Uitgangspunten!$C$3</f>
        <v>0</v>
      </c>
    </row>
    <row r="56" spans="1:57" ht="17.100000000000001" customHeight="1" x14ac:dyDescent="0.3">
      <c r="A56" s="33"/>
      <c r="B56" s="7" t="s">
        <v>107</v>
      </c>
      <c r="C56" s="73">
        <f t="shared" si="59"/>
        <v>0</v>
      </c>
      <c r="E56" s="96"/>
      <c r="F56" s="2"/>
      <c r="G56" s="96"/>
      <c r="H56" s="96"/>
      <c r="J56" s="96"/>
      <c r="N56" s="96"/>
      <c r="O56" s="96"/>
      <c r="P56" s="96"/>
      <c r="R56" s="96"/>
      <c r="S56" s="96"/>
      <c r="U56" s="96"/>
      <c r="Z56" s="96"/>
      <c r="AA56" s="96"/>
      <c r="AB56" s="96"/>
      <c r="AC56" s="96"/>
      <c r="AE56" s="96"/>
      <c r="AG56" s="96"/>
      <c r="AH56" s="96"/>
      <c r="AI56" s="96"/>
      <c r="AK56" s="96"/>
      <c r="AN56" s="96"/>
      <c r="AO56" s="96"/>
      <c r="AP56" s="96"/>
      <c r="AR56" s="96"/>
      <c r="AS56" s="96"/>
      <c r="AU56" s="96"/>
      <c r="AW56" s="96"/>
      <c r="AX56" s="96"/>
      <c r="AY56" s="96"/>
      <c r="AZ56" s="96"/>
      <c r="BA56" s="96"/>
      <c r="BB56" s="96"/>
      <c r="BC56" s="96"/>
      <c r="BD56" s="96"/>
      <c r="BE56" s="96"/>
    </row>
    <row r="57" spans="1:57" ht="17.100000000000001" customHeight="1" x14ac:dyDescent="0.3">
      <c r="A57" s="33"/>
      <c r="B57" s="7" t="s">
        <v>68</v>
      </c>
      <c r="C57" s="73">
        <f t="shared" si="59"/>
        <v>0</v>
      </c>
      <c r="E57" s="96"/>
      <c r="F57" s="2"/>
      <c r="G57" s="96"/>
      <c r="H57" s="96"/>
      <c r="J57" s="96"/>
      <c r="N57" s="96"/>
      <c r="O57" s="96"/>
      <c r="P57" s="96"/>
      <c r="R57" s="96"/>
      <c r="S57" s="96"/>
      <c r="U57" s="96"/>
      <c r="Z57" s="96"/>
      <c r="AA57" s="96"/>
      <c r="AB57" s="96"/>
      <c r="AC57" s="96"/>
      <c r="AE57" s="96"/>
      <c r="AG57" s="96"/>
      <c r="AH57" s="96"/>
      <c r="AI57" s="96"/>
      <c r="AK57" s="96"/>
      <c r="AN57" s="96"/>
      <c r="AO57" s="96"/>
      <c r="AP57" s="96"/>
      <c r="AR57" s="96"/>
      <c r="AS57" s="96"/>
      <c r="AU57" s="96"/>
      <c r="AW57" s="96"/>
      <c r="AX57" s="96"/>
      <c r="AY57" s="96"/>
      <c r="AZ57" s="96"/>
      <c r="BA57" s="96"/>
      <c r="BB57" s="96"/>
      <c r="BC57" s="96"/>
      <c r="BD57" s="96"/>
      <c r="BE57" s="96"/>
    </row>
    <row r="58" spans="1:57" ht="17.100000000000001" customHeight="1" x14ac:dyDescent="0.3">
      <c r="A58" s="33"/>
      <c r="B58" s="74" t="s">
        <v>69</v>
      </c>
      <c r="C58" s="75">
        <f t="shared" si="59"/>
        <v>0</v>
      </c>
      <c r="E58" s="73">
        <f t="shared" ref="E58" si="60">(E55+E56+E57)*$C$15</f>
        <v>0</v>
      </c>
      <c r="F58" s="2"/>
      <c r="G58" s="73">
        <f t="shared" ref="G58:H58" si="61">(G55+G56+G57)*$C$15</f>
        <v>0</v>
      </c>
      <c r="H58" s="73">
        <f t="shared" si="61"/>
        <v>0</v>
      </c>
      <c r="J58" s="73">
        <f t="shared" ref="J58" si="62">(J55+J56+J57)*$C$15</f>
        <v>0</v>
      </c>
      <c r="N58" s="73">
        <f t="shared" ref="N58:P58" si="63">(N55+N56+N57)*$C$15</f>
        <v>0</v>
      </c>
      <c r="O58" s="73">
        <f t="shared" si="63"/>
        <v>0</v>
      </c>
      <c r="P58" s="73">
        <f t="shared" si="63"/>
        <v>0</v>
      </c>
      <c r="R58" s="73">
        <f t="shared" ref="R58:S58" si="64">(R55+R56+R57)*$C$15</f>
        <v>0</v>
      </c>
      <c r="S58" s="73">
        <f t="shared" si="64"/>
        <v>0</v>
      </c>
      <c r="U58" s="73">
        <f t="shared" ref="U58" si="65">(U55+U56+U57)*$C$15</f>
        <v>0</v>
      </c>
      <c r="Z58" s="73">
        <f t="shared" ref="Z58:AC58" si="66">(Z55+Z56+Z57)*$C$15</f>
        <v>0</v>
      </c>
      <c r="AA58" s="73">
        <f t="shared" si="66"/>
        <v>0</v>
      </c>
      <c r="AB58" s="73">
        <f t="shared" si="66"/>
        <v>0</v>
      </c>
      <c r="AC58" s="73">
        <f t="shared" si="66"/>
        <v>0</v>
      </c>
      <c r="AE58" s="73">
        <f t="shared" ref="AE58" si="67">(AE55+AE56+AE57)*$C$15</f>
        <v>0</v>
      </c>
      <c r="AG58" s="73">
        <f t="shared" ref="AG58:AI58" si="68">(AG55+AG56+AG57)*$C$15</f>
        <v>0</v>
      </c>
      <c r="AH58" s="73">
        <f t="shared" si="68"/>
        <v>0</v>
      </c>
      <c r="AI58" s="73">
        <f t="shared" si="68"/>
        <v>0</v>
      </c>
      <c r="AK58" s="73">
        <f t="shared" ref="AK58" si="69">(AK55+AK56+AK57)*$C$15</f>
        <v>0</v>
      </c>
      <c r="AN58" s="73">
        <f t="shared" ref="AN58:AP58" si="70">(AN55+AN56+AN57)*$C$15</f>
        <v>0</v>
      </c>
      <c r="AO58" s="73">
        <f t="shared" si="70"/>
        <v>0</v>
      </c>
      <c r="AP58" s="73">
        <f t="shared" si="70"/>
        <v>0</v>
      </c>
      <c r="AR58" s="73">
        <f t="shared" ref="AR58:AS58" si="71">(AR55+AR56+AR57)*$C$15</f>
        <v>0</v>
      </c>
      <c r="AS58" s="73">
        <f t="shared" si="71"/>
        <v>0</v>
      </c>
      <c r="AU58" s="73">
        <f t="shared" ref="AU58" si="72">(AU55+AU56+AU57)*$C$15</f>
        <v>0</v>
      </c>
      <c r="AW58" s="73">
        <f t="shared" ref="AW58:BE58" si="73">(AW55+AW56+AW57)*$C$15</f>
        <v>0</v>
      </c>
      <c r="AX58" s="73">
        <f t="shared" si="73"/>
        <v>0</v>
      </c>
      <c r="AY58" s="73">
        <f t="shared" si="73"/>
        <v>0</v>
      </c>
      <c r="AZ58" s="73">
        <f t="shared" si="73"/>
        <v>0</v>
      </c>
      <c r="BA58" s="73">
        <f t="shared" si="73"/>
        <v>0</v>
      </c>
      <c r="BB58" s="73">
        <f t="shared" si="73"/>
        <v>0</v>
      </c>
      <c r="BC58" s="73">
        <f t="shared" si="73"/>
        <v>0</v>
      </c>
      <c r="BD58" s="73">
        <f t="shared" si="73"/>
        <v>0</v>
      </c>
      <c r="BE58" s="73">
        <f t="shared" si="73"/>
        <v>0</v>
      </c>
    </row>
    <row r="59" spans="1:57" s="76" customFormat="1" ht="17.100000000000001" customHeight="1" thickBot="1" x14ac:dyDescent="0.35">
      <c r="A59" s="63"/>
      <c r="B59" s="4" t="s">
        <v>104</v>
      </c>
      <c r="C59" s="139">
        <f t="shared" si="59"/>
        <v>0</v>
      </c>
      <c r="D59" s="2"/>
      <c r="E59" s="139">
        <f t="shared" ref="E59" si="74">SUM(E55:E58)</f>
        <v>0</v>
      </c>
      <c r="F59" s="2"/>
      <c r="G59" s="139">
        <f t="shared" ref="G59:H59" si="75">SUM(G55:G58)</f>
        <v>0</v>
      </c>
      <c r="H59" s="139">
        <f t="shared" si="75"/>
        <v>0</v>
      </c>
      <c r="I59" s="2"/>
      <c r="J59" s="139">
        <f t="shared" ref="J59" si="76">SUM(J55:J58)</f>
        <v>0</v>
      </c>
      <c r="K59" s="2"/>
      <c r="L59" s="2"/>
      <c r="M59" s="2"/>
      <c r="N59" s="139">
        <f t="shared" ref="N59:P59" si="77">SUM(N55:N58)</f>
        <v>0</v>
      </c>
      <c r="O59" s="139">
        <f t="shared" si="77"/>
        <v>0</v>
      </c>
      <c r="P59" s="139">
        <f t="shared" si="77"/>
        <v>0</v>
      </c>
      <c r="Q59" s="2"/>
      <c r="R59" s="139">
        <f t="shared" ref="R59:S59" si="78">SUM(R55:R58)</f>
        <v>0</v>
      </c>
      <c r="S59" s="139">
        <f t="shared" si="78"/>
        <v>0</v>
      </c>
      <c r="T59" s="2"/>
      <c r="U59" s="139">
        <f t="shared" ref="U59" si="79">SUM(U55:U58)</f>
        <v>0</v>
      </c>
      <c r="V59" s="2"/>
      <c r="W59" s="2"/>
      <c r="X59" s="2"/>
      <c r="Y59" s="2"/>
      <c r="Z59" s="139">
        <f t="shared" ref="Z59:AC59" si="80">SUM(Z55:Z58)</f>
        <v>0</v>
      </c>
      <c r="AA59" s="139">
        <f t="shared" si="80"/>
        <v>0</v>
      </c>
      <c r="AB59" s="139">
        <f t="shared" si="80"/>
        <v>0</v>
      </c>
      <c r="AC59" s="139">
        <f t="shared" si="80"/>
        <v>0</v>
      </c>
      <c r="AD59" s="2"/>
      <c r="AE59" s="139">
        <f t="shared" ref="AE59" si="81">SUM(AE55:AE58)</f>
        <v>0</v>
      </c>
      <c r="AF59" s="2"/>
      <c r="AG59" s="139">
        <f t="shared" ref="AG59:AI59" si="82">SUM(AG55:AG58)</f>
        <v>0</v>
      </c>
      <c r="AH59" s="139">
        <f t="shared" si="82"/>
        <v>0</v>
      </c>
      <c r="AI59" s="139">
        <f t="shared" si="82"/>
        <v>0</v>
      </c>
      <c r="AJ59" s="2"/>
      <c r="AK59" s="139">
        <f t="shared" ref="AK59" si="83">SUM(AK55:AK58)</f>
        <v>0</v>
      </c>
      <c r="AL59" s="2"/>
      <c r="AM59" s="2"/>
      <c r="AN59" s="139">
        <f t="shared" ref="AN59:AP59" si="84">SUM(AN55:AN58)</f>
        <v>0</v>
      </c>
      <c r="AO59" s="139">
        <f t="shared" si="84"/>
        <v>0</v>
      </c>
      <c r="AP59" s="139">
        <f t="shared" si="84"/>
        <v>0</v>
      </c>
      <c r="AQ59" s="2"/>
      <c r="AR59" s="139">
        <f t="shared" ref="AR59:AS59" si="85">SUM(AR55:AR58)</f>
        <v>0</v>
      </c>
      <c r="AS59" s="139">
        <f t="shared" si="85"/>
        <v>0</v>
      </c>
      <c r="AT59" s="2"/>
      <c r="AU59" s="139">
        <f t="shared" ref="AU59" si="86">SUM(AU55:AU58)</f>
        <v>0</v>
      </c>
      <c r="AV59" s="2"/>
      <c r="AW59" s="139">
        <f t="shared" ref="AW59:BE59" si="87">SUM(AW55:AW58)</f>
        <v>0</v>
      </c>
      <c r="AX59" s="139">
        <f t="shared" si="87"/>
        <v>0</v>
      </c>
      <c r="AY59" s="139">
        <f t="shared" si="87"/>
        <v>0</v>
      </c>
      <c r="AZ59" s="139">
        <f t="shared" si="87"/>
        <v>0</v>
      </c>
      <c r="BA59" s="139">
        <f t="shared" si="87"/>
        <v>0</v>
      </c>
      <c r="BB59" s="139">
        <f t="shared" si="87"/>
        <v>0</v>
      </c>
      <c r="BC59" s="139">
        <f t="shared" si="87"/>
        <v>0</v>
      </c>
      <c r="BD59" s="139">
        <f t="shared" si="87"/>
        <v>0</v>
      </c>
      <c r="BE59" s="139">
        <f t="shared" si="87"/>
        <v>0</v>
      </c>
    </row>
    <row r="60" spans="1:57" ht="5.25" customHeight="1" x14ac:dyDescent="0.3">
      <c r="F60" s="2"/>
    </row>
    <row r="61" spans="1:57" s="60" customFormat="1" ht="17.100000000000001" customHeight="1" x14ac:dyDescent="0.3">
      <c r="A61" s="57"/>
      <c r="B61" s="58" t="str">
        <f>'Cluster H &amp; V'!B39</f>
        <v>Pandbezetting 30% - 40%</v>
      </c>
      <c r="C61" s="58"/>
      <c r="D61" s="2"/>
      <c r="E61" s="59"/>
      <c r="F61" s="2"/>
      <c r="G61" s="59"/>
      <c r="H61" s="59"/>
      <c r="I61" s="2"/>
      <c r="J61" s="59"/>
      <c r="K61" s="2"/>
      <c r="L61" s="2"/>
      <c r="M61" s="2"/>
      <c r="N61" s="59"/>
      <c r="O61" s="59"/>
      <c r="P61" s="59"/>
      <c r="Q61" s="2"/>
      <c r="R61" s="59"/>
      <c r="S61" s="59"/>
      <c r="T61" s="2"/>
      <c r="U61" s="59"/>
      <c r="V61" s="2"/>
      <c r="W61" s="2"/>
      <c r="X61" s="2"/>
      <c r="Y61" s="2"/>
      <c r="Z61" s="59"/>
      <c r="AA61" s="59"/>
      <c r="AB61" s="59"/>
      <c r="AC61" s="59"/>
      <c r="AD61" s="2"/>
      <c r="AE61" s="59"/>
      <c r="AF61" s="2"/>
      <c r="AG61" s="59"/>
      <c r="AH61" s="59"/>
      <c r="AI61" s="59"/>
      <c r="AJ61" s="2"/>
      <c r="AK61" s="59"/>
      <c r="AL61" s="2"/>
      <c r="AM61" s="2"/>
      <c r="AN61" s="59"/>
      <c r="AO61" s="59"/>
      <c r="AP61" s="59"/>
      <c r="AQ61" s="2"/>
      <c r="AR61" s="59"/>
      <c r="AS61" s="59"/>
      <c r="AT61" s="2"/>
      <c r="AU61" s="59"/>
      <c r="AV61" s="2"/>
      <c r="AW61" s="59"/>
      <c r="AX61" s="59"/>
      <c r="AY61" s="59"/>
      <c r="AZ61" s="59"/>
      <c r="BA61" s="59"/>
      <c r="BB61" s="59"/>
      <c r="BC61" s="59"/>
      <c r="BD61" s="59"/>
      <c r="BE61" s="59"/>
    </row>
    <row r="62" spans="1:57" ht="5.25" customHeight="1" x14ac:dyDescent="0.3">
      <c r="A62" s="33"/>
      <c r="B62" s="8"/>
      <c r="C62" s="8"/>
      <c r="E62" s="8"/>
      <c r="F62" s="2"/>
      <c r="G62" s="8"/>
      <c r="H62" s="8"/>
      <c r="J62" s="8"/>
      <c r="N62" s="8"/>
      <c r="O62" s="8"/>
      <c r="P62" s="8"/>
      <c r="R62" s="8"/>
      <c r="S62" s="8"/>
      <c r="U62" s="8"/>
      <c r="Z62" s="8"/>
      <c r="AA62" s="8"/>
      <c r="AB62" s="8"/>
      <c r="AC62" s="8"/>
      <c r="AE62" s="8"/>
      <c r="AG62" s="8"/>
      <c r="AH62" s="8"/>
      <c r="AI62" s="8"/>
      <c r="AK62" s="8"/>
      <c r="AN62" s="8"/>
      <c r="AO62" s="8"/>
      <c r="AP62" s="8"/>
      <c r="AR62" s="8"/>
      <c r="AS62" s="8"/>
      <c r="AU62" s="8"/>
      <c r="AW62" s="8"/>
      <c r="AX62" s="8"/>
      <c r="AY62" s="8"/>
      <c r="AZ62" s="8"/>
      <c r="BA62" s="8"/>
      <c r="BB62" s="8"/>
      <c r="BC62" s="8"/>
      <c r="BD62" s="8"/>
      <c r="BE62" s="8"/>
    </row>
    <row r="63" spans="1:57" s="66" customFormat="1" ht="17.100000000000001" customHeight="1" x14ac:dyDescent="0.3">
      <c r="A63" s="63"/>
      <c r="B63" s="67" t="s">
        <v>55</v>
      </c>
      <c r="C63" s="64"/>
      <c r="D63" s="2"/>
      <c r="E63" s="65"/>
      <c r="F63" s="2"/>
      <c r="G63" s="65"/>
      <c r="H63" s="65"/>
      <c r="I63" s="2"/>
      <c r="J63" s="65"/>
      <c r="K63" s="2"/>
      <c r="L63" s="2"/>
      <c r="M63" s="2"/>
      <c r="N63" s="65"/>
      <c r="O63" s="65"/>
      <c r="P63" s="65"/>
      <c r="Q63" s="2"/>
      <c r="R63" s="65"/>
      <c r="S63" s="65"/>
      <c r="T63" s="2"/>
      <c r="U63" s="65"/>
      <c r="V63" s="2"/>
      <c r="W63" s="2"/>
      <c r="X63" s="2"/>
      <c r="Y63" s="2"/>
      <c r="Z63" s="65"/>
      <c r="AA63" s="65"/>
      <c r="AB63" s="65"/>
      <c r="AC63" s="65"/>
      <c r="AD63" s="2"/>
      <c r="AE63" s="65"/>
      <c r="AF63" s="2"/>
      <c r="AG63" s="65"/>
      <c r="AH63" s="65"/>
      <c r="AI63" s="65"/>
      <c r="AJ63" s="2"/>
      <c r="AK63" s="65"/>
      <c r="AL63" s="2"/>
      <c r="AM63" s="2"/>
      <c r="AN63" s="65"/>
      <c r="AO63" s="65"/>
      <c r="AP63" s="65"/>
      <c r="AQ63" s="2"/>
      <c r="AR63" s="65"/>
      <c r="AS63" s="65"/>
      <c r="AT63" s="2"/>
      <c r="AU63" s="65"/>
      <c r="AV63" s="2"/>
      <c r="AW63" s="65"/>
      <c r="AX63" s="65"/>
      <c r="AY63" s="65"/>
      <c r="AZ63" s="65"/>
      <c r="BA63" s="65"/>
      <c r="BB63" s="65"/>
      <c r="BC63" s="65"/>
      <c r="BD63" s="65"/>
      <c r="BE63" s="65"/>
    </row>
    <row r="64" spans="1:57" ht="17.100000000000001" customHeight="1" x14ac:dyDescent="0.3">
      <c r="A64" s="33"/>
      <c r="B64" s="6" t="str">
        <f>$B$4</f>
        <v>Type medewerker 1</v>
      </c>
      <c r="C64" s="69">
        <f t="shared" ref="C64:C74" si="88">SUM(D64:BE64)</f>
        <v>0</v>
      </c>
      <c r="E64" s="93"/>
      <c r="F64" s="2"/>
      <c r="G64" s="93"/>
      <c r="H64" s="93"/>
      <c r="J64" s="93"/>
      <c r="N64" s="93"/>
      <c r="O64" s="93"/>
      <c r="P64" s="93"/>
      <c r="R64" s="93"/>
      <c r="S64" s="93"/>
      <c r="U64" s="93"/>
      <c r="Z64" s="93"/>
      <c r="AA64" s="93"/>
      <c r="AB64" s="93"/>
      <c r="AC64" s="93"/>
      <c r="AE64" s="93"/>
      <c r="AG64" s="93"/>
      <c r="AH64" s="93"/>
      <c r="AI64" s="93"/>
      <c r="AK64" s="93"/>
      <c r="AN64" s="93"/>
      <c r="AO64" s="93"/>
      <c r="AP64" s="93"/>
      <c r="AR64" s="93"/>
      <c r="AS64" s="93"/>
      <c r="AU64" s="93"/>
      <c r="AW64" s="93"/>
      <c r="AX64" s="93"/>
      <c r="AY64" s="93"/>
      <c r="AZ64" s="93"/>
      <c r="BA64" s="93"/>
      <c r="BB64" s="93"/>
      <c r="BC64" s="93"/>
      <c r="BD64" s="93"/>
      <c r="BE64" s="93"/>
    </row>
    <row r="65" spans="1:57" ht="17.100000000000001" customHeight="1" x14ac:dyDescent="0.3">
      <c r="A65" s="33"/>
      <c r="B65" s="7" t="str">
        <f>$B$5</f>
        <v>Type medewerker 2</v>
      </c>
      <c r="C65" s="70">
        <f t="shared" si="88"/>
        <v>0</v>
      </c>
      <c r="E65" s="94"/>
      <c r="F65" s="2"/>
      <c r="G65" s="94"/>
      <c r="H65" s="94"/>
      <c r="J65" s="94"/>
      <c r="N65" s="94"/>
      <c r="O65" s="94"/>
      <c r="P65" s="94"/>
      <c r="R65" s="94"/>
      <c r="S65" s="94"/>
      <c r="U65" s="94"/>
      <c r="Z65" s="94"/>
      <c r="AA65" s="94"/>
      <c r="AB65" s="94"/>
      <c r="AC65" s="94"/>
      <c r="AE65" s="94"/>
      <c r="AG65" s="94"/>
      <c r="AH65" s="94"/>
      <c r="AI65" s="94"/>
      <c r="AK65" s="94"/>
      <c r="AN65" s="94"/>
      <c r="AO65" s="94"/>
      <c r="AP65" s="94"/>
      <c r="AR65" s="94"/>
      <c r="AS65" s="94"/>
      <c r="AU65" s="94"/>
      <c r="AW65" s="94"/>
      <c r="AX65" s="94"/>
      <c r="AY65" s="94"/>
      <c r="AZ65" s="94"/>
      <c r="BA65" s="94"/>
      <c r="BB65" s="94"/>
      <c r="BC65" s="94"/>
      <c r="BD65" s="94"/>
      <c r="BE65" s="94"/>
    </row>
    <row r="66" spans="1:57" ht="17.100000000000001" customHeight="1" x14ac:dyDescent="0.3">
      <c r="A66" s="33"/>
      <c r="B66" s="7" t="str">
        <f>$B$6</f>
        <v>Type medewerker 3</v>
      </c>
      <c r="C66" s="70">
        <f t="shared" si="88"/>
        <v>0</v>
      </c>
      <c r="E66" s="94"/>
      <c r="F66" s="2"/>
      <c r="G66" s="94"/>
      <c r="H66" s="94"/>
      <c r="J66" s="94"/>
      <c r="N66" s="94"/>
      <c r="O66" s="94"/>
      <c r="P66" s="94"/>
      <c r="R66" s="94"/>
      <c r="S66" s="94"/>
      <c r="U66" s="94"/>
      <c r="Z66" s="94"/>
      <c r="AA66" s="94"/>
      <c r="AB66" s="94"/>
      <c r="AC66" s="94"/>
      <c r="AE66" s="94"/>
      <c r="AG66" s="94"/>
      <c r="AH66" s="94"/>
      <c r="AI66" s="94"/>
      <c r="AK66" s="94"/>
      <c r="AN66" s="94"/>
      <c r="AO66" s="94"/>
      <c r="AP66" s="94"/>
      <c r="AR66" s="94"/>
      <c r="AS66" s="94"/>
      <c r="AU66" s="94"/>
      <c r="AW66" s="94"/>
      <c r="AX66" s="94"/>
      <c r="AY66" s="94"/>
      <c r="AZ66" s="94"/>
      <c r="BA66" s="94"/>
      <c r="BB66" s="94"/>
      <c r="BC66" s="94"/>
      <c r="BD66" s="94"/>
      <c r="BE66" s="94"/>
    </row>
    <row r="67" spans="1:57" ht="17.100000000000001" customHeight="1" x14ac:dyDescent="0.3">
      <c r="A67" s="33"/>
      <c r="B67" s="7" t="str">
        <f>$B$7</f>
        <v>Type medewerker 4</v>
      </c>
      <c r="C67" s="70">
        <f t="shared" si="88"/>
        <v>0</v>
      </c>
      <c r="E67" s="94"/>
      <c r="F67" s="2"/>
      <c r="G67" s="94"/>
      <c r="H67" s="94"/>
      <c r="J67" s="94"/>
      <c r="N67" s="94"/>
      <c r="O67" s="94"/>
      <c r="P67" s="94"/>
      <c r="R67" s="94"/>
      <c r="S67" s="94"/>
      <c r="U67" s="94"/>
      <c r="Z67" s="94"/>
      <c r="AA67" s="94"/>
      <c r="AB67" s="94"/>
      <c r="AC67" s="94"/>
      <c r="AE67" s="94"/>
      <c r="AG67" s="94"/>
      <c r="AH67" s="94"/>
      <c r="AI67" s="94"/>
      <c r="AK67" s="94"/>
      <c r="AN67" s="94"/>
      <c r="AO67" s="94"/>
      <c r="AP67" s="94"/>
      <c r="AR67" s="94"/>
      <c r="AS67" s="94"/>
      <c r="AU67" s="94"/>
      <c r="AW67" s="94"/>
      <c r="AX67" s="94"/>
      <c r="AY67" s="94"/>
      <c r="AZ67" s="94"/>
      <c r="BA67" s="94"/>
      <c r="BB67" s="94"/>
      <c r="BC67" s="94"/>
      <c r="BD67" s="94"/>
      <c r="BE67" s="94"/>
    </row>
    <row r="68" spans="1:57" ht="17.100000000000001" customHeight="1" x14ac:dyDescent="0.3">
      <c r="A68" s="33"/>
      <c r="B68" s="7" t="str">
        <f>$B$8</f>
        <v>Type medewerker 5</v>
      </c>
      <c r="C68" s="70">
        <f t="shared" si="88"/>
        <v>0</v>
      </c>
      <c r="E68" s="94"/>
      <c r="F68" s="2"/>
      <c r="G68" s="94"/>
      <c r="H68" s="94"/>
      <c r="J68" s="94"/>
      <c r="N68" s="94"/>
      <c r="O68" s="94"/>
      <c r="P68" s="94"/>
      <c r="R68" s="94"/>
      <c r="S68" s="94"/>
      <c r="U68" s="94"/>
      <c r="Z68" s="94"/>
      <c r="AA68" s="94"/>
      <c r="AB68" s="94"/>
      <c r="AC68" s="94"/>
      <c r="AE68" s="94"/>
      <c r="AG68" s="94"/>
      <c r="AH68" s="94"/>
      <c r="AI68" s="94"/>
      <c r="AK68" s="94"/>
      <c r="AN68" s="94"/>
      <c r="AO68" s="94"/>
      <c r="AP68" s="94"/>
      <c r="AR68" s="94"/>
      <c r="AS68" s="94"/>
      <c r="AU68" s="94"/>
      <c r="AW68" s="94"/>
      <c r="AX68" s="94"/>
      <c r="AY68" s="94"/>
      <c r="AZ68" s="94"/>
      <c r="BA68" s="94"/>
      <c r="BB68" s="94"/>
      <c r="BC68" s="94"/>
      <c r="BD68" s="94"/>
      <c r="BE68" s="94"/>
    </row>
    <row r="69" spans="1:57" ht="17.100000000000001" customHeight="1" x14ac:dyDescent="0.3">
      <c r="A69" s="33"/>
      <c r="B69" s="7" t="str">
        <f>$B$9</f>
        <v>Type medewerker 6</v>
      </c>
      <c r="C69" s="70">
        <f t="shared" si="88"/>
        <v>0</v>
      </c>
      <c r="E69" s="94"/>
      <c r="F69" s="2"/>
      <c r="G69" s="94"/>
      <c r="H69" s="94"/>
      <c r="J69" s="94"/>
      <c r="N69" s="94"/>
      <c r="O69" s="94"/>
      <c r="P69" s="94"/>
      <c r="R69" s="94"/>
      <c r="S69" s="94"/>
      <c r="U69" s="94"/>
      <c r="Z69" s="94"/>
      <c r="AA69" s="94"/>
      <c r="AB69" s="94"/>
      <c r="AC69" s="94"/>
      <c r="AE69" s="94"/>
      <c r="AG69" s="94"/>
      <c r="AH69" s="94"/>
      <c r="AI69" s="94"/>
      <c r="AK69" s="94"/>
      <c r="AN69" s="94"/>
      <c r="AO69" s="94"/>
      <c r="AP69" s="94"/>
      <c r="AR69" s="94"/>
      <c r="AS69" s="94"/>
      <c r="AU69" s="94"/>
      <c r="AW69" s="94"/>
      <c r="AX69" s="94"/>
      <c r="AY69" s="94"/>
      <c r="AZ69" s="94"/>
      <c r="BA69" s="94"/>
      <c r="BB69" s="94"/>
      <c r="BC69" s="94"/>
      <c r="BD69" s="94"/>
      <c r="BE69" s="94"/>
    </row>
    <row r="70" spans="1:57" ht="17.100000000000001" customHeight="1" x14ac:dyDescent="0.3">
      <c r="A70" s="33"/>
      <c r="B70" s="7" t="str">
        <f>$B$10</f>
        <v>Type medewerker 7</v>
      </c>
      <c r="C70" s="70">
        <f t="shared" si="88"/>
        <v>0</v>
      </c>
      <c r="E70" s="94"/>
      <c r="F70" s="2"/>
      <c r="G70" s="94"/>
      <c r="H70" s="94"/>
      <c r="J70" s="94"/>
      <c r="N70" s="94"/>
      <c r="O70" s="94"/>
      <c r="P70" s="94"/>
      <c r="R70" s="94"/>
      <c r="S70" s="94"/>
      <c r="U70" s="94"/>
      <c r="Z70" s="94"/>
      <c r="AA70" s="94"/>
      <c r="AB70" s="94"/>
      <c r="AC70" s="94"/>
      <c r="AE70" s="94"/>
      <c r="AG70" s="94"/>
      <c r="AH70" s="94"/>
      <c r="AI70" s="94"/>
      <c r="AK70" s="94"/>
      <c r="AN70" s="94"/>
      <c r="AO70" s="94"/>
      <c r="AP70" s="94"/>
      <c r="AR70" s="94"/>
      <c r="AS70" s="94"/>
      <c r="AU70" s="94"/>
      <c r="AW70" s="94"/>
      <c r="AX70" s="94"/>
      <c r="AY70" s="94"/>
      <c r="AZ70" s="94"/>
      <c r="BA70" s="94"/>
      <c r="BB70" s="94"/>
      <c r="BC70" s="94"/>
      <c r="BD70" s="94"/>
      <c r="BE70" s="94"/>
    </row>
    <row r="71" spans="1:57" ht="17.100000000000001" customHeight="1" x14ac:dyDescent="0.3">
      <c r="A71" s="33"/>
      <c r="B71" s="7" t="str">
        <f>$B$11</f>
        <v>Type medewerker 8</v>
      </c>
      <c r="C71" s="70">
        <f t="shared" si="88"/>
        <v>0</v>
      </c>
      <c r="E71" s="94"/>
      <c r="F71" s="2"/>
      <c r="G71" s="94"/>
      <c r="H71" s="94"/>
      <c r="J71" s="94"/>
      <c r="N71" s="94"/>
      <c r="O71" s="94"/>
      <c r="P71" s="94"/>
      <c r="R71" s="94"/>
      <c r="S71" s="94"/>
      <c r="U71" s="94"/>
      <c r="Z71" s="94"/>
      <c r="AA71" s="94"/>
      <c r="AB71" s="94"/>
      <c r="AC71" s="94"/>
      <c r="AE71" s="94"/>
      <c r="AG71" s="94"/>
      <c r="AH71" s="94"/>
      <c r="AI71" s="94"/>
      <c r="AK71" s="94"/>
      <c r="AN71" s="94"/>
      <c r="AO71" s="94"/>
      <c r="AP71" s="94"/>
      <c r="AR71" s="94"/>
      <c r="AS71" s="94"/>
      <c r="AU71" s="94"/>
      <c r="AW71" s="94"/>
      <c r="AX71" s="94"/>
      <c r="AY71" s="94"/>
      <c r="AZ71" s="94"/>
      <c r="BA71" s="94"/>
      <c r="BB71" s="94"/>
      <c r="BC71" s="94"/>
      <c r="BD71" s="94"/>
      <c r="BE71" s="94"/>
    </row>
    <row r="72" spans="1:57" ht="17.100000000000001" customHeight="1" x14ac:dyDescent="0.3">
      <c r="A72" s="33"/>
      <c r="B72" s="7" t="str">
        <f>$B$12</f>
        <v>Type medewerker 9</v>
      </c>
      <c r="C72" s="70">
        <f t="shared" si="88"/>
        <v>0</v>
      </c>
      <c r="E72" s="94"/>
      <c r="F72" s="2"/>
      <c r="G72" s="94"/>
      <c r="H72" s="94"/>
      <c r="J72" s="94"/>
      <c r="N72" s="94"/>
      <c r="O72" s="94"/>
      <c r="P72" s="94"/>
      <c r="R72" s="94"/>
      <c r="S72" s="94"/>
      <c r="U72" s="94"/>
      <c r="Z72" s="94"/>
      <c r="AA72" s="94"/>
      <c r="AB72" s="94"/>
      <c r="AC72" s="94"/>
      <c r="AE72" s="94"/>
      <c r="AG72" s="94"/>
      <c r="AH72" s="94"/>
      <c r="AI72" s="94"/>
      <c r="AK72" s="94"/>
      <c r="AN72" s="94"/>
      <c r="AO72" s="94"/>
      <c r="AP72" s="94"/>
      <c r="AR72" s="94"/>
      <c r="AS72" s="94"/>
      <c r="AU72" s="94"/>
      <c r="AW72" s="94"/>
      <c r="AX72" s="94"/>
      <c r="AY72" s="94"/>
      <c r="AZ72" s="94"/>
      <c r="BA72" s="94"/>
      <c r="BB72" s="94"/>
      <c r="BC72" s="94"/>
      <c r="BD72" s="94"/>
      <c r="BE72" s="94"/>
    </row>
    <row r="73" spans="1:57" ht="17.100000000000001" customHeight="1" x14ac:dyDescent="0.3">
      <c r="A73" s="33"/>
      <c r="B73" s="7" t="str">
        <f>$B$13</f>
        <v>Type medewerker 10</v>
      </c>
      <c r="C73" s="70">
        <f t="shared" si="88"/>
        <v>0</v>
      </c>
      <c r="E73" s="94"/>
      <c r="F73" s="2"/>
      <c r="G73" s="94"/>
      <c r="H73" s="94"/>
      <c r="J73" s="94"/>
      <c r="N73" s="94"/>
      <c r="O73" s="94"/>
      <c r="P73" s="94"/>
      <c r="R73" s="94"/>
      <c r="S73" s="94"/>
      <c r="U73" s="94"/>
      <c r="Z73" s="94"/>
      <c r="AA73" s="94"/>
      <c r="AB73" s="94"/>
      <c r="AC73" s="94"/>
      <c r="AE73" s="94"/>
      <c r="AG73" s="94"/>
      <c r="AH73" s="94"/>
      <c r="AI73" s="94"/>
      <c r="AK73" s="94"/>
      <c r="AN73" s="94"/>
      <c r="AO73" s="94"/>
      <c r="AP73" s="94"/>
      <c r="AR73" s="94"/>
      <c r="AS73" s="94"/>
      <c r="AU73" s="94"/>
      <c r="AW73" s="94"/>
      <c r="AX73" s="94"/>
      <c r="AY73" s="94"/>
      <c r="AZ73" s="94"/>
      <c r="BA73" s="94"/>
      <c r="BB73" s="94"/>
      <c r="BC73" s="94"/>
      <c r="BD73" s="94"/>
      <c r="BE73" s="94"/>
    </row>
    <row r="74" spans="1:57" s="1" customFormat="1" ht="17.100000000000001" customHeight="1" thickBot="1" x14ac:dyDescent="0.35">
      <c r="A74" s="33"/>
      <c r="B74" s="4" t="s">
        <v>67</v>
      </c>
      <c r="C74" s="71">
        <f t="shared" si="88"/>
        <v>0</v>
      </c>
      <c r="D74" s="2"/>
      <c r="E74" s="72">
        <f t="shared" ref="E74" si="89">SUM(E64:E73)</f>
        <v>0</v>
      </c>
      <c r="F74" s="2"/>
      <c r="G74" s="72">
        <f t="shared" ref="G74:H74" si="90">SUM(G64:G73)</f>
        <v>0</v>
      </c>
      <c r="H74" s="72">
        <f t="shared" si="90"/>
        <v>0</v>
      </c>
      <c r="I74" s="2"/>
      <c r="J74" s="72">
        <f t="shared" ref="J74" si="91">SUM(J64:J73)</f>
        <v>0</v>
      </c>
      <c r="K74" s="2"/>
      <c r="L74" s="2"/>
      <c r="M74" s="2"/>
      <c r="N74" s="72">
        <f t="shared" ref="N74:P74" si="92">SUM(N64:N73)</f>
        <v>0</v>
      </c>
      <c r="O74" s="72">
        <f t="shared" si="92"/>
        <v>0</v>
      </c>
      <c r="P74" s="72">
        <f t="shared" si="92"/>
        <v>0</v>
      </c>
      <c r="Q74" s="2"/>
      <c r="R74" s="72">
        <f t="shared" ref="R74:S74" si="93">SUM(R64:R73)</f>
        <v>0</v>
      </c>
      <c r="S74" s="72">
        <f t="shared" si="93"/>
        <v>0</v>
      </c>
      <c r="T74" s="2"/>
      <c r="U74" s="72">
        <f t="shared" ref="U74" si="94">SUM(U64:U73)</f>
        <v>0</v>
      </c>
      <c r="V74" s="2"/>
      <c r="W74" s="2"/>
      <c r="X74" s="2"/>
      <c r="Y74" s="2"/>
      <c r="Z74" s="72">
        <f t="shared" ref="Z74:AC74" si="95">SUM(Z64:Z73)</f>
        <v>0</v>
      </c>
      <c r="AA74" s="72">
        <f t="shared" si="95"/>
        <v>0</v>
      </c>
      <c r="AB74" s="72">
        <f t="shared" si="95"/>
        <v>0</v>
      </c>
      <c r="AC74" s="72">
        <f t="shared" si="95"/>
        <v>0</v>
      </c>
      <c r="AD74" s="2"/>
      <c r="AE74" s="72">
        <f t="shared" ref="AE74" si="96">SUM(AE64:AE73)</f>
        <v>0</v>
      </c>
      <c r="AF74" s="2"/>
      <c r="AG74" s="72">
        <f t="shared" ref="AG74:AI74" si="97">SUM(AG64:AG73)</f>
        <v>0</v>
      </c>
      <c r="AH74" s="72">
        <f t="shared" si="97"/>
        <v>0</v>
      </c>
      <c r="AI74" s="72">
        <f t="shared" si="97"/>
        <v>0</v>
      </c>
      <c r="AJ74" s="2"/>
      <c r="AK74" s="72">
        <f t="shared" ref="AK74" si="98">SUM(AK64:AK73)</f>
        <v>0</v>
      </c>
      <c r="AL74" s="2"/>
      <c r="AM74" s="2"/>
      <c r="AN74" s="72">
        <f t="shared" ref="AN74:AP74" si="99">SUM(AN64:AN73)</f>
        <v>0</v>
      </c>
      <c r="AO74" s="72">
        <f t="shared" si="99"/>
        <v>0</v>
      </c>
      <c r="AP74" s="72">
        <f t="shared" si="99"/>
        <v>0</v>
      </c>
      <c r="AQ74" s="2"/>
      <c r="AR74" s="72">
        <f t="shared" ref="AR74:AS74" si="100">SUM(AR64:AR73)</f>
        <v>0</v>
      </c>
      <c r="AS74" s="72">
        <f t="shared" si="100"/>
        <v>0</v>
      </c>
      <c r="AT74" s="2"/>
      <c r="AU74" s="72">
        <f t="shared" ref="AU74" si="101">SUM(AU64:AU73)</f>
        <v>0</v>
      </c>
      <c r="AV74" s="2"/>
      <c r="AW74" s="72">
        <f t="shared" ref="AW74:BE74" si="102">SUM(AW64:AW73)</f>
        <v>0</v>
      </c>
      <c r="AX74" s="72">
        <f t="shared" si="102"/>
        <v>0</v>
      </c>
      <c r="AY74" s="72">
        <f t="shared" si="102"/>
        <v>0</v>
      </c>
      <c r="AZ74" s="72">
        <f t="shared" si="102"/>
        <v>0</v>
      </c>
      <c r="BA74" s="72">
        <f t="shared" si="102"/>
        <v>0</v>
      </c>
      <c r="BB74" s="72">
        <f t="shared" si="102"/>
        <v>0</v>
      </c>
      <c r="BC74" s="72">
        <f t="shared" si="102"/>
        <v>0</v>
      </c>
      <c r="BD74" s="72">
        <f t="shared" si="102"/>
        <v>0</v>
      </c>
      <c r="BE74" s="72">
        <f t="shared" si="102"/>
        <v>0</v>
      </c>
    </row>
    <row r="75" spans="1:57" ht="5.25" customHeight="1" x14ac:dyDescent="0.3">
      <c r="A75" s="33"/>
      <c r="B75" s="8"/>
      <c r="C75" s="8"/>
      <c r="E75" s="8"/>
      <c r="F75" s="2"/>
      <c r="G75" s="8"/>
      <c r="H75" s="8"/>
      <c r="J75" s="8"/>
      <c r="N75" s="8"/>
      <c r="O75" s="8"/>
      <c r="P75" s="8"/>
      <c r="R75" s="8"/>
      <c r="S75" s="8"/>
      <c r="U75" s="8"/>
      <c r="Z75" s="8"/>
      <c r="AA75" s="8"/>
      <c r="AB75" s="8"/>
      <c r="AC75" s="8"/>
      <c r="AE75" s="8"/>
      <c r="AG75" s="8"/>
      <c r="AH75" s="8"/>
      <c r="AI75" s="8"/>
      <c r="AK75" s="8"/>
      <c r="AN75" s="8"/>
      <c r="AO75" s="8"/>
      <c r="AP75" s="8"/>
      <c r="AR75" s="8"/>
      <c r="AS75" s="8"/>
      <c r="AU75" s="8"/>
      <c r="AW75" s="8"/>
      <c r="AX75" s="8"/>
      <c r="AY75" s="8"/>
      <c r="AZ75" s="8"/>
      <c r="BA75" s="8"/>
      <c r="BB75" s="8"/>
      <c r="BC75" s="8"/>
      <c r="BD75" s="8"/>
      <c r="BE75" s="8"/>
    </row>
    <row r="76" spans="1:57" s="66" customFormat="1" ht="17.100000000000001" customHeight="1" x14ac:dyDescent="0.3">
      <c r="A76" s="63"/>
      <c r="B76" s="67" t="s">
        <v>106</v>
      </c>
      <c r="C76" s="64"/>
      <c r="D76" s="2"/>
      <c r="E76" s="65"/>
      <c r="F76" s="2"/>
      <c r="G76" s="65"/>
      <c r="H76" s="65"/>
      <c r="I76" s="2"/>
      <c r="J76" s="65"/>
      <c r="K76" s="2"/>
      <c r="L76" s="2"/>
      <c r="M76" s="2"/>
      <c r="N76" s="65"/>
      <c r="O76" s="65"/>
      <c r="P76" s="65"/>
      <c r="Q76" s="2"/>
      <c r="R76" s="65"/>
      <c r="S76" s="65"/>
      <c r="T76" s="2"/>
      <c r="U76" s="65"/>
      <c r="V76" s="2"/>
      <c r="W76" s="2"/>
      <c r="X76" s="2"/>
      <c r="Y76" s="2"/>
      <c r="Z76" s="65"/>
      <c r="AA76" s="65"/>
      <c r="AB76" s="65"/>
      <c r="AC76" s="65"/>
      <c r="AD76" s="2"/>
      <c r="AE76" s="65"/>
      <c r="AF76" s="2"/>
      <c r="AG76" s="65"/>
      <c r="AH76" s="65"/>
      <c r="AI76" s="65"/>
      <c r="AJ76" s="2"/>
      <c r="AK76" s="65"/>
      <c r="AL76" s="2"/>
      <c r="AM76" s="2"/>
      <c r="AN76" s="65"/>
      <c r="AO76" s="65"/>
      <c r="AP76" s="65"/>
      <c r="AQ76" s="2"/>
      <c r="AR76" s="65"/>
      <c r="AS76" s="65"/>
      <c r="AT76" s="2"/>
      <c r="AU76" s="65"/>
      <c r="AV76" s="2"/>
      <c r="AW76" s="65"/>
      <c r="AX76" s="65"/>
      <c r="AY76" s="65"/>
      <c r="AZ76" s="65"/>
      <c r="BA76" s="65"/>
      <c r="BB76" s="65"/>
      <c r="BC76" s="65"/>
      <c r="BD76" s="65"/>
      <c r="BE76" s="65"/>
    </row>
    <row r="77" spans="1:57" ht="17.100000000000001" customHeight="1" x14ac:dyDescent="0.3">
      <c r="A77" s="33"/>
      <c r="B77" s="7" t="s">
        <v>211</v>
      </c>
      <c r="C77" s="73">
        <f t="shared" ref="C77:C81" si="103">SUM(D77:BE77)</f>
        <v>0</v>
      </c>
      <c r="E77" s="73">
        <f>(($C$4*E64)+($C$5*E65)+($C$6*E66)+($C$7*E67)+($C$8*E68)+($C$9*E69)+($C$10*E70)+($C$11*E71)+($C$12*E72)+($C$13*E73))*Uitgangspunten!$C$3</f>
        <v>0</v>
      </c>
      <c r="F77" s="2"/>
      <c r="G77" s="73">
        <f>(($C$4*G64)+($C$5*G65)+($C$6*G66)+($C$7*G67)+($C$8*G68)+($C$9*G69)+($C$10*G70)+($C$11*G71)+($C$12*G72)+($C$13*G73))*Uitgangspunten!$C$3</f>
        <v>0</v>
      </c>
      <c r="H77" s="73">
        <f>(($C$4*H64)+($C$5*H65)+($C$6*H66)+($C$7*H67)+($C$8*H68)+($C$9*H69)+($C$10*H70)+($C$11*H71)+($C$12*H72)+($C$13*H73))*Uitgangspunten!$C$3</f>
        <v>0</v>
      </c>
      <c r="J77" s="73">
        <f>(($C$4*J64)+($C$5*J65)+($C$6*J66)+($C$7*J67)+($C$8*J68)+($C$9*J69)+($C$10*J70)+($C$11*J71)+($C$12*J72)+($C$13*J73))*Uitgangspunten!$C$3</f>
        <v>0</v>
      </c>
      <c r="N77" s="73">
        <f>(($C$4*N64)+($C$5*N65)+($C$6*N66)+($C$7*N67)+($C$8*N68)+($C$9*N69)+($C$10*N70)+($C$11*N71)+($C$12*N72)+($C$13*N73))*Uitgangspunten!$C$3</f>
        <v>0</v>
      </c>
      <c r="O77" s="73">
        <f>(($C$4*O64)+($C$5*O65)+($C$6*O66)+($C$7*O67)+($C$8*O68)+($C$9*O69)+($C$10*O70)+($C$11*O71)+($C$12*O72)+($C$13*O73))*Uitgangspunten!$C$3</f>
        <v>0</v>
      </c>
      <c r="P77" s="73">
        <f>(($C$4*P64)+($C$5*P65)+($C$6*P66)+($C$7*P67)+($C$8*P68)+($C$9*P69)+($C$10*P70)+($C$11*P71)+($C$12*P72)+($C$13*P73))*Uitgangspunten!$C$3</f>
        <v>0</v>
      </c>
      <c r="R77" s="73">
        <f>(($C$4*R64)+($C$5*R65)+($C$6*R66)+($C$7*R67)+($C$8*R68)+($C$9*R69)+($C$10*R70)+($C$11*R71)+($C$12*R72)+($C$13*R73))*Uitgangspunten!$C$3</f>
        <v>0</v>
      </c>
      <c r="S77" s="73">
        <f>(($C$4*S64)+($C$5*S65)+($C$6*S66)+($C$7*S67)+($C$8*S68)+($C$9*S69)+($C$10*S70)+($C$11*S71)+($C$12*S72)+($C$13*S73))*Uitgangspunten!$C$3</f>
        <v>0</v>
      </c>
      <c r="U77" s="73">
        <f>(($C$4*U64)+($C$5*U65)+($C$6*U66)+($C$7*U67)+($C$8*U68)+($C$9*U69)+($C$10*U70)+($C$11*U71)+($C$12*U72)+($C$13*U73))*Uitgangspunten!$C$3</f>
        <v>0</v>
      </c>
      <c r="Z77" s="73">
        <f>(($C$4*Z64)+($C$5*Z65)+($C$6*Z66)+($C$7*Z67)+($C$8*Z68)+($C$9*Z69)+($C$10*Z70)+($C$11*Z71)+($C$12*Z72)+($C$13*Z73))*Uitgangspunten!$C$3</f>
        <v>0</v>
      </c>
      <c r="AA77" s="73">
        <f>(($C$4*AA64)+($C$5*AA65)+($C$6*AA66)+($C$7*AA67)+($C$8*AA68)+($C$9*AA69)+($C$10*AA70)+($C$11*AA71)+($C$12*AA72)+($C$13*AA73))*Uitgangspunten!$C$3</f>
        <v>0</v>
      </c>
      <c r="AB77" s="73">
        <f>(($C$4*AB64)+($C$5*AB65)+($C$6*AB66)+($C$7*AB67)+($C$8*AB68)+($C$9*AB69)+($C$10*AB70)+($C$11*AB71)+($C$12*AB72)+($C$13*AB73))*Uitgangspunten!$C$3</f>
        <v>0</v>
      </c>
      <c r="AC77" s="73">
        <f>(($C$4*AC64)+($C$5*AC65)+($C$6*AC66)+($C$7*AC67)+($C$8*AC68)+($C$9*AC69)+($C$10*AC70)+($C$11*AC71)+($C$12*AC72)+($C$13*AC73))*Uitgangspunten!$C$3</f>
        <v>0</v>
      </c>
      <c r="AE77" s="73">
        <f>(($C$4*AE64)+($C$5*AE65)+($C$6*AE66)+($C$7*AE67)+($C$8*AE68)+($C$9*AE69)+($C$10*AE70)+($C$11*AE71)+($C$12*AE72)+($C$13*AE73))*Uitgangspunten!$C$3</f>
        <v>0</v>
      </c>
      <c r="AG77" s="73">
        <f>(($C$4*AG64)+($C$5*AG65)+($C$6*AG66)+($C$7*AG67)+($C$8*AG68)+($C$9*AG69)+($C$10*AG70)+($C$11*AG71)+($C$12*AG72)+($C$13*AG73))*Uitgangspunten!$C$3</f>
        <v>0</v>
      </c>
      <c r="AH77" s="73">
        <f>(($C$4*AH64)+($C$5*AH65)+($C$6*AH66)+($C$7*AH67)+($C$8*AH68)+($C$9*AH69)+($C$10*AH70)+($C$11*AH71)+($C$12*AH72)+($C$13*AH73))*Uitgangspunten!$C$3</f>
        <v>0</v>
      </c>
      <c r="AI77" s="73">
        <f>(($C$4*AI64)+($C$5*AI65)+($C$6*AI66)+($C$7*AI67)+($C$8*AI68)+($C$9*AI69)+($C$10*AI70)+($C$11*AI71)+($C$12*AI72)+($C$13*AI73))*Uitgangspunten!$C$3</f>
        <v>0</v>
      </c>
      <c r="AK77" s="73">
        <f>(($C$4*AK64)+($C$5*AK65)+($C$6*AK66)+($C$7*AK67)+($C$8*AK68)+($C$9*AK69)+($C$10*AK70)+($C$11*AK71)+($C$12*AK72)+($C$13*AK73))*Uitgangspunten!$C$3</f>
        <v>0</v>
      </c>
      <c r="AN77" s="73">
        <f>(($C$4*AN64)+($C$5*AN65)+($C$6*AN66)+($C$7*AN67)+($C$8*AN68)+($C$9*AN69)+($C$10*AN70)+($C$11*AN71)+($C$12*AN72)+($C$13*AN73))*Uitgangspunten!$C$3</f>
        <v>0</v>
      </c>
      <c r="AO77" s="73">
        <f>(($C$4*AO64)+($C$5*AO65)+($C$6*AO66)+($C$7*AO67)+($C$8*AO68)+($C$9*AO69)+($C$10*AO70)+($C$11*AO71)+($C$12*AO72)+($C$13*AO73))*Uitgangspunten!$C$3</f>
        <v>0</v>
      </c>
      <c r="AP77" s="73">
        <f>(($C$4*AP64)+($C$5*AP65)+($C$6*AP66)+($C$7*AP67)+($C$8*AP68)+($C$9*AP69)+($C$10*AP70)+($C$11*AP71)+($C$12*AP72)+($C$13*AP73))*Uitgangspunten!$C$3</f>
        <v>0</v>
      </c>
      <c r="AR77" s="73">
        <f>(($C$4*AR64)+($C$5*AR65)+($C$6*AR66)+($C$7*AR67)+($C$8*AR68)+($C$9*AR69)+($C$10*AR70)+($C$11*AR71)+($C$12*AR72)+($C$13*AR73))*Uitgangspunten!$C$3</f>
        <v>0</v>
      </c>
      <c r="AS77" s="73">
        <f>(($C$4*AS64)+($C$5*AS65)+($C$6*AS66)+($C$7*AS67)+($C$8*AS68)+($C$9*AS69)+($C$10*AS70)+($C$11*AS71)+($C$12*AS72)+($C$13*AS73))*Uitgangspunten!$C$3</f>
        <v>0</v>
      </c>
      <c r="AU77" s="73">
        <f>(($C$4*AU64)+($C$5*AU65)+($C$6*AU66)+($C$7*AU67)+($C$8*AU68)+($C$9*AU69)+($C$10*AU70)+($C$11*AU71)+($C$12*AU72)+($C$13*AU73))*Uitgangspunten!$C$3</f>
        <v>0</v>
      </c>
      <c r="AW77" s="73">
        <f>(($C$4*AW64)+($C$5*AW65)+($C$6*AW66)+($C$7*AW67)+($C$8*AW68)+($C$9*AW69)+($C$10*AW70)+($C$11*AW71)+($C$12*AW72)+($C$13*AW73))*Uitgangspunten!$C$3</f>
        <v>0</v>
      </c>
      <c r="AX77" s="73">
        <f>(($C$4*AX64)+($C$5*AX65)+($C$6*AX66)+($C$7*AX67)+($C$8*AX68)+($C$9*AX69)+($C$10*AX70)+($C$11*AX71)+($C$12*AX72)+($C$13*AX73))*Uitgangspunten!$C$3</f>
        <v>0</v>
      </c>
      <c r="AY77" s="73">
        <f>(($C$4*AY64)+($C$5*AY65)+($C$6*AY66)+($C$7*AY67)+($C$8*AY68)+($C$9*AY69)+($C$10*AY70)+($C$11*AY71)+($C$12*AY72)+($C$13*AY73))*Uitgangspunten!$C$3</f>
        <v>0</v>
      </c>
      <c r="AZ77" s="73">
        <f>(($C$4*AZ64)+($C$5*AZ65)+($C$6*AZ66)+($C$7*AZ67)+($C$8*AZ68)+($C$9*AZ69)+($C$10*AZ70)+($C$11*AZ71)+($C$12*AZ72)+($C$13*AZ73))*Uitgangspunten!$C$3</f>
        <v>0</v>
      </c>
      <c r="BA77" s="73">
        <f>(($C$4*BA64)+($C$5*BA65)+($C$6*BA66)+($C$7*BA67)+($C$8*BA68)+($C$9*BA69)+($C$10*BA70)+($C$11*BA71)+($C$12*BA72)+($C$13*BA73))*Uitgangspunten!$C$3</f>
        <v>0</v>
      </c>
      <c r="BB77" s="73">
        <f>(($C$4*BB64)+($C$5*BB65)+($C$6*BB66)+($C$7*BB67)+($C$8*BB68)+($C$9*BB69)+($C$10*BB70)+($C$11*BB71)+($C$12*BB72)+($C$13*BB73))*Uitgangspunten!$C$3</f>
        <v>0</v>
      </c>
      <c r="BC77" s="73">
        <f>(($C$4*BC64)+($C$5*BC65)+($C$6*BC66)+($C$7*BC67)+($C$8*BC68)+($C$9*BC69)+($C$10*BC70)+($C$11*BC71)+($C$12*BC72)+($C$13*BC73))*Uitgangspunten!$C$3</f>
        <v>0</v>
      </c>
      <c r="BD77" s="73">
        <f>(($C$4*BD64)+($C$5*BD65)+($C$6*BD66)+($C$7*BD67)+($C$8*BD68)+($C$9*BD69)+($C$10*BD70)+($C$11*BD71)+($C$12*BD72)+($C$13*BD73))*Uitgangspunten!$C$3</f>
        <v>0</v>
      </c>
      <c r="BE77" s="73">
        <f>(($C$4*BE64)+($C$5*BE65)+($C$6*BE66)+($C$7*BE67)+($C$8*BE68)+($C$9*BE69)+($C$10*BE70)+($C$11*BE71)+($C$12*BE72)+($C$13*BE73))*Uitgangspunten!$C$3</f>
        <v>0</v>
      </c>
    </row>
    <row r="78" spans="1:57" ht="17.100000000000001" customHeight="1" x14ac:dyDescent="0.3">
      <c r="A78" s="33"/>
      <c r="B78" s="7" t="s">
        <v>107</v>
      </c>
      <c r="C78" s="73">
        <f t="shared" si="103"/>
        <v>0</v>
      </c>
      <c r="E78" s="96"/>
      <c r="F78" s="2"/>
      <c r="G78" s="96"/>
      <c r="H78" s="96"/>
      <c r="J78" s="96"/>
      <c r="N78" s="96"/>
      <c r="O78" s="96"/>
      <c r="P78" s="96"/>
      <c r="R78" s="96"/>
      <c r="S78" s="96"/>
      <c r="U78" s="96"/>
      <c r="Z78" s="96"/>
      <c r="AA78" s="96"/>
      <c r="AB78" s="96"/>
      <c r="AC78" s="96"/>
      <c r="AE78" s="96"/>
      <c r="AG78" s="96"/>
      <c r="AH78" s="96"/>
      <c r="AI78" s="96"/>
      <c r="AK78" s="96"/>
      <c r="AN78" s="96"/>
      <c r="AO78" s="96"/>
      <c r="AP78" s="96"/>
      <c r="AR78" s="96"/>
      <c r="AS78" s="96"/>
      <c r="AU78" s="96"/>
      <c r="AW78" s="96"/>
      <c r="AX78" s="96"/>
      <c r="AY78" s="96"/>
      <c r="AZ78" s="96"/>
      <c r="BA78" s="96"/>
      <c r="BB78" s="96"/>
      <c r="BC78" s="96"/>
      <c r="BD78" s="96"/>
      <c r="BE78" s="96"/>
    </row>
    <row r="79" spans="1:57" ht="17.100000000000001" customHeight="1" x14ac:dyDescent="0.3">
      <c r="A79" s="33"/>
      <c r="B79" s="7" t="s">
        <v>68</v>
      </c>
      <c r="C79" s="73">
        <f t="shared" si="103"/>
        <v>0</v>
      </c>
      <c r="E79" s="96"/>
      <c r="F79" s="2"/>
      <c r="G79" s="96"/>
      <c r="H79" s="96"/>
      <c r="J79" s="96"/>
      <c r="N79" s="96"/>
      <c r="O79" s="96"/>
      <c r="P79" s="96"/>
      <c r="R79" s="96"/>
      <c r="S79" s="96"/>
      <c r="U79" s="96"/>
      <c r="Z79" s="96"/>
      <c r="AA79" s="96"/>
      <c r="AB79" s="96"/>
      <c r="AC79" s="96"/>
      <c r="AE79" s="96"/>
      <c r="AG79" s="96"/>
      <c r="AH79" s="96"/>
      <c r="AI79" s="96"/>
      <c r="AK79" s="96"/>
      <c r="AN79" s="96"/>
      <c r="AO79" s="96"/>
      <c r="AP79" s="96"/>
      <c r="AR79" s="96"/>
      <c r="AS79" s="96"/>
      <c r="AU79" s="96"/>
      <c r="AW79" s="96"/>
      <c r="AX79" s="96"/>
      <c r="AY79" s="96"/>
      <c r="AZ79" s="96"/>
      <c r="BA79" s="96"/>
      <c r="BB79" s="96"/>
      <c r="BC79" s="96"/>
      <c r="BD79" s="96"/>
      <c r="BE79" s="96"/>
    </row>
    <row r="80" spans="1:57" ht="17.100000000000001" customHeight="1" x14ac:dyDescent="0.3">
      <c r="A80" s="33"/>
      <c r="B80" s="74" t="s">
        <v>69</v>
      </c>
      <c r="C80" s="75">
        <f t="shared" si="103"/>
        <v>0</v>
      </c>
      <c r="E80" s="73">
        <f t="shared" ref="E80" si="104">(E77+E78+E79)*$C$15</f>
        <v>0</v>
      </c>
      <c r="F80" s="2"/>
      <c r="G80" s="73">
        <f t="shared" ref="G80:H80" si="105">(G77+G78+G79)*$C$15</f>
        <v>0</v>
      </c>
      <c r="H80" s="73">
        <f t="shared" si="105"/>
        <v>0</v>
      </c>
      <c r="J80" s="73">
        <f t="shared" ref="J80" si="106">(J77+J78+J79)*$C$15</f>
        <v>0</v>
      </c>
      <c r="N80" s="73">
        <f t="shared" ref="N80:P80" si="107">(N77+N78+N79)*$C$15</f>
        <v>0</v>
      </c>
      <c r="O80" s="73">
        <f t="shared" si="107"/>
        <v>0</v>
      </c>
      <c r="P80" s="73">
        <f t="shared" si="107"/>
        <v>0</v>
      </c>
      <c r="R80" s="73">
        <f t="shared" ref="R80:S80" si="108">(R77+R78+R79)*$C$15</f>
        <v>0</v>
      </c>
      <c r="S80" s="73">
        <f t="shared" si="108"/>
        <v>0</v>
      </c>
      <c r="U80" s="73">
        <f t="shared" ref="U80" si="109">(U77+U78+U79)*$C$15</f>
        <v>0</v>
      </c>
      <c r="Z80" s="73">
        <f t="shared" ref="Z80:AC80" si="110">(Z77+Z78+Z79)*$C$15</f>
        <v>0</v>
      </c>
      <c r="AA80" s="73">
        <f t="shared" si="110"/>
        <v>0</v>
      </c>
      <c r="AB80" s="73">
        <f t="shared" si="110"/>
        <v>0</v>
      </c>
      <c r="AC80" s="73">
        <f t="shared" si="110"/>
        <v>0</v>
      </c>
      <c r="AE80" s="73">
        <f t="shared" ref="AE80" si="111">(AE77+AE78+AE79)*$C$15</f>
        <v>0</v>
      </c>
      <c r="AG80" s="73">
        <f t="shared" ref="AG80:AI80" si="112">(AG77+AG78+AG79)*$C$15</f>
        <v>0</v>
      </c>
      <c r="AH80" s="73">
        <f t="shared" si="112"/>
        <v>0</v>
      </c>
      <c r="AI80" s="73">
        <f t="shared" si="112"/>
        <v>0</v>
      </c>
      <c r="AK80" s="73">
        <f t="shared" ref="AK80" si="113">(AK77+AK78+AK79)*$C$15</f>
        <v>0</v>
      </c>
      <c r="AN80" s="73">
        <f t="shared" ref="AN80:AP80" si="114">(AN77+AN78+AN79)*$C$15</f>
        <v>0</v>
      </c>
      <c r="AO80" s="73">
        <f t="shared" si="114"/>
        <v>0</v>
      </c>
      <c r="AP80" s="73">
        <f t="shared" si="114"/>
        <v>0</v>
      </c>
      <c r="AR80" s="73">
        <f t="shared" ref="AR80:AS80" si="115">(AR77+AR78+AR79)*$C$15</f>
        <v>0</v>
      </c>
      <c r="AS80" s="73">
        <f t="shared" si="115"/>
        <v>0</v>
      </c>
      <c r="AU80" s="73">
        <f t="shared" ref="AU80" si="116">(AU77+AU78+AU79)*$C$15</f>
        <v>0</v>
      </c>
      <c r="AW80" s="73">
        <f t="shared" ref="AW80:BE80" si="117">(AW77+AW78+AW79)*$C$15</f>
        <v>0</v>
      </c>
      <c r="AX80" s="73">
        <f t="shared" si="117"/>
        <v>0</v>
      </c>
      <c r="AY80" s="73">
        <f t="shared" si="117"/>
        <v>0</v>
      </c>
      <c r="AZ80" s="73">
        <f t="shared" si="117"/>
        <v>0</v>
      </c>
      <c r="BA80" s="73">
        <f t="shared" si="117"/>
        <v>0</v>
      </c>
      <c r="BB80" s="73">
        <f t="shared" si="117"/>
        <v>0</v>
      </c>
      <c r="BC80" s="73">
        <f t="shared" si="117"/>
        <v>0</v>
      </c>
      <c r="BD80" s="73">
        <f t="shared" si="117"/>
        <v>0</v>
      </c>
      <c r="BE80" s="73">
        <f t="shared" si="117"/>
        <v>0</v>
      </c>
    </row>
    <row r="81" spans="1:57" s="76" customFormat="1" ht="17.100000000000001" customHeight="1" thickBot="1" x14ac:dyDescent="0.35">
      <c r="A81" s="63"/>
      <c r="B81" s="4" t="s">
        <v>104</v>
      </c>
      <c r="C81" s="139">
        <f t="shared" si="103"/>
        <v>0</v>
      </c>
      <c r="D81" s="2"/>
      <c r="E81" s="139">
        <f t="shared" ref="E81" si="118">SUM(E77:E80)</f>
        <v>0</v>
      </c>
      <c r="F81" s="2"/>
      <c r="G81" s="139">
        <f t="shared" ref="G81:H81" si="119">SUM(G77:G80)</f>
        <v>0</v>
      </c>
      <c r="H81" s="139">
        <f t="shared" si="119"/>
        <v>0</v>
      </c>
      <c r="I81" s="2"/>
      <c r="J81" s="139">
        <f t="shared" ref="J81" si="120">SUM(J77:J80)</f>
        <v>0</v>
      </c>
      <c r="K81" s="2"/>
      <c r="L81" s="2"/>
      <c r="M81" s="2"/>
      <c r="N81" s="139">
        <f t="shared" ref="N81:P81" si="121">SUM(N77:N80)</f>
        <v>0</v>
      </c>
      <c r="O81" s="139">
        <f t="shared" si="121"/>
        <v>0</v>
      </c>
      <c r="P81" s="139">
        <f t="shared" si="121"/>
        <v>0</v>
      </c>
      <c r="Q81" s="2"/>
      <c r="R81" s="139">
        <f t="shared" ref="R81:S81" si="122">SUM(R77:R80)</f>
        <v>0</v>
      </c>
      <c r="S81" s="139">
        <f t="shared" si="122"/>
        <v>0</v>
      </c>
      <c r="T81" s="2"/>
      <c r="U81" s="139">
        <f t="shared" ref="U81" si="123">SUM(U77:U80)</f>
        <v>0</v>
      </c>
      <c r="V81" s="2"/>
      <c r="W81" s="2"/>
      <c r="X81" s="2"/>
      <c r="Y81" s="2"/>
      <c r="Z81" s="139">
        <f t="shared" ref="Z81:AC81" si="124">SUM(Z77:Z80)</f>
        <v>0</v>
      </c>
      <c r="AA81" s="139">
        <f t="shared" si="124"/>
        <v>0</v>
      </c>
      <c r="AB81" s="139">
        <f t="shared" si="124"/>
        <v>0</v>
      </c>
      <c r="AC81" s="139">
        <f t="shared" si="124"/>
        <v>0</v>
      </c>
      <c r="AD81" s="2"/>
      <c r="AE81" s="139">
        <f t="shared" ref="AE81" si="125">SUM(AE77:AE80)</f>
        <v>0</v>
      </c>
      <c r="AF81" s="2"/>
      <c r="AG81" s="139">
        <f t="shared" ref="AG81:AI81" si="126">SUM(AG77:AG80)</f>
        <v>0</v>
      </c>
      <c r="AH81" s="139">
        <f t="shared" si="126"/>
        <v>0</v>
      </c>
      <c r="AI81" s="139">
        <f t="shared" si="126"/>
        <v>0</v>
      </c>
      <c r="AJ81" s="2"/>
      <c r="AK81" s="139">
        <f t="shared" ref="AK81" si="127">SUM(AK77:AK80)</f>
        <v>0</v>
      </c>
      <c r="AL81" s="2"/>
      <c r="AM81" s="2"/>
      <c r="AN81" s="139">
        <f t="shared" ref="AN81:AP81" si="128">SUM(AN77:AN80)</f>
        <v>0</v>
      </c>
      <c r="AO81" s="139">
        <f t="shared" si="128"/>
        <v>0</v>
      </c>
      <c r="AP81" s="139">
        <f t="shared" si="128"/>
        <v>0</v>
      </c>
      <c r="AQ81" s="2"/>
      <c r="AR81" s="139">
        <f t="shared" ref="AR81:AS81" si="129">SUM(AR77:AR80)</f>
        <v>0</v>
      </c>
      <c r="AS81" s="139">
        <f t="shared" si="129"/>
        <v>0</v>
      </c>
      <c r="AT81" s="2"/>
      <c r="AU81" s="139">
        <f t="shared" ref="AU81" si="130">SUM(AU77:AU80)</f>
        <v>0</v>
      </c>
      <c r="AV81" s="2"/>
      <c r="AW81" s="139">
        <f t="shared" ref="AW81:BE81" si="131">SUM(AW77:AW80)</f>
        <v>0</v>
      </c>
      <c r="AX81" s="139">
        <f t="shared" si="131"/>
        <v>0</v>
      </c>
      <c r="AY81" s="139">
        <f t="shared" si="131"/>
        <v>0</v>
      </c>
      <c r="AZ81" s="139">
        <f t="shared" si="131"/>
        <v>0</v>
      </c>
      <c r="BA81" s="139">
        <f t="shared" si="131"/>
        <v>0</v>
      </c>
      <c r="BB81" s="139">
        <f t="shared" si="131"/>
        <v>0</v>
      </c>
      <c r="BC81" s="139">
        <f t="shared" si="131"/>
        <v>0</v>
      </c>
      <c r="BD81" s="139">
        <f t="shared" si="131"/>
        <v>0</v>
      </c>
      <c r="BE81" s="139">
        <f t="shared" si="131"/>
        <v>0</v>
      </c>
    </row>
    <row r="82" spans="1:57" ht="5.25" customHeight="1" x14ac:dyDescent="0.3">
      <c r="F82" s="2"/>
    </row>
    <row r="83" spans="1:57" ht="17.100000000000001" hidden="1" customHeight="1" x14ac:dyDescent="0.3"/>
  </sheetData>
  <sheetProtection algorithmName="SHA-512" hashValue="EhBP99Nr9bn22k5kXKRQ4KaklHqmnnv8KEX0OXJ51jEf1ksAu/lbv5DyyBru1PsMovbL3ViD7k2Gl8rdvCjV9g==" saltValue="sw4BXz6dIoAWdQ5juLqKkg==" spinCount="100000" sheet="1" objects="1" scenarios="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8D9B-48DA-4700-94A9-C22A2A5A3636}">
  <dimension ref="A1:BS83"/>
  <sheetViews>
    <sheetView workbookViewId="0">
      <pane xSplit="2" ySplit="1" topLeftCell="C2" activePane="bottomRight" state="frozen"/>
      <selection activeCell="C6" sqref="C6"/>
      <selection pane="topRight" activeCell="C6" sqref="C6"/>
      <selection pane="bottomLeft" activeCell="C6" sqref="C6"/>
      <selection pane="bottomRight" activeCell="C15" sqref="C15"/>
    </sheetView>
  </sheetViews>
  <sheetFormatPr defaultColWidth="0" defaultRowHeight="0" customHeight="1" zeroHeight="1" x14ac:dyDescent="0.3"/>
  <cols>
    <col min="1" max="1" width="1.625" style="5" customWidth="1"/>
    <col min="2" max="2" width="24.125" style="2" bestFit="1" customWidth="1"/>
    <col min="3" max="5" width="9" style="2" customWidth="1"/>
    <col min="6" max="6" width="9" style="3" customWidth="1"/>
    <col min="7" max="10" width="9" style="2" customWidth="1"/>
    <col min="11" max="12" width="9" style="3" customWidth="1"/>
    <col min="13" max="24" width="9" style="2" customWidth="1"/>
    <col min="25" max="25" width="9" style="3" customWidth="1"/>
    <col min="26" max="29" width="9" style="2" customWidth="1"/>
    <col min="30" max="30" width="9" style="3" customWidth="1"/>
    <col min="31" max="33" width="9" style="2" customWidth="1"/>
    <col min="34" max="34" width="9" style="3" customWidth="1"/>
    <col min="35" max="37" width="9" style="2" customWidth="1"/>
    <col min="38" max="38" width="9" style="3" customWidth="1"/>
    <col min="39" max="45" width="9" style="2" customWidth="1"/>
    <col min="46" max="46" width="9" style="3" customWidth="1"/>
    <col min="47" max="52" width="9" style="2" customWidth="1"/>
    <col min="53" max="53" width="9" style="3" customWidth="1"/>
    <col min="54" max="57" width="9" style="2" customWidth="1"/>
    <col min="58" max="58" width="1.75" style="2" customWidth="1"/>
    <col min="59" max="71" width="0" style="2" hidden="1" customWidth="1"/>
    <col min="72" max="16384" width="9" style="2" hidden="1"/>
  </cols>
  <sheetData>
    <row r="1" spans="1:57" s="1" customFormat="1" ht="17.100000000000001" customHeight="1" x14ac:dyDescent="0.3">
      <c r="A1" s="5"/>
      <c r="C1" s="36" t="s">
        <v>54</v>
      </c>
      <c r="D1" s="78" t="s">
        <v>0</v>
      </c>
      <c r="E1" s="34" t="s">
        <v>1</v>
      </c>
      <c r="F1" s="78" t="s">
        <v>2</v>
      </c>
      <c r="G1" s="34" t="s">
        <v>3</v>
      </c>
      <c r="H1" s="34" t="s">
        <v>4</v>
      </c>
      <c r="I1" s="34" t="s">
        <v>5</v>
      </c>
      <c r="J1" s="34" t="s">
        <v>6</v>
      </c>
      <c r="K1" s="78" t="s">
        <v>7</v>
      </c>
      <c r="L1" s="78" t="s">
        <v>8</v>
      </c>
      <c r="M1" s="34" t="s">
        <v>9</v>
      </c>
      <c r="N1" s="34" t="s">
        <v>10</v>
      </c>
      <c r="O1" s="34" t="s">
        <v>11</v>
      </c>
      <c r="P1" s="34" t="s">
        <v>12</v>
      </c>
      <c r="Q1" s="34" t="s">
        <v>13</v>
      </c>
      <c r="R1" s="34" t="s">
        <v>14</v>
      </c>
      <c r="S1" s="34" t="s">
        <v>15</v>
      </c>
      <c r="T1" s="34" t="s">
        <v>16</v>
      </c>
      <c r="U1" s="34" t="s">
        <v>17</v>
      </c>
      <c r="V1" s="34" t="s">
        <v>18</v>
      </c>
      <c r="W1" s="34" t="s">
        <v>19</v>
      </c>
      <c r="X1" s="34" t="s">
        <v>20</v>
      </c>
      <c r="Y1" s="78" t="s">
        <v>21</v>
      </c>
      <c r="Z1" s="34" t="s">
        <v>22</v>
      </c>
      <c r="AA1" s="34" t="s">
        <v>23</v>
      </c>
      <c r="AB1" s="34" t="s">
        <v>24</v>
      </c>
      <c r="AC1" s="34" t="s">
        <v>25</v>
      </c>
      <c r="AD1" s="78" t="s">
        <v>26</v>
      </c>
      <c r="AE1" s="34" t="s">
        <v>27</v>
      </c>
      <c r="AF1" s="34" t="s">
        <v>28</v>
      </c>
      <c r="AG1" s="34" t="s">
        <v>29</v>
      </c>
      <c r="AH1" s="78" t="s">
        <v>30</v>
      </c>
      <c r="AI1" s="34" t="s">
        <v>31</v>
      </c>
      <c r="AJ1" s="34" t="s">
        <v>32</v>
      </c>
      <c r="AK1" s="34" t="s">
        <v>33</v>
      </c>
      <c r="AL1" s="78" t="s">
        <v>34</v>
      </c>
      <c r="AM1" s="34" t="s">
        <v>35</v>
      </c>
      <c r="AN1" s="34" t="s">
        <v>36</v>
      </c>
      <c r="AO1" s="34" t="s">
        <v>37</v>
      </c>
      <c r="AP1" s="34" t="s">
        <v>38</v>
      </c>
      <c r="AQ1" s="35" t="s">
        <v>39</v>
      </c>
      <c r="AR1" s="34" t="s">
        <v>40</v>
      </c>
      <c r="AS1" s="34" t="s">
        <v>41</v>
      </c>
      <c r="AT1" s="78" t="s">
        <v>42</v>
      </c>
      <c r="AU1" s="34" t="s">
        <v>43</v>
      </c>
      <c r="AV1" s="34" t="s">
        <v>44</v>
      </c>
      <c r="AW1" s="34" t="s">
        <v>45</v>
      </c>
      <c r="AX1" s="34" t="s">
        <v>46</v>
      </c>
      <c r="AY1" s="34" t="s">
        <v>47</v>
      </c>
      <c r="AZ1" s="34" t="s">
        <v>48</v>
      </c>
      <c r="BA1" s="78" t="s">
        <v>49</v>
      </c>
      <c r="BB1" s="34" t="s">
        <v>50</v>
      </c>
      <c r="BC1" s="34" t="s">
        <v>51</v>
      </c>
      <c r="BD1" s="34" t="s">
        <v>52</v>
      </c>
      <c r="BE1" s="34" t="s">
        <v>53</v>
      </c>
    </row>
    <row r="2" spans="1:57" ht="5.25" customHeight="1" x14ac:dyDescent="0.3">
      <c r="K2" s="2"/>
      <c r="L2" s="2"/>
      <c r="Y2" s="2"/>
      <c r="AD2" s="2"/>
      <c r="AH2" s="2"/>
      <c r="AL2" s="2"/>
      <c r="AT2" s="2"/>
      <c r="BA2" s="2"/>
    </row>
    <row r="3" spans="1:57" ht="17.100000000000001" customHeight="1" x14ac:dyDescent="0.3">
      <c r="A3" s="33"/>
      <c r="B3" s="37" t="s">
        <v>186</v>
      </c>
      <c r="C3" s="37"/>
    </row>
    <row r="4" spans="1:57" ht="17.100000000000001" customHeight="1" x14ac:dyDescent="0.3">
      <c r="A4" s="33"/>
      <c r="B4" s="89" t="s">
        <v>56</v>
      </c>
      <c r="C4" s="141"/>
    </row>
    <row r="5" spans="1:57" ht="17.100000000000001" customHeight="1" x14ac:dyDescent="0.3">
      <c r="A5" s="33"/>
      <c r="B5" s="90" t="s">
        <v>57</v>
      </c>
      <c r="C5" s="142"/>
    </row>
    <row r="6" spans="1:57" ht="17.100000000000001" customHeight="1" x14ac:dyDescent="0.3">
      <c r="A6" s="33"/>
      <c r="B6" s="90" t="s">
        <v>58</v>
      </c>
      <c r="C6" s="142"/>
    </row>
    <row r="7" spans="1:57" ht="17.100000000000001" customHeight="1" x14ac:dyDescent="0.3">
      <c r="A7" s="33"/>
      <c r="B7" s="90" t="s">
        <v>59</v>
      </c>
      <c r="C7" s="142"/>
    </row>
    <row r="8" spans="1:57" ht="17.100000000000001" customHeight="1" x14ac:dyDescent="0.3">
      <c r="A8" s="33"/>
      <c r="B8" s="90" t="s">
        <v>60</v>
      </c>
      <c r="C8" s="142"/>
    </row>
    <row r="9" spans="1:57" ht="17.100000000000001" customHeight="1" x14ac:dyDescent="0.3">
      <c r="A9" s="33"/>
      <c r="B9" s="90" t="s">
        <v>61</v>
      </c>
      <c r="C9" s="142"/>
    </row>
    <row r="10" spans="1:57" ht="17.100000000000001" customHeight="1" x14ac:dyDescent="0.3">
      <c r="A10" s="33"/>
      <c r="B10" s="90" t="s">
        <v>62</v>
      </c>
      <c r="C10" s="142"/>
    </row>
    <row r="11" spans="1:57" ht="17.100000000000001" customHeight="1" x14ac:dyDescent="0.3">
      <c r="A11" s="33"/>
      <c r="B11" s="90" t="s">
        <v>63</v>
      </c>
      <c r="C11" s="142"/>
    </row>
    <row r="12" spans="1:57" ht="17.100000000000001" customHeight="1" x14ac:dyDescent="0.3">
      <c r="A12" s="33"/>
      <c r="B12" s="90" t="s">
        <v>64</v>
      </c>
      <c r="C12" s="142"/>
    </row>
    <row r="13" spans="1:57" ht="17.100000000000001" customHeight="1" thickBot="1" x14ac:dyDescent="0.35">
      <c r="A13" s="33"/>
      <c r="B13" s="91" t="s">
        <v>65</v>
      </c>
      <c r="C13" s="143"/>
    </row>
    <row r="14" spans="1:57" ht="5.25" customHeight="1" x14ac:dyDescent="0.3">
      <c r="A14" s="33"/>
    </row>
    <row r="15" spans="1:57" ht="17.100000000000001" customHeight="1" x14ac:dyDescent="0.3">
      <c r="A15" s="33"/>
      <c r="B15" s="61" t="s">
        <v>70</v>
      </c>
      <c r="C15" s="92"/>
    </row>
    <row r="16" spans="1:57" ht="5.25" customHeight="1" x14ac:dyDescent="0.3"/>
    <row r="17" spans="1:57" s="60" customFormat="1" ht="17.100000000000001" customHeight="1" x14ac:dyDescent="0.3">
      <c r="A17" s="57"/>
      <c r="B17" s="58" t="str">
        <f>'Cluster H &amp; V'!B3</f>
        <v>Pandbezetting 10% - 20%</v>
      </c>
      <c r="C17" s="58"/>
      <c r="D17" s="2"/>
      <c r="E17" s="59"/>
      <c r="F17" s="3"/>
      <c r="G17" s="59"/>
      <c r="H17" s="59"/>
      <c r="I17" s="59"/>
      <c r="J17" s="59"/>
      <c r="K17" s="3"/>
      <c r="L17" s="3"/>
      <c r="M17" s="59"/>
      <c r="N17" s="59"/>
      <c r="O17" s="59"/>
      <c r="P17" s="59"/>
      <c r="Q17" s="59"/>
      <c r="R17" s="59"/>
      <c r="S17" s="59"/>
      <c r="T17" s="59"/>
      <c r="U17" s="59"/>
      <c r="V17" s="59"/>
      <c r="W17" s="59"/>
      <c r="X17" s="59"/>
      <c r="Y17" s="3"/>
      <c r="Z17" s="59"/>
      <c r="AA17" s="59"/>
      <c r="AB17" s="59"/>
      <c r="AC17" s="59"/>
      <c r="AD17" s="3"/>
      <c r="AE17" s="59"/>
      <c r="AF17" s="59"/>
      <c r="AG17" s="59"/>
      <c r="AH17" s="3"/>
      <c r="AI17" s="59"/>
      <c r="AJ17" s="59"/>
      <c r="AK17" s="59"/>
      <c r="AL17" s="3"/>
      <c r="AM17" s="59"/>
      <c r="AN17" s="59"/>
      <c r="AO17" s="59"/>
      <c r="AP17" s="59"/>
      <c r="AQ17" s="59"/>
      <c r="AR17" s="59"/>
      <c r="AS17" s="59"/>
      <c r="AT17" s="3"/>
      <c r="AU17" s="59"/>
      <c r="AV17" s="59"/>
      <c r="AW17" s="59"/>
      <c r="AX17" s="59"/>
      <c r="AY17" s="59"/>
      <c r="AZ17" s="59"/>
      <c r="BA17" s="3"/>
      <c r="BB17" s="59"/>
      <c r="BC17" s="59"/>
      <c r="BD17" s="59"/>
      <c r="BE17" s="59"/>
    </row>
    <row r="18" spans="1:57" ht="5.25" customHeight="1" x14ac:dyDescent="0.3">
      <c r="A18" s="33"/>
      <c r="B18" s="8"/>
      <c r="C18" s="8"/>
      <c r="E18" s="8"/>
      <c r="G18" s="8"/>
      <c r="H18" s="8"/>
      <c r="I18" s="8"/>
      <c r="J18" s="8"/>
      <c r="M18" s="8"/>
      <c r="N18" s="8"/>
      <c r="O18" s="8"/>
      <c r="P18" s="8"/>
      <c r="Q18" s="8"/>
      <c r="R18" s="8"/>
      <c r="S18" s="8"/>
      <c r="T18" s="8"/>
      <c r="U18" s="8"/>
      <c r="V18" s="8"/>
      <c r="W18" s="8"/>
      <c r="X18" s="8"/>
      <c r="Z18" s="8"/>
      <c r="AA18" s="8"/>
      <c r="AB18" s="8"/>
      <c r="AC18" s="8"/>
      <c r="AE18" s="8"/>
      <c r="AF18" s="8"/>
      <c r="AG18" s="8"/>
      <c r="AI18" s="8"/>
      <c r="AJ18" s="8"/>
      <c r="AK18" s="8"/>
      <c r="AM18" s="8"/>
      <c r="AN18" s="8"/>
      <c r="AO18" s="8"/>
      <c r="AP18" s="8"/>
      <c r="AQ18" s="8"/>
      <c r="AR18" s="8"/>
      <c r="AS18" s="8"/>
      <c r="AU18" s="8"/>
      <c r="AV18" s="8"/>
      <c r="AW18" s="8"/>
      <c r="AX18" s="8"/>
      <c r="AY18" s="8"/>
      <c r="AZ18" s="8"/>
      <c r="BB18" s="8"/>
      <c r="BC18" s="8"/>
      <c r="BD18" s="8"/>
      <c r="BE18" s="8"/>
    </row>
    <row r="19" spans="1:57" s="66" customFormat="1" ht="17.100000000000001" customHeight="1" x14ac:dyDescent="0.3">
      <c r="A19" s="63"/>
      <c r="B19" s="68" t="s">
        <v>55</v>
      </c>
      <c r="C19" s="64"/>
      <c r="D19" s="2"/>
      <c r="E19" s="65"/>
      <c r="F19" s="3"/>
      <c r="G19" s="65"/>
      <c r="H19" s="65"/>
      <c r="I19" s="65"/>
      <c r="J19" s="65"/>
      <c r="K19" s="3"/>
      <c r="L19" s="3"/>
      <c r="M19" s="65"/>
      <c r="N19" s="65"/>
      <c r="O19" s="65"/>
      <c r="P19" s="65"/>
      <c r="Q19" s="65"/>
      <c r="R19" s="65"/>
      <c r="S19" s="65"/>
      <c r="T19" s="65"/>
      <c r="U19" s="65"/>
      <c r="V19" s="65"/>
      <c r="W19" s="65"/>
      <c r="X19" s="65"/>
      <c r="Y19" s="3"/>
      <c r="Z19" s="65"/>
      <c r="AA19" s="65"/>
      <c r="AB19" s="65"/>
      <c r="AC19" s="65"/>
      <c r="AD19" s="3"/>
      <c r="AE19" s="65"/>
      <c r="AF19" s="65"/>
      <c r="AG19" s="65"/>
      <c r="AH19" s="3"/>
      <c r="AI19" s="65"/>
      <c r="AJ19" s="65"/>
      <c r="AK19" s="65"/>
      <c r="AL19" s="3"/>
      <c r="AM19" s="65"/>
      <c r="AN19" s="65"/>
      <c r="AO19" s="65"/>
      <c r="AP19" s="65"/>
      <c r="AQ19" s="65"/>
      <c r="AR19" s="65"/>
      <c r="AS19" s="65"/>
      <c r="AT19" s="3"/>
      <c r="AU19" s="65"/>
      <c r="AV19" s="65"/>
      <c r="AW19" s="65"/>
      <c r="AX19" s="65"/>
      <c r="AY19" s="65"/>
      <c r="AZ19" s="65"/>
      <c r="BA19" s="3"/>
      <c r="BB19" s="65"/>
      <c r="BC19" s="65"/>
      <c r="BD19" s="65"/>
      <c r="BE19" s="65"/>
    </row>
    <row r="20" spans="1:57" ht="17.100000000000001" customHeight="1" x14ac:dyDescent="0.3">
      <c r="A20" s="33"/>
      <c r="B20" s="6" t="str">
        <f>$B$4</f>
        <v>Type medewerker 1</v>
      </c>
      <c r="C20" s="69">
        <f t="shared" ref="C20:C30" si="0">SUM(D20:BE20)</f>
        <v>0</v>
      </c>
      <c r="E20" s="93"/>
      <c r="G20" s="93"/>
      <c r="H20" s="93"/>
      <c r="I20" s="93"/>
      <c r="J20" s="93"/>
      <c r="M20" s="93"/>
      <c r="N20" s="93"/>
      <c r="O20" s="93"/>
      <c r="P20" s="93"/>
      <c r="Q20" s="93"/>
      <c r="R20" s="93"/>
      <c r="S20" s="93"/>
      <c r="T20" s="93"/>
      <c r="U20" s="93"/>
      <c r="V20" s="93"/>
      <c r="W20" s="93"/>
      <c r="X20" s="93"/>
      <c r="Z20" s="93"/>
      <c r="AA20" s="93"/>
      <c r="AB20" s="93"/>
      <c r="AC20" s="93"/>
      <c r="AE20" s="93"/>
      <c r="AF20" s="93"/>
      <c r="AG20" s="93"/>
      <c r="AH20" s="95"/>
      <c r="AI20" s="93"/>
      <c r="AJ20" s="93"/>
      <c r="AK20" s="93"/>
      <c r="AM20" s="93"/>
      <c r="AN20" s="93"/>
      <c r="AO20" s="93"/>
      <c r="AP20" s="93"/>
      <c r="AQ20" s="93"/>
      <c r="AR20" s="93"/>
      <c r="AS20" s="93"/>
      <c r="AU20" s="93"/>
      <c r="AV20" s="93"/>
      <c r="AW20" s="93"/>
      <c r="AX20" s="93"/>
      <c r="AY20" s="93"/>
      <c r="AZ20" s="93"/>
      <c r="BA20" s="95"/>
      <c r="BB20" s="93"/>
      <c r="BC20" s="93"/>
      <c r="BD20" s="93"/>
      <c r="BE20" s="93"/>
    </row>
    <row r="21" spans="1:57" ht="17.100000000000001" customHeight="1" x14ac:dyDescent="0.3">
      <c r="A21" s="33"/>
      <c r="B21" s="7" t="str">
        <f>$B$5</f>
        <v>Type medewerker 2</v>
      </c>
      <c r="C21" s="70">
        <f t="shared" si="0"/>
        <v>0</v>
      </c>
      <c r="E21" s="94"/>
      <c r="G21" s="94"/>
      <c r="H21" s="94"/>
      <c r="I21" s="94"/>
      <c r="J21" s="94"/>
      <c r="M21" s="94"/>
      <c r="N21" s="94"/>
      <c r="O21" s="94"/>
      <c r="P21" s="94"/>
      <c r="Q21" s="94"/>
      <c r="R21" s="94"/>
      <c r="S21" s="94"/>
      <c r="T21" s="94"/>
      <c r="U21" s="94"/>
      <c r="V21" s="94"/>
      <c r="W21" s="94"/>
      <c r="X21" s="94"/>
      <c r="Z21" s="94"/>
      <c r="AA21" s="94"/>
      <c r="AB21" s="94"/>
      <c r="AC21" s="94"/>
      <c r="AE21" s="94"/>
      <c r="AF21" s="94"/>
      <c r="AG21" s="94"/>
      <c r="AH21" s="95"/>
      <c r="AI21" s="94"/>
      <c r="AJ21" s="94"/>
      <c r="AK21" s="94"/>
      <c r="AM21" s="94"/>
      <c r="AN21" s="94"/>
      <c r="AO21" s="94"/>
      <c r="AP21" s="94"/>
      <c r="AQ21" s="94"/>
      <c r="AR21" s="94"/>
      <c r="AS21" s="94"/>
      <c r="AU21" s="94"/>
      <c r="AV21" s="94"/>
      <c r="AW21" s="94"/>
      <c r="AX21" s="94"/>
      <c r="AY21" s="94"/>
      <c r="AZ21" s="94"/>
      <c r="BA21" s="95"/>
      <c r="BB21" s="94"/>
      <c r="BC21" s="94"/>
      <c r="BD21" s="94"/>
      <c r="BE21" s="94"/>
    </row>
    <row r="22" spans="1:57" ht="17.100000000000001" customHeight="1" x14ac:dyDescent="0.3">
      <c r="A22" s="33"/>
      <c r="B22" s="7" t="str">
        <f>$B$6</f>
        <v>Type medewerker 3</v>
      </c>
      <c r="C22" s="70">
        <f t="shared" si="0"/>
        <v>0</v>
      </c>
      <c r="E22" s="94"/>
      <c r="G22" s="94"/>
      <c r="H22" s="94"/>
      <c r="I22" s="94"/>
      <c r="J22" s="94"/>
      <c r="M22" s="94"/>
      <c r="N22" s="94"/>
      <c r="O22" s="94"/>
      <c r="P22" s="94"/>
      <c r="Q22" s="94"/>
      <c r="R22" s="94"/>
      <c r="S22" s="94"/>
      <c r="T22" s="94"/>
      <c r="U22" s="94"/>
      <c r="V22" s="94"/>
      <c r="W22" s="94"/>
      <c r="X22" s="94"/>
      <c r="Z22" s="94"/>
      <c r="AA22" s="94"/>
      <c r="AB22" s="94"/>
      <c r="AC22" s="94"/>
      <c r="AE22" s="94"/>
      <c r="AF22" s="94"/>
      <c r="AG22" s="94"/>
      <c r="AH22" s="95"/>
      <c r="AI22" s="94"/>
      <c r="AJ22" s="94"/>
      <c r="AK22" s="94"/>
      <c r="AM22" s="94"/>
      <c r="AN22" s="94"/>
      <c r="AO22" s="94"/>
      <c r="AP22" s="94"/>
      <c r="AQ22" s="94"/>
      <c r="AR22" s="94"/>
      <c r="AS22" s="94"/>
      <c r="AU22" s="94"/>
      <c r="AV22" s="94"/>
      <c r="AW22" s="94"/>
      <c r="AX22" s="94"/>
      <c r="AY22" s="94"/>
      <c r="AZ22" s="94"/>
      <c r="BA22" s="95"/>
      <c r="BB22" s="94"/>
      <c r="BC22" s="94"/>
      <c r="BD22" s="94"/>
      <c r="BE22" s="94"/>
    </row>
    <row r="23" spans="1:57" ht="17.100000000000001" customHeight="1" x14ac:dyDescent="0.3">
      <c r="A23" s="33"/>
      <c r="B23" s="7" t="str">
        <f>$B$7</f>
        <v>Type medewerker 4</v>
      </c>
      <c r="C23" s="70">
        <f t="shared" si="0"/>
        <v>0</v>
      </c>
      <c r="E23" s="94"/>
      <c r="G23" s="94"/>
      <c r="H23" s="94"/>
      <c r="I23" s="94"/>
      <c r="J23" s="94"/>
      <c r="M23" s="94"/>
      <c r="N23" s="94"/>
      <c r="O23" s="94"/>
      <c r="P23" s="94"/>
      <c r="Q23" s="94"/>
      <c r="R23" s="94"/>
      <c r="S23" s="94"/>
      <c r="T23" s="94"/>
      <c r="U23" s="94"/>
      <c r="V23" s="94"/>
      <c r="W23" s="94"/>
      <c r="X23" s="94"/>
      <c r="Z23" s="94"/>
      <c r="AA23" s="94"/>
      <c r="AB23" s="94"/>
      <c r="AC23" s="94"/>
      <c r="AE23" s="94"/>
      <c r="AF23" s="94"/>
      <c r="AG23" s="94"/>
      <c r="AH23" s="95"/>
      <c r="AI23" s="94"/>
      <c r="AJ23" s="94"/>
      <c r="AK23" s="94"/>
      <c r="AM23" s="94"/>
      <c r="AN23" s="94"/>
      <c r="AO23" s="94"/>
      <c r="AP23" s="94"/>
      <c r="AQ23" s="94"/>
      <c r="AR23" s="94"/>
      <c r="AS23" s="94"/>
      <c r="AU23" s="94"/>
      <c r="AV23" s="94"/>
      <c r="AW23" s="94"/>
      <c r="AX23" s="94"/>
      <c r="AY23" s="94"/>
      <c r="AZ23" s="94"/>
      <c r="BA23" s="95"/>
      <c r="BB23" s="94"/>
      <c r="BC23" s="94"/>
      <c r="BD23" s="94"/>
      <c r="BE23" s="94"/>
    </row>
    <row r="24" spans="1:57" ht="17.100000000000001" customHeight="1" x14ac:dyDescent="0.3">
      <c r="A24" s="33"/>
      <c r="B24" s="7" t="str">
        <f>$B$8</f>
        <v>Type medewerker 5</v>
      </c>
      <c r="C24" s="70">
        <f t="shared" si="0"/>
        <v>0</v>
      </c>
      <c r="E24" s="94"/>
      <c r="G24" s="94"/>
      <c r="H24" s="94"/>
      <c r="I24" s="94"/>
      <c r="J24" s="94"/>
      <c r="M24" s="94"/>
      <c r="N24" s="94"/>
      <c r="O24" s="94"/>
      <c r="P24" s="94"/>
      <c r="Q24" s="94"/>
      <c r="R24" s="94"/>
      <c r="S24" s="94"/>
      <c r="T24" s="94"/>
      <c r="U24" s="94"/>
      <c r="V24" s="94"/>
      <c r="W24" s="94"/>
      <c r="X24" s="94"/>
      <c r="Z24" s="94"/>
      <c r="AA24" s="94"/>
      <c r="AB24" s="94"/>
      <c r="AC24" s="94"/>
      <c r="AE24" s="94"/>
      <c r="AF24" s="94"/>
      <c r="AG24" s="94"/>
      <c r="AH24" s="95"/>
      <c r="AI24" s="94"/>
      <c r="AJ24" s="94"/>
      <c r="AK24" s="94"/>
      <c r="AM24" s="94"/>
      <c r="AN24" s="94"/>
      <c r="AO24" s="94"/>
      <c r="AP24" s="94"/>
      <c r="AQ24" s="94"/>
      <c r="AR24" s="94"/>
      <c r="AS24" s="94"/>
      <c r="AU24" s="94"/>
      <c r="AV24" s="94"/>
      <c r="AW24" s="94"/>
      <c r="AX24" s="94"/>
      <c r="AY24" s="94"/>
      <c r="AZ24" s="94"/>
      <c r="BA24" s="95"/>
      <c r="BB24" s="94"/>
      <c r="BC24" s="94"/>
      <c r="BD24" s="94"/>
      <c r="BE24" s="94"/>
    </row>
    <row r="25" spans="1:57" ht="17.100000000000001" customHeight="1" x14ac:dyDescent="0.3">
      <c r="A25" s="33"/>
      <c r="B25" s="7" t="str">
        <f>$B$9</f>
        <v>Type medewerker 6</v>
      </c>
      <c r="C25" s="70">
        <f t="shared" si="0"/>
        <v>0</v>
      </c>
      <c r="E25" s="94"/>
      <c r="G25" s="94"/>
      <c r="H25" s="94"/>
      <c r="I25" s="94"/>
      <c r="J25" s="94"/>
      <c r="M25" s="94"/>
      <c r="N25" s="94"/>
      <c r="O25" s="94"/>
      <c r="P25" s="94"/>
      <c r="Q25" s="94"/>
      <c r="R25" s="94"/>
      <c r="S25" s="94"/>
      <c r="T25" s="94"/>
      <c r="U25" s="94"/>
      <c r="V25" s="94"/>
      <c r="W25" s="94"/>
      <c r="X25" s="94"/>
      <c r="Z25" s="94"/>
      <c r="AA25" s="94"/>
      <c r="AB25" s="94"/>
      <c r="AC25" s="94"/>
      <c r="AE25" s="94"/>
      <c r="AF25" s="94"/>
      <c r="AG25" s="94"/>
      <c r="AH25" s="95"/>
      <c r="AI25" s="94"/>
      <c r="AJ25" s="94"/>
      <c r="AK25" s="94"/>
      <c r="AM25" s="94"/>
      <c r="AN25" s="94"/>
      <c r="AO25" s="94"/>
      <c r="AP25" s="94"/>
      <c r="AQ25" s="94"/>
      <c r="AR25" s="94"/>
      <c r="AS25" s="94"/>
      <c r="AU25" s="94"/>
      <c r="AV25" s="94"/>
      <c r="AW25" s="94"/>
      <c r="AX25" s="94"/>
      <c r="AY25" s="94"/>
      <c r="AZ25" s="94"/>
      <c r="BA25" s="95"/>
      <c r="BB25" s="94"/>
      <c r="BC25" s="94"/>
      <c r="BD25" s="94"/>
      <c r="BE25" s="94"/>
    </row>
    <row r="26" spans="1:57" ht="17.100000000000001" customHeight="1" x14ac:dyDescent="0.3">
      <c r="A26" s="33"/>
      <c r="B26" s="7" t="str">
        <f>$B$10</f>
        <v>Type medewerker 7</v>
      </c>
      <c r="C26" s="70">
        <f t="shared" si="0"/>
        <v>0</v>
      </c>
      <c r="E26" s="94"/>
      <c r="G26" s="94"/>
      <c r="H26" s="94"/>
      <c r="I26" s="94"/>
      <c r="J26" s="94"/>
      <c r="M26" s="94"/>
      <c r="N26" s="94"/>
      <c r="O26" s="94"/>
      <c r="P26" s="94"/>
      <c r="Q26" s="94"/>
      <c r="R26" s="94"/>
      <c r="S26" s="94"/>
      <c r="T26" s="94"/>
      <c r="U26" s="94"/>
      <c r="V26" s="94"/>
      <c r="W26" s="94"/>
      <c r="X26" s="94"/>
      <c r="Z26" s="94"/>
      <c r="AA26" s="94"/>
      <c r="AB26" s="94"/>
      <c r="AC26" s="94"/>
      <c r="AE26" s="94"/>
      <c r="AF26" s="94"/>
      <c r="AG26" s="94"/>
      <c r="AH26" s="95"/>
      <c r="AI26" s="94"/>
      <c r="AJ26" s="94"/>
      <c r="AK26" s="94"/>
      <c r="AM26" s="94"/>
      <c r="AN26" s="94"/>
      <c r="AO26" s="94"/>
      <c r="AP26" s="94"/>
      <c r="AQ26" s="94"/>
      <c r="AR26" s="94"/>
      <c r="AS26" s="94"/>
      <c r="AU26" s="94"/>
      <c r="AV26" s="94"/>
      <c r="AW26" s="94"/>
      <c r="AX26" s="94"/>
      <c r="AY26" s="94"/>
      <c r="AZ26" s="94"/>
      <c r="BA26" s="95"/>
      <c r="BB26" s="94"/>
      <c r="BC26" s="94"/>
      <c r="BD26" s="94"/>
      <c r="BE26" s="94"/>
    </row>
    <row r="27" spans="1:57" ht="17.100000000000001" customHeight="1" x14ac:dyDescent="0.3">
      <c r="A27" s="33"/>
      <c r="B27" s="7" t="str">
        <f>$B$11</f>
        <v>Type medewerker 8</v>
      </c>
      <c r="C27" s="70">
        <f t="shared" si="0"/>
        <v>0</v>
      </c>
      <c r="E27" s="94"/>
      <c r="G27" s="94"/>
      <c r="H27" s="94"/>
      <c r="I27" s="94"/>
      <c r="J27" s="94"/>
      <c r="M27" s="94"/>
      <c r="N27" s="94"/>
      <c r="O27" s="94"/>
      <c r="P27" s="94"/>
      <c r="Q27" s="94"/>
      <c r="R27" s="94"/>
      <c r="S27" s="94"/>
      <c r="T27" s="94"/>
      <c r="U27" s="94"/>
      <c r="V27" s="94"/>
      <c r="W27" s="94"/>
      <c r="X27" s="94"/>
      <c r="Z27" s="94"/>
      <c r="AA27" s="94"/>
      <c r="AB27" s="94"/>
      <c r="AC27" s="94"/>
      <c r="AE27" s="94"/>
      <c r="AF27" s="94"/>
      <c r="AG27" s="94"/>
      <c r="AH27" s="95"/>
      <c r="AI27" s="94"/>
      <c r="AJ27" s="94"/>
      <c r="AK27" s="94"/>
      <c r="AM27" s="94"/>
      <c r="AN27" s="94"/>
      <c r="AO27" s="94"/>
      <c r="AP27" s="94"/>
      <c r="AQ27" s="94"/>
      <c r="AR27" s="94"/>
      <c r="AS27" s="94"/>
      <c r="AU27" s="94"/>
      <c r="AV27" s="94"/>
      <c r="AW27" s="94"/>
      <c r="AX27" s="94"/>
      <c r="AY27" s="94"/>
      <c r="AZ27" s="94"/>
      <c r="BA27" s="95"/>
      <c r="BB27" s="94"/>
      <c r="BC27" s="94"/>
      <c r="BD27" s="94"/>
      <c r="BE27" s="94"/>
    </row>
    <row r="28" spans="1:57" ht="17.100000000000001" customHeight="1" x14ac:dyDescent="0.3">
      <c r="A28" s="33"/>
      <c r="B28" s="7" t="str">
        <f>$B$12</f>
        <v>Type medewerker 9</v>
      </c>
      <c r="C28" s="70">
        <f t="shared" si="0"/>
        <v>0</v>
      </c>
      <c r="E28" s="94"/>
      <c r="G28" s="94"/>
      <c r="H28" s="94"/>
      <c r="I28" s="94"/>
      <c r="J28" s="94"/>
      <c r="M28" s="94"/>
      <c r="N28" s="94"/>
      <c r="O28" s="94"/>
      <c r="P28" s="94"/>
      <c r="Q28" s="94"/>
      <c r="R28" s="94"/>
      <c r="S28" s="94"/>
      <c r="T28" s="94"/>
      <c r="U28" s="94"/>
      <c r="V28" s="94"/>
      <c r="W28" s="94"/>
      <c r="X28" s="94"/>
      <c r="Z28" s="94"/>
      <c r="AA28" s="94"/>
      <c r="AB28" s="94"/>
      <c r="AC28" s="94"/>
      <c r="AE28" s="94"/>
      <c r="AF28" s="94"/>
      <c r="AG28" s="94"/>
      <c r="AH28" s="95"/>
      <c r="AI28" s="94"/>
      <c r="AJ28" s="94"/>
      <c r="AK28" s="94"/>
      <c r="AM28" s="94"/>
      <c r="AN28" s="94"/>
      <c r="AO28" s="94"/>
      <c r="AP28" s="94"/>
      <c r="AQ28" s="94"/>
      <c r="AR28" s="94"/>
      <c r="AS28" s="94"/>
      <c r="AU28" s="94"/>
      <c r="AV28" s="94"/>
      <c r="AW28" s="94"/>
      <c r="AX28" s="94"/>
      <c r="AY28" s="94"/>
      <c r="AZ28" s="94"/>
      <c r="BA28" s="95"/>
      <c r="BB28" s="94"/>
      <c r="BC28" s="94"/>
      <c r="BD28" s="94"/>
      <c r="BE28" s="94"/>
    </row>
    <row r="29" spans="1:57" ht="17.100000000000001" customHeight="1" x14ac:dyDescent="0.3">
      <c r="A29" s="33"/>
      <c r="B29" s="7" t="str">
        <f>$B$13</f>
        <v>Type medewerker 10</v>
      </c>
      <c r="C29" s="70">
        <f t="shared" si="0"/>
        <v>0</v>
      </c>
      <c r="E29" s="94"/>
      <c r="G29" s="94"/>
      <c r="H29" s="94"/>
      <c r="I29" s="94"/>
      <c r="J29" s="94"/>
      <c r="M29" s="94"/>
      <c r="N29" s="94"/>
      <c r="O29" s="94"/>
      <c r="P29" s="94"/>
      <c r="Q29" s="94"/>
      <c r="R29" s="94"/>
      <c r="S29" s="94"/>
      <c r="T29" s="94"/>
      <c r="U29" s="94"/>
      <c r="V29" s="94"/>
      <c r="W29" s="94"/>
      <c r="X29" s="94"/>
      <c r="Z29" s="94"/>
      <c r="AA29" s="94"/>
      <c r="AB29" s="94"/>
      <c r="AC29" s="94"/>
      <c r="AE29" s="94"/>
      <c r="AF29" s="94"/>
      <c r="AG29" s="94"/>
      <c r="AH29" s="95"/>
      <c r="AI29" s="94"/>
      <c r="AJ29" s="94"/>
      <c r="AK29" s="94"/>
      <c r="AM29" s="94"/>
      <c r="AN29" s="94"/>
      <c r="AO29" s="94"/>
      <c r="AP29" s="94"/>
      <c r="AQ29" s="94"/>
      <c r="AR29" s="94"/>
      <c r="AS29" s="94"/>
      <c r="AU29" s="94"/>
      <c r="AV29" s="94"/>
      <c r="AW29" s="94"/>
      <c r="AX29" s="94"/>
      <c r="AY29" s="94"/>
      <c r="AZ29" s="94"/>
      <c r="BA29" s="95"/>
      <c r="BB29" s="94"/>
      <c r="BC29" s="94"/>
      <c r="BD29" s="94"/>
      <c r="BE29" s="94"/>
    </row>
    <row r="30" spans="1:57" s="1" customFormat="1" ht="17.100000000000001" customHeight="1" thickBot="1" x14ac:dyDescent="0.35">
      <c r="A30" s="33"/>
      <c r="B30" s="4" t="s">
        <v>67</v>
      </c>
      <c r="C30" s="71">
        <f t="shared" si="0"/>
        <v>0</v>
      </c>
      <c r="D30" s="2"/>
      <c r="E30" s="72">
        <f t="shared" ref="E30:G30" si="1">SUM(E20:E29)</f>
        <v>0</v>
      </c>
      <c r="F30" s="3"/>
      <c r="G30" s="72">
        <f t="shared" si="1"/>
        <v>0</v>
      </c>
      <c r="H30" s="72">
        <f t="shared" ref="H30:J30" si="2">SUM(H20:H29)</f>
        <v>0</v>
      </c>
      <c r="I30" s="72">
        <f t="shared" si="2"/>
        <v>0</v>
      </c>
      <c r="J30" s="72">
        <f t="shared" si="2"/>
        <v>0</v>
      </c>
      <c r="K30" s="3"/>
      <c r="L30" s="3"/>
      <c r="M30" s="72">
        <f t="shared" ref="M30:X30" si="3">SUM(M20:M29)</f>
        <v>0</v>
      </c>
      <c r="N30" s="72">
        <f t="shared" si="3"/>
        <v>0</v>
      </c>
      <c r="O30" s="72">
        <f t="shared" si="3"/>
        <v>0</v>
      </c>
      <c r="P30" s="72">
        <f t="shared" si="3"/>
        <v>0</v>
      </c>
      <c r="Q30" s="72">
        <f t="shared" si="3"/>
        <v>0</v>
      </c>
      <c r="R30" s="72">
        <f t="shared" si="3"/>
        <v>0</v>
      </c>
      <c r="S30" s="72">
        <f t="shared" si="3"/>
        <v>0</v>
      </c>
      <c r="T30" s="72">
        <f t="shared" si="3"/>
        <v>0</v>
      </c>
      <c r="U30" s="72">
        <f t="shared" si="3"/>
        <v>0</v>
      </c>
      <c r="V30" s="72">
        <f t="shared" si="3"/>
        <v>0</v>
      </c>
      <c r="W30" s="72">
        <f t="shared" si="3"/>
        <v>0</v>
      </c>
      <c r="X30" s="72">
        <f t="shared" si="3"/>
        <v>0</v>
      </c>
      <c r="Y30" s="3"/>
      <c r="Z30" s="72">
        <f t="shared" ref="Z30:AC30" si="4">SUM(Z20:Z29)</f>
        <v>0</v>
      </c>
      <c r="AA30" s="72">
        <f t="shared" si="4"/>
        <v>0</v>
      </c>
      <c r="AB30" s="72">
        <f t="shared" si="4"/>
        <v>0</v>
      </c>
      <c r="AC30" s="72">
        <f t="shared" si="4"/>
        <v>0</v>
      </c>
      <c r="AD30" s="3"/>
      <c r="AE30" s="72">
        <f t="shared" ref="AE30:AG30" si="5">SUM(AE20:AE29)</f>
        <v>0</v>
      </c>
      <c r="AF30" s="72">
        <f t="shared" si="5"/>
        <v>0</v>
      </c>
      <c r="AG30" s="72">
        <f t="shared" si="5"/>
        <v>0</v>
      </c>
      <c r="AH30" s="3"/>
      <c r="AI30" s="72">
        <f t="shared" ref="AI30:AK30" si="6">SUM(AI20:AI29)</f>
        <v>0</v>
      </c>
      <c r="AJ30" s="72">
        <f t="shared" si="6"/>
        <v>0</v>
      </c>
      <c r="AK30" s="72">
        <f t="shared" si="6"/>
        <v>0</v>
      </c>
      <c r="AL30" s="3"/>
      <c r="AM30" s="72">
        <f t="shared" ref="AM30:AS30" si="7">SUM(AM20:AM29)</f>
        <v>0</v>
      </c>
      <c r="AN30" s="72">
        <f t="shared" si="7"/>
        <v>0</v>
      </c>
      <c r="AO30" s="72">
        <f t="shared" si="7"/>
        <v>0</v>
      </c>
      <c r="AP30" s="72">
        <f t="shared" si="7"/>
        <v>0</v>
      </c>
      <c r="AQ30" s="72">
        <f t="shared" si="7"/>
        <v>0</v>
      </c>
      <c r="AR30" s="72">
        <f t="shared" si="7"/>
        <v>0</v>
      </c>
      <c r="AS30" s="72">
        <f t="shared" si="7"/>
        <v>0</v>
      </c>
      <c r="AT30" s="3"/>
      <c r="AU30" s="72">
        <f t="shared" ref="AU30:AZ30" si="8">SUM(AU20:AU29)</f>
        <v>0</v>
      </c>
      <c r="AV30" s="72">
        <f t="shared" si="8"/>
        <v>0</v>
      </c>
      <c r="AW30" s="72">
        <f t="shared" si="8"/>
        <v>0</v>
      </c>
      <c r="AX30" s="72">
        <f t="shared" si="8"/>
        <v>0</v>
      </c>
      <c r="AY30" s="72">
        <f t="shared" si="8"/>
        <v>0</v>
      </c>
      <c r="AZ30" s="72">
        <f t="shared" si="8"/>
        <v>0</v>
      </c>
      <c r="BA30" s="3"/>
      <c r="BB30" s="72">
        <f t="shared" ref="BB30:BE30" si="9">SUM(BB20:BB29)</f>
        <v>0</v>
      </c>
      <c r="BC30" s="72">
        <f t="shared" si="9"/>
        <v>0</v>
      </c>
      <c r="BD30" s="72">
        <f t="shared" si="9"/>
        <v>0</v>
      </c>
      <c r="BE30" s="72">
        <f t="shared" si="9"/>
        <v>0</v>
      </c>
    </row>
    <row r="31" spans="1:57" ht="5.25" customHeight="1" x14ac:dyDescent="0.3">
      <c r="A31" s="33"/>
      <c r="B31" s="8"/>
      <c r="C31" s="8"/>
      <c r="E31" s="8"/>
      <c r="G31" s="8"/>
      <c r="H31" s="8"/>
      <c r="I31" s="8"/>
      <c r="J31" s="8"/>
      <c r="M31" s="8"/>
      <c r="N31" s="8"/>
      <c r="O31" s="8"/>
      <c r="P31" s="8"/>
      <c r="Q31" s="8"/>
      <c r="R31" s="8"/>
      <c r="S31" s="8"/>
      <c r="T31" s="8"/>
      <c r="U31" s="8"/>
      <c r="V31" s="8"/>
      <c r="W31" s="8"/>
      <c r="X31" s="8"/>
      <c r="Z31" s="8"/>
      <c r="AA31" s="8"/>
      <c r="AB31" s="8"/>
      <c r="AC31" s="8"/>
      <c r="AE31" s="8"/>
      <c r="AF31" s="8"/>
      <c r="AG31" s="8"/>
      <c r="AI31" s="8"/>
      <c r="AJ31" s="8"/>
      <c r="AK31" s="8"/>
      <c r="AM31" s="8"/>
      <c r="AN31" s="8"/>
      <c r="AO31" s="8"/>
      <c r="AP31" s="8"/>
      <c r="AQ31" s="8"/>
      <c r="AR31" s="8"/>
      <c r="AS31" s="8"/>
      <c r="AU31" s="8"/>
      <c r="AV31" s="8"/>
      <c r="AW31" s="8"/>
      <c r="AX31" s="8"/>
      <c r="AY31" s="8"/>
      <c r="AZ31" s="8"/>
      <c r="BB31" s="8"/>
      <c r="BC31" s="8"/>
      <c r="BD31" s="8"/>
      <c r="BE31" s="8"/>
    </row>
    <row r="32" spans="1:57" s="66" customFormat="1" ht="17.100000000000001" customHeight="1" x14ac:dyDescent="0.3">
      <c r="A32" s="63"/>
      <c r="B32" s="67" t="s">
        <v>106</v>
      </c>
      <c r="C32" s="64"/>
      <c r="D32" s="2"/>
      <c r="E32" s="65"/>
      <c r="F32" s="3"/>
      <c r="G32" s="65"/>
      <c r="H32" s="65"/>
      <c r="I32" s="65"/>
      <c r="J32" s="65"/>
      <c r="K32" s="3"/>
      <c r="L32" s="3"/>
      <c r="M32" s="65"/>
      <c r="N32" s="65"/>
      <c r="O32" s="65"/>
      <c r="P32" s="65"/>
      <c r="Q32" s="65"/>
      <c r="R32" s="65"/>
      <c r="S32" s="65"/>
      <c r="T32" s="65"/>
      <c r="U32" s="65"/>
      <c r="V32" s="65"/>
      <c r="W32" s="65"/>
      <c r="X32" s="65"/>
      <c r="Y32" s="3"/>
      <c r="Z32" s="65"/>
      <c r="AA32" s="65"/>
      <c r="AB32" s="65"/>
      <c r="AC32" s="65"/>
      <c r="AD32" s="3"/>
      <c r="AE32" s="65"/>
      <c r="AF32" s="65"/>
      <c r="AG32" s="65"/>
      <c r="AH32" s="3"/>
      <c r="AI32" s="65"/>
      <c r="AJ32" s="65"/>
      <c r="AK32" s="65"/>
      <c r="AL32" s="3"/>
      <c r="AM32" s="65"/>
      <c r="AN32" s="65"/>
      <c r="AO32" s="65"/>
      <c r="AP32" s="65"/>
      <c r="AQ32" s="65"/>
      <c r="AR32" s="65"/>
      <c r="AS32" s="65"/>
      <c r="AT32" s="3"/>
      <c r="AU32" s="65"/>
      <c r="AV32" s="65"/>
      <c r="AW32" s="65"/>
      <c r="AX32" s="65"/>
      <c r="AY32" s="65"/>
      <c r="AZ32" s="65"/>
      <c r="BA32" s="3"/>
      <c r="BB32" s="65"/>
      <c r="BC32" s="65"/>
      <c r="BD32" s="65"/>
      <c r="BE32" s="65"/>
    </row>
    <row r="33" spans="1:57" ht="17.100000000000001" customHeight="1" x14ac:dyDescent="0.3">
      <c r="A33" s="33"/>
      <c r="B33" s="7" t="s">
        <v>211</v>
      </c>
      <c r="C33" s="73">
        <f t="shared" ref="C33:C37" si="10">SUM(D33:BE33)</f>
        <v>0</v>
      </c>
      <c r="E33" s="140">
        <f>(($C$4*E20)+($C$5*E21)+($C$6*E22)+($C$7*E23)+($C$8*E24)+($C$9*E25)+($C$10*E26)+($C$11*E27)+($C$12*E28)+($C$13*E29))*Uitgangspunten!$C$3</f>
        <v>0</v>
      </c>
      <c r="G33" s="140">
        <f>(($C$4*G20)+($C$5*G21)+($C$6*G22)+($C$7*G23)+($C$8*G24)+($C$9*G25)+($C$10*G26)+($C$11*G27)+($C$12*G28)+($C$13*G29))*Uitgangspunten!$C$3</f>
        <v>0</v>
      </c>
      <c r="H33" s="140">
        <f>(($C$4*H20)+($C$5*H21)+($C$6*H22)+($C$7*H23)+($C$8*H24)+($C$9*H25)+($C$10*H26)+($C$11*H27)+($C$12*H28)+($C$13*H29))*Uitgangspunten!$C$3</f>
        <v>0</v>
      </c>
      <c r="I33" s="140">
        <f>(($C$4*I20)+($C$5*I21)+($C$6*I22)+($C$7*I23)+($C$8*I24)+($C$9*I25)+($C$10*I26)+($C$11*I27)+($C$12*I28)+($C$13*I29))*Uitgangspunten!$C$3</f>
        <v>0</v>
      </c>
      <c r="J33" s="140">
        <f>(($C$4*J20)+($C$5*J21)+($C$6*J22)+($C$7*J23)+($C$8*J24)+($C$9*J25)+($C$10*J26)+($C$11*J27)+($C$12*J28)+($C$13*J29))*Uitgangspunten!$C$3</f>
        <v>0</v>
      </c>
      <c r="M33" s="140">
        <f>(($C$4*M20)+($C$5*M21)+($C$6*M22)+($C$7*M23)+($C$8*M24)+($C$9*M25)+($C$10*M26)+($C$11*M27)+($C$12*M28)+($C$13*M29))*Uitgangspunten!$C$3</f>
        <v>0</v>
      </c>
      <c r="N33" s="140">
        <f>(($C$4*N20)+($C$5*N21)+($C$6*N22)+($C$7*N23)+($C$8*N24)+($C$9*N25)+($C$10*N26)+($C$11*N27)+($C$12*N28)+($C$13*N29))*Uitgangspunten!$C$3</f>
        <v>0</v>
      </c>
      <c r="O33" s="140">
        <f>(($C$4*O20)+($C$5*O21)+($C$6*O22)+($C$7*O23)+($C$8*O24)+($C$9*O25)+($C$10*O26)+($C$11*O27)+($C$12*O28)+($C$13*O29))*Uitgangspunten!$C$3</f>
        <v>0</v>
      </c>
      <c r="P33" s="140">
        <f>(($C$4*P20)+($C$5*P21)+($C$6*P22)+($C$7*P23)+($C$8*P24)+($C$9*P25)+($C$10*P26)+($C$11*P27)+($C$12*P28)+($C$13*P29))*Uitgangspunten!$C$3</f>
        <v>0</v>
      </c>
      <c r="Q33" s="140">
        <f>(($C$4*Q20)+($C$5*Q21)+($C$6*Q22)+($C$7*Q23)+($C$8*Q24)+($C$9*Q25)+($C$10*Q26)+($C$11*Q27)+($C$12*Q28)+($C$13*Q29))*Uitgangspunten!$C$3</f>
        <v>0</v>
      </c>
      <c r="R33" s="140">
        <f>(($C$4*R20)+($C$5*R21)+($C$6*R22)+($C$7*R23)+($C$8*R24)+($C$9*R25)+($C$10*R26)+($C$11*R27)+($C$12*R28)+($C$13*R29))*Uitgangspunten!$C$3</f>
        <v>0</v>
      </c>
      <c r="S33" s="140">
        <f>(($C$4*S20)+($C$5*S21)+($C$6*S22)+($C$7*S23)+($C$8*S24)+($C$9*S25)+($C$10*S26)+($C$11*S27)+($C$12*S28)+($C$13*S29))*Uitgangspunten!$C$3</f>
        <v>0</v>
      </c>
      <c r="T33" s="140">
        <f>(($C$4*T20)+($C$5*T21)+($C$6*T22)+($C$7*T23)+($C$8*T24)+($C$9*T25)+($C$10*T26)+($C$11*T27)+($C$12*T28)+($C$13*T29))*Uitgangspunten!$C$3</f>
        <v>0</v>
      </c>
      <c r="U33" s="140">
        <f>(($C$4*U20)+($C$5*U21)+($C$6*U22)+($C$7*U23)+($C$8*U24)+($C$9*U25)+($C$10*U26)+($C$11*U27)+($C$12*U28)+($C$13*U29))*Uitgangspunten!$C$3</f>
        <v>0</v>
      </c>
      <c r="V33" s="140">
        <f>(($C$4*V20)+($C$5*V21)+($C$6*V22)+($C$7*V23)+($C$8*V24)+($C$9*V25)+($C$10*V26)+($C$11*V27)+($C$12*V28)+($C$13*V29))*Uitgangspunten!$C$3</f>
        <v>0</v>
      </c>
      <c r="W33" s="140">
        <f>(($C$4*W20)+($C$5*W21)+($C$6*W22)+($C$7*W23)+($C$8*W24)+($C$9*W25)+($C$10*W26)+($C$11*W27)+($C$12*W28)+($C$13*W29))*Uitgangspunten!$C$3</f>
        <v>0</v>
      </c>
      <c r="X33" s="140">
        <f>(($C$4*X20)+($C$5*X21)+($C$6*X22)+($C$7*X23)+($C$8*X24)+($C$9*X25)+($C$10*X26)+($C$11*X27)+($C$12*X28)+($C$13*X29))*Uitgangspunten!$C$3</f>
        <v>0</v>
      </c>
      <c r="Z33" s="140">
        <f>(($C$4*Z20)+($C$5*Z21)+($C$6*Z22)+($C$7*Z23)+($C$8*Z24)+($C$9*Z25)+($C$10*Z26)+($C$11*Z27)+($C$12*Z28)+($C$13*Z29))*Uitgangspunten!$C$3</f>
        <v>0</v>
      </c>
      <c r="AA33" s="140">
        <f>(($C$4*AA20)+($C$5*AA21)+($C$6*AA22)+($C$7*AA23)+($C$8*AA24)+($C$9*AA25)+($C$10*AA26)+($C$11*AA27)+($C$12*AA28)+($C$13*AA29))*Uitgangspunten!$C$3</f>
        <v>0</v>
      </c>
      <c r="AB33" s="140">
        <f>(($C$4*AB20)+($C$5*AB21)+($C$6*AB22)+($C$7*AB23)+($C$8*AB24)+($C$9*AB25)+($C$10*AB26)+($C$11*AB27)+($C$12*AB28)+($C$13*AB29))*Uitgangspunten!$C$3</f>
        <v>0</v>
      </c>
      <c r="AC33" s="140">
        <f>(($C$4*AC20)+($C$5*AC21)+($C$6*AC22)+($C$7*AC23)+($C$8*AC24)+($C$9*AC25)+($C$10*AC26)+($C$11*AC27)+($C$12*AC28)+($C$13*AC29))*Uitgangspunten!$C$3</f>
        <v>0</v>
      </c>
      <c r="AE33" s="140">
        <f>(($C$4*AE20)+($C$5*AE21)+($C$6*AE22)+($C$7*AE23)+($C$8*AE24)+($C$9*AE25)+($C$10*AE26)+($C$11*AE27)+($C$12*AE28)+($C$13*AE29))*Uitgangspunten!$C$3</f>
        <v>0</v>
      </c>
      <c r="AF33" s="140">
        <f>(($C$4*AF20)+($C$5*AF21)+($C$6*AF22)+($C$7*AF23)+($C$8*AF24)+($C$9*AF25)+($C$10*AF26)+($C$11*AF27)+($C$12*AF28)+($C$13*AF29))*Uitgangspunten!$C$3</f>
        <v>0</v>
      </c>
      <c r="AG33" s="140">
        <f>(($C$4*AG20)+($C$5*AG21)+($C$6*AG22)+($C$7*AG23)+($C$8*AG24)+($C$9*AG25)+($C$10*AG26)+($C$11*AG27)+($C$12*AG28)+($C$13*AG29))*Uitgangspunten!$C$3</f>
        <v>0</v>
      </c>
      <c r="AI33" s="140">
        <f>(($C$4*AI20)+($C$5*AI21)+($C$6*AI22)+($C$7*AI23)+($C$8*AI24)+($C$9*AI25)+($C$10*AI26)+($C$11*AI27)+($C$12*AI28)+($C$13*AI29))*Uitgangspunten!$C$3</f>
        <v>0</v>
      </c>
      <c r="AJ33" s="140">
        <f>(($C$4*AJ20)+($C$5*AJ21)+($C$6*AJ22)+($C$7*AJ23)+($C$8*AJ24)+($C$9*AJ25)+($C$10*AJ26)+($C$11*AJ27)+($C$12*AJ28)+($C$13*AJ29))*Uitgangspunten!$C$3</f>
        <v>0</v>
      </c>
      <c r="AK33" s="140">
        <f>(($C$4*AK20)+($C$5*AK21)+($C$6*AK22)+($C$7*AK23)+($C$8*AK24)+($C$9*AK25)+($C$10*AK26)+($C$11*AK27)+($C$12*AK28)+($C$13*AK29))*Uitgangspunten!$C$3</f>
        <v>0</v>
      </c>
      <c r="AM33" s="140">
        <f>(($C$4*AM20)+($C$5*AM21)+($C$6*AM22)+($C$7*AM23)+($C$8*AM24)+($C$9*AM25)+($C$10*AM26)+($C$11*AM27)+($C$12*AM28)+($C$13*AM29))*Uitgangspunten!$C$3</f>
        <v>0</v>
      </c>
      <c r="AN33" s="140">
        <f>(($C$4*AN20)+($C$5*AN21)+($C$6*AN22)+($C$7*AN23)+($C$8*AN24)+($C$9*AN25)+($C$10*AN26)+($C$11*AN27)+($C$12*AN28)+($C$13*AN29))*Uitgangspunten!$C$3</f>
        <v>0</v>
      </c>
      <c r="AO33" s="140">
        <f>(($C$4*AO20)+($C$5*AO21)+($C$6*AO22)+($C$7*AO23)+($C$8*AO24)+($C$9*AO25)+($C$10*AO26)+($C$11*AO27)+($C$12*AO28)+($C$13*AO29))*Uitgangspunten!$C$3</f>
        <v>0</v>
      </c>
      <c r="AP33" s="140">
        <f>(($C$4*AP20)+($C$5*AP21)+($C$6*AP22)+($C$7*AP23)+($C$8*AP24)+($C$9*AP25)+($C$10*AP26)+($C$11*AP27)+($C$12*AP28)+($C$13*AP29))*Uitgangspunten!$C$3</f>
        <v>0</v>
      </c>
      <c r="AQ33" s="140">
        <f>(($C$4*AQ20)+($C$5*AQ21)+($C$6*AQ22)+($C$7*AQ23)+($C$8*AQ24)+($C$9*AQ25)+($C$10*AQ26)+($C$11*AQ27)+($C$12*AQ28)+($C$13*AQ29))*Uitgangspunten!$C$3</f>
        <v>0</v>
      </c>
      <c r="AR33" s="140">
        <f>(($C$4*AR20)+($C$5*AR21)+($C$6*AR22)+($C$7*AR23)+($C$8*AR24)+($C$9*AR25)+($C$10*AR26)+($C$11*AR27)+($C$12*AR28)+($C$13*AR29))*Uitgangspunten!$C$3</f>
        <v>0</v>
      </c>
      <c r="AS33" s="140">
        <f>(($C$4*AS20)+($C$5*AS21)+($C$6*AS22)+($C$7*AS23)+($C$8*AS24)+($C$9*AS25)+($C$10*AS26)+($C$11*AS27)+($C$12*AS28)+($C$13*AS29))*Uitgangspunten!$C$3</f>
        <v>0</v>
      </c>
      <c r="AU33" s="140">
        <f>(($C$4*AU20)+($C$5*AU21)+($C$6*AU22)+($C$7*AU23)+($C$8*AU24)+($C$9*AU25)+($C$10*AU26)+($C$11*AU27)+($C$12*AU28)+($C$13*AU29))*Uitgangspunten!$C$3</f>
        <v>0</v>
      </c>
      <c r="AV33" s="140">
        <f>(($C$4*AV20)+($C$5*AV21)+($C$6*AV22)+($C$7*AV23)+($C$8*AV24)+($C$9*AV25)+($C$10*AV26)+($C$11*AV27)+($C$12*AV28)+($C$13*AV29))*Uitgangspunten!$C$3</f>
        <v>0</v>
      </c>
      <c r="AW33" s="140">
        <f>(($C$4*AW20)+($C$5*AW21)+($C$6*AW22)+($C$7*AW23)+($C$8*AW24)+($C$9*AW25)+($C$10*AW26)+($C$11*AW27)+($C$12*AW28)+($C$13*AW29))*Uitgangspunten!$C$3</f>
        <v>0</v>
      </c>
      <c r="AX33" s="140">
        <f>(($C$4*AX20)+($C$5*AX21)+($C$6*AX22)+($C$7*AX23)+($C$8*AX24)+($C$9*AX25)+($C$10*AX26)+($C$11*AX27)+($C$12*AX28)+($C$13*AX29))*Uitgangspunten!$C$3</f>
        <v>0</v>
      </c>
      <c r="AY33" s="140">
        <f>(($C$4*AY20)+($C$5*AY21)+($C$6*AY22)+($C$7*AY23)+($C$8*AY24)+($C$9*AY25)+($C$10*AY26)+($C$11*AY27)+($C$12*AY28)+($C$13*AY29))*Uitgangspunten!$C$3</f>
        <v>0</v>
      </c>
      <c r="AZ33" s="140">
        <f>(($C$4*AZ20)+($C$5*AZ21)+($C$6*AZ22)+($C$7*AZ23)+($C$8*AZ24)+($C$9*AZ25)+($C$10*AZ26)+($C$11*AZ27)+($C$12*AZ28)+($C$13*AZ29))*Uitgangspunten!$C$3</f>
        <v>0</v>
      </c>
      <c r="BB33" s="140">
        <f>(($C$4*BB20)+($C$5*BB21)+($C$6*BB22)+($C$7*BB23)+($C$8*BB24)+($C$9*BB25)+($C$10*BB26)+($C$11*BB27)+($C$12*BB28)+($C$13*BB29))*Uitgangspunten!$C$3</f>
        <v>0</v>
      </c>
      <c r="BC33" s="140">
        <f>(($C$4*BC20)+($C$5*BC21)+($C$6*BC22)+($C$7*BC23)+($C$8*BC24)+($C$9*BC25)+($C$10*BC26)+($C$11*BC27)+($C$12*BC28)+($C$13*BC29))*Uitgangspunten!$C$3</f>
        <v>0</v>
      </c>
      <c r="BD33" s="140">
        <f>(($C$4*BD20)+($C$5*BD21)+($C$6*BD22)+($C$7*BD23)+($C$8*BD24)+($C$9*BD25)+($C$10*BD26)+($C$11*BD27)+($C$12*BD28)+($C$13*BD29))*Uitgangspunten!$C$3</f>
        <v>0</v>
      </c>
      <c r="BE33" s="140">
        <f>(($C$4*BE20)+($C$5*BE21)+($C$6*BE22)+($C$7*BE23)+($C$8*BE24)+($C$9*BE25)+($C$10*BE26)+($C$11*BE27)+($C$12*BE28)+($C$13*BE29))*Uitgangspunten!$C$3</f>
        <v>0</v>
      </c>
    </row>
    <row r="34" spans="1:57" ht="17.100000000000001" customHeight="1" x14ac:dyDescent="0.3">
      <c r="A34" s="33"/>
      <c r="B34" s="7" t="s">
        <v>107</v>
      </c>
      <c r="C34" s="73">
        <f t="shared" si="10"/>
        <v>0</v>
      </c>
      <c r="E34" s="96"/>
      <c r="G34" s="96"/>
      <c r="H34" s="96"/>
      <c r="I34" s="96"/>
      <c r="J34" s="96"/>
      <c r="M34" s="96"/>
      <c r="N34" s="96"/>
      <c r="O34" s="96"/>
      <c r="P34" s="96"/>
      <c r="Q34" s="96"/>
      <c r="R34" s="96"/>
      <c r="S34" s="96"/>
      <c r="T34" s="96"/>
      <c r="U34" s="96"/>
      <c r="V34" s="96"/>
      <c r="W34" s="96"/>
      <c r="X34" s="96"/>
      <c r="Z34" s="96"/>
      <c r="AA34" s="96"/>
      <c r="AB34" s="96"/>
      <c r="AC34" s="96"/>
      <c r="AE34" s="96"/>
      <c r="AF34" s="96"/>
      <c r="AG34" s="96"/>
      <c r="AH34" s="95"/>
      <c r="AI34" s="96"/>
      <c r="AJ34" s="96"/>
      <c r="AK34" s="96"/>
      <c r="AM34" s="96"/>
      <c r="AN34" s="96"/>
      <c r="AO34" s="96"/>
      <c r="AP34" s="96"/>
      <c r="AQ34" s="96"/>
      <c r="AR34" s="96"/>
      <c r="AS34" s="96"/>
      <c r="AU34" s="96"/>
      <c r="AV34" s="96"/>
      <c r="AW34" s="96"/>
      <c r="AX34" s="96"/>
      <c r="AY34" s="96"/>
      <c r="AZ34" s="96"/>
      <c r="BA34" s="95"/>
      <c r="BB34" s="96"/>
      <c r="BC34" s="96"/>
      <c r="BD34" s="96"/>
      <c r="BE34" s="96"/>
    </row>
    <row r="35" spans="1:57" ht="17.100000000000001" customHeight="1" x14ac:dyDescent="0.3">
      <c r="A35" s="33"/>
      <c r="B35" s="7" t="s">
        <v>68</v>
      </c>
      <c r="C35" s="73">
        <f t="shared" si="10"/>
        <v>0</v>
      </c>
      <c r="E35" s="96"/>
      <c r="G35" s="96"/>
      <c r="H35" s="96"/>
      <c r="I35" s="96"/>
      <c r="J35" s="96"/>
      <c r="M35" s="96"/>
      <c r="N35" s="96"/>
      <c r="O35" s="96"/>
      <c r="P35" s="96"/>
      <c r="Q35" s="96"/>
      <c r="R35" s="96"/>
      <c r="S35" s="96"/>
      <c r="T35" s="96"/>
      <c r="U35" s="96"/>
      <c r="V35" s="96"/>
      <c r="W35" s="96"/>
      <c r="X35" s="96"/>
      <c r="Z35" s="96"/>
      <c r="AA35" s="96"/>
      <c r="AB35" s="96"/>
      <c r="AC35" s="96"/>
      <c r="AE35" s="96"/>
      <c r="AF35" s="96"/>
      <c r="AG35" s="96"/>
      <c r="AH35" s="95"/>
      <c r="AI35" s="96"/>
      <c r="AJ35" s="96"/>
      <c r="AK35" s="96"/>
      <c r="AM35" s="96"/>
      <c r="AN35" s="96"/>
      <c r="AO35" s="96"/>
      <c r="AP35" s="96"/>
      <c r="AQ35" s="96"/>
      <c r="AR35" s="96"/>
      <c r="AS35" s="96"/>
      <c r="AU35" s="96"/>
      <c r="AV35" s="96"/>
      <c r="AW35" s="96"/>
      <c r="AX35" s="96"/>
      <c r="AY35" s="96"/>
      <c r="AZ35" s="96"/>
      <c r="BA35" s="95"/>
      <c r="BB35" s="96"/>
      <c r="BC35" s="96"/>
      <c r="BD35" s="96"/>
      <c r="BE35" s="96"/>
    </row>
    <row r="36" spans="1:57" ht="17.100000000000001" customHeight="1" x14ac:dyDescent="0.3">
      <c r="A36" s="33"/>
      <c r="B36" s="74" t="s">
        <v>69</v>
      </c>
      <c r="C36" s="75">
        <f t="shared" si="10"/>
        <v>0</v>
      </c>
      <c r="E36" s="73">
        <f t="shared" ref="E36:G36" si="11">(E33+E34+E35)*$C$15</f>
        <v>0</v>
      </c>
      <c r="G36" s="73">
        <f t="shared" si="11"/>
        <v>0</v>
      </c>
      <c r="H36" s="73">
        <f t="shared" ref="H36:J36" si="12">(H33+H34+H35)*$C$15</f>
        <v>0</v>
      </c>
      <c r="I36" s="73">
        <f t="shared" si="12"/>
        <v>0</v>
      </c>
      <c r="J36" s="73">
        <f t="shared" si="12"/>
        <v>0</v>
      </c>
      <c r="M36" s="73">
        <f t="shared" ref="M36:X36" si="13">(M33+M34+M35)*$C$15</f>
        <v>0</v>
      </c>
      <c r="N36" s="73">
        <f t="shared" si="13"/>
        <v>0</v>
      </c>
      <c r="O36" s="73">
        <f t="shared" si="13"/>
        <v>0</v>
      </c>
      <c r="P36" s="73">
        <f t="shared" si="13"/>
        <v>0</v>
      </c>
      <c r="Q36" s="73">
        <f t="shared" si="13"/>
        <v>0</v>
      </c>
      <c r="R36" s="73">
        <f t="shared" si="13"/>
        <v>0</v>
      </c>
      <c r="S36" s="73">
        <f t="shared" si="13"/>
        <v>0</v>
      </c>
      <c r="T36" s="73">
        <f t="shared" si="13"/>
        <v>0</v>
      </c>
      <c r="U36" s="73">
        <f t="shared" si="13"/>
        <v>0</v>
      </c>
      <c r="V36" s="73">
        <f t="shared" si="13"/>
        <v>0</v>
      </c>
      <c r="W36" s="73">
        <f t="shared" si="13"/>
        <v>0</v>
      </c>
      <c r="X36" s="73">
        <f t="shared" si="13"/>
        <v>0</v>
      </c>
      <c r="Z36" s="73">
        <f t="shared" ref="Z36:AC36" si="14">(Z33+Z34+Z35)*$C$15</f>
        <v>0</v>
      </c>
      <c r="AA36" s="73">
        <f t="shared" si="14"/>
        <v>0</v>
      </c>
      <c r="AB36" s="73">
        <f t="shared" si="14"/>
        <v>0</v>
      </c>
      <c r="AC36" s="73">
        <f t="shared" si="14"/>
        <v>0</v>
      </c>
      <c r="AE36" s="73">
        <f t="shared" ref="AE36:AG36" si="15">(AE33+AE34+AE35)*$C$15</f>
        <v>0</v>
      </c>
      <c r="AF36" s="73">
        <f t="shared" si="15"/>
        <v>0</v>
      </c>
      <c r="AG36" s="73">
        <f t="shared" si="15"/>
        <v>0</v>
      </c>
      <c r="AI36" s="73">
        <f t="shared" ref="AI36:AK36" si="16">(AI33+AI34+AI35)*$C$15</f>
        <v>0</v>
      </c>
      <c r="AJ36" s="73">
        <f t="shared" si="16"/>
        <v>0</v>
      </c>
      <c r="AK36" s="73">
        <f t="shared" si="16"/>
        <v>0</v>
      </c>
      <c r="AM36" s="73">
        <f t="shared" ref="AM36:AS36" si="17">(AM33+AM34+AM35)*$C$15</f>
        <v>0</v>
      </c>
      <c r="AN36" s="73">
        <f t="shared" si="17"/>
        <v>0</v>
      </c>
      <c r="AO36" s="73">
        <f t="shared" si="17"/>
        <v>0</v>
      </c>
      <c r="AP36" s="73">
        <f t="shared" si="17"/>
        <v>0</v>
      </c>
      <c r="AQ36" s="73">
        <f t="shared" si="17"/>
        <v>0</v>
      </c>
      <c r="AR36" s="73">
        <f t="shared" si="17"/>
        <v>0</v>
      </c>
      <c r="AS36" s="73">
        <f t="shared" si="17"/>
        <v>0</v>
      </c>
      <c r="AU36" s="73">
        <f t="shared" ref="AU36:AZ36" si="18">(AU33+AU34+AU35)*$C$15</f>
        <v>0</v>
      </c>
      <c r="AV36" s="73">
        <f t="shared" si="18"/>
        <v>0</v>
      </c>
      <c r="AW36" s="73">
        <f t="shared" si="18"/>
        <v>0</v>
      </c>
      <c r="AX36" s="73">
        <f t="shared" si="18"/>
        <v>0</v>
      </c>
      <c r="AY36" s="73">
        <f t="shared" si="18"/>
        <v>0</v>
      </c>
      <c r="AZ36" s="73">
        <f t="shared" si="18"/>
        <v>0</v>
      </c>
      <c r="BB36" s="73">
        <f t="shared" ref="BB36:BE36" si="19">(BB33+BB34+BB35)*$C$15</f>
        <v>0</v>
      </c>
      <c r="BC36" s="73">
        <f t="shared" si="19"/>
        <v>0</v>
      </c>
      <c r="BD36" s="73">
        <f t="shared" si="19"/>
        <v>0</v>
      </c>
      <c r="BE36" s="73">
        <f t="shared" si="19"/>
        <v>0</v>
      </c>
    </row>
    <row r="37" spans="1:57" s="76" customFormat="1" ht="17.100000000000001" customHeight="1" thickBot="1" x14ac:dyDescent="0.35">
      <c r="A37" s="63"/>
      <c r="B37" s="4" t="s">
        <v>104</v>
      </c>
      <c r="C37" s="139">
        <f t="shared" si="10"/>
        <v>0</v>
      </c>
      <c r="D37" s="2"/>
      <c r="E37" s="139">
        <f t="shared" ref="E37:G37" si="20">SUM(E33:E36)</f>
        <v>0</v>
      </c>
      <c r="F37" s="3"/>
      <c r="G37" s="139">
        <f t="shared" si="20"/>
        <v>0</v>
      </c>
      <c r="H37" s="139">
        <f t="shared" ref="H37:J37" si="21">SUM(H33:H36)</f>
        <v>0</v>
      </c>
      <c r="I37" s="139">
        <f t="shared" si="21"/>
        <v>0</v>
      </c>
      <c r="J37" s="139">
        <f t="shared" si="21"/>
        <v>0</v>
      </c>
      <c r="K37" s="3"/>
      <c r="L37" s="3"/>
      <c r="M37" s="139">
        <f t="shared" ref="M37:X37" si="22">SUM(M33:M36)</f>
        <v>0</v>
      </c>
      <c r="N37" s="139">
        <f t="shared" si="22"/>
        <v>0</v>
      </c>
      <c r="O37" s="139">
        <f t="shared" si="22"/>
        <v>0</v>
      </c>
      <c r="P37" s="139">
        <f t="shared" si="22"/>
        <v>0</v>
      </c>
      <c r="Q37" s="139">
        <f t="shared" si="22"/>
        <v>0</v>
      </c>
      <c r="R37" s="139">
        <f t="shared" si="22"/>
        <v>0</v>
      </c>
      <c r="S37" s="139">
        <f t="shared" si="22"/>
        <v>0</v>
      </c>
      <c r="T37" s="139">
        <f t="shared" si="22"/>
        <v>0</v>
      </c>
      <c r="U37" s="139">
        <f t="shared" si="22"/>
        <v>0</v>
      </c>
      <c r="V37" s="139">
        <f t="shared" si="22"/>
        <v>0</v>
      </c>
      <c r="W37" s="139">
        <f t="shared" si="22"/>
        <v>0</v>
      </c>
      <c r="X37" s="139">
        <f t="shared" si="22"/>
        <v>0</v>
      </c>
      <c r="Y37" s="3"/>
      <c r="Z37" s="139">
        <f t="shared" ref="Z37:AC37" si="23">SUM(Z33:Z36)</f>
        <v>0</v>
      </c>
      <c r="AA37" s="139">
        <f t="shared" si="23"/>
        <v>0</v>
      </c>
      <c r="AB37" s="139">
        <f t="shared" si="23"/>
        <v>0</v>
      </c>
      <c r="AC37" s="139">
        <f t="shared" si="23"/>
        <v>0</v>
      </c>
      <c r="AD37" s="3"/>
      <c r="AE37" s="139">
        <f t="shared" ref="AE37:AG37" si="24">SUM(AE33:AE36)</f>
        <v>0</v>
      </c>
      <c r="AF37" s="139">
        <f t="shared" si="24"/>
        <v>0</v>
      </c>
      <c r="AG37" s="139">
        <f t="shared" si="24"/>
        <v>0</v>
      </c>
      <c r="AH37" s="3"/>
      <c r="AI37" s="139">
        <f t="shared" ref="AI37:AK37" si="25">SUM(AI33:AI36)</f>
        <v>0</v>
      </c>
      <c r="AJ37" s="139">
        <f t="shared" si="25"/>
        <v>0</v>
      </c>
      <c r="AK37" s="139">
        <f t="shared" si="25"/>
        <v>0</v>
      </c>
      <c r="AL37" s="3"/>
      <c r="AM37" s="139">
        <f t="shared" ref="AM37:AS37" si="26">SUM(AM33:AM36)</f>
        <v>0</v>
      </c>
      <c r="AN37" s="139">
        <f t="shared" si="26"/>
        <v>0</v>
      </c>
      <c r="AO37" s="139">
        <f t="shared" si="26"/>
        <v>0</v>
      </c>
      <c r="AP37" s="139">
        <f t="shared" si="26"/>
        <v>0</v>
      </c>
      <c r="AQ37" s="139">
        <f t="shared" si="26"/>
        <v>0</v>
      </c>
      <c r="AR37" s="139">
        <f t="shared" si="26"/>
        <v>0</v>
      </c>
      <c r="AS37" s="139">
        <f t="shared" si="26"/>
        <v>0</v>
      </c>
      <c r="AT37" s="3"/>
      <c r="AU37" s="139">
        <f t="shared" ref="AU37:AZ37" si="27">SUM(AU33:AU36)</f>
        <v>0</v>
      </c>
      <c r="AV37" s="139">
        <f t="shared" si="27"/>
        <v>0</v>
      </c>
      <c r="AW37" s="139">
        <f t="shared" si="27"/>
        <v>0</v>
      </c>
      <c r="AX37" s="139">
        <f t="shared" si="27"/>
        <v>0</v>
      </c>
      <c r="AY37" s="139">
        <f t="shared" si="27"/>
        <v>0</v>
      </c>
      <c r="AZ37" s="139">
        <f t="shared" si="27"/>
        <v>0</v>
      </c>
      <c r="BA37" s="3"/>
      <c r="BB37" s="139">
        <f t="shared" ref="BB37:BE37" si="28">SUM(BB33:BB36)</f>
        <v>0</v>
      </c>
      <c r="BC37" s="139">
        <f t="shared" si="28"/>
        <v>0</v>
      </c>
      <c r="BD37" s="139">
        <f t="shared" si="28"/>
        <v>0</v>
      </c>
      <c r="BE37" s="139">
        <f t="shared" si="28"/>
        <v>0</v>
      </c>
    </row>
    <row r="38" spans="1:57" ht="5.25" customHeight="1" x14ac:dyDescent="0.3"/>
    <row r="39" spans="1:57" s="60" customFormat="1" ht="17.100000000000001" customHeight="1" x14ac:dyDescent="0.3">
      <c r="A39" s="57"/>
      <c r="B39" s="58" t="str">
        <f>'Cluster H &amp; V'!B21</f>
        <v>Pandbezetting 20% - 30%</v>
      </c>
      <c r="C39" s="58"/>
      <c r="D39" s="2"/>
      <c r="E39" s="59"/>
      <c r="F39" s="3"/>
      <c r="G39" s="59"/>
      <c r="H39" s="59"/>
      <c r="I39" s="59"/>
      <c r="J39" s="59"/>
      <c r="K39" s="3"/>
      <c r="L39" s="3"/>
      <c r="M39" s="59"/>
      <c r="N39" s="59"/>
      <c r="O39" s="59"/>
      <c r="P39" s="59"/>
      <c r="Q39" s="59"/>
      <c r="R39" s="59"/>
      <c r="S39" s="59"/>
      <c r="T39" s="59"/>
      <c r="U39" s="59"/>
      <c r="V39" s="59"/>
      <c r="W39" s="59"/>
      <c r="X39" s="59"/>
      <c r="Y39" s="3"/>
      <c r="Z39" s="59"/>
      <c r="AA39" s="59"/>
      <c r="AB39" s="59"/>
      <c r="AC39" s="59"/>
      <c r="AD39" s="3"/>
      <c r="AE39" s="59"/>
      <c r="AF39" s="59"/>
      <c r="AG39" s="59"/>
      <c r="AH39" s="3"/>
      <c r="AI39" s="59"/>
      <c r="AJ39" s="59"/>
      <c r="AK39" s="59"/>
      <c r="AL39" s="3"/>
      <c r="AM39" s="59"/>
      <c r="AN39" s="59"/>
      <c r="AO39" s="59"/>
      <c r="AP39" s="59"/>
      <c r="AQ39" s="59"/>
      <c r="AR39" s="59"/>
      <c r="AS39" s="59"/>
      <c r="AT39" s="3"/>
      <c r="AU39" s="59"/>
      <c r="AV39" s="59"/>
      <c r="AW39" s="59"/>
      <c r="AX39" s="59"/>
      <c r="AY39" s="59"/>
      <c r="AZ39" s="59"/>
      <c r="BA39" s="3"/>
      <c r="BB39" s="59"/>
      <c r="BC39" s="59"/>
      <c r="BD39" s="59"/>
      <c r="BE39" s="59"/>
    </row>
    <row r="40" spans="1:57" ht="5.25" customHeight="1" x14ac:dyDescent="0.3">
      <c r="A40" s="33"/>
      <c r="B40" s="8"/>
      <c r="C40" s="8"/>
      <c r="E40" s="8"/>
      <c r="G40" s="8"/>
      <c r="H40" s="8"/>
      <c r="I40" s="8"/>
      <c r="J40" s="8"/>
      <c r="M40" s="8"/>
      <c r="N40" s="8"/>
      <c r="O40" s="8"/>
      <c r="P40" s="8"/>
      <c r="Q40" s="8"/>
      <c r="R40" s="8"/>
      <c r="S40" s="8"/>
      <c r="T40" s="8"/>
      <c r="U40" s="8"/>
      <c r="V40" s="8"/>
      <c r="W40" s="8"/>
      <c r="X40" s="8"/>
      <c r="Z40" s="8"/>
      <c r="AA40" s="8"/>
      <c r="AB40" s="8"/>
      <c r="AC40" s="8"/>
      <c r="AE40" s="8"/>
      <c r="AF40" s="8"/>
      <c r="AG40" s="8"/>
      <c r="AI40" s="8"/>
      <c r="AJ40" s="8"/>
      <c r="AK40" s="8"/>
      <c r="AM40" s="8"/>
      <c r="AN40" s="8"/>
      <c r="AO40" s="8"/>
      <c r="AP40" s="8"/>
      <c r="AQ40" s="8"/>
      <c r="AR40" s="8"/>
      <c r="AS40" s="8"/>
      <c r="AU40" s="8"/>
      <c r="AV40" s="8"/>
      <c r="AW40" s="8"/>
      <c r="AX40" s="8"/>
      <c r="AY40" s="8"/>
      <c r="AZ40" s="8"/>
      <c r="BB40" s="8"/>
      <c r="BC40" s="8"/>
      <c r="BD40" s="8"/>
      <c r="BE40" s="8"/>
    </row>
    <row r="41" spans="1:57" s="66" customFormat="1" ht="17.100000000000001" customHeight="1" x14ac:dyDescent="0.3">
      <c r="A41" s="63"/>
      <c r="B41" s="68" t="s">
        <v>55</v>
      </c>
      <c r="C41" s="64"/>
      <c r="D41" s="2"/>
      <c r="E41" s="65"/>
      <c r="F41" s="3"/>
      <c r="G41" s="65"/>
      <c r="H41" s="65"/>
      <c r="I41" s="65"/>
      <c r="J41" s="65"/>
      <c r="K41" s="3"/>
      <c r="L41" s="3"/>
      <c r="M41" s="65"/>
      <c r="N41" s="65"/>
      <c r="O41" s="65"/>
      <c r="P41" s="65"/>
      <c r="Q41" s="65"/>
      <c r="R41" s="65"/>
      <c r="S41" s="65"/>
      <c r="T41" s="65"/>
      <c r="U41" s="65"/>
      <c r="V41" s="65"/>
      <c r="W41" s="65"/>
      <c r="X41" s="65"/>
      <c r="Y41" s="3"/>
      <c r="Z41" s="65"/>
      <c r="AA41" s="65"/>
      <c r="AB41" s="65"/>
      <c r="AC41" s="65"/>
      <c r="AD41" s="3"/>
      <c r="AE41" s="65"/>
      <c r="AF41" s="65"/>
      <c r="AG41" s="65"/>
      <c r="AH41" s="3"/>
      <c r="AI41" s="65"/>
      <c r="AJ41" s="65"/>
      <c r="AK41" s="65"/>
      <c r="AL41" s="3"/>
      <c r="AM41" s="65"/>
      <c r="AN41" s="65"/>
      <c r="AO41" s="65"/>
      <c r="AP41" s="65"/>
      <c r="AQ41" s="65"/>
      <c r="AR41" s="65"/>
      <c r="AS41" s="65"/>
      <c r="AT41" s="3"/>
      <c r="AU41" s="65"/>
      <c r="AV41" s="65"/>
      <c r="AW41" s="65"/>
      <c r="AX41" s="65"/>
      <c r="AY41" s="65"/>
      <c r="AZ41" s="65"/>
      <c r="BA41" s="3"/>
      <c r="BB41" s="65"/>
      <c r="BC41" s="65"/>
      <c r="BD41" s="65"/>
      <c r="BE41" s="65"/>
    </row>
    <row r="42" spans="1:57" ht="17.100000000000001" customHeight="1" x14ac:dyDescent="0.3">
      <c r="A42" s="33"/>
      <c r="B42" s="6" t="str">
        <f>$B$4</f>
        <v>Type medewerker 1</v>
      </c>
      <c r="C42" s="69">
        <f t="shared" ref="C42:C52" si="29">SUM(D42:BE42)</f>
        <v>0</v>
      </c>
      <c r="E42" s="93"/>
      <c r="G42" s="93"/>
      <c r="H42" s="93"/>
      <c r="I42" s="93"/>
      <c r="J42" s="93"/>
      <c r="M42" s="93"/>
      <c r="N42" s="93"/>
      <c r="O42" s="93"/>
      <c r="P42" s="93"/>
      <c r="Q42" s="93"/>
      <c r="R42" s="93"/>
      <c r="S42" s="93"/>
      <c r="T42" s="93"/>
      <c r="U42" s="93"/>
      <c r="V42" s="93"/>
      <c r="W42" s="93"/>
      <c r="X42" s="93"/>
      <c r="Z42" s="93"/>
      <c r="AA42" s="93"/>
      <c r="AB42" s="93"/>
      <c r="AC42" s="93"/>
      <c r="AE42" s="93"/>
      <c r="AF42" s="93"/>
      <c r="AG42" s="93"/>
      <c r="AH42" s="95"/>
      <c r="AI42" s="93"/>
      <c r="AJ42" s="93"/>
      <c r="AK42" s="93"/>
      <c r="AM42" s="93"/>
      <c r="AN42" s="93"/>
      <c r="AO42" s="93"/>
      <c r="AP42" s="93"/>
      <c r="AQ42" s="93"/>
      <c r="AR42" s="93"/>
      <c r="AS42" s="93"/>
      <c r="AU42" s="93"/>
      <c r="AV42" s="93"/>
      <c r="AW42" s="93"/>
      <c r="AX42" s="93"/>
      <c r="AY42" s="93"/>
      <c r="AZ42" s="93"/>
      <c r="BA42" s="95"/>
      <c r="BB42" s="93"/>
      <c r="BC42" s="93"/>
      <c r="BD42" s="93"/>
      <c r="BE42" s="93"/>
    </row>
    <row r="43" spans="1:57" ht="17.100000000000001" customHeight="1" x14ac:dyDescent="0.3">
      <c r="A43" s="33"/>
      <c r="B43" s="7" t="str">
        <f>$B$5</f>
        <v>Type medewerker 2</v>
      </c>
      <c r="C43" s="70">
        <f t="shared" si="29"/>
        <v>0</v>
      </c>
      <c r="E43" s="94"/>
      <c r="G43" s="94"/>
      <c r="H43" s="94"/>
      <c r="I43" s="94"/>
      <c r="J43" s="94"/>
      <c r="M43" s="94"/>
      <c r="N43" s="94"/>
      <c r="O43" s="94"/>
      <c r="P43" s="94"/>
      <c r="Q43" s="94"/>
      <c r="R43" s="94"/>
      <c r="S43" s="94"/>
      <c r="T43" s="94"/>
      <c r="U43" s="94"/>
      <c r="V43" s="94"/>
      <c r="W43" s="94"/>
      <c r="X43" s="94"/>
      <c r="Z43" s="94"/>
      <c r="AA43" s="94"/>
      <c r="AB43" s="94"/>
      <c r="AC43" s="94"/>
      <c r="AE43" s="94"/>
      <c r="AF43" s="94"/>
      <c r="AG43" s="94"/>
      <c r="AH43" s="95"/>
      <c r="AI43" s="94"/>
      <c r="AJ43" s="94"/>
      <c r="AK43" s="94"/>
      <c r="AM43" s="94"/>
      <c r="AN43" s="94"/>
      <c r="AO43" s="94"/>
      <c r="AP43" s="94"/>
      <c r="AQ43" s="94"/>
      <c r="AR43" s="94"/>
      <c r="AS43" s="94"/>
      <c r="AU43" s="94"/>
      <c r="AV43" s="94"/>
      <c r="AW43" s="94"/>
      <c r="AX43" s="94"/>
      <c r="AY43" s="94"/>
      <c r="AZ43" s="94"/>
      <c r="BA43" s="95"/>
      <c r="BB43" s="94"/>
      <c r="BC43" s="94"/>
      <c r="BD43" s="94"/>
      <c r="BE43" s="94"/>
    </row>
    <row r="44" spans="1:57" ht="17.100000000000001" customHeight="1" x14ac:dyDescent="0.3">
      <c r="A44" s="33"/>
      <c r="B44" s="7" t="str">
        <f>$B$6</f>
        <v>Type medewerker 3</v>
      </c>
      <c r="C44" s="70">
        <f t="shared" si="29"/>
        <v>0</v>
      </c>
      <c r="E44" s="94"/>
      <c r="G44" s="94"/>
      <c r="H44" s="94"/>
      <c r="I44" s="94"/>
      <c r="J44" s="94"/>
      <c r="M44" s="94"/>
      <c r="N44" s="94"/>
      <c r="O44" s="94"/>
      <c r="P44" s="94"/>
      <c r="Q44" s="94"/>
      <c r="R44" s="94"/>
      <c r="S44" s="94"/>
      <c r="T44" s="94"/>
      <c r="U44" s="94"/>
      <c r="V44" s="94"/>
      <c r="W44" s="94"/>
      <c r="X44" s="94"/>
      <c r="Z44" s="94"/>
      <c r="AA44" s="94"/>
      <c r="AB44" s="94"/>
      <c r="AC44" s="94"/>
      <c r="AE44" s="94"/>
      <c r="AF44" s="94"/>
      <c r="AG44" s="94"/>
      <c r="AH44" s="95"/>
      <c r="AI44" s="94"/>
      <c r="AJ44" s="94"/>
      <c r="AK44" s="94"/>
      <c r="AM44" s="94"/>
      <c r="AN44" s="94"/>
      <c r="AO44" s="94"/>
      <c r="AP44" s="94"/>
      <c r="AQ44" s="94"/>
      <c r="AR44" s="94"/>
      <c r="AS44" s="94"/>
      <c r="AU44" s="94"/>
      <c r="AV44" s="94"/>
      <c r="AW44" s="94"/>
      <c r="AX44" s="94"/>
      <c r="AY44" s="94"/>
      <c r="AZ44" s="94"/>
      <c r="BA44" s="95"/>
      <c r="BB44" s="94"/>
      <c r="BC44" s="94"/>
      <c r="BD44" s="94"/>
      <c r="BE44" s="94"/>
    </row>
    <row r="45" spans="1:57" ht="17.100000000000001" customHeight="1" x14ac:dyDescent="0.3">
      <c r="A45" s="33"/>
      <c r="B45" s="7" t="str">
        <f>$B$7</f>
        <v>Type medewerker 4</v>
      </c>
      <c r="C45" s="70">
        <f t="shared" si="29"/>
        <v>0</v>
      </c>
      <c r="E45" s="94"/>
      <c r="G45" s="94"/>
      <c r="H45" s="94"/>
      <c r="I45" s="94"/>
      <c r="J45" s="94"/>
      <c r="M45" s="94"/>
      <c r="N45" s="94"/>
      <c r="O45" s="94"/>
      <c r="P45" s="94"/>
      <c r="Q45" s="94"/>
      <c r="R45" s="94"/>
      <c r="S45" s="94"/>
      <c r="T45" s="94"/>
      <c r="U45" s="94"/>
      <c r="V45" s="94"/>
      <c r="W45" s="94"/>
      <c r="X45" s="94"/>
      <c r="Z45" s="94"/>
      <c r="AA45" s="94"/>
      <c r="AB45" s="94"/>
      <c r="AC45" s="94"/>
      <c r="AE45" s="94"/>
      <c r="AF45" s="94"/>
      <c r="AG45" s="94"/>
      <c r="AH45" s="95"/>
      <c r="AI45" s="94"/>
      <c r="AJ45" s="94"/>
      <c r="AK45" s="94"/>
      <c r="AM45" s="94"/>
      <c r="AN45" s="94"/>
      <c r="AO45" s="94"/>
      <c r="AP45" s="94"/>
      <c r="AQ45" s="94"/>
      <c r="AR45" s="94"/>
      <c r="AS45" s="94"/>
      <c r="AU45" s="94"/>
      <c r="AV45" s="94"/>
      <c r="AW45" s="94"/>
      <c r="AX45" s="94"/>
      <c r="AY45" s="94"/>
      <c r="AZ45" s="94"/>
      <c r="BA45" s="95"/>
      <c r="BB45" s="94"/>
      <c r="BC45" s="94"/>
      <c r="BD45" s="94"/>
      <c r="BE45" s="94"/>
    </row>
    <row r="46" spans="1:57" ht="17.100000000000001" customHeight="1" x14ac:dyDescent="0.3">
      <c r="A46" s="33"/>
      <c r="B46" s="7" t="str">
        <f>$B$8</f>
        <v>Type medewerker 5</v>
      </c>
      <c r="C46" s="70">
        <f t="shared" si="29"/>
        <v>0</v>
      </c>
      <c r="E46" s="94"/>
      <c r="G46" s="94"/>
      <c r="H46" s="94"/>
      <c r="I46" s="94"/>
      <c r="J46" s="94"/>
      <c r="M46" s="94"/>
      <c r="N46" s="94"/>
      <c r="O46" s="94"/>
      <c r="P46" s="94"/>
      <c r="Q46" s="94"/>
      <c r="R46" s="94"/>
      <c r="S46" s="94"/>
      <c r="T46" s="94"/>
      <c r="U46" s="94"/>
      <c r="V46" s="94"/>
      <c r="W46" s="94"/>
      <c r="X46" s="94"/>
      <c r="Z46" s="94"/>
      <c r="AA46" s="94"/>
      <c r="AB46" s="94"/>
      <c r="AC46" s="94"/>
      <c r="AE46" s="94"/>
      <c r="AF46" s="94"/>
      <c r="AG46" s="94"/>
      <c r="AH46" s="95"/>
      <c r="AI46" s="94"/>
      <c r="AJ46" s="94"/>
      <c r="AK46" s="94"/>
      <c r="AM46" s="94"/>
      <c r="AN46" s="94"/>
      <c r="AO46" s="94"/>
      <c r="AP46" s="94"/>
      <c r="AQ46" s="94"/>
      <c r="AR46" s="94"/>
      <c r="AS46" s="94"/>
      <c r="AU46" s="94"/>
      <c r="AV46" s="94"/>
      <c r="AW46" s="94"/>
      <c r="AX46" s="94"/>
      <c r="AY46" s="94"/>
      <c r="AZ46" s="94"/>
      <c r="BA46" s="95"/>
      <c r="BB46" s="94"/>
      <c r="BC46" s="94"/>
      <c r="BD46" s="94"/>
      <c r="BE46" s="94"/>
    </row>
    <row r="47" spans="1:57" ht="17.100000000000001" customHeight="1" x14ac:dyDescent="0.3">
      <c r="A47" s="33"/>
      <c r="B47" s="7" t="str">
        <f>$B$9</f>
        <v>Type medewerker 6</v>
      </c>
      <c r="C47" s="70">
        <f t="shared" si="29"/>
        <v>0</v>
      </c>
      <c r="E47" s="94"/>
      <c r="G47" s="94"/>
      <c r="H47" s="94"/>
      <c r="I47" s="94"/>
      <c r="J47" s="94"/>
      <c r="M47" s="94"/>
      <c r="N47" s="94"/>
      <c r="O47" s="94"/>
      <c r="P47" s="94"/>
      <c r="Q47" s="94"/>
      <c r="R47" s="94"/>
      <c r="S47" s="94"/>
      <c r="T47" s="94"/>
      <c r="U47" s="94"/>
      <c r="V47" s="94"/>
      <c r="W47" s="94"/>
      <c r="X47" s="94"/>
      <c r="Z47" s="94"/>
      <c r="AA47" s="94"/>
      <c r="AB47" s="94"/>
      <c r="AC47" s="94"/>
      <c r="AE47" s="94"/>
      <c r="AF47" s="94"/>
      <c r="AG47" s="94"/>
      <c r="AH47" s="95"/>
      <c r="AI47" s="94"/>
      <c r="AJ47" s="94"/>
      <c r="AK47" s="94"/>
      <c r="AM47" s="94"/>
      <c r="AN47" s="94"/>
      <c r="AO47" s="94"/>
      <c r="AP47" s="94"/>
      <c r="AQ47" s="94"/>
      <c r="AR47" s="94"/>
      <c r="AS47" s="94"/>
      <c r="AU47" s="94"/>
      <c r="AV47" s="94"/>
      <c r="AW47" s="94"/>
      <c r="AX47" s="94"/>
      <c r="AY47" s="94"/>
      <c r="AZ47" s="94"/>
      <c r="BA47" s="95"/>
      <c r="BB47" s="94"/>
      <c r="BC47" s="94"/>
      <c r="BD47" s="94"/>
      <c r="BE47" s="94"/>
    </row>
    <row r="48" spans="1:57" ht="17.100000000000001" customHeight="1" x14ac:dyDescent="0.3">
      <c r="A48" s="33"/>
      <c r="B48" s="7" t="str">
        <f>$B$10</f>
        <v>Type medewerker 7</v>
      </c>
      <c r="C48" s="70">
        <f t="shared" si="29"/>
        <v>0</v>
      </c>
      <c r="E48" s="94"/>
      <c r="G48" s="94"/>
      <c r="H48" s="94"/>
      <c r="I48" s="94"/>
      <c r="J48" s="94"/>
      <c r="M48" s="94"/>
      <c r="N48" s="94"/>
      <c r="O48" s="94"/>
      <c r="P48" s="94"/>
      <c r="Q48" s="94"/>
      <c r="R48" s="94"/>
      <c r="S48" s="94"/>
      <c r="T48" s="94"/>
      <c r="U48" s="94"/>
      <c r="V48" s="94"/>
      <c r="W48" s="94"/>
      <c r="X48" s="94"/>
      <c r="Z48" s="94"/>
      <c r="AA48" s="94"/>
      <c r="AB48" s="94"/>
      <c r="AC48" s="94"/>
      <c r="AE48" s="94"/>
      <c r="AF48" s="94"/>
      <c r="AG48" s="94"/>
      <c r="AH48" s="95"/>
      <c r="AI48" s="94"/>
      <c r="AJ48" s="94"/>
      <c r="AK48" s="94"/>
      <c r="AM48" s="94"/>
      <c r="AN48" s="94"/>
      <c r="AO48" s="94"/>
      <c r="AP48" s="94"/>
      <c r="AQ48" s="94"/>
      <c r="AR48" s="94"/>
      <c r="AS48" s="94"/>
      <c r="AU48" s="94"/>
      <c r="AV48" s="94"/>
      <c r="AW48" s="94"/>
      <c r="AX48" s="94"/>
      <c r="AY48" s="94"/>
      <c r="AZ48" s="94"/>
      <c r="BA48" s="95"/>
      <c r="BB48" s="94"/>
      <c r="BC48" s="94"/>
      <c r="BD48" s="94"/>
      <c r="BE48" s="94"/>
    </row>
    <row r="49" spans="1:57" ht="17.100000000000001" customHeight="1" x14ac:dyDescent="0.3">
      <c r="A49" s="33"/>
      <c r="B49" s="7" t="str">
        <f>$B$11</f>
        <v>Type medewerker 8</v>
      </c>
      <c r="C49" s="70">
        <f t="shared" si="29"/>
        <v>0</v>
      </c>
      <c r="E49" s="94"/>
      <c r="G49" s="94"/>
      <c r="H49" s="94"/>
      <c r="I49" s="94"/>
      <c r="J49" s="94"/>
      <c r="M49" s="94"/>
      <c r="N49" s="94"/>
      <c r="O49" s="94"/>
      <c r="P49" s="94"/>
      <c r="Q49" s="94"/>
      <c r="R49" s="94"/>
      <c r="S49" s="94"/>
      <c r="T49" s="94"/>
      <c r="U49" s="94"/>
      <c r="V49" s="94"/>
      <c r="W49" s="94"/>
      <c r="X49" s="94"/>
      <c r="Z49" s="94"/>
      <c r="AA49" s="94"/>
      <c r="AB49" s="94"/>
      <c r="AC49" s="94"/>
      <c r="AE49" s="94"/>
      <c r="AF49" s="94"/>
      <c r="AG49" s="94"/>
      <c r="AH49" s="95"/>
      <c r="AI49" s="94"/>
      <c r="AJ49" s="94"/>
      <c r="AK49" s="94"/>
      <c r="AM49" s="94"/>
      <c r="AN49" s="94"/>
      <c r="AO49" s="94"/>
      <c r="AP49" s="94"/>
      <c r="AQ49" s="94"/>
      <c r="AR49" s="94"/>
      <c r="AS49" s="94"/>
      <c r="AU49" s="94"/>
      <c r="AV49" s="94"/>
      <c r="AW49" s="94"/>
      <c r="AX49" s="94"/>
      <c r="AY49" s="94"/>
      <c r="AZ49" s="94"/>
      <c r="BA49" s="95"/>
      <c r="BB49" s="94"/>
      <c r="BC49" s="94"/>
      <c r="BD49" s="94"/>
      <c r="BE49" s="94"/>
    </row>
    <row r="50" spans="1:57" ht="17.100000000000001" customHeight="1" x14ac:dyDescent="0.3">
      <c r="A50" s="33"/>
      <c r="B50" s="7" t="str">
        <f>$B$12</f>
        <v>Type medewerker 9</v>
      </c>
      <c r="C50" s="70">
        <f t="shared" si="29"/>
        <v>0</v>
      </c>
      <c r="E50" s="94"/>
      <c r="G50" s="94"/>
      <c r="H50" s="94"/>
      <c r="I50" s="94"/>
      <c r="J50" s="94"/>
      <c r="M50" s="94"/>
      <c r="N50" s="94"/>
      <c r="O50" s="94"/>
      <c r="P50" s="94"/>
      <c r="Q50" s="94"/>
      <c r="R50" s="94"/>
      <c r="S50" s="94"/>
      <c r="T50" s="94"/>
      <c r="U50" s="94"/>
      <c r="V50" s="94"/>
      <c r="W50" s="94"/>
      <c r="X50" s="94"/>
      <c r="Z50" s="94"/>
      <c r="AA50" s="94"/>
      <c r="AB50" s="94"/>
      <c r="AC50" s="94"/>
      <c r="AE50" s="94"/>
      <c r="AF50" s="94"/>
      <c r="AG50" s="94"/>
      <c r="AH50" s="95"/>
      <c r="AI50" s="94"/>
      <c r="AJ50" s="94"/>
      <c r="AK50" s="94"/>
      <c r="AM50" s="94"/>
      <c r="AN50" s="94"/>
      <c r="AO50" s="94"/>
      <c r="AP50" s="94"/>
      <c r="AQ50" s="94"/>
      <c r="AR50" s="94"/>
      <c r="AS50" s="94"/>
      <c r="AU50" s="94"/>
      <c r="AV50" s="94"/>
      <c r="AW50" s="94"/>
      <c r="AX50" s="94"/>
      <c r="AY50" s="94"/>
      <c r="AZ50" s="94"/>
      <c r="BA50" s="95"/>
      <c r="BB50" s="94"/>
      <c r="BC50" s="94"/>
      <c r="BD50" s="94"/>
      <c r="BE50" s="94"/>
    </row>
    <row r="51" spans="1:57" ht="17.100000000000001" customHeight="1" x14ac:dyDescent="0.3">
      <c r="A51" s="33"/>
      <c r="B51" s="7" t="str">
        <f>$B$13</f>
        <v>Type medewerker 10</v>
      </c>
      <c r="C51" s="70">
        <f t="shared" si="29"/>
        <v>0</v>
      </c>
      <c r="E51" s="94"/>
      <c r="G51" s="94"/>
      <c r="H51" s="94"/>
      <c r="I51" s="94"/>
      <c r="J51" s="94"/>
      <c r="M51" s="94"/>
      <c r="N51" s="94"/>
      <c r="O51" s="94"/>
      <c r="P51" s="94"/>
      <c r="Q51" s="94"/>
      <c r="R51" s="94"/>
      <c r="S51" s="94"/>
      <c r="T51" s="94"/>
      <c r="U51" s="94"/>
      <c r="V51" s="94"/>
      <c r="W51" s="94"/>
      <c r="X51" s="94"/>
      <c r="Z51" s="94"/>
      <c r="AA51" s="94"/>
      <c r="AB51" s="94"/>
      <c r="AC51" s="94"/>
      <c r="AE51" s="94"/>
      <c r="AF51" s="94"/>
      <c r="AG51" s="94"/>
      <c r="AH51" s="95"/>
      <c r="AI51" s="94"/>
      <c r="AJ51" s="94"/>
      <c r="AK51" s="94"/>
      <c r="AM51" s="94"/>
      <c r="AN51" s="94"/>
      <c r="AO51" s="94"/>
      <c r="AP51" s="94"/>
      <c r="AQ51" s="94"/>
      <c r="AR51" s="94"/>
      <c r="AS51" s="94"/>
      <c r="AU51" s="94"/>
      <c r="AV51" s="94"/>
      <c r="AW51" s="94"/>
      <c r="AX51" s="94"/>
      <c r="AY51" s="94"/>
      <c r="AZ51" s="94"/>
      <c r="BA51" s="95"/>
      <c r="BB51" s="94"/>
      <c r="BC51" s="94"/>
      <c r="BD51" s="94"/>
      <c r="BE51" s="94"/>
    </row>
    <row r="52" spans="1:57" s="1" customFormat="1" ht="17.100000000000001" customHeight="1" thickBot="1" x14ac:dyDescent="0.35">
      <c r="A52" s="33"/>
      <c r="B52" s="4" t="s">
        <v>67</v>
      </c>
      <c r="C52" s="71">
        <f t="shared" si="29"/>
        <v>0</v>
      </c>
      <c r="D52" s="2"/>
      <c r="E52" s="72">
        <f t="shared" ref="E52:G52" si="30">SUM(E42:E51)</f>
        <v>0</v>
      </c>
      <c r="F52" s="3"/>
      <c r="G52" s="72">
        <f t="shared" si="30"/>
        <v>0</v>
      </c>
      <c r="H52" s="72">
        <f t="shared" ref="H52:J52" si="31">SUM(H42:H51)</f>
        <v>0</v>
      </c>
      <c r="I52" s="72">
        <f t="shared" si="31"/>
        <v>0</v>
      </c>
      <c r="J52" s="72">
        <f t="shared" si="31"/>
        <v>0</v>
      </c>
      <c r="K52" s="3"/>
      <c r="L52" s="3"/>
      <c r="M52" s="72">
        <f t="shared" ref="M52:X52" si="32">SUM(M42:M51)</f>
        <v>0</v>
      </c>
      <c r="N52" s="72">
        <f t="shared" si="32"/>
        <v>0</v>
      </c>
      <c r="O52" s="72">
        <f t="shared" si="32"/>
        <v>0</v>
      </c>
      <c r="P52" s="72">
        <f t="shared" si="32"/>
        <v>0</v>
      </c>
      <c r="Q52" s="72">
        <f t="shared" si="32"/>
        <v>0</v>
      </c>
      <c r="R52" s="72">
        <f t="shared" si="32"/>
        <v>0</v>
      </c>
      <c r="S52" s="72">
        <f t="shared" si="32"/>
        <v>0</v>
      </c>
      <c r="T52" s="72">
        <f t="shared" si="32"/>
        <v>0</v>
      </c>
      <c r="U52" s="72">
        <f t="shared" si="32"/>
        <v>0</v>
      </c>
      <c r="V52" s="72">
        <f t="shared" si="32"/>
        <v>0</v>
      </c>
      <c r="W52" s="72">
        <f t="shared" si="32"/>
        <v>0</v>
      </c>
      <c r="X52" s="72">
        <f t="shared" si="32"/>
        <v>0</v>
      </c>
      <c r="Y52" s="3"/>
      <c r="Z52" s="72">
        <f t="shared" ref="Z52:AC52" si="33">SUM(Z42:Z51)</f>
        <v>0</v>
      </c>
      <c r="AA52" s="72">
        <f t="shared" si="33"/>
        <v>0</v>
      </c>
      <c r="AB52" s="72">
        <f t="shared" si="33"/>
        <v>0</v>
      </c>
      <c r="AC52" s="72">
        <f t="shared" si="33"/>
        <v>0</v>
      </c>
      <c r="AD52" s="3"/>
      <c r="AE52" s="72">
        <f t="shared" ref="AE52:AG52" si="34">SUM(AE42:AE51)</f>
        <v>0</v>
      </c>
      <c r="AF52" s="72">
        <f t="shared" si="34"/>
        <v>0</v>
      </c>
      <c r="AG52" s="72">
        <f t="shared" si="34"/>
        <v>0</v>
      </c>
      <c r="AH52" s="3"/>
      <c r="AI52" s="72">
        <f t="shared" ref="AI52:AK52" si="35">SUM(AI42:AI51)</f>
        <v>0</v>
      </c>
      <c r="AJ52" s="72">
        <f t="shared" si="35"/>
        <v>0</v>
      </c>
      <c r="AK52" s="72">
        <f t="shared" si="35"/>
        <v>0</v>
      </c>
      <c r="AL52" s="3"/>
      <c r="AM52" s="72">
        <f t="shared" ref="AM52:AS52" si="36">SUM(AM42:AM51)</f>
        <v>0</v>
      </c>
      <c r="AN52" s="72">
        <f t="shared" si="36"/>
        <v>0</v>
      </c>
      <c r="AO52" s="72">
        <f t="shared" si="36"/>
        <v>0</v>
      </c>
      <c r="AP52" s="72">
        <f t="shared" si="36"/>
        <v>0</v>
      </c>
      <c r="AQ52" s="72">
        <f t="shared" si="36"/>
        <v>0</v>
      </c>
      <c r="AR52" s="72">
        <f t="shared" si="36"/>
        <v>0</v>
      </c>
      <c r="AS52" s="72">
        <f t="shared" si="36"/>
        <v>0</v>
      </c>
      <c r="AT52" s="3"/>
      <c r="AU52" s="72">
        <f t="shared" ref="AU52:AZ52" si="37">SUM(AU42:AU51)</f>
        <v>0</v>
      </c>
      <c r="AV52" s="72">
        <f t="shared" si="37"/>
        <v>0</v>
      </c>
      <c r="AW52" s="72">
        <f t="shared" si="37"/>
        <v>0</v>
      </c>
      <c r="AX52" s="72">
        <f t="shared" si="37"/>
        <v>0</v>
      </c>
      <c r="AY52" s="72">
        <f t="shared" si="37"/>
        <v>0</v>
      </c>
      <c r="AZ52" s="72">
        <f t="shared" si="37"/>
        <v>0</v>
      </c>
      <c r="BA52" s="3"/>
      <c r="BB52" s="72">
        <f t="shared" ref="BB52:BE52" si="38">SUM(BB42:BB51)</f>
        <v>0</v>
      </c>
      <c r="BC52" s="72">
        <f t="shared" si="38"/>
        <v>0</v>
      </c>
      <c r="BD52" s="72">
        <f t="shared" si="38"/>
        <v>0</v>
      </c>
      <c r="BE52" s="72">
        <f t="shared" si="38"/>
        <v>0</v>
      </c>
    </row>
    <row r="53" spans="1:57" ht="5.25" customHeight="1" x14ac:dyDescent="0.3">
      <c r="A53" s="33"/>
      <c r="B53" s="8"/>
      <c r="C53" s="8"/>
      <c r="E53" s="8"/>
      <c r="G53" s="8"/>
      <c r="H53" s="8"/>
      <c r="I53" s="8"/>
      <c r="J53" s="8"/>
      <c r="M53" s="8"/>
      <c r="N53" s="8"/>
      <c r="O53" s="8"/>
      <c r="P53" s="8"/>
      <c r="Q53" s="8"/>
      <c r="R53" s="8"/>
      <c r="S53" s="8"/>
      <c r="T53" s="8"/>
      <c r="U53" s="8"/>
      <c r="V53" s="8"/>
      <c r="W53" s="8"/>
      <c r="X53" s="8"/>
      <c r="Z53" s="8"/>
      <c r="AA53" s="8"/>
      <c r="AB53" s="8"/>
      <c r="AC53" s="8"/>
      <c r="AE53" s="8"/>
      <c r="AF53" s="8"/>
      <c r="AG53" s="8"/>
      <c r="AI53" s="8"/>
      <c r="AJ53" s="8"/>
      <c r="AK53" s="8"/>
      <c r="AM53" s="8"/>
      <c r="AN53" s="8"/>
      <c r="AO53" s="8"/>
      <c r="AP53" s="8"/>
      <c r="AQ53" s="8"/>
      <c r="AR53" s="8"/>
      <c r="AS53" s="8"/>
      <c r="AU53" s="8"/>
      <c r="AV53" s="8"/>
      <c r="AW53" s="8"/>
      <c r="AX53" s="8"/>
      <c r="AY53" s="8"/>
      <c r="AZ53" s="8"/>
      <c r="BB53" s="8"/>
      <c r="BC53" s="8"/>
      <c r="BD53" s="8"/>
      <c r="BE53" s="8"/>
    </row>
    <row r="54" spans="1:57" s="66" customFormat="1" ht="17.100000000000001" customHeight="1" x14ac:dyDescent="0.3">
      <c r="A54" s="63"/>
      <c r="B54" s="67" t="s">
        <v>106</v>
      </c>
      <c r="C54" s="64"/>
      <c r="D54" s="2"/>
      <c r="E54" s="65"/>
      <c r="F54" s="3"/>
      <c r="G54" s="65"/>
      <c r="H54" s="65"/>
      <c r="I54" s="65"/>
      <c r="J54" s="65"/>
      <c r="K54" s="3"/>
      <c r="L54" s="3"/>
      <c r="M54" s="65"/>
      <c r="N54" s="65"/>
      <c r="O54" s="65"/>
      <c r="P54" s="65"/>
      <c r="Q54" s="65"/>
      <c r="R54" s="65"/>
      <c r="S54" s="65"/>
      <c r="T54" s="65"/>
      <c r="U54" s="65"/>
      <c r="V54" s="65"/>
      <c r="W54" s="65"/>
      <c r="X54" s="65"/>
      <c r="Y54" s="3"/>
      <c r="Z54" s="65"/>
      <c r="AA54" s="65"/>
      <c r="AB54" s="65"/>
      <c r="AC54" s="65"/>
      <c r="AD54" s="3"/>
      <c r="AE54" s="65"/>
      <c r="AF54" s="65"/>
      <c r="AG54" s="65"/>
      <c r="AH54" s="3"/>
      <c r="AI54" s="65"/>
      <c r="AJ54" s="65"/>
      <c r="AK54" s="65"/>
      <c r="AL54" s="3"/>
      <c r="AM54" s="65"/>
      <c r="AN54" s="65"/>
      <c r="AO54" s="65"/>
      <c r="AP54" s="65"/>
      <c r="AQ54" s="65"/>
      <c r="AR54" s="65"/>
      <c r="AS54" s="65"/>
      <c r="AT54" s="3"/>
      <c r="AU54" s="65"/>
      <c r="AV54" s="65"/>
      <c r="AW54" s="65"/>
      <c r="AX54" s="65"/>
      <c r="AY54" s="65"/>
      <c r="AZ54" s="65"/>
      <c r="BA54" s="3"/>
      <c r="BB54" s="65"/>
      <c r="BC54" s="65"/>
      <c r="BD54" s="65"/>
      <c r="BE54" s="65"/>
    </row>
    <row r="55" spans="1:57" ht="17.100000000000001" customHeight="1" x14ac:dyDescent="0.3">
      <c r="A55" s="33"/>
      <c r="B55" s="7" t="s">
        <v>211</v>
      </c>
      <c r="C55" s="73">
        <f t="shared" ref="C55:C59" si="39">SUM(D55:BE55)</f>
        <v>0</v>
      </c>
      <c r="E55" s="73">
        <f>(($C$4*E42)+($C$5*E43)+($C$6*E44)+($C$7*E45)+($C$8*E46)+($C$9*E47)+($C$10*E48)+($C$11*E49)+($C$12*E50)+($C$13*E51))*Uitgangspunten!$C$3</f>
        <v>0</v>
      </c>
      <c r="G55" s="73">
        <f>(($C$4*G42)+($C$5*G43)+($C$6*G44)+($C$7*G45)+($C$8*G46)+($C$9*G47)+($C$10*G48)+($C$11*G49)+($C$12*G50)+($C$13*G51))*Uitgangspunten!$C$3</f>
        <v>0</v>
      </c>
      <c r="H55" s="73">
        <f>(($C$4*H42)+($C$5*H43)+($C$6*H44)+($C$7*H45)+($C$8*H46)+($C$9*H47)+($C$10*H48)+($C$11*H49)+($C$12*H50)+($C$13*H51))*Uitgangspunten!$C$3</f>
        <v>0</v>
      </c>
      <c r="I55" s="73">
        <f>(($C$4*I42)+($C$5*I43)+($C$6*I44)+($C$7*I45)+($C$8*I46)+($C$9*I47)+($C$10*I48)+($C$11*I49)+($C$12*I50)+($C$13*I51))*Uitgangspunten!$C$3</f>
        <v>0</v>
      </c>
      <c r="J55" s="73">
        <f>(($C$4*J42)+($C$5*J43)+($C$6*J44)+($C$7*J45)+($C$8*J46)+($C$9*J47)+($C$10*J48)+($C$11*J49)+($C$12*J50)+($C$13*J51))*Uitgangspunten!$C$3</f>
        <v>0</v>
      </c>
      <c r="M55" s="73">
        <f>(($C$4*M42)+($C$5*M43)+($C$6*M44)+($C$7*M45)+($C$8*M46)+($C$9*M47)+($C$10*M48)+($C$11*M49)+($C$12*M50)+($C$13*M51))*Uitgangspunten!$C$3</f>
        <v>0</v>
      </c>
      <c r="N55" s="73">
        <f>(($C$4*N42)+($C$5*N43)+($C$6*N44)+($C$7*N45)+($C$8*N46)+($C$9*N47)+($C$10*N48)+($C$11*N49)+($C$12*N50)+($C$13*N51))*Uitgangspunten!$C$3</f>
        <v>0</v>
      </c>
      <c r="O55" s="73">
        <f>(($C$4*O42)+($C$5*O43)+($C$6*O44)+($C$7*O45)+($C$8*O46)+($C$9*O47)+($C$10*O48)+($C$11*O49)+($C$12*O50)+($C$13*O51))*Uitgangspunten!$C$3</f>
        <v>0</v>
      </c>
      <c r="P55" s="73">
        <f>(($C$4*P42)+($C$5*P43)+($C$6*P44)+($C$7*P45)+($C$8*P46)+($C$9*P47)+($C$10*P48)+($C$11*P49)+($C$12*P50)+($C$13*P51))*Uitgangspunten!$C$3</f>
        <v>0</v>
      </c>
      <c r="Q55" s="73">
        <f>(($C$4*Q42)+($C$5*Q43)+($C$6*Q44)+($C$7*Q45)+($C$8*Q46)+($C$9*Q47)+($C$10*Q48)+($C$11*Q49)+($C$12*Q50)+($C$13*Q51))*Uitgangspunten!$C$3</f>
        <v>0</v>
      </c>
      <c r="R55" s="73">
        <f>(($C$4*R42)+($C$5*R43)+($C$6*R44)+($C$7*R45)+($C$8*R46)+($C$9*R47)+($C$10*R48)+($C$11*R49)+($C$12*R50)+($C$13*R51))*Uitgangspunten!$C$3</f>
        <v>0</v>
      </c>
      <c r="S55" s="73">
        <f>(($C$4*S42)+($C$5*S43)+($C$6*S44)+($C$7*S45)+($C$8*S46)+($C$9*S47)+($C$10*S48)+($C$11*S49)+($C$12*S50)+($C$13*S51))*Uitgangspunten!$C$3</f>
        <v>0</v>
      </c>
      <c r="T55" s="73">
        <f>(($C$4*T42)+($C$5*T43)+($C$6*T44)+($C$7*T45)+($C$8*T46)+($C$9*T47)+($C$10*T48)+($C$11*T49)+($C$12*T50)+($C$13*T51))*Uitgangspunten!$C$3</f>
        <v>0</v>
      </c>
      <c r="U55" s="73">
        <f>(($C$4*U42)+($C$5*U43)+($C$6*U44)+($C$7*U45)+($C$8*U46)+($C$9*U47)+($C$10*U48)+($C$11*U49)+($C$12*U50)+($C$13*U51))*Uitgangspunten!$C$3</f>
        <v>0</v>
      </c>
      <c r="V55" s="73">
        <f>(($C$4*V42)+($C$5*V43)+($C$6*V44)+($C$7*V45)+($C$8*V46)+($C$9*V47)+($C$10*V48)+($C$11*V49)+($C$12*V50)+($C$13*V51))*Uitgangspunten!$C$3</f>
        <v>0</v>
      </c>
      <c r="W55" s="73">
        <f>(($C$4*W42)+($C$5*W43)+($C$6*W44)+($C$7*W45)+($C$8*W46)+($C$9*W47)+($C$10*W48)+($C$11*W49)+($C$12*W50)+($C$13*W51))*Uitgangspunten!$C$3</f>
        <v>0</v>
      </c>
      <c r="X55" s="73">
        <f>(($C$4*X42)+($C$5*X43)+($C$6*X44)+($C$7*X45)+($C$8*X46)+($C$9*X47)+($C$10*X48)+($C$11*X49)+($C$12*X50)+($C$13*X51))*Uitgangspunten!$C$3</f>
        <v>0</v>
      </c>
      <c r="Z55" s="73">
        <f>(($C$4*Z42)+($C$5*Z43)+($C$6*Z44)+($C$7*Z45)+($C$8*Z46)+($C$9*Z47)+($C$10*Z48)+($C$11*Z49)+($C$12*Z50)+($C$13*Z51))*Uitgangspunten!$C$3</f>
        <v>0</v>
      </c>
      <c r="AA55" s="73">
        <f>(($C$4*AA42)+($C$5*AA43)+($C$6*AA44)+($C$7*AA45)+($C$8*AA46)+($C$9*AA47)+($C$10*AA48)+($C$11*AA49)+($C$12*AA50)+($C$13*AA51))*Uitgangspunten!$C$3</f>
        <v>0</v>
      </c>
      <c r="AB55" s="73">
        <f>(($C$4*AB42)+($C$5*AB43)+($C$6*AB44)+($C$7*AB45)+($C$8*AB46)+($C$9*AB47)+($C$10*AB48)+($C$11*AB49)+($C$12*AB50)+($C$13*AB51))*Uitgangspunten!$C$3</f>
        <v>0</v>
      </c>
      <c r="AC55" s="73">
        <f>(($C$4*AC42)+($C$5*AC43)+($C$6*AC44)+($C$7*AC45)+($C$8*AC46)+($C$9*AC47)+($C$10*AC48)+($C$11*AC49)+($C$12*AC50)+($C$13*AC51))*Uitgangspunten!$C$3</f>
        <v>0</v>
      </c>
      <c r="AE55" s="73">
        <f>(($C$4*AE42)+($C$5*AE43)+($C$6*AE44)+($C$7*AE45)+($C$8*AE46)+($C$9*AE47)+($C$10*AE48)+($C$11*AE49)+($C$12*AE50)+($C$13*AE51))*Uitgangspunten!$C$3</f>
        <v>0</v>
      </c>
      <c r="AF55" s="73">
        <f>(($C$4*AF42)+($C$5*AF43)+($C$6*AF44)+($C$7*AF45)+($C$8*AF46)+($C$9*AF47)+($C$10*AF48)+($C$11*AF49)+($C$12*AF50)+($C$13*AF51))*Uitgangspunten!$C$3</f>
        <v>0</v>
      </c>
      <c r="AG55" s="73">
        <f>(($C$4*AG42)+($C$5*AG43)+($C$6*AG44)+($C$7*AG45)+($C$8*AG46)+($C$9*AG47)+($C$10*AG48)+($C$11*AG49)+($C$12*AG50)+($C$13*AG51))*Uitgangspunten!$C$3</f>
        <v>0</v>
      </c>
      <c r="AI55" s="73">
        <f>(($C$4*AI42)+($C$5*AI43)+($C$6*AI44)+($C$7*AI45)+($C$8*AI46)+($C$9*AI47)+($C$10*AI48)+($C$11*AI49)+($C$12*AI50)+($C$13*AI51))*Uitgangspunten!$C$3</f>
        <v>0</v>
      </c>
      <c r="AJ55" s="73">
        <f>(($C$4*AJ42)+($C$5*AJ43)+($C$6*AJ44)+($C$7*AJ45)+($C$8*AJ46)+($C$9*AJ47)+($C$10*AJ48)+($C$11*AJ49)+($C$12*AJ50)+($C$13*AJ51))*Uitgangspunten!$C$3</f>
        <v>0</v>
      </c>
      <c r="AK55" s="73">
        <f>(($C$4*AK42)+($C$5*AK43)+($C$6*AK44)+($C$7*AK45)+($C$8*AK46)+($C$9*AK47)+($C$10*AK48)+($C$11*AK49)+($C$12*AK50)+($C$13*AK51))*Uitgangspunten!$C$3</f>
        <v>0</v>
      </c>
      <c r="AM55" s="73">
        <f>(($C$4*AM42)+($C$5*AM43)+($C$6*AM44)+($C$7*AM45)+($C$8*AM46)+($C$9*AM47)+($C$10*AM48)+($C$11*AM49)+($C$12*AM50)+($C$13*AM51))*Uitgangspunten!$C$3</f>
        <v>0</v>
      </c>
      <c r="AN55" s="73">
        <f>(($C$4*AN42)+($C$5*AN43)+($C$6*AN44)+($C$7*AN45)+($C$8*AN46)+($C$9*AN47)+($C$10*AN48)+($C$11*AN49)+($C$12*AN50)+($C$13*AN51))*Uitgangspunten!$C$3</f>
        <v>0</v>
      </c>
      <c r="AO55" s="73">
        <f>(($C$4*AO42)+($C$5*AO43)+($C$6*AO44)+($C$7*AO45)+($C$8*AO46)+($C$9*AO47)+($C$10*AO48)+($C$11*AO49)+($C$12*AO50)+($C$13*AO51))*Uitgangspunten!$C$3</f>
        <v>0</v>
      </c>
      <c r="AP55" s="73">
        <f>(($C$4*AP42)+($C$5*AP43)+($C$6*AP44)+($C$7*AP45)+($C$8*AP46)+($C$9*AP47)+($C$10*AP48)+($C$11*AP49)+($C$12*AP50)+($C$13*AP51))*Uitgangspunten!$C$3</f>
        <v>0</v>
      </c>
      <c r="AQ55" s="73">
        <f>(($C$4*AQ42)+($C$5*AQ43)+($C$6*AQ44)+($C$7*AQ45)+($C$8*AQ46)+($C$9*AQ47)+($C$10*AQ48)+($C$11*AQ49)+($C$12*AQ50)+($C$13*AQ51))*Uitgangspunten!$C$3</f>
        <v>0</v>
      </c>
      <c r="AR55" s="73">
        <f>(($C$4*AR42)+($C$5*AR43)+($C$6*AR44)+($C$7*AR45)+($C$8*AR46)+($C$9*AR47)+($C$10*AR48)+($C$11*AR49)+($C$12*AR50)+($C$13*AR51))*Uitgangspunten!$C$3</f>
        <v>0</v>
      </c>
      <c r="AS55" s="73">
        <f>(($C$4*AS42)+($C$5*AS43)+($C$6*AS44)+($C$7*AS45)+($C$8*AS46)+($C$9*AS47)+($C$10*AS48)+($C$11*AS49)+($C$12*AS50)+($C$13*AS51))*Uitgangspunten!$C$3</f>
        <v>0</v>
      </c>
      <c r="AU55" s="73">
        <f>(($C$4*AU42)+($C$5*AU43)+($C$6*AU44)+($C$7*AU45)+($C$8*AU46)+($C$9*AU47)+($C$10*AU48)+($C$11*AU49)+($C$12*AU50)+($C$13*AU51))*Uitgangspunten!$C$3</f>
        <v>0</v>
      </c>
      <c r="AV55" s="73">
        <f>(($C$4*AV42)+($C$5*AV43)+($C$6*AV44)+($C$7*AV45)+($C$8*AV46)+($C$9*AV47)+($C$10*AV48)+($C$11*AV49)+($C$12*AV50)+($C$13*AV51))*Uitgangspunten!$C$3</f>
        <v>0</v>
      </c>
      <c r="AW55" s="73">
        <f>(($C$4*AW42)+($C$5*AW43)+($C$6*AW44)+($C$7*AW45)+($C$8*AW46)+($C$9*AW47)+($C$10*AW48)+($C$11*AW49)+($C$12*AW50)+($C$13*AW51))*Uitgangspunten!$C$3</f>
        <v>0</v>
      </c>
      <c r="AX55" s="73">
        <f>(($C$4*AX42)+($C$5*AX43)+($C$6*AX44)+($C$7*AX45)+($C$8*AX46)+($C$9*AX47)+($C$10*AX48)+($C$11*AX49)+($C$12*AX50)+($C$13*AX51))*Uitgangspunten!$C$3</f>
        <v>0</v>
      </c>
      <c r="AY55" s="73">
        <f>(($C$4*AY42)+($C$5*AY43)+($C$6*AY44)+($C$7*AY45)+($C$8*AY46)+($C$9*AY47)+($C$10*AY48)+($C$11*AY49)+($C$12*AY50)+($C$13*AY51))*Uitgangspunten!$C$3</f>
        <v>0</v>
      </c>
      <c r="AZ55" s="73">
        <f>(($C$4*AZ42)+($C$5*AZ43)+($C$6*AZ44)+($C$7*AZ45)+($C$8*AZ46)+($C$9*AZ47)+($C$10*AZ48)+($C$11*AZ49)+($C$12*AZ50)+($C$13*AZ51))*Uitgangspunten!$C$3</f>
        <v>0</v>
      </c>
      <c r="BB55" s="73">
        <f>(($C$4*BB42)+($C$5*BB43)+($C$6*BB44)+($C$7*BB45)+($C$8*BB46)+($C$9*BB47)+($C$10*BB48)+($C$11*BB49)+($C$12*BB50)+($C$13*BB51))*Uitgangspunten!$C$3</f>
        <v>0</v>
      </c>
      <c r="BC55" s="73">
        <f>(($C$4*BC42)+($C$5*BC43)+($C$6*BC44)+($C$7*BC45)+($C$8*BC46)+($C$9*BC47)+($C$10*BC48)+($C$11*BC49)+($C$12*BC50)+($C$13*BC51))*Uitgangspunten!$C$3</f>
        <v>0</v>
      </c>
      <c r="BD55" s="73">
        <f>(($C$4*BD42)+($C$5*BD43)+($C$6*BD44)+($C$7*BD45)+($C$8*BD46)+($C$9*BD47)+($C$10*BD48)+($C$11*BD49)+($C$12*BD50)+($C$13*BD51))*Uitgangspunten!$C$3</f>
        <v>0</v>
      </c>
      <c r="BE55" s="73">
        <f>(($C$4*BE42)+($C$5*BE43)+($C$6*BE44)+($C$7*BE45)+($C$8*BE46)+($C$9*BE47)+($C$10*BE48)+($C$11*BE49)+($C$12*BE50)+($C$13*BE51))*Uitgangspunten!$C$3</f>
        <v>0</v>
      </c>
    </row>
    <row r="56" spans="1:57" ht="17.100000000000001" customHeight="1" x14ac:dyDescent="0.3">
      <c r="A56" s="33"/>
      <c r="B56" s="7" t="s">
        <v>107</v>
      </c>
      <c r="C56" s="73">
        <f t="shared" si="39"/>
        <v>0</v>
      </c>
      <c r="E56" s="96"/>
      <c r="G56" s="96"/>
      <c r="H56" s="96"/>
      <c r="I56" s="96"/>
      <c r="J56" s="96"/>
      <c r="M56" s="96"/>
      <c r="N56" s="96"/>
      <c r="O56" s="96"/>
      <c r="P56" s="96"/>
      <c r="Q56" s="96"/>
      <c r="R56" s="96"/>
      <c r="S56" s="96"/>
      <c r="T56" s="96"/>
      <c r="U56" s="96"/>
      <c r="V56" s="96"/>
      <c r="W56" s="96"/>
      <c r="X56" s="96"/>
      <c r="Z56" s="96"/>
      <c r="AA56" s="96"/>
      <c r="AB56" s="96"/>
      <c r="AC56" s="96"/>
      <c r="AE56" s="96"/>
      <c r="AF56" s="96"/>
      <c r="AG56" s="96"/>
      <c r="AH56" s="95"/>
      <c r="AI56" s="96"/>
      <c r="AJ56" s="96"/>
      <c r="AK56" s="96"/>
      <c r="AM56" s="96"/>
      <c r="AN56" s="96"/>
      <c r="AO56" s="96"/>
      <c r="AP56" s="96"/>
      <c r="AQ56" s="96"/>
      <c r="AR56" s="96"/>
      <c r="AS56" s="96"/>
      <c r="AU56" s="96"/>
      <c r="AV56" s="96"/>
      <c r="AW56" s="96"/>
      <c r="AX56" s="96"/>
      <c r="AY56" s="96"/>
      <c r="AZ56" s="96"/>
      <c r="BA56" s="95"/>
      <c r="BB56" s="96"/>
      <c r="BC56" s="96"/>
      <c r="BD56" s="96"/>
      <c r="BE56" s="96"/>
    </row>
    <row r="57" spans="1:57" ht="17.100000000000001" customHeight="1" x14ac:dyDescent="0.3">
      <c r="A57" s="33"/>
      <c r="B57" s="7" t="s">
        <v>68</v>
      </c>
      <c r="C57" s="73">
        <f t="shared" si="39"/>
        <v>0</v>
      </c>
      <c r="E57" s="96"/>
      <c r="G57" s="96"/>
      <c r="H57" s="96"/>
      <c r="I57" s="96"/>
      <c r="J57" s="96"/>
      <c r="M57" s="96"/>
      <c r="N57" s="96"/>
      <c r="O57" s="96"/>
      <c r="P57" s="96"/>
      <c r="Q57" s="96"/>
      <c r="R57" s="96"/>
      <c r="S57" s="96"/>
      <c r="T57" s="96"/>
      <c r="U57" s="96"/>
      <c r="V57" s="96"/>
      <c r="W57" s="96"/>
      <c r="X57" s="96"/>
      <c r="Z57" s="96"/>
      <c r="AA57" s="96"/>
      <c r="AB57" s="96"/>
      <c r="AC57" s="96"/>
      <c r="AE57" s="96"/>
      <c r="AF57" s="96"/>
      <c r="AG57" s="96"/>
      <c r="AH57" s="95"/>
      <c r="AI57" s="96"/>
      <c r="AJ57" s="96"/>
      <c r="AK57" s="96"/>
      <c r="AM57" s="96"/>
      <c r="AN57" s="96"/>
      <c r="AO57" s="96"/>
      <c r="AP57" s="96"/>
      <c r="AQ57" s="96"/>
      <c r="AR57" s="96"/>
      <c r="AS57" s="96"/>
      <c r="AU57" s="96"/>
      <c r="AV57" s="96"/>
      <c r="AW57" s="96"/>
      <c r="AX57" s="96"/>
      <c r="AY57" s="96"/>
      <c r="AZ57" s="96"/>
      <c r="BA57" s="95"/>
      <c r="BB57" s="96"/>
      <c r="BC57" s="96"/>
      <c r="BD57" s="96"/>
      <c r="BE57" s="96"/>
    </row>
    <row r="58" spans="1:57" ht="17.100000000000001" customHeight="1" x14ac:dyDescent="0.3">
      <c r="A58" s="33"/>
      <c r="B58" s="74" t="s">
        <v>69</v>
      </c>
      <c r="C58" s="75">
        <f t="shared" si="39"/>
        <v>0</v>
      </c>
      <c r="E58" s="73">
        <f t="shared" ref="E58:G58" si="40">(E55+E56+E57)*$C$15</f>
        <v>0</v>
      </c>
      <c r="G58" s="73">
        <f t="shared" si="40"/>
        <v>0</v>
      </c>
      <c r="H58" s="73">
        <f t="shared" ref="H58:J58" si="41">(H55+H56+H57)*$C$15</f>
        <v>0</v>
      </c>
      <c r="I58" s="73">
        <f t="shared" si="41"/>
        <v>0</v>
      </c>
      <c r="J58" s="73">
        <f t="shared" si="41"/>
        <v>0</v>
      </c>
      <c r="M58" s="73">
        <f t="shared" ref="M58:X58" si="42">(M55+M56+M57)*$C$15</f>
        <v>0</v>
      </c>
      <c r="N58" s="73">
        <f t="shared" si="42"/>
        <v>0</v>
      </c>
      <c r="O58" s="73">
        <f t="shared" si="42"/>
        <v>0</v>
      </c>
      <c r="P58" s="73">
        <f t="shared" si="42"/>
        <v>0</v>
      </c>
      <c r="Q58" s="73">
        <f t="shared" si="42"/>
        <v>0</v>
      </c>
      <c r="R58" s="73">
        <f t="shared" si="42"/>
        <v>0</v>
      </c>
      <c r="S58" s="73">
        <f t="shared" si="42"/>
        <v>0</v>
      </c>
      <c r="T58" s="73">
        <f t="shared" si="42"/>
        <v>0</v>
      </c>
      <c r="U58" s="73">
        <f t="shared" si="42"/>
        <v>0</v>
      </c>
      <c r="V58" s="73">
        <f t="shared" si="42"/>
        <v>0</v>
      </c>
      <c r="W58" s="73">
        <f t="shared" si="42"/>
        <v>0</v>
      </c>
      <c r="X58" s="73">
        <f t="shared" si="42"/>
        <v>0</v>
      </c>
      <c r="Z58" s="73">
        <f t="shared" ref="Z58:AC58" si="43">(Z55+Z56+Z57)*$C$15</f>
        <v>0</v>
      </c>
      <c r="AA58" s="73">
        <f t="shared" si="43"/>
        <v>0</v>
      </c>
      <c r="AB58" s="73">
        <f t="shared" si="43"/>
        <v>0</v>
      </c>
      <c r="AC58" s="73">
        <f t="shared" si="43"/>
        <v>0</v>
      </c>
      <c r="AE58" s="73">
        <f t="shared" ref="AE58:AG58" si="44">(AE55+AE56+AE57)*$C$15</f>
        <v>0</v>
      </c>
      <c r="AF58" s="73">
        <f t="shared" si="44"/>
        <v>0</v>
      </c>
      <c r="AG58" s="73">
        <f t="shared" si="44"/>
        <v>0</v>
      </c>
      <c r="AI58" s="73">
        <f t="shared" ref="AI58:AK58" si="45">(AI55+AI56+AI57)*$C$15</f>
        <v>0</v>
      </c>
      <c r="AJ58" s="73">
        <f t="shared" si="45"/>
        <v>0</v>
      </c>
      <c r="AK58" s="73">
        <f t="shared" si="45"/>
        <v>0</v>
      </c>
      <c r="AM58" s="73">
        <f t="shared" ref="AM58:AS58" si="46">(AM55+AM56+AM57)*$C$15</f>
        <v>0</v>
      </c>
      <c r="AN58" s="73">
        <f t="shared" si="46"/>
        <v>0</v>
      </c>
      <c r="AO58" s="73">
        <f t="shared" si="46"/>
        <v>0</v>
      </c>
      <c r="AP58" s="73">
        <f t="shared" si="46"/>
        <v>0</v>
      </c>
      <c r="AQ58" s="73">
        <f t="shared" si="46"/>
        <v>0</v>
      </c>
      <c r="AR58" s="73">
        <f t="shared" si="46"/>
        <v>0</v>
      </c>
      <c r="AS58" s="73">
        <f t="shared" si="46"/>
        <v>0</v>
      </c>
      <c r="AU58" s="73">
        <f t="shared" ref="AU58:AZ58" si="47">(AU55+AU56+AU57)*$C$15</f>
        <v>0</v>
      </c>
      <c r="AV58" s="73">
        <f t="shared" si="47"/>
        <v>0</v>
      </c>
      <c r="AW58" s="73">
        <f t="shared" si="47"/>
        <v>0</v>
      </c>
      <c r="AX58" s="73">
        <f t="shared" si="47"/>
        <v>0</v>
      </c>
      <c r="AY58" s="73">
        <f t="shared" si="47"/>
        <v>0</v>
      </c>
      <c r="AZ58" s="73">
        <f t="shared" si="47"/>
        <v>0</v>
      </c>
      <c r="BB58" s="73">
        <f t="shared" ref="BB58:BE58" si="48">(BB55+BB56+BB57)*$C$15</f>
        <v>0</v>
      </c>
      <c r="BC58" s="73">
        <f t="shared" si="48"/>
        <v>0</v>
      </c>
      <c r="BD58" s="73">
        <f t="shared" si="48"/>
        <v>0</v>
      </c>
      <c r="BE58" s="73">
        <f t="shared" si="48"/>
        <v>0</v>
      </c>
    </row>
    <row r="59" spans="1:57" s="76" customFormat="1" ht="17.100000000000001" customHeight="1" thickBot="1" x14ac:dyDescent="0.35">
      <c r="A59" s="63"/>
      <c r="B59" s="4" t="s">
        <v>104</v>
      </c>
      <c r="C59" s="139">
        <f t="shared" si="39"/>
        <v>0</v>
      </c>
      <c r="D59" s="2"/>
      <c r="E59" s="139">
        <f t="shared" ref="E59:G59" si="49">SUM(E55:E58)</f>
        <v>0</v>
      </c>
      <c r="F59" s="3"/>
      <c r="G59" s="139">
        <f t="shared" si="49"/>
        <v>0</v>
      </c>
      <c r="H59" s="139">
        <f t="shared" ref="H59:J59" si="50">SUM(H55:H58)</f>
        <v>0</v>
      </c>
      <c r="I59" s="139">
        <f t="shared" si="50"/>
        <v>0</v>
      </c>
      <c r="J59" s="139">
        <f t="shared" si="50"/>
        <v>0</v>
      </c>
      <c r="K59" s="3"/>
      <c r="L59" s="3"/>
      <c r="M59" s="139">
        <f t="shared" ref="M59:X59" si="51">SUM(M55:M58)</f>
        <v>0</v>
      </c>
      <c r="N59" s="139">
        <f t="shared" si="51"/>
        <v>0</v>
      </c>
      <c r="O59" s="139">
        <f t="shared" si="51"/>
        <v>0</v>
      </c>
      <c r="P59" s="139">
        <f t="shared" si="51"/>
        <v>0</v>
      </c>
      <c r="Q59" s="139">
        <f t="shared" si="51"/>
        <v>0</v>
      </c>
      <c r="R59" s="139">
        <f t="shared" si="51"/>
        <v>0</v>
      </c>
      <c r="S59" s="139">
        <f t="shared" si="51"/>
        <v>0</v>
      </c>
      <c r="T59" s="139">
        <f t="shared" si="51"/>
        <v>0</v>
      </c>
      <c r="U59" s="139">
        <f t="shared" si="51"/>
        <v>0</v>
      </c>
      <c r="V59" s="139">
        <f t="shared" si="51"/>
        <v>0</v>
      </c>
      <c r="W59" s="139">
        <f t="shared" si="51"/>
        <v>0</v>
      </c>
      <c r="X59" s="139">
        <f t="shared" si="51"/>
        <v>0</v>
      </c>
      <c r="Y59" s="3"/>
      <c r="Z59" s="139">
        <f t="shared" ref="Z59:AC59" si="52">SUM(Z55:Z58)</f>
        <v>0</v>
      </c>
      <c r="AA59" s="139">
        <f t="shared" si="52"/>
        <v>0</v>
      </c>
      <c r="AB59" s="139">
        <f t="shared" si="52"/>
        <v>0</v>
      </c>
      <c r="AC59" s="139">
        <f t="shared" si="52"/>
        <v>0</v>
      </c>
      <c r="AD59" s="3"/>
      <c r="AE59" s="139">
        <f t="shared" ref="AE59:AG59" si="53">SUM(AE55:AE58)</f>
        <v>0</v>
      </c>
      <c r="AF59" s="139">
        <f t="shared" si="53"/>
        <v>0</v>
      </c>
      <c r="AG59" s="139">
        <f t="shared" si="53"/>
        <v>0</v>
      </c>
      <c r="AH59" s="3"/>
      <c r="AI59" s="139">
        <f t="shared" ref="AI59:AK59" si="54">SUM(AI55:AI58)</f>
        <v>0</v>
      </c>
      <c r="AJ59" s="139">
        <f t="shared" si="54"/>
        <v>0</v>
      </c>
      <c r="AK59" s="139">
        <f t="shared" si="54"/>
        <v>0</v>
      </c>
      <c r="AL59" s="3"/>
      <c r="AM59" s="139">
        <f t="shared" ref="AM59:AS59" si="55">SUM(AM55:AM58)</f>
        <v>0</v>
      </c>
      <c r="AN59" s="139">
        <f t="shared" si="55"/>
        <v>0</v>
      </c>
      <c r="AO59" s="139">
        <f t="shared" si="55"/>
        <v>0</v>
      </c>
      <c r="AP59" s="139">
        <f t="shared" si="55"/>
        <v>0</v>
      </c>
      <c r="AQ59" s="139">
        <f t="shared" si="55"/>
        <v>0</v>
      </c>
      <c r="AR59" s="139">
        <f t="shared" si="55"/>
        <v>0</v>
      </c>
      <c r="AS59" s="139">
        <f t="shared" si="55"/>
        <v>0</v>
      </c>
      <c r="AT59" s="3"/>
      <c r="AU59" s="139">
        <f t="shared" ref="AU59:AZ59" si="56">SUM(AU55:AU58)</f>
        <v>0</v>
      </c>
      <c r="AV59" s="139">
        <f t="shared" si="56"/>
        <v>0</v>
      </c>
      <c r="AW59" s="139">
        <f t="shared" si="56"/>
        <v>0</v>
      </c>
      <c r="AX59" s="139">
        <f t="shared" si="56"/>
        <v>0</v>
      </c>
      <c r="AY59" s="139">
        <f t="shared" si="56"/>
        <v>0</v>
      </c>
      <c r="AZ59" s="139">
        <f t="shared" si="56"/>
        <v>0</v>
      </c>
      <c r="BA59" s="3"/>
      <c r="BB59" s="139">
        <f t="shared" ref="BB59:BE59" si="57">SUM(BB55:BB58)</f>
        <v>0</v>
      </c>
      <c r="BC59" s="139">
        <f t="shared" si="57"/>
        <v>0</v>
      </c>
      <c r="BD59" s="139">
        <f t="shared" si="57"/>
        <v>0</v>
      </c>
      <c r="BE59" s="139">
        <f t="shared" si="57"/>
        <v>0</v>
      </c>
    </row>
    <row r="60" spans="1:57" ht="5.25" customHeight="1" x14ac:dyDescent="0.3"/>
    <row r="61" spans="1:57" s="60" customFormat="1" ht="17.100000000000001" customHeight="1" x14ac:dyDescent="0.3">
      <c r="A61" s="57"/>
      <c r="B61" s="58" t="str">
        <f>'Cluster H &amp; V'!B39</f>
        <v>Pandbezetting 30% - 40%</v>
      </c>
      <c r="C61" s="58"/>
      <c r="D61" s="2"/>
      <c r="E61" s="59"/>
      <c r="F61" s="3"/>
      <c r="G61" s="59"/>
      <c r="H61" s="59"/>
      <c r="I61" s="59"/>
      <c r="J61" s="59"/>
      <c r="K61" s="3"/>
      <c r="L61" s="3"/>
      <c r="M61" s="59"/>
      <c r="N61" s="59"/>
      <c r="O61" s="59"/>
      <c r="P61" s="59"/>
      <c r="Q61" s="59"/>
      <c r="R61" s="59"/>
      <c r="S61" s="59"/>
      <c r="T61" s="59"/>
      <c r="U61" s="59"/>
      <c r="V61" s="59"/>
      <c r="W61" s="59"/>
      <c r="X61" s="59"/>
      <c r="Y61" s="3"/>
      <c r="Z61" s="59"/>
      <c r="AA61" s="59"/>
      <c r="AB61" s="59"/>
      <c r="AC61" s="59"/>
      <c r="AD61" s="3"/>
      <c r="AE61" s="59"/>
      <c r="AF61" s="59"/>
      <c r="AG61" s="59"/>
      <c r="AH61" s="3"/>
      <c r="AI61" s="59"/>
      <c r="AJ61" s="59"/>
      <c r="AK61" s="59"/>
      <c r="AL61" s="3"/>
      <c r="AM61" s="59"/>
      <c r="AN61" s="59"/>
      <c r="AO61" s="59"/>
      <c r="AP61" s="59"/>
      <c r="AQ61" s="59"/>
      <c r="AR61" s="59"/>
      <c r="AS61" s="59"/>
      <c r="AT61" s="3"/>
      <c r="AU61" s="59"/>
      <c r="AV61" s="59"/>
      <c r="AW61" s="59"/>
      <c r="AX61" s="59"/>
      <c r="AY61" s="59"/>
      <c r="AZ61" s="59"/>
      <c r="BA61" s="3"/>
      <c r="BB61" s="59"/>
      <c r="BC61" s="59"/>
      <c r="BD61" s="59"/>
      <c r="BE61" s="59"/>
    </row>
    <row r="62" spans="1:57" ht="5.25" customHeight="1" x14ac:dyDescent="0.3">
      <c r="A62" s="33"/>
      <c r="B62" s="8"/>
      <c r="C62" s="8"/>
      <c r="E62" s="8"/>
      <c r="G62" s="8"/>
      <c r="H62" s="8"/>
      <c r="I62" s="8"/>
      <c r="J62" s="8"/>
      <c r="M62" s="8"/>
      <c r="N62" s="8"/>
      <c r="O62" s="8"/>
      <c r="P62" s="8"/>
      <c r="Q62" s="8"/>
      <c r="R62" s="8"/>
      <c r="S62" s="8"/>
      <c r="T62" s="8"/>
      <c r="U62" s="8"/>
      <c r="V62" s="8"/>
      <c r="W62" s="8"/>
      <c r="X62" s="8"/>
      <c r="Z62" s="8"/>
      <c r="AA62" s="8"/>
      <c r="AB62" s="8"/>
      <c r="AC62" s="8"/>
      <c r="AE62" s="8"/>
      <c r="AF62" s="8"/>
      <c r="AG62" s="8"/>
      <c r="AI62" s="8"/>
      <c r="AJ62" s="8"/>
      <c r="AK62" s="8"/>
      <c r="AM62" s="8"/>
      <c r="AN62" s="8"/>
      <c r="AO62" s="8"/>
      <c r="AP62" s="8"/>
      <c r="AQ62" s="8"/>
      <c r="AR62" s="8"/>
      <c r="AS62" s="8"/>
      <c r="AU62" s="8"/>
      <c r="AV62" s="8"/>
      <c r="AW62" s="8"/>
      <c r="AX62" s="8"/>
      <c r="AY62" s="8"/>
      <c r="AZ62" s="8"/>
      <c r="BB62" s="8"/>
      <c r="BC62" s="8"/>
      <c r="BD62" s="8"/>
      <c r="BE62" s="8"/>
    </row>
    <row r="63" spans="1:57" s="66" customFormat="1" ht="17.100000000000001" customHeight="1" x14ac:dyDescent="0.3">
      <c r="A63" s="63"/>
      <c r="B63" s="68" t="s">
        <v>55</v>
      </c>
      <c r="C63" s="64"/>
      <c r="D63" s="2"/>
      <c r="E63" s="65"/>
      <c r="F63" s="3"/>
      <c r="G63" s="65"/>
      <c r="H63" s="65"/>
      <c r="I63" s="65"/>
      <c r="J63" s="65"/>
      <c r="K63" s="3"/>
      <c r="L63" s="3"/>
      <c r="M63" s="65"/>
      <c r="N63" s="65"/>
      <c r="O63" s="65"/>
      <c r="P63" s="65"/>
      <c r="Q63" s="65"/>
      <c r="R63" s="65"/>
      <c r="S63" s="65"/>
      <c r="T63" s="65"/>
      <c r="U63" s="65"/>
      <c r="V63" s="65"/>
      <c r="W63" s="65"/>
      <c r="X63" s="65"/>
      <c r="Y63" s="3"/>
      <c r="Z63" s="65"/>
      <c r="AA63" s="65"/>
      <c r="AB63" s="65"/>
      <c r="AC63" s="65"/>
      <c r="AD63" s="3"/>
      <c r="AE63" s="65"/>
      <c r="AF63" s="65"/>
      <c r="AG63" s="65"/>
      <c r="AH63" s="3"/>
      <c r="AI63" s="65"/>
      <c r="AJ63" s="65"/>
      <c r="AK63" s="65"/>
      <c r="AL63" s="3"/>
      <c r="AM63" s="65"/>
      <c r="AN63" s="65"/>
      <c r="AO63" s="65"/>
      <c r="AP63" s="65"/>
      <c r="AQ63" s="65"/>
      <c r="AR63" s="65"/>
      <c r="AS63" s="65"/>
      <c r="AT63" s="3"/>
      <c r="AU63" s="65"/>
      <c r="AV63" s="65"/>
      <c r="AW63" s="65"/>
      <c r="AX63" s="65"/>
      <c r="AY63" s="65"/>
      <c r="AZ63" s="65"/>
      <c r="BA63" s="3"/>
      <c r="BB63" s="65"/>
      <c r="BC63" s="65"/>
      <c r="BD63" s="65"/>
      <c r="BE63" s="65"/>
    </row>
    <row r="64" spans="1:57" ht="17.100000000000001" customHeight="1" x14ac:dyDescent="0.3">
      <c r="A64" s="33"/>
      <c r="B64" s="6" t="str">
        <f>$B$4</f>
        <v>Type medewerker 1</v>
      </c>
      <c r="C64" s="69">
        <f t="shared" ref="C64:C74" si="58">SUM(D64:BE64)</f>
        <v>0</v>
      </c>
      <c r="E64" s="93"/>
      <c r="G64" s="93"/>
      <c r="H64" s="93"/>
      <c r="I64" s="93"/>
      <c r="J64" s="93"/>
      <c r="M64" s="93"/>
      <c r="N64" s="93"/>
      <c r="O64" s="93"/>
      <c r="P64" s="93"/>
      <c r="Q64" s="93"/>
      <c r="R64" s="93"/>
      <c r="S64" s="93"/>
      <c r="T64" s="93"/>
      <c r="U64" s="93"/>
      <c r="V64" s="93"/>
      <c r="W64" s="93"/>
      <c r="X64" s="93"/>
      <c r="Z64" s="93"/>
      <c r="AA64" s="93"/>
      <c r="AB64" s="93"/>
      <c r="AC64" s="93"/>
      <c r="AE64" s="93"/>
      <c r="AF64" s="93"/>
      <c r="AG64" s="93"/>
      <c r="AH64" s="95"/>
      <c r="AI64" s="93"/>
      <c r="AJ64" s="93"/>
      <c r="AK64" s="93"/>
      <c r="AM64" s="93"/>
      <c r="AN64" s="93"/>
      <c r="AO64" s="93"/>
      <c r="AP64" s="93"/>
      <c r="AQ64" s="93"/>
      <c r="AR64" s="93"/>
      <c r="AS64" s="93"/>
      <c r="AU64" s="93"/>
      <c r="AV64" s="93"/>
      <c r="AW64" s="93"/>
      <c r="AX64" s="93"/>
      <c r="AY64" s="93"/>
      <c r="AZ64" s="93"/>
      <c r="BA64" s="95"/>
      <c r="BB64" s="93"/>
      <c r="BC64" s="93"/>
      <c r="BD64" s="93"/>
      <c r="BE64" s="93"/>
    </row>
    <row r="65" spans="1:57" ht="17.100000000000001" customHeight="1" x14ac:dyDescent="0.3">
      <c r="A65" s="33"/>
      <c r="B65" s="7" t="str">
        <f>$B$5</f>
        <v>Type medewerker 2</v>
      </c>
      <c r="C65" s="70">
        <f t="shared" si="58"/>
        <v>0</v>
      </c>
      <c r="E65" s="94"/>
      <c r="G65" s="94"/>
      <c r="H65" s="94"/>
      <c r="I65" s="94"/>
      <c r="J65" s="94"/>
      <c r="M65" s="94"/>
      <c r="N65" s="94"/>
      <c r="O65" s="94"/>
      <c r="P65" s="94"/>
      <c r="Q65" s="94"/>
      <c r="R65" s="94"/>
      <c r="S65" s="94"/>
      <c r="T65" s="94"/>
      <c r="U65" s="94"/>
      <c r="V65" s="94"/>
      <c r="W65" s="94"/>
      <c r="X65" s="94"/>
      <c r="Z65" s="94"/>
      <c r="AA65" s="94"/>
      <c r="AB65" s="94"/>
      <c r="AC65" s="94"/>
      <c r="AE65" s="94"/>
      <c r="AF65" s="94"/>
      <c r="AG65" s="94"/>
      <c r="AH65" s="95"/>
      <c r="AI65" s="94"/>
      <c r="AJ65" s="94"/>
      <c r="AK65" s="94"/>
      <c r="AM65" s="94"/>
      <c r="AN65" s="94"/>
      <c r="AO65" s="94"/>
      <c r="AP65" s="94"/>
      <c r="AQ65" s="94"/>
      <c r="AR65" s="94"/>
      <c r="AS65" s="94"/>
      <c r="AU65" s="94"/>
      <c r="AV65" s="94"/>
      <c r="AW65" s="94"/>
      <c r="AX65" s="94"/>
      <c r="AY65" s="94"/>
      <c r="AZ65" s="94"/>
      <c r="BA65" s="95"/>
      <c r="BB65" s="94"/>
      <c r="BC65" s="94"/>
      <c r="BD65" s="94"/>
      <c r="BE65" s="94"/>
    </row>
    <row r="66" spans="1:57" ht="17.100000000000001" customHeight="1" x14ac:dyDescent="0.3">
      <c r="A66" s="33"/>
      <c r="B66" s="7" t="str">
        <f>$B$6</f>
        <v>Type medewerker 3</v>
      </c>
      <c r="C66" s="70">
        <f t="shared" si="58"/>
        <v>0</v>
      </c>
      <c r="E66" s="94"/>
      <c r="G66" s="94"/>
      <c r="H66" s="94"/>
      <c r="I66" s="94"/>
      <c r="J66" s="94"/>
      <c r="M66" s="94"/>
      <c r="N66" s="94"/>
      <c r="O66" s="94"/>
      <c r="P66" s="94"/>
      <c r="Q66" s="94"/>
      <c r="R66" s="94"/>
      <c r="S66" s="94"/>
      <c r="T66" s="94"/>
      <c r="U66" s="94"/>
      <c r="V66" s="94"/>
      <c r="W66" s="94"/>
      <c r="X66" s="94"/>
      <c r="Z66" s="94"/>
      <c r="AA66" s="94"/>
      <c r="AB66" s="94"/>
      <c r="AC66" s="94"/>
      <c r="AE66" s="94"/>
      <c r="AF66" s="94"/>
      <c r="AG66" s="94"/>
      <c r="AH66" s="95"/>
      <c r="AI66" s="94"/>
      <c r="AJ66" s="94"/>
      <c r="AK66" s="94"/>
      <c r="AM66" s="94"/>
      <c r="AN66" s="94"/>
      <c r="AO66" s="94"/>
      <c r="AP66" s="94"/>
      <c r="AQ66" s="94"/>
      <c r="AR66" s="94"/>
      <c r="AS66" s="94"/>
      <c r="AU66" s="94"/>
      <c r="AV66" s="94"/>
      <c r="AW66" s="94"/>
      <c r="AX66" s="94"/>
      <c r="AY66" s="94"/>
      <c r="AZ66" s="94"/>
      <c r="BA66" s="95"/>
      <c r="BB66" s="94"/>
      <c r="BC66" s="94"/>
      <c r="BD66" s="94"/>
      <c r="BE66" s="94"/>
    </row>
    <row r="67" spans="1:57" ht="17.100000000000001" customHeight="1" x14ac:dyDescent="0.3">
      <c r="A67" s="33"/>
      <c r="B67" s="7" t="str">
        <f>$B$7</f>
        <v>Type medewerker 4</v>
      </c>
      <c r="C67" s="70">
        <f t="shared" si="58"/>
        <v>0</v>
      </c>
      <c r="E67" s="94"/>
      <c r="G67" s="94"/>
      <c r="H67" s="94"/>
      <c r="I67" s="94"/>
      <c r="J67" s="94"/>
      <c r="M67" s="94"/>
      <c r="N67" s="94"/>
      <c r="O67" s="94"/>
      <c r="P67" s="94"/>
      <c r="Q67" s="94"/>
      <c r="R67" s="94"/>
      <c r="S67" s="94"/>
      <c r="T67" s="94"/>
      <c r="U67" s="94"/>
      <c r="V67" s="94"/>
      <c r="W67" s="94"/>
      <c r="X67" s="94"/>
      <c r="Z67" s="94"/>
      <c r="AA67" s="94"/>
      <c r="AB67" s="94"/>
      <c r="AC67" s="94"/>
      <c r="AE67" s="94"/>
      <c r="AF67" s="94"/>
      <c r="AG67" s="94"/>
      <c r="AH67" s="95"/>
      <c r="AI67" s="94"/>
      <c r="AJ67" s="94"/>
      <c r="AK67" s="94"/>
      <c r="AM67" s="94"/>
      <c r="AN67" s="94"/>
      <c r="AO67" s="94"/>
      <c r="AP67" s="94"/>
      <c r="AQ67" s="94"/>
      <c r="AR67" s="94"/>
      <c r="AS67" s="94"/>
      <c r="AU67" s="94"/>
      <c r="AV67" s="94"/>
      <c r="AW67" s="94"/>
      <c r="AX67" s="94"/>
      <c r="AY67" s="94"/>
      <c r="AZ67" s="94"/>
      <c r="BA67" s="95"/>
      <c r="BB67" s="94"/>
      <c r="BC67" s="94"/>
      <c r="BD67" s="94"/>
      <c r="BE67" s="94"/>
    </row>
    <row r="68" spans="1:57" ht="17.100000000000001" customHeight="1" x14ac:dyDescent="0.3">
      <c r="A68" s="33"/>
      <c r="B68" s="7" t="str">
        <f>$B$8</f>
        <v>Type medewerker 5</v>
      </c>
      <c r="C68" s="70">
        <f t="shared" si="58"/>
        <v>0</v>
      </c>
      <c r="E68" s="94"/>
      <c r="G68" s="94"/>
      <c r="H68" s="94"/>
      <c r="I68" s="94"/>
      <c r="J68" s="94"/>
      <c r="M68" s="94"/>
      <c r="N68" s="94"/>
      <c r="O68" s="94"/>
      <c r="P68" s="94"/>
      <c r="Q68" s="94"/>
      <c r="R68" s="94"/>
      <c r="S68" s="94"/>
      <c r="T68" s="94"/>
      <c r="U68" s="94"/>
      <c r="V68" s="94"/>
      <c r="W68" s="94"/>
      <c r="X68" s="94"/>
      <c r="Z68" s="94"/>
      <c r="AA68" s="94"/>
      <c r="AB68" s="94"/>
      <c r="AC68" s="94"/>
      <c r="AE68" s="94"/>
      <c r="AF68" s="94"/>
      <c r="AG68" s="94"/>
      <c r="AH68" s="95"/>
      <c r="AI68" s="94"/>
      <c r="AJ68" s="94"/>
      <c r="AK68" s="94"/>
      <c r="AM68" s="94"/>
      <c r="AN68" s="94"/>
      <c r="AO68" s="94"/>
      <c r="AP68" s="94"/>
      <c r="AQ68" s="94"/>
      <c r="AR68" s="94"/>
      <c r="AS68" s="94"/>
      <c r="AU68" s="94"/>
      <c r="AV68" s="94"/>
      <c r="AW68" s="94"/>
      <c r="AX68" s="94"/>
      <c r="AY68" s="94"/>
      <c r="AZ68" s="94"/>
      <c r="BA68" s="95"/>
      <c r="BB68" s="94"/>
      <c r="BC68" s="94"/>
      <c r="BD68" s="94"/>
      <c r="BE68" s="94"/>
    </row>
    <row r="69" spans="1:57" ht="17.100000000000001" customHeight="1" x14ac:dyDescent="0.3">
      <c r="A69" s="33"/>
      <c r="B69" s="7" t="str">
        <f>$B$9</f>
        <v>Type medewerker 6</v>
      </c>
      <c r="C69" s="70">
        <f t="shared" si="58"/>
        <v>0</v>
      </c>
      <c r="E69" s="94"/>
      <c r="G69" s="94"/>
      <c r="H69" s="94"/>
      <c r="I69" s="94"/>
      <c r="J69" s="94"/>
      <c r="M69" s="94"/>
      <c r="N69" s="94"/>
      <c r="O69" s="94"/>
      <c r="P69" s="94"/>
      <c r="Q69" s="94"/>
      <c r="R69" s="94"/>
      <c r="S69" s="94"/>
      <c r="T69" s="94"/>
      <c r="U69" s="94"/>
      <c r="V69" s="94"/>
      <c r="W69" s="94"/>
      <c r="X69" s="94"/>
      <c r="Z69" s="94"/>
      <c r="AA69" s="94"/>
      <c r="AB69" s="94"/>
      <c r="AC69" s="94"/>
      <c r="AE69" s="94"/>
      <c r="AF69" s="94"/>
      <c r="AG69" s="94"/>
      <c r="AH69" s="95"/>
      <c r="AI69" s="94"/>
      <c r="AJ69" s="94"/>
      <c r="AK69" s="94"/>
      <c r="AM69" s="94"/>
      <c r="AN69" s="94"/>
      <c r="AO69" s="94"/>
      <c r="AP69" s="94"/>
      <c r="AQ69" s="94"/>
      <c r="AR69" s="94"/>
      <c r="AS69" s="94"/>
      <c r="AU69" s="94"/>
      <c r="AV69" s="94"/>
      <c r="AW69" s="94"/>
      <c r="AX69" s="94"/>
      <c r="AY69" s="94"/>
      <c r="AZ69" s="94"/>
      <c r="BA69" s="95"/>
      <c r="BB69" s="94"/>
      <c r="BC69" s="94"/>
      <c r="BD69" s="94"/>
      <c r="BE69" s="94"/>
    </row>
    <row r="70" spans="1:57" ht="17.100000000000001" customHeight="1" x14ac:dyDescent="0.3">
      <c r="A70" s="33"/>
      <c r="B70" s="7" t="str">
        <f>$B$10</f>
        <v>Type medewerker 7</v>
      </c>
      <c r="C70" s="70">
        <f t="shared" si="58"/>
        <v>0</v>
      </c>
      <c r="E70" s="94"/>
      <c r="G70" s="94"/>
      <c r="H70" s="94"/>
      <c r="I70" s="94"/>
      <c r="J70" s="94"/>
      <c r="M70" s="94"/>
      <c r="N70" s="94"/>
      <c r="O70" s="94"/>
      <c r="P70" s="94"/>
      <c r="Q70" s="94"/>
      <c r="R70" s="94"/>
      <c r="S70" s="94"/>
      <c r="T70" s="94"/>
      <c r="U70" s="94"/>
      <c r="V70" s="94"/>
      <c r="W70" s="94"/>
      <c r="X70" s="94"/>
      <c r="Z70" s="94"/>
      <c r="AA70" s="94"/>
      <c r="AB70" s="94"/>
      <c r="AC70" s="94"/>
      <c r="AE70" s="94"/>
      <c r="AF70" s="94"/>
      <c r="AG70" s="94"/>
      <c r="AH70" s="95"/>
      <c r="AI70" s="94"/>
      <c r="AJ70" s="94"/>
      <c r="AK70" s="94"/>
      <c r="AM70" s="94"/>
      <c r="AN70" s="94"/>
      <c r="AO70" s="94"/>
      <c r="AP70" s="94"/>
      <c r="AQ70" s="94"/>
      <c r="AR70" s="94"/>
      <c r="AS70" s="94"/>
      <c r="AU70" s="94"/>
      <c r="AV70" s="94"/>
      <c r="AW70" s="94"/>
      <c r="AX70" s="94"/>
      <c r="AY70" s="94"/>
      <c r="AZ70" s="94"/>
      <c r="BA70" s="95"/>
      <c r="BB70" s="94"/>
      <c r="BC70" s="94"/>
      <c r="BD70" s="94"/>
      <c r="BE70" s="94"/>
    </row>
    <row r="71" spans="1:57" ht="17.100000000000001" customHeight="1" x14ac:dyDescent="0.3">
      <c r="A71" s="33"/>
      <c r="B71" s="7" t="str">
        <f>$B$11</f>
        <v>Type medewerker 8</v>
      </c>
      <c r="C71" s="70">
        <f t="shared" si="58"/>
        <v>0</v>
      </c>
      <c r="E71" s="94"/>
      <c r="G71" s="94"/>
      <c r="H71" s="94"/>
      <c r="I71" s="94"/>
      <c r="J71" s="94"/>
      <c r="M71" s="94"/>
      <c r="N71" s="94"/>
      <c r="O71" s="94"/>
      <c r="P71" s="94"/>
      <c r="Q71" s="94"/>
      <c r="R71" s="94"/>
      <c r="S71" s="94"/>
      <c r="T71" s="94"/>
      <c r="U71" s="94"/>
      <c r="V71" s="94"/>
      <c r="W71" s="94"/>
      <c r="X71" s="94"/>
      <c r="Z71" s="94"/>
      <c r="AA71" s="94"/>
      <c r="AB71" s="94"/>
      <c r="AC71" s="94"/>
      <c r="AE71" s="94"/>
      <c r="AF71" s="94"/>
      <c r="AG71" s="94"/>
      <c r="AH71" s="95"/>
      <c r="AI71" s="94"/>
      <c r="AJ71" s="94"/>
      <c r="AK71" s="94"/>
      <c r="AM71" s="94"/>
      <c r="AN71" s="94"/>
      <c r="AO71" s="94"/>
      <c r="AP71" s="94"/>
      <c r="AQ71" s="94"/>
      <c r="AR71" s="94"/>
      <c r="AS71" s="94"/>
      <c r="AU71" s="94"/>
      <c r="AV71" s="94"/>
      <c r="AW71" s="94"/>
      <c r="AX71" s="94"/>
      <c r="AY71" s="94"/>
      <c r="AZ71" s="94"/>
      <c r="BA71" s="95"/>
      <c r="BB71" s="94"/>
      <c r="BC71" s="94"/>
      <c r="BD71" s="94"/>
      <c r="BE71" s="94"/>
    </row>
    <row r="72" spans="1:57" ht="17.100000000000001" customHeight="1" x14ac:dyDescent="0.3">
      <c r="A72" s="33"/>
      <c r="B72" s="7" t="str">
        <f>$B$12</f>
        <v>Type medewerker 9</v>
      </c>
      <c r="C72" s="70">
        <f t="shared" si="58"/>
        <v>0</v>
      </c>
      <c r="E72" s="94"/>
      <c r="G72" s="94"/>
      <c r="H72" s="94"/>
      <c r="I72" s="94"/>
      <c r="J72" s="94"/>
      <c r="M72" s="94"/>
      <c r="N72" s="94"/>
      <c r="O72" s="94"/>
      <c r="P72" s="94"/>
      <c r="Q72" s="94"/>
      <c r="R72" s="94"/>
      <c r="S72" s="94"/>
      <c r="T72" s="94"/>
      <c r="U72" s="94"/>
      <c r="V72" s="94"/>
      <c r="W72" s="94"/>
      <c r="X72" s="94"/>
      <c r="Z72" s="94"/>
      <c r="AA72" s="94"/>
      <c r="AB72" s="94"/>
      <c r="AC72" s="94"/>
      <c r="AE72" s="94"/>
      <c r="AF72" s="94"/>
      <c r="AG72" s="94"/>
      <c r="AH72" s="95"/>
      <c r="AI72" s="94"/>
      <c r="AJ72" s="94"/>
      <c r="AK72" s="94"/>
      <c r="AM72" s="94"/>
      <c r="AN72" s="94"/>
      <c r="AO72" s="94"/>
      <c r="AP72" s="94"/>
      <c r="AQ72" s="94"/>
      <c r="AR72" s="94"/>
      <c r="AS72" s="94"/>
      <c r="AU72" s="94"/>
      <c r="AV72" s="94"/>
      <c r="AW72" s="94"/>
      <c r="AX72" s="94"/>
      <c r="AY72" s="94"/>
      <c r="AZ72" s="94"/>
      <c r="BA72" s="95"/>
      <c r="BB72" s="94"/>
      <c r="BC72" s="94"/>
      <c r="BD72" s="94"/>
      <c r="BE72" s="94"/>
    </row>
    <row r="73" spans="1:57" ht="17.100000000000001" customHeight="1" x14ac:dyDescent="0.3">
      <c r="A73" s="33"/>
      <c r="B73" s="7" t="str">
        <f>$B$13</f>
        <v>Type medewerker 10</v>
      </c>
      <c r="C73" s="70">
        <f t="shared" si="58"/>
        <v>0</v>
      </c>
      <c r="E73" s="94"/>
      <c r="G73" s="94"/>
      <c r="H73" s="94"/>
      <c r="I73" s="94"/>
      <c r="J73" s="94"/>
      <c r="M73" s="94"/>
      <c r="N73" s="94"/>
      <c r="O73" s="94"/>
      <c r="P73" s="94"/>
      <c r="Q73" s="94"/>
      <c r="R73" s="94"/>
      <c r="S73" s="94"/>
      <c r="T73" s="94"/>
      <c r="U73" s="94"/>
      <c r="V73" s="94"/>
      <c r="W73" s="94"/>
      <c r="X73" s="94"/>
      <c r="Z73" s="94"/>
      <c r="AA73" s="94"/>
      <c r="AB73" s="94"/>
      <c r="AC73" s="94"/>
      <c r="AE73" s="94"/>
      <c r="AF73" s="94"/>
      <c r="AG73" s="94"/>
      <c r="AH73" s="95"/>
      <c r="AI73" s="94"/>
      <c r="AJ73" s="94"/>
      <c r="AK73" s="94"/>
      <c r="AM73" s="94"/>
      <c r="AN73" s="94"/>
      <c r="AO73" s="94"/>
      <c r="AP73" s="94"/>
      <c r="AQ73" s="94"/>
      <c r="AR73" s="94"/>
      <c r="AS73" s="94"/>
      <c r="AU73" s="94"/>
      <c r="AV73" s="94"/>
      <c r="AW73" s="94"/>
      <c r="AX73" s="94"/>
      <c r="AY73" s="94"/>
      <c r="AZ73" s="94"/>
      <c r="BA73" s="95"/>
      <c r="BB73" s="94"/>
      <c r="BC73" s="94"/>
      <c r="BD73" s="94"/>
      <c r="BE73" s="94"/>
    </row>
    <row r="74" spans="1:57" s="1" customFormat="1" ht="17.100000000000001" customHeight="1" thickBot="1" x14ac:dyDescent="0.35">
      <c r="A74" s="33"/>
      <c r="B74" s="4" t="s">
        <v>67</v>
      </c>
      <c r="C74" s="71">
        <f t="shared" si="58"/>
        <v>0</v>
      </c>
      <c r="D74" s="2"/>
      <c r="E74" s="72">
        <f t="shared" ref="E74:G74" si="59">SUM(E64:E73)</f>
        <v>0</v>
      </c>
      <c r="F74" s="3"/>
      <c r="G74" s="72">
        <f t="shared" si="59"/>
        <v>0</v>
      </c>
      <c r="H74" s="72">
        <f t="shared" ref="H74:J74" si="60">SUM(H64:H73)</f>
        <v>0</v>
      </c>
      <c r="I74" s="72">
        <f t="shared" si="60"/>
        <v>0</v>
      </c>
      <c r="J74" s="72">
        <f t="shared" si="60"/>
        <v>0</v>
      </c>
      <c r="K74" s="3"/>
      <c r="L74" s="3"/>
      <c r="M74" s="72">
        <f t="shared" ref="M74:X74" si="61">SUM(M64:M73)</f>
        <v>0</v>
      </c>
      <c r="N74" s="72">
        <f t="shared" si="61"/>
        <v>0</v>
      </c>
      <c r="O74" s="72">
        <f t="shared" si="61"/>
        <v>0</v>
      </c>
      <c r="P74" s="72">
        <f t="shared" si="61"/>
        <v>0</v>
      </c>
      <c r="Q74" s="72">
        <f t="shared" si="61"/>
        <v>0</v>
      </c>
      <c r="R74" s="72">
        <f t="shared" si="61"/>
        <v>0</v>
      </c>
      <c r="S74" s="72">
        <f t="shared" si="61"/>
        <v>0</v>
      </c>
      <c r="T74" s="72">
        <f t="shared" si="61"/>
        <v>0</v>
      </c>
      <c r="U74" s="72">
        <f t="shared" si="61"/>
        <v>0</v>
      </c>
      <c r="V74" s="72">
        <f t="shared" si="61"/>
        <v>0</v>
      </c>
      <c r="W74" s="72">
        <f t="shared" si="61"/>
        <v>0</v>
      </c>
      <c r="X74" s="72">
        <f t="shared" si="61"/>
        <v>0</v>
      </c>
      <c r="Y74" s="3"/>
      <c r="Z74" s="72">
        <f t="shared" ref="Z74:AC74" si="62">SUM(Z64:Z73)</f>
        <v>0</v>
      </c>
      <c r="AA74" s="72">
        <f t="shared" si="62"/>
        <v>0</v>
      </c>
      <c r="AB74" s="72">
        <f t="shared" si="62"/>
        <v>0</v>
      </c>
      <c r="AC74" s="72">
        <f t="shared" si="62"/>
        <v>0</v>
      </c>
      <c r="AD74" s="3"/>
      <c r="AE74" s="72">
        <f t="shared" ref="AE74:AG74" si="63">SUM(AE64:AE73)</f>
        <v>0</v>
      </c>
      <c r="AF74" s="72">
        <f t="shared" si="63"/>
        <v>0</v>
      </c>
      <c r="AG74" s="72">
        <f t="shared" si="63"/>
        <v>0</v>
      </c>
      <c r="AH74" s="3"/>
      <c r="AI74" s="72">
        <f t="shared" ref="AI74:AK74" si="64">SUM(AI64:AI73)</f>
        <v>0</v>
      </c>
      <c r="AJ74" s="72">
        <f t="shared" si="64"/>
        <v>0</v>
      </c>
      <c r="AK74" s="72">
        <f t="shared" si="64"/>
        <v>0</v>
      </c>
      <c r="AL74" s="3"/>
      <c r="AM74" s="72">
        <f t="shared" ref="AM74:AS74" si="65">SUM(AM64:AM73)</f>
        <v>0</v>
      </c>
      <c r="AN74" s="72">
        <f t="shared" si="65"/>
        <v>0</v>
      </c>
      <c r="AO74" s="72">
        <f t="shared" si="65"/>
        <v>0</v>
      </c>
      <c r="AP74" s="72">
        <f t="shared" si="65"/>
        <v>0</v>
      </c>
      <c r="AQ74" s="72">
        <f t="shared" si="65"/>
        <v>0</v>
      </c>
      <c r="AR74" s="72">
        <f t="shared" si="65"/>
        <v>0</v>
      </c>
      <c r="AS74" s="72">
        <f t="shared" si="65"/>
        <v>0</v>
      </c>
      <c r="AT74" s="3"/>
      <c r="AU74" s="72">
        <f t="shared" ref="AU74:AZ74" si="66">SUM(AU64:AU73)</f>
        <v>0</v>
      </c>
      <c r="AV74" s="72">
        <f t="shared" si="66"/>
        <v>0</v>
      </c>
      <c r="AW74" s="72">
        <f t="shared" si="66"/>
        <v>0</v>
      </c>
      <c r="AX74" s="72">
        <f t="shared" si="66"/>
        <v>0</v>
      </c>
      <c r="AY74" s="72">
        <f t="shared" si="66"/>
        <v>0</v>
      </c>
      <c r="AZ74" s="72">
        <f t="shared" si="66"/>
        <v>0</v>
      </c>
      <c r="BA74" s="3"/>
      <c r="BB74" s="72">
        <f t="shared" ref="BB74:BE74" si="67">SUM(BB64:BB73)</f>
        <v>0</v>
      </c>
      <c r="BC74" s="72">
        <f t="shared" si="67"/>
        <v>0</v>
      </c>
      <c r="BD74" s="72">
        <f t="shared" si="67"/>
        <v>0</v>
      </c>
      <c r="BE74" s="72">
        <f t="shared" si="67"/>
        <v>0</v>
      </c>
    </row>
    <row r="75" spans="1:57" ht="5.25" customHeight="1" x14ac:dyDescent="0.3">
      <c r="A75" s="33"/>
      <c r="B75" s="8"/>
      <c r="C75" s="8"/>
      <c r="E75" s="8"/>
      <c r="G75" s="8"/>
      <c r="H75" s="8"/>
      <c r="I75" s="8"/>
      <c r="J75" s="8"/>
      <c r="M75" s="8"/>
      <c r="N75" s="8"/>
      <c r="O75" s="8"/>
      <c r="P75" s="8"/>
      <c r="Q75" s="8"/>
      <c r="R75" s="8"/>
      <c r="S75" s="8"/>
      <c r="T75" s="8"/>
      <c r="U75" s="8"/>
      <c r="V75" s="8"/>
      <c r="W75" s="8"/>
      <c r="X75" s="8"/>
      <c r="Z75" s="8"/>
      <c r="AA75" s="8"/>
      <c r="AB75" s="8"/>
      <c r="AC75" s="8"/>
      <c r="AE75" s="8"/>
      <c r="AF75" s="8"/>
      <c r="AG75" s="8"/>
      <c r="AI75" s="8"/>
      <c r="AJ75" s="8"/>
      <c r="AK75" s="8"/>
      <c r="AM75" s="8"/>
      <c r="AN75" s="8"/>
      <c r="AO75" s="8"/>
      <c r="AP75" s="8"/>
      <c r="AQ75" s="8"/>
      <c r="AR75" s="8"/>
      <c r="AS75" s="8"/>
      <c r="AU75" s="8"/>
      <c r="AV75" s="8"/>
      <c r="AW75" s="8"/>
      <c r="AX75" s="8"/>
      <c r="AY75" s="8"/>
      <c r="AZ75" s="8"/>
      <c r="BB75" s="8"/>
      <c r="BC75" s="8"/>
      <c r="BD75" s="8"/>
      <c r="BE75" s="8"/>
    </row>
    <row r="76" spans="1:57" s="66" customFormat="1" ht="17.100000000000001" customHeight="1" x14ac:dyDescent="0.3">
      <c r="A76" s="63"/>
      <c r="B76" s="67" t="s">
        <v>106</v>
      </c>
      <c r="C76" s="64"/>
      <c r="D76" s="2"/>
      <c r="E76" s="65"/>
      <c r="F76" s="3"/>
      <c r="G76" s="65"/>
      <c r="H76" s="65"/>
      <c r="I76" s="65"/>
      <c r="J76" s="65"/>
      <c r="K76" s="3"/>
      <c r="L76" s="3"/>
      <c r="M76" s="65"/>
      <c r="N76" s="65"/>
      <c r="O76" s="65"/>
      <c r="P76" s="65"/>
      <c r="Q76" s="65"/>
      <c r="R76" s="65"/>
      <c r="S76" s="65"/>
      <c r="T76" s="65"/>
      <c r="U76" s="65"/>
      <c r="V76" s="65"/>
      <c r="W76" s="65"/>
      <c r="X76" s="65"/>
      <c r="Y76" s="3"/>
      <c r="Z76" s="65"/>
      <c r="AA76" s="65"/>
      <c r="AB76" s="65"/>
      <c r="AC76" s="65"/>
      <c r="AD76" s="3"/>
      <c r="AE76" s="65"/>
      <c r="AF76" s="65"/>
      <c r="AG76" s="65"/>
      <c r="AH76" s="3"/>
      <c r="AI76" s="65"/>
      <c r="AJ76" s="65"/>
      <c r="AK76" s="65"/>
      <c r="AL76" s="3"/>
      <c r="AM76" s="65"/>
      <c r="AN76" s="65"/>
      <c r="AO76" s="65"/>
      <c r="AP76" s="65"/>
      <c r="AQ76" s="65"/>
      <c r="AR76" s="65"/>
      <c r="AS76" s="65"/>
      <c r="AT76" s="3"/>
      <c r="AU76" s="65"/>
      <c r="AV76" s="65"/>
      <c r="AW76" s="65"/>
      <c r="AX76" s="65"/>
      <c r="AY76" s="65"/>
      <c r="AZ76" s="65"/>
      <c r="BA76" s="3"/>
      <c r="BB76" s="65"/>
      <c r="BC76" s="65"/>
      <c r="BD76" s="65"/>
      <c r="BE76" s="65"/>
    </row>
    <row r="77" spans="1:57" ht="17.100000000000001" customHeight="1" x14ac:dyDescent="0.3">
      <c r="A77" s="33"/>
      <c r="B77" s="7" t="s">
        <v>211</v>
      </c>
      <c r="C77" s="73">
        <f t="shared" ref="C77:C81" si="68">SUM(D77:BE77)</f>
        <v>0</v>
      </c>
      <c r="E77" s="73">
        <f>(($C$4*E64)+($C$5*E65)+($C$6*E66)+($C$7*E67)+($C$8*E68)+($C$9*E69)+($C$10*E70)+($C$11*E71)+($C$12*E72)+($C$13*E73))*Uitgangspunten!$C$3</f>
        <v>0</v>
      </c>
      <c r="G77" s="73">
        <f>(($C$4*G64)+($C$5*G65)+($C$6*G66)+($C$7*G67)+($C$8*G68)+($C$9*G69)+($C$10*G70)+($C$11*G71)+($C$12*G72)+($C$13*G73))*Uitgangspunten!$C$3</f>
        <v>0</v>
      </c>
      <c r="H77" s="73">
        <f>(($C$4*H64)+($C$5*H65)+($C$6*H66)+($C$7*H67)+($C$8*H68)+($C$9*H69)+($C$10*H70)+($C$11*H71)+($C$12*H72)+($C$13*H73))*Uitgangspunten!$C$3</f>
        <v>0</v>
      </c>
      <c r="I77" s="73">
        <f>(($C$4*I64)+($C$5*I65)+($C$6*I66)+($C$7*I67)+($C$8*I68)+($C$9*I69)+($C$10*I70)+($C$11*I71)+($C$12*I72)+($C$13*I73))*Uitgangspunten!$C$3</f>
        <v>0</v>
      </c>
      <c r="J77" s="73">
        <f>(($C$4*J64)+($C$5*J65)+($C$6*J66)+($C$7*J67)+($C$8*J68)+($C$9*J69)+($C$10*J70)+($C$11*J71)+($C$12*J72)+($C$13*J73))*Uitgangspunten!$C$3</f>
        <v>0</v>
      </c>
      <c r="M77" s="73">
        <f>(($C$4*M64)+($C$5*M65)+($C$6*M66)+($C$7*M67)+($C$8*M68)+($C$9*M69)+($C$10*M70)+($C$11*M71)+($C$12*M72)+($C$13*M73))*Uitgangspunten!$C$3</f>
        <v>0</v>
      </c>
      <c r="N77" s="73">
        <f>(($C$4*N64)+($C$5*N65)+($C$6*N66)+($C$7*N67)+($C$8*N68)+($C$9*N69)+($C$10*N70)+($C$11*N71)+($C$12*N72)+($C$13*N73))*Uitgangspunten!$C$3</f>
        <v>0</v>
      </c>
      <c r="O77" s="73">
        <f>(($C$4*O64)+($C$5*O65)+($C$6*O66)+($C$7*O67)+($C$8*O68)+($C$9*O69)+($C$10*O70)+($C$11*O71)+($C$12*O72)+($C$13*O73))*Uitgangspunten!$C$3</f>
        <v>0</v>
      </c>
      <c r="P77" s="73">
        <f>(($C$4*P64)+($C$5*P65)+($C$6*P66)+($C$7*P67)+($C$8*P68)+($C$9*P69)+($C$10*P70)+($C$11*P71)+($C$12*P72)+($C$13*P73))*Uitgangspunten!$C$3</f>
        <v>0</v>
      </c>
      <c r="Q77" s="73">
        <f>(($C$4*Q64)+($C$5*Q65)+($C$6*Q66)+($C$7*Q67)+($C$8*Q68)+($C$9*Q69)+($C$10*Q70)+($C$11*Q71)+($C$12*Q72)+($C$13*Q73))*Uitgangspunten!$C$3</f>
        <v>0</v>
      </c>
      <c r="R77" s="73">
        <f>(($C$4*R64)+($C$5*R65)+($C$6*R66)+($C$7*R67)+($C$8*R68)+($C$9*R69)+($C$10*R70)+($C$11*R71)+($C$12*R72)+($C$13*R73))*Uitgangspunten!$C$3</f>
        <v>0</v>
      </c>
      <c r="S77" s="73">
        <f>(($C$4*S64)+($C$5*S65)+($C$6*S66)+($C$7*S67)+($C$8*S68)+($C$9*S69)+($C$10*S70)+($C$11*S71)+($C$12*S72)+($C$13*S73))*Uitgangspunten!$C$3</f>
        <v>0</v>
      </c>
      <c r="T77" s="73">
        <f>(($C$4*T64)+($C$5*T65)+($C$6*T66)+($C$7*T67)+($C$8*T68)+($C$9*T69)+($C$10*T70)+($C$11*T71)+($C$12*T72)+($C$13*T73))*Uitgangspunten!$C$3</f>
        <v>0</v>
      </c>
      <c r="U77" s="73">
        <f>(($C$4*U64)+($C$5*U65)+($C$6*U66)+($C$7*U67)+($C$8*U68)+($C$9*U69)+($C$10*U70)+($C$11*U71)+($C$12*U72)+($C$13*U73))*Uitgangspunten!$C$3</f>
        <v>0</v>
      </c>
      <c r="V77" s="73">
        <f>(($C$4*V64)+($C$5*V65)+($C$6*V66)+($C$7*V67)+($C$8*V68)+($C$9*V69)+($C$10*V70)+($C$11*V71)+($C$12*V72)+($C$13*V73))*Uitgangspunten!$C$3</f>
        <v>0</v>
      </c>
      <c r="W77" s="73">
        <f>(($C$4*W64)+($C$5*W65)+($C$6*W66)+($C$7*W67)+($C$8*W68)+($C$9*W69)+($C$10*W70)+($C$11*W71)+($C$12*W72)+($C$13*W73))*Uitgangspunten!$C$3</f>
        <v>0</v>
      </c>
      <c r="X77" s="73">
        <f>(($C$4*X64)+($C$5*X65)+($C$6*X66)+($C$7*X67)+($C$8*X68)+($C$9*X69)+($C$10*X70)+($C$11*X71)+($C$12*X72)+($C$13*X73))*Uitgangspunten!$C$3</f>
        <v>0</v>
      </c>
      <c r="Z77" s="73">
        <f>(($C$4*Z64)+($C$5*Z65)+($C$6*Z66)+($C$7*Z67)+($C$8*Z68)+($C$9*Z69)+($C$10*Z70)+($C$11*Z71)+($C$12*Z72)+($C$13*Z73))*Uitgangspunten!$C$3</f>
        <v>0</v>
      </c>
      <c r="AA77" s="73">
        <f>(($C$4*AA64)+($C$5*AA65)+($C$6*AA66)+($C$7*AA67)+($C$8*AA68)+($C$9*AA69)+($C$10*AA70)+($C$11*AA71)+($C$12*AA72)+($C$13*AA73))*Uitgangspunten!$C$3</f>
        <v>0</v>
      </c>
      <c r="AB77" s="73">
        <f>(($C$4*AB64)+($C$5*AB65)+($C$6*AB66)+($C$7*AB67)+($C$8*AB68)+($C$9*AB69)+($C$10*AB70)+($C$11*AB71)+($C$12*AB72)+($C$13*AB73))*Uitgangspunten!$C$3</f>
        <v>0</v>
      </c>
      <c r="AC77" s="73">
        <f>(($C$4*AC64)+($C$5*AC65)+($C$6*AC66)+($C$7*AC67)+($C$8*AC68)+($C$9*AC69)+($C$10*AC70)+($C$11*AC71)+($C$12*AC72)+($C$13*AC73))*Uitgangspunten!$C$3</f>
        <v>0</v>
      </c>
      <c r="AE77" s="73">
        <f>(($C$4*AE64)+($C$5*AE65)+($C$6*AE66)+($C$7*AE67)+($C$8*AE68)+($C$9*AE69)+($C$10*AE70)+($C$11*AE71)+($C$12*AE72)+($C$13*AE73))*Uitgangspunten!$C$3</f>
        <v>0</v>
      </c>
      <c r="AF77" s="73">
        <f>(($C$4*AF64)+($C$5*AF65)+($C$6*AF66)+($C$7*AF67)+($C$8*AF68)+($C$9*AF69)+($C$10*AF70)+($C$11*AF71)+($C$12*AF72)+($C$13*AF73))*Uitgangspunten!$C$3</f>
        <v>0</v>
      </c>
      <c r="AG77" s="73">
        <f>(($C$4*AG64)+($C$5*AG65)+($C$6*AG66)+($C$7*AG67)+($C$8*AG68)+($C$9*AG69)+($C$10*AG70)+($C$11*AG71)+($C$12*AG72)+($C$13*AG73))*Uitgangspunten!$C$3</f>
        <v>0</v>
      </c>
      <c r="AI77" s="73">
        <f>(($C$4*AI64)+($C$5*AI65)+($C$6*AI66)+($C$7*AI67)+($C$8*AI68)+($C$9*AI69)+($C$10*AI70)+($C$11*AI71)+($C$12*AI72)+($C$13*AI73))*Uitgangspunten!$C$3</f>
        <v>0</v>
      </c>
      <c r="AJ77" s="73">
        <f>(($C$4*AJ64)+($C$5*AJ65)+($C$6*AJ66)+($C$7*AJ67)+($C$8*AJ68)+($C$9*AJ69)+($C$10*AJ70)+($C$11*AJ71)+($C$12*AJ72)+($C$13*AJ73))*Uitgangspunten!$C$3</f>
        <v>0</v>
      </c>
      <c r="AK77" s="73">
        <f>(($C$4*AK64)+($C$5*AK65)+($C$6*AK66)+($C$7*AK67)+($C$8*AK68)+($C$9*AK69)+($C$10*AK70)+($C$11*AK71)+($C$12*AK72)+($C$13*AK73))*Uitgangspunten!$C$3</f>
        <v>0</v>
      </c>
      <c r="AM77" s="73">
        <f>(($C$4*AM64)+($C$5*AM65)+($C$6*AM66)+($C$7*AM67)+($C$8*AM68)+($C$9*AM69)+($C$10*AM70)+($C$11*AM71)+($C$12*AM72)+($C$13*AM73))*Uitgangspunten!$C$3</f>
        <v>0</v>
      </c>
      <c r="AN77" s="73">
        <f>(($C$4*AN64)+($C$5*AN65)+($C$6*AN66)+($C$7*AN67)+($C$8*AN68)+($C$9*AN69)+($C$10*AN70)+($C$11*AN71)+($C$12*AN72)+($C$13*AN73))*Uitgangspunten!$C$3</f>
        <v>0</v>
      </c>
      <c r="AO77" s="73">
        <f>(($C$4*AO64)+($C$5*AO65)+($C$6*AO66)+($C$7*AO67)+($C$8*AO68)+($C$9*AO69)+($C$10*AO70)+($C$11*AO71)+($C$12*AO72)+($C$13*AO73))*Uitgangspunten!$C$3</f>
        <v>0</v>
      </c>
      <c r="AP77" s="73">
        <f>(($C$4*AP64)+($C$5*AP65)+($C$6*AP66)+($C$7*AP67)+($C$8*AP68)+($C$9*AP69)+($C$10*AP70)+($C$11*AP71)+($C$12*AP72)+($C$13*AP73))*Uitgangspunten!$C$3</f>
        <v>0</v>
      </c>
      <c r="AQ77" s="73">
        <f>(($C$4*AQ64)+($C$5*AQ65)+($C$6*AQ66)+($C$7*AQ67)+($C$8*AQ68)+($C$9*AQ69)+($C$10*AQ70)+($C$11*AQ71)+($C$12*AQ72)+($C$13*AQ73))*Uitgangspunten!$C$3</f>
        <v>0</v>
      </c>
      <c r="AR77" s="73">
        <f>(($C$4*AR64)+($C$5*AR65)+($C$6*AR66)+($C$7*AR67)+($C$8*AR68)+($C$9*AR69)+($C$10*AR70)+($C$11*AR71)+($C$12*AR72)+($C$13*AR73))*Uitgangspunten!$C$3</f>
        <v>0</v>
      </c>
      <c r="AS77" s="73">
        <f>(($C$4*AS64)+($C$5*AS65)+($C$6*AS66)+($C$7*AS67)+($C$8*AS68)+($C$9*AS69)+($C$10*AS70)+($C$11*AS71)+($C$12*AS72)+($C$13*AS73))*Uitgangspunten!$C$3</f>
        <v>0</v>
      </c>
      <c r="AU77" s="73">
        <f>(($C$4*AU64)+($C$5*AU65)+($C$6*AU66)+($C$7*AU67)+($C$8*AU68)+($C$9*AU69)+($C$10*AU70)+($C$11*AU71)+($C$12*AU72)+($C$13*AU73))*Uitgangspunten!$C$3</f>
        <v>0</v>
      </c>
      <c r="AV77" s="73">
        <f>(($C$4*AV64)+($C$5*AV65)+($C$6*AV66)+($C$7*AV67)+($C$8*AV68)+($C$9*AV69)+($C$10*AV70)+($C$11*AV71)+($C$12*AV72)+($C$13*AV73))*Uitgangspunten!$C$3</f>
        <v>0</v>
      </c>
      <c r="AW77" s="73">
        <f>(($C$4*AW64)+($C$5*AW65)+($C$6*AW66)+($C$7*AW67)+($C$8*AW68)+($C$9*AW69)+($C$10*AW70)+($C$11*AW71)+($C$12*AW72)+($C$13*AW73))*Uitgangspunten!$C$3</f>
        <v>0</v>
      </c>
      <c r="AX77" s="73">
        <f>(($C$4*AX64)+($C$5*AX65)+($C$6*AX66)+($C$7*AX67)+($C$8*AX68)+($C$9*AX69)+($C$10*AX70)+($C$11*AX71)+($C$12*AX72)+($C$13*AX73))*Uitgangspunten!$C$3</f>
        <v>0</v>
      </c>
      <c r="AY77" s="73">
        <f>(($C$4*AY64)+($C$5*AY65)+($C$6*AY66)+($C$7*AY67)+($C$8*AY68)+($C$9*AY69)+($C$10*AY70)+($C$11*AY71)+($C$12*AY72)+($C$13*AY73))*Uitgangspunten!$C$3</f>
        <v>0</v>
      </c>
      <c r="AZ77" s="73">
        <f>(($C$4*AZ64)+($C$5*AZ65)+($C$6*AZ66)+($C$7*AZ67)+($C$8*AZ68)+($C$9*AZ69)+($C$10*AZ70)+($C$11*AZ71)+($C$12*AZ72)+($C$13*AZ73))*Uitgangspunten!$C$3</f>
        <v>0</v>
      </c>
      <c r="BB77" s="73">
        <f>(($C$4*BB64)+($C$5*BB65)+($C$6*BB66)+($C$7*BB67)+($C$8*BB68)+($C$9*BB69)+($C$10*BB70)+($C$11*BB71)+($C$12*BB72)+($C$13*BB73))*Uitgangspunten!$C$3</f>
        <v>0</v>
      </c>
      <c r="BC77" s="73">
        <f>(($C$4*BC64)+($C$5*BC65)+($C$6*BC66)+($C$7*BC67)+($C$8*BC68)+($C$9*BC69)+($C$10*BC70)+($C$11*BC71)+($C$12*BC72)+($C$13*BC73))*Uitgangspunten!$C$3</f>
        <v>0</v>
      </c>
      <c r="BD77" s="73">
        <f>(($C$4*BD64)+($C$5*BD65)+($C$6*BD66)+($C$7*BD67)+($C$8*BD68)+($C$9*BD69)+($C$10*BD70)+($C$11*BD71)+($C$12*BD72)+($C$13*BD73))*Uitgangspunten!$C$3</f>
        <v>0</v>
      </c>
      <c r="BE77" s="73">
        <f>(($C$4*BE64)+($C$5*BE65)+($C$6*BE66)+($C$7*BE67)+($C$8*BE68)+($C$9*BE69)+($C$10*BE70)+($C$11*BE71)+($C$12*BE72)+($C$13*BE73))*Uitgangspunten!$C$3</f>
        <v>0</v>
      </c>
    </row>
    <row r="78" spans="1:57" ht="17.100000000000001" customHeight="1" x14ac:dyDescent="0.3">
      <c r="A78" s="33"/>
      <c r="B78" s="7" t="s">
        <v>107</v>
      </c>
      <c r="C78" s="73">
        <f t="shared" si="68"/>
        <v>0</v>
      </c>
      <c r="E78" s="96"/>
      <c r="G78" s="96"/>
      <c r="H78" s="96"/>
      <c r="I78" s="96"/>
      <c r="J78" s="96"/>
      <c r="M78" s="96"/>
      <c r="N78" s="96"/>
      <c r="O78" s="96"/>
      <c r="P78" s="96"/>
      <c r="Q78" s="96"/>
      <c r="R78" s="96"/>
      <c r="S78" s="96"/>
      <c r="T78" s="96"/>
      <c r="U78" s="96"/>
      <c r="V78" s="96"/>
      <c r="W78" s="96"/>
      <c r="X78" s="96"/>
      <c r="Z78" s="96"/>
      <c r="AA78" s="96"/>
      <c r="AB78" s="96"/>
      <c r="AC78" s="96"/>
      <c r="AE78" s="96"/>
      <c r="AF78" s="96"/>
      <c r="AG78" s="96"/>
      <c r="AH78" s="95"/>
      <c r="AI78" s="96"/>
      <c r="AJ78" s="96"/>
      <c r="AK78" s="96"/>
      <c r="AM78" s="96"/>
      <c r="AN78" s="96"/>
      <c r="AO78" s="96"/>
      <c r="AP78" s="96"/>
      <c r="AQ78" s="96"/>
      <c r="AR78" s="96"/>
      <c r="AS78" s="96"/>
      <c r="AU78" s="96"/>
      <c r="AV78" s="96"/>
      <c r="AW78" s="96"/>
      <c r="AX78" s="96"/>
      <c r="AY78" s="96"/>
      <c r="AZ78" s="96"/>
      <c r="BA78" s="95"/>
      <c r="BB78" s="96"/>
      <c r="BC78" s="96"/>
      <c r="BD78" s="96"/>
      <c r="BE78" s="96"/>
    </row>
    <row r="79" spans="1:57" ht="17.100000000000001" customHeight="1" x14ac:dyDescent="0.3">
      <c r="A79" s="33"/>
      <c r="B79" s="7" t="s">
        <v>68</v>
      </c>
      <c r="C79" s="73">
        <f t="shared" si="68"/>
        <v>0</v>
      </c>
      <c r="E79" s="96"/>
      <c r="G79" s="96"/>
      <c r="H79" s="96"/>
      <c r="I79" s="96"/>
      <c r="J79" s="96"/>
      <c r="M79" s="96"/>
      <c r="N79" s="96"/>
      <c r="O79" s="96"/>
      <c r="P79" s="96"/>
      <c r="Q79" s="96"/>
      <c r="R79" s="96"/>
      <c r="S79" s="96"/>
      <c r="T79" s="96"/>
      <c r="U79" s="96"/>
      <c r="V79" s="96"/>
      <c r="W79" s="96"/>
      <c r="X79" s="96"/>
      <c r="Z79" s="96"/>
      <c r="AA79" s="96"/>
      <c r="AB79" s="96"/>
      <c r="AC79" s="96"/>
      <c r="AE79" s="96"/>
      <c r="AF79" s="96"/>
      <c r="AG79" s="96"/>
      <c r="AH79" s="95"/>
      <c r="AI79" s="96"/>
      <c r="AJ79" s="96"/>
      <c r="AK79" s="96"/>
      <c r="AM79" s="96"/>
      <c r="AN79" s="96"/>
      <c r="AO79" s="96"/>
      <c r="AP79" s="96"/>
      <c r="AQ79" s="96"/>
      <c r="AR79" s="96"/>
      <c r="AS79" s="96"/>
      <c r="AU79" s="96"/>
      <c r="AV79" s="96"/>
      <c r="AW79" s="96"/>
      <c r="AX79" s="96"/>
      <c r="AY79" s="96"/>
      <c r="AZ79" s="96"/>
      <c r="BA79" s="95"/>
      <c r="BB79" s="96"/>
      <c r="BC79" s="96"/>
      <c r="BD79" s="96"/>
      <c r="BE79" s="96"/>
    </row>
    <row r="80" spans="1:57" ht="17.100000000000001" customHeight="1" x14ac:dyDescent="0.3">
      <c r="A80" s="33"/>
      <c r="B80" s="74" t="s">
        <v>69</v>
      </c>
      <c r="C80" s="75">
        <f t="shared" si="68"/>
        <v>0</v>
      </c>
      <c r="E80" s="73">
        <f t="shared" ref="E80:G80" si="69">(E77+E78+E79)*$C$15</f>
        <v>0</v>
      </c>
      <c r="G80" s="73">
        <f t="shared" si="69"/>
        <v>0</v>
      </c>
      <c r="H80" s="73">
        <f t="shared" ref="H80:J80" si="70">(H77+H78+H79)*$C$15</f>
        <v>0</v>
      </c>
      <c r="I80" s="73">
        <f t="shared" si="70"/>
        <v>0</v>
      </c>
      <c r="J80" s="73">
        <f t="shared" si="70"/>
        <v>0</v>
      </c>
      <c r="M80" s="73">
        <f t="shared" ref="M80:X80" si="71">(M77+M78+M79)*$C$15</f>
        <v>0</v>
      </c>
      <c r="N80" s="73">
        <f t="shared" si="71"/>
        <v>0</v>
      </c>
      <c r="O80" s="73">
        <f t="shared" si="71"/>
        <v>0</v>
      </c>
      <c r="P80" s="73">
        <f t="shared" si="71"/>
        <v>0</v>
      </c>
      <c r="Q80" s="73">
        <f t="shared" si="71"/>
        <v>0</v>
      </c>
      <c r="R80" s="73">
        <f t="shared" si="71"/>
        <v>0</v>
      </c>
      <c r="S80" s="73">
        <f t="shared" si="71"/>
        <v>0</v>
      </c>
      <c r="T80" s="73">
        <f t="shared" si="71"/>
        <v>0</v>
      </c>
      <c r="U80" s="73">
        <f t="shared" si="71"/>
        <v>0</v>
      </c>
      <c r="V80" s="73">
        <f t="shared" si="71"/>
        <v>0</v>
      </c>
      <c r="W80" s="73">
        <f t="shared" si="71"/>
        <v>0</v>
      </c>
      <c r="X80" s="73">
        <f t="shared" si="71"/>
        <v>0</v>
      </c>
      <c r="Z80" s="73">
        <f t="shared" ref="Z80:AC80" si="72">(Z77+Z78+Z79)*$C$15</f>
        <v>0</v>
      </c>
      <c r="AA80" s="73">
        <f t="shared" si="72"/>
        <v>0</v>
      </c>
      <c r="AB80" s="73">
        <f t="shared" si="72"/>
        <v>0</v>
      </c>
      <c r="AC80" s="73">
        <f t="shared" si="72"/>
        <v>0</v>
      </c>
      <c r="AE80" s="73">
        <f t="shared" ref="AE80:AG80" si="73">(AE77+AE78+AE79)*$C$15</f>
        <v>0</v>
      </c>
      <c r="AF80" s="73">
        <f t="shared" si="73"/>
        <v>0</v>
      </c>
      <c r="AG80" s="73">
        <f t="shared" si="73"/>
        <v>0</v>
      </c>
      <c r="AI80" s="73">
        <f t="shared" ref="AI80:AK80" si="74">(AI77+AI78+AI79)*$C$15</f>
        <v>0</v>
      </c>
      <c r="AJ80" s="73">
        <f t="shared" si="74"/>
        <v>0</v>
      </c>
      <c r="AK80" s="73">
        <f t="shared" si="74"/>
        <v>0</v>
      </c>
      <c r="AM80" s="73">
        <f t="shared" ref="AM80:AS80" si="75">(AM77+AM78+AM79)*$C$15</f>
        <v>0</v>
      </c>
      <c r="AN80" s="73">
        <f t="shared" si="75"/>
        <v>0</v>
      </c>
      <c r="AO80" s="73">
        <f t="shared" si="75"/>
        <v>0</v>
      </c>
      <c r="AP80" s="73">
        <f t="shared" si="75"/>
        <v>0</v>
      </c>
      <c r="AQ80" s="73">
        <f t="shared" si="75"/>
        <v>0</v>
      </c>
      <c r="AR80" s="73">
        <f t="shared" si="75"/>
        <v>0</v>
      </c>
      <c r="AS80" s="73">
        <f t="shared" si="75"/>
        <v>0</v>
      </c>
      <c r="AU80" s="73">
        <f t="shared" ref="AU80:AZ80" si="76">(AU77+AU78+AU79)*$C$15</f>
        <v>0</v>
      </c>
      <c r="AV80" s="73">
        <f t="shared" si="76"/>
        <v>0</v>
      </c>
      <c r="AW80" s="73">
        <f t="shared" si="76"/>
        <v>0</v>
      </c>
      <c r="AX80" s="73">
        <f t="shared" si="76"/>
        <v>0</v>
      </c>
      <c r="AY80" s="73">
        <f t="shared" si="76"/>
        <v>0</v>
      </c>
      <c r="AZ80" s="73">
        <f t="shared" si="76"/>
        <v>0</v>
      </c>
      <c r="BB80" s="73">
        <f t="shared" ref="BB80:BE80" si="77">(BB77+BB78+BB79)*$C$15</f>
        <v>0</v>
      </c>
      <c r="BC80" s="73">
        <f t="shared" si="77"/>
        <v>0</v>
      </c>
      <c r="BD80" s="73">
        <f t="shared" si="77"/>
        <v>0</v>
      </c>
      <c r="BE80" s="73">
        <f t="shared" si="77"/>
        <v>0</v>
      </c>
    </row>
    <row r="81" spans="1:57" s="76" customFormat="1" ht="17.100000000000001" customHeight="1" thickBot="1" x14ac:dyDescent="0.35">
      <c r="A81" s="63"/>
      <c r="B81" s="4" t="s">
        <v>104</v>
      </c>
      <c r="C81" s="139">
        <f t="shared" si="68"/>
        <v>0</v>
      </c>
      <c r="D81" s="2"/>
      <c r="E81" s="139">
        <f t="shared" ref="E81:G81" si="78">SUM(E77:E80)</f>
        <v>0</v>
      </c>
      <c r="F81" s="3"/>
      <c r="G81" s="139">
        <f t="shared" si="78"/>
        <v>0</v>
      </c>
      <c r="H81" s="139">
        <f t="shared" ref="H81:J81" si="79">SUM(H77:H80)</f>
        <v>0</v>
      </c>
      <c r="I81" s="139">
        <f t="shared" si="79"/>
        <v>0</v>
      </c>
      <c r="J81" s="139">
        <f t="shared" si="79"/>
        <v>0</v>
      </c>
      <c r="K81" s="3"/>
      <c r="L81" s="3"/>
      <c r="M81" s="139">
        <f t="shared" ref="M81:X81" si="80">SUM(M77:M80)</f>
        <v>0</v>
      </c>
      <c r="N81" s="139">
        <f t="shared" si="80"/>
        <v>0</v>
      </c>
      <c r="O81" s="139">
        <f t="shared" si="80"/>
        <v>0</v>
      </c>
      <c r="P81" s="139">
        <f t="shared" si="80"/>
        <v>0</v>
      </c>
      <c r="Q81" s="139">
        <f t="shared" si="80"/>
        <v>0</v>
      </c>
      <c r="R81" s="139">
        <f t="shared" si="80"/>
        <v>0</v>
      </c>
      <c r="S81" s="139">
        <f t="shared" si="80"/>
        <v>0</v>
      </c>
      <c r="T81" s="139">
        <f t="shared" si="80"/>
        <v>0</v>
      </c>
      <c r="U81" s="139">
        <f t="shared" si="80"/>
        <v>0</v>
      </c>
      <c r="V81" s="139">
        <f t="shared" si="80"/>
        <v>0</v>
      </c>
      <c r="W81" s="139">
        <f t="shared" si="80"/>
        <v>0</v>
      </c>
      <c r="X81" s="139">
        <f t="shared" si="80"/>
        <v>0</v>
      </c>
      <c r="Y81" s="3"/>
      <c r="Z81" s="139">
        <f t="shared" ref="Z81:AC81" si="81">SUM(Z77:Z80)</f>
        <v>0</v>
      </c>
      <c r="AA81" s="139">
        <f t="shared" si="81"/>
        <v>0</v>
      </c>
      <c r="AB81" s="139">
        <f t="shared" si="81"/>
        <v>0</v>
      </c>
      <c r="AC81" s="139">
        <f t="shared" si="81"/>
        <v>0</v>
      </c>
      <c r="AD81" s="3"/>
      <c r="AE81" s="139">
        <f t="shared" ref="AE81:AG81" si="82">SUM(AE77:AE80)</f>
        <v>0</v>
      </c>
      <c r="AF81" s="139">
        <f t="shared" si="82"/>
        <v>0</v>
      </c>
      <c r="AG81" s="139">
        <f t="shared" si="82"/>
        <v>0</v>
      </c>
      <c r="AH81" s="3"/>
      <c r="AI81" s="139">
        <f t="shared" ref="AI81:AK81" si="83">SUM(AI77:AI80)</f>
        <v>0</v>
      </c>
      <c r="AJ81" s="139">
        <f t="shared" si="83"/>
        <v>0</v>
      </c>
      <c r="AK81" s="139">
        <f t="shared" si="83"/>
        <v>0</v>
      </c>
      <c r="AL81" s="3"/>
      <c r="AM81" s="139">
        <f t="shared" ref="AM81:AS81" si="84">SUM(AM77:AM80)</f>
        <v>0</v>
      </c>
      <c r="AN81" s="139">
        <f t="shared" si="84"/>
        <v>0</v>
      </c>
      <c r="AO81" s="139">
        <f t="shared" si="84"/>
        <v>0</v>
      </c>
      <c r="AP81" s="139">
        <f t="shared" si="84"/>
        <v>0</v>
      </c>
      <c r="AQ81" s="139">
        <f t="shared" si="84"/>
        <v>0</v>
      </c>
      <c r="AR81" s="139">
        <f t="shared" si="84"/>
        <v>0</v>
      </c>
      <c r="AS81" s="139">
        <f t="shared" si="84"/>
        <v>0</v>
      </c>
      <c r="AT81" s="3"/>
      <c r="AU81" s="139">
        <f t="shared" ref="AU81:AZ81" si="85">SUM(AU77:AU80)</f>
        <v>0</v>
      </c>
      <c r="AV81" s="139">
        <f t="shared" si="85"/>
        <v>0</v>
      </c>
      <c r="AW81" s="139">
        <f t="shared" si="85"/>
        <v>0</v>
      </c>
      <c r="AX81" s="139">
        <f t="shared" si="85"/>
        <v>0</v>
      </c>
      <c r="AY81" s="139">
        <f t="shared" si="85"/>
        <v>0</v>
      </c>
      <c r="AZ81" s="139">
        <f t="shared" si="85"/>
        <v>0</v>
      </c>
      <c r="BA81" s="3"/>
      <c r="BB81" s="139">
        <f t="shared" ref="BB81:BE81" si="86">SUM(BB77:BB80)</f>
        <v>0</v>
      </c>
      <c r="BC81" s="139">
        <f t="shared" si="86"/>
        <v>0</v>
      </c>
      <c r="BD81" s="139">
        <f t="shared" si="86"/>
        <v>0</v>
      </c>
      <c r="BE81" s="139">
        <f t="shared" si="86"/>
        <v>0</v>
      </c>
    </row>
    <row r="82" spans="1:57" ht="5.25" customHeight="1" x14ac:dyDescent="0.3"/>
    <row r="83" spans="1:57" ht="17.100000000000001" hidden="1" customHeight="1" x14ac:dyDescent="0.3"/>
  </sheetData>
  <sheetProtection algorithmName="SHA-512" hashValue="S0DvXFJUiOBGcopYnmal6TPHU92N0iCy63lcwfhNhDGV8A8oeMZoDHCMiJ8OeDCKBQSiFpFYjlS2tZw3gE9aZw==" saltValue="lE7/ouMm43p1gQ+rXQK4ow==" spinCount="100000" sheet="1" objects="1" scenarios="1"/>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C9F3-8311-468F-B183-8CFF52DF1C4A}">
  <dimension ref="A1:I7"/>
  <sheetViews>
    <sheetView workbookViewId="0">
      <selection activeCell="C3" sqref="C3:C6"/>
    </sheetView>
  </sheetViews>
  <sheetFormatPr defaultColWidth="0" defaultRowHeight="16.5" zeroHeight="1" x14ac:dyDescent="0.3"/>
  <cols>
    <col min="1" max="1" width="1.875" style="12" customWidth="1"/>
    <col min="2" max="2" width="54.125" style="12" bestFit="1" customWidth="1"/>
    <col min="3" max="5" width="14.25" style="12" customWidth="1"/>
    <col min="6" max="6" width="14.25" style="12" hidden="1" customWidth="1"/>
    <col min="7" max="7" width="1.875" style="12" customWidth="1"/>
    <col min="8" max="8" width="9" style="12" hidden="1" customWidth="1"/>
    <col min="9" max="9" width="0" style="12" hidden="1" customWidth="1"/>
    <col min="10" max="16384" width="9" style="12" hidden="1"/>
  </cols>
  <sheetData>
    <row r="1" spans="1:8" s="2" customFormat="1" ht="5.25" customHeight="1" x14ac:dyDescent="0.3">
      <c r="A1" s="5"/>
      <c r="D1" s="3"/>
    </row>
    <row r="2" spans="1:8" ht="31.5" x14ac:dyDescent="0.3">
      <c r="B2" s="37" t="s">
        <v>103</v>
      </c>
      <c r="C2" s="39" t="s">
        <v>185</v>
      </c>
      <c r="D2" s="38" t="s">
        <v>90</v>
      </c>
      <c r="E2" s="39" t="s">
        <v>207</v>
      </c>
      <c r="F2" s="16"/>
      <c r="G2" s="16"/>
      <c r="H2" s="16"/>
    </row>
    <row r="3" spans="1:8" x14ac:dyDescent="0.3">
      <c r="B3" s="17" t="s">
        <v>184</v>
      </c>
      <c r="C3" s="138"/>
      <c r="D3" s="117">
        <v>34</v>
      </c>
      <c r="E3" s="97">
        <f>C3*D3</f>
        <v>0</v>
      </c>
      <c r="F3" s="16"/>
      <c r="G3" s="16"/>
      <c r="H3" s="16"/>
    </row>
    <row r="4" spans="1:8" x14ac:dyDescent="0.3">
      <c r="B4" s="7" t="s">
        <v>183</v>
      </c>
      <c r="C4" s="138"/>
      <c r="D4" s="81">
        <v>37</v>
      </c>
      <c r="E4" s="98">
        <f>C4*D4</f>
        <v>0</v>
      </c>
      <c r="F4" s="16"/>
      <c r="G4" s="16"/>
      <c r="H4" s="16"/>
    </row>
    <row r="5" spans="1:8" x14ac:dyDescent="0.3">
      <c r="B5" s="7" t="s">
        <v>133</v>
      </c>
      <c r="C5" s="138"/>
      <c r="D5" s="81">
        <v>687</v>
      </c>
      <c r="E5" s="98">
        <f>C5*D5</f>
        <v>0</v>
      </c>
      <c r="F5" s="16"/>
      <c r="G5" s="16"/>
      <c r="H5" s="16"/>
    </row>
    <row r="6" spans="1:8" ht="17.25" thickBot="1" x14ac:dyDescent="0.35">
      <c r="B6" s="20" t="s">
        <v>134</v>
      </c>
      <c r="C6" s="136"/>
      <c r="D6" s="118">
        <v>1000</v>
      </c>
      <c r="E6" s="99">
        <f>C6*D6</f>
        <v>0</v>
      </c>
      <c r="F6" s="16"/>
      <c r="G6" s="16"/>
      <c r="H6" s="16"/>
    </row>
    <row r="7" spans="1:8" s="2" customFormat="1" ht="5.25" customHeight="1" x14ac:dyDescent="0.3">
      <c r="A7" s="5"/>
      <c r="D7" s="3"/>
    </row>
  </sheetData>
  <sheetProtection algorithmName="SHA-512" hashValue="AxVRs4hwSB24IPCetejNsHVNiTlpFIzmCAVhT9v/4QAz3yQIhgBC/Fb+HWf+jnPtiThtjpNyifBE/7+1t19xBQ==" saltValue="4izQ/SZan9F0Y9a3vUL1p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5A19-08D8-4D28-AA16-93D8057A637D}">
  <dimension ref="A1:K50"/>
  <sheetViews>
    <sheetView workbookViewId="0">
      <selection activeCell="C2" sqref="C2"/>
    </sheetView>
  </sheetViews>
  <sheetFormatPr defaultColWidth="0" defaultRowHeight="16.5" zeroHeight="1" x14ac:dyDescent="0.3"/>
  <cols>
    <col min="1" max="1" width="1.875" style="12" customWidth="1"/>
    <col min="2" max="2" width="72.875" bestFit="1" customWidth="1"/>
    <col min="3" max="5" width="14.625" customWidth="1"/>
    <col min="6" max="6" width="14.625" style="3" hidden="1" customWidth="1"/>
    <col min="7" max="8" width="14.625" style="2" hidden="1" customWidth="1"/>
    <col min="9" max="9" width="1.875" style="12" customWidth="1"/>
    <col min="10" max="10" width="14.625" hidden="1" customWidth="1"/>
    <col min="11" max="11" width="0" hidden="1" customWidth="1"/>
    <col min="12" max="16384" width="9" hidden="1"/>
  </cols>
  <sheetData>
    <row r="1" spans="1:8" s="2" customFormat="1" ht="5.25" customHeight="1" x14ac:dyDescent="0.3">
      <c r="A1" s="5"/>
      <c r="F1" s="3"/>
    </row>
    <row r="2" spans="1:8" s="12" customFormat="1" ht="31.5" x14ac:dyDescent="0.3">
      <c r="B2" s="37" t="s">
        <v>121</v>
      </c>
      <c r="C2" s="39" t="s">
        <v>216</v>
      </c>
      <c r="D2" s="39" t="s">
        <v>91</v>
      </c>
      <c r="E2" s="39" t="s">
        <v>207</v>
      </c>
      <c r="F2" s="3"/>
      <c r="G2" s="2"/>
      <c r="H2" s="2"/>
    </row>
    <row r="3" spans="1:8" s="12" customFormat="1" x14ac:dyDescent="0.3">
      <c r="B3" s="22" t="s">
        <v>120</v>
      </c>
      <c r="C3" s="138"/>
      <c r="D3" s="97">
        <v>83</v>
      </c>
      <c r="E3" s="127">
        <f t="shared" ref="E3:E14" si="0">C3*D3</f>
        <v>0</v>
      </c>
      <c r="F3" s="3"/>
      <c r="G3" s="2"/>
      <c r="H3" s="2"/>
    </row>
    <row r="4" spans="1:8" s="12" customFormat="1" x14ac:dyDescent="0.3">
      <c r="B4" s="8" t="s">
        <v>117</v>
      </c>
      <c r="C4" s="138"/>
      <c r="D4" s="98">
        <v>41</v>
      </c>
      <c r="E4" s="128">
        <f t="shared" si="0"/>
        <v>0</v>
      </c>
      <c r="F4" s="3"/>
      <c r="G4" s="2"/>
      <c r="H4" s="2"/>
    </row>
    <row r="5" spans="1:8" s="12" customFormat="1" x14ac:dyDescent="0.3">
      <c r="B5" s="8" t="s">
        <v>109</v>
      </c>
      <c r="C5" s="138"/>
      <c r="D5" s="98">
        <v>14</v>
      </c>
      <c r="E5" s="128">
        <f t="shared" si="0"/>
        <v>0</v>
      </c>
      <c r="F5" s="3"/>
      <c r="G5" s="2"/>
      <c r="H5" s="2"/>
    </row>
    <row r="6" spans="1:8" s="12" customFormat="1" x14ac:dyDescent="0.3">
      <c r="B6" s="8" t="s">
        <v>112</v>
      </c>
      <c r="C6" s="138"/>
      <c r="D6" s="98">
        <v>9</v>
      </c>
      <c r="E6" s="128">
        <f t="shared" si="0"/>
        <v>0</v>
      </c>
      <c r="F6" s="3"/>
      <c r="G6" s="2"/>
      <c r="H6" s="2"/>
    </row>
    <row r="7" spans="1:8" s="12" customFormat="1" x14ac:dyDescent="0.3">
      <c r="B7" s="8" t="s">
        <v>113</v>
      </c>
      <c r="C7" s="138"/>
      <c r="D7" s="98">
        <v>88</v>
      </c>
      <c r="E7" s="128">
        <f t="shared" si="0"/>
        <v>0</v>
      </c>
      <c r="F7" s="3"/>
      <c r="G7" s="2"/>
      <c r="H7" s="2"/>
    </row>
    <row r="8" spans="1:8" s="12" customFormat="1" x14ac:dyDescent="0.3">
      <c r="B8" s="8" t="s">
        <v>116</v>
      </c>
      <c r="C8" s="138"/>
      <c r="D8" s="98">
        <v>164</v>
      </c>
      <c r="E8" s="128">
        <f t="shared" si="0"/>
        <v>0</v>
      </c>
      <c r="F8" s="3"/>
      <c r="G8" s="2"/>
      <c r="H8" s="2"/>
    </row>
    <row r="9" spans="1:8" s="12" customFormat="1" x14ac:dyDescent="0.3">
      <c r="B9" s="8" t="s">
        <v>182</v>
      </c>
      <c r="C9" s="138"/>
      <c r="D9" s="98">
        <v>2</v>
      </c>
      <c r="E9" s="128">
        <f t="shared" si="0"/>
        <v>0</v>
      </c>
      <c r="F9" s="3"/>
      <c r="G9" s="2"/>
      <c r="H9" s="2"/>
    </row>
    <row r="10" spans="1:8" s="12" customFormat="1" x14ac:dyDescent="0.3">
      <c r="B10" s="8" t="s">
        <v>115</v>
      </c>
      <c r="C10" s="138"/>
      <c r="D10" s="98">
        <v>4</v>
      </c>
      <c r="E10" s="128">
        <f t="shared" si="0"/>
        <v>0</v>
      </c>
      <c r="F10" s="3"/>
      <c r="G10" s="2"/>
      <c r="H10" s="2"/>
    </row>
    <row r="11" spans="1:8" s="12" customFormat="1" x14ac:dyDescent="0.3">
      <c r="B11" s="8" t="s">
        <v>164</v>
      </c>
      <c r="C11" s="138"/>
      <c r="D11" s="98">
        <v>3</v>
      </c>
      <c r="E11" s="128">
        <f t="shared" si="0"/>
        <v>0</v>
      </c>
      <c r="F11" s="3"/>
      <c r="G11" s="2"/>
      <c r="H11" s="2"/>
    </row>
    <row r="12" spans="1:8" s="12" customFormat="1" x14ac:dyDescent="0.3">
      <c r="B12" s="8" t="s">
        <v>165</v>
      </c>
      <c r="C12" s="138"/>
      <c r="D12" s="98">
        <v>1084</v>
      </c>
      <c r="E12" s="128">
        <f t="shared" si="0"/>
        <v>0</v>
      </c>
      <c r="F12" s="3"/>
      <c r="G12" s="2"/>
      <c r="H12" s="2"/>
    </row>
    <row r="13" spans="1:8" s="12" customFormat="1" x14ac:dyDescent="0.3">
      <c r="B13" s="8" t="s">
        <v>166</v>
      </c>
      <c r="C13" s="138"/>
      <c r="D13" s="98">
        <v>14</v>
      </c>
      <c r="E13" s="128">
        <f t="shared" si="0"/>
        <v>0</v>
      </c>
      <c r="F13" s="3"/>
      <c r="G13" s="2"/>
      <c r="H13" s="2"/>
    </row>
    <row r="14" spans="1:8" s="12" customFormat="1" ht="17.25" thickBot="1" x14ac:dyDescent="0.35">
      <c r="B14" s="23" t="s">
        <v>111</v>
      </c>
      <c r="C14" s="136"/>
      <c r="D14" s="99">
        <v>8</v>
      </c>
      <c r="E14" s="129">
        <f t="shared" si="0"/>
        <v>0</v>
      </c>
      <c r="F14" s="3"/>
      <c r="G14" s="2"/>
      <c r="H14" s="2"/>
    </row>
    <row r="15" spans="1:8" s="2" customFormat="1" ht="5.25" customHeight="1" x14ac:dyDescent="0.3">
      <c r="A15" s="5"/>
      <c r="E15" s="125"/>
      <c r="F15" s="3"/>
    </row>
    <row r="16" spans="1:8" s="12" customFormat="1" ht="31.5" x14ac:dyDescent="0.3">
      <c r="B16" s="37" t="s">
        <v>123</v>
      </c>
      <c r="C16" s="39" t="s">
        <v>216</v>
      </c>
      <c r="D16" s="39" t="s">
        <v>91</v>
      </c>
      <c r="E16" s="39" t="s">
        <v>207</v>
      </c>
      <c r="F16" s="3"/>
      <c r="G16" s="2"/>
      <c r="H16" s="2"/>
    </row>
    <row r="17" spans="1:8" s="12" customFormat="1" x14ac:dyDescent="0.3">
      <c r="B17" s="22" t="s">
        <v>108</v>
      </c>
      <c r="C17" s="138"/>
      <c r="D17" s="97">
        <v>379</v>
      </c>
      <c r="E17" s="127">
        <f t="shared" ref="E17:E22" si="1">C17*D17</f>
        <v>0</v>
      </c>
      <c r="F17" s="3"/>
      <c r="G17" s="2"/>
      <c r="H17" s="2"/>
    </row>
    <row r="18" spans="1:8" s="12" customFormat="1" x14ac:dyDescent="0.3">
      <c r="B18" s="8" t="s">
        <v>118</v>
      </c>
      <c r="C18" s="138"/>
      <c r="D18" s="98">
        <v>563</v>
      </c>
      <c r="E18" s="128">
        <f t="shared" si="1"/>
        <v>0</v>
      </c>
      <c r="F18" s="3"/>
      <c r="G18" s="2"/>
      <c r="H18" s="2"/>
    </row>
    <row r="19" spans="1:8" s="12" customFormat="1" x14ac:dyDescent="0.3">
      <c r="B19" s="8" t="s">
        <v>122</v>
      </c>
      <c r="C19" s="138"/>
      <c r="D19" s="98">
        <v>20</v>
      </c>
      <c r="E19" s="128">
        <f t="shared" si="1"/>
        <v>0</v>
      </c>
      <c r="F19" s="3"/>
      <c r="G19" s="2"/>
      <c r="H19" s="2"/>
    </row>
    <row r="20" spans="1:8" s="12" customFormat="1" x14ac:dyDescent="0.3">
      <c r="B20" s="8" t="s">
        <v>114</v>
      </c>
      <c r="C20" s="138"/>
      <c r="D20" s="98">
        <v>28</v>
      </c>
      <c r="E20" s="128">
        <f t="shared" si="1"/>
        <v>0</v>
      </c>
      <c r="F20" s="3"/>
      <c r="G20" s="2"/>
      <c r="H20" s="2"/>
    </row>
    <row r="21" spans="1:8" s="12" customFormat="1" x14ac:dyDescent="0.3">
      <c r="B21" s="8" t="s">
        <v>119</v>
      </c>
      <c r="C21" s="138"/>
      <c r="D21" s="98">
        <v>133</v>
      </c>
      <c r="E21" s="128">
        <f t="shared" si="1"/>
        <v>0</v>
      </c>
      <c r="F21" s="3"/>
      <c r="G21" s="2"/>
      <c r="H21" s="2"/>
    </row>
    <row r="22" spans="1:8" s="12" customFormat="1" ht="17.25" thickBot="1" x14ac:dyDescent="0.35">
      <c r="B22" s="23" t="s">
        <v>110</v>
      </c>
      <c r="C22" s="136"/>
      <c r="D22" s="99">
        <v>18</v>
      </c>
      <c r="E22" s="129">
        <f t="shared" si="1"/>
        <v>0</v>
      </c>
      <c r="F22" s="3"/>
      <c r="G22" s="2"/>
      <c r="H22" s="2"/>
    </row>
    <row r="23" spans="1:8" s="2" customFormat="1" ht="5.25" customHeight="1" x14ac:dyDescent="0.3">
      <c r="A23" s="5"/>
      <c r="E23" s="125"/>
      <c r="F23" s="3"/>
    </row>
    <row r="24" spans="1:8" s="12" customFormat="1" ht="31.5" x14ac:dyDescent="0.3">
      <c r="B24" s="37" t="s">
        <v>198</v>
      </c>
      <c r="C24" s="39" t="s">
        <v>216</v>
      </c>
      <c r="D24" s="39" t="s">
        <v>91</v>
      </c>
      <c r="E24" s="39" t="s">
        <v>207</v>
      </c>
      <c r="F24" s="3"/>
      <c r="G24" s="2"/>
      <c r="H24" s="2"/>
    </row>
    <row r="25" spans="1:8" s="12" customFormat="1" x14ac:dyDescent="0.3">
      <c r="B25" s="22" t="s">
        <v>142</v>
      </c>
      <c r="C25" s="132"/>
      <c r="D25" s="115">
        <v>35</v>
      </c>
      <c r="E25" s="127">
        <f t="shared" ref="E25:E48" si="2">C25*D25</f>
        <v>0</v>
      </c>
      <c r="F25" s="3"/>
      <c r="G25" s="2"/>
      <c r="H25" s="2"/>
    </row>
    <row r="26" spans="1:8" s="12" customFormat="1" x14ac:dyDescent="0.3">
      <c r="B26" s="11" t="s">
        <v>145</v>
      </c>
      <c r="C26" s="138"/>
      <c r="D26" s="116">
        <v>70</v>
      </c>
      <c r="E26" s="128">
        <f t="shared" si="2"/>
        <v>0</v>
      </c>
      <c r="F26" s="3"/>
      <c r="G26" s="2"/>
      <c r="H26" s="2"/>
    </row>
    <row r="27" spans="1:8" s="12" customFormat="1" x14ac:dyDescent="0.3">
      <c r="B27" s="11" t="s">
        <v>139</v>
      </c>
      <c r="C27" s="138"/>
      <c r="D27" s="116">
        <v>10</v>
      </c>
      <c r="E27" s="128">
        <f t="shared" si="2"/>
        <v>0</v>
      </c>
      <c r="F27" s="3"/>
      <c r="G27" s="2"/>
      <c r="H27" s="2"/>
    </row>
    <row r="28" spans="1:8" s="12" customFormat="1" x14ac:dyDescent="0.3">
      <c r="B28" s="11" t="s">
        <v>143</v>
      </c>
      <c r="C28" s="138"/>
      <c r="D28" s="116">
        <v>1</v>
      </c>
      <c r="E28" s="128">
        <f t="shared" si="2"/>
        <v>0</v>
      </c>
      <c r="F28" s="3"/>
      <c r="G28" s="2"/>
      <c r="H28" s="2"/>
    </row>
    <row r="29" spans="1:8" s="12" customFormat="1" x14ac:dyDescent="0.3">
      <c r="B29" s="11" t="s">
        <v>146</v>
      </c>
      <c r="C29" s="138"/>
      <c r="D29" s="116">
        <v>4</v>
      </c>
      <c r="E29" s="128">
        <f t="shared" si="2"/>
        <v>0</v>
      </c>
      <c r="F29" s="3"/>
      <c r="G29" s="2"/>
      <c r="H29" s="2"/>
    </row>
    <row r="30" spans="1:8" s="12" customFormat="1" x14ac:dyDescent="0.3">
      <c r="B30" s="11" t="s">
        <v>140</v>
      </c>
      <c r="C30" s="138"/>
      <c r="D30" s="116">
        <v>2</v>
      </c>
      <c r="E30" s="128">
        <f t="shared" si="2"/>
        <v>0</v>
      </c>
      <c r="F30" s="3"/>
      <c r="G30" s="2"/>
      <c r="H30" s="2"/>
    </row>
    <row r="31" spans="1:8" s="12" customFormat="1" x14ac:dyDescent="0.3">
      <c r="B31" s="11" t="s">
        <v>144</v>
      </c>
      <c r="C31" s="138"/>
      <c r="D31" s="116">
        <v>4</v>
      </c>
      <c r="E31" s="128">
        <f t="shared" si="2"/>
        <v>0</v>
      </c>
      <c r="F31" s="3"/>
      <c r="G31" s="2"/>
      <c r="H31" s="2"/>
    </row>
    <row r="32" spans="1:8" s="12" customFormat="1" x14ac:dyDescent="0.3">
      <c r="B32" s="11" t="s">
        <v>147</v>
      </c>
      <c r="C32" s="138"/>
      <c r="D32" s="116">
        <v>10</v>
      </c>
      <c r="E32" s="128">
        <f t="shared" si="2"/>
        <v>0</v>
      </c>
      <c r="F32" s="3"/>
      <c r="G32" s="2"/>
      <c r="H32" s="2"/>
    </row>
    <row r="33" spans="1:9" s="12" customFormat="1" x14ac:dyDescent="0.3">
      <c r="B33" s="11" t="s">
        <v>141</v>
      </c>
      <c r="C33" s="134"/>
      <c r="D33" s="24">
        <v>2</v>
      </c>
      <c r="E33" s="128">
        <f t="shared" si="2"/>
        <v>0</v>
      </c>
      <c r="F33" s="3"/>
      <c r="G33" s="2"/>
      <c r="H33" s="2"/>
    </row>
    <row r="34" spans="1:9" s="12" customFormat="1" x14ac:dyDescent="0.3">
      <c r="B34" s="11" t="s">
        <v>192</v>
      </c>
      <c r="C34" s="134"/>
      <c r="D34" s="116">
        <v>4</v>
      </c>
      <c r="E34" s="128">
        <f t="shared" si="2"/>
        <v>0</v>
      </c>
      <c r="F34" s="3"/>
      <c r="G34" s="2"/>
      <c r="H34" s="2"/>
    </row>
    <row r="35" spans="1:9" s="12" customFormat="1" x14ac:dyDescent="0.3">
      <c r="B35" s="11" t="s">
        <v>193</v>
      </c>
      <c r="C35" s="134"/>
      <c r="D35" s="116">
        <v>10</v>
      </c>
      <c r="E35" s="128">
        <f t="shared" si="2"/>
        <v>0</v>
      </c>
      <c r="F35" s="3"/>
      <c r="G35" s="2"/>
      <c r="H35" s="2"/>
    </row>
    <row r="36" spans="1:9" s="12" customFormat="1" x14ac:dyDescent="0.3">
      <c r="B36" s="11" t="s">
        <v>194</v>
      </c>
      <c r="C36" s="134"/>
      <c r="D36" s="24">
        <v>2</v>
      </c>
      <c r="E36" s="128">
        <f t="shared" si="2"/>
        <v>0</v>
      </c>
      <c r="F36" s="3"/>
      <c r="G36" s="2"/>
      <c r="H36" s="2"/>
    </row>
    <row r="37" spans="1:9" s="12" customFormat="1" x14ac:dyDescent="0.3">
      <c r="B37" s="11" t="s">
        <v>148</v>
      </c>
      <c r="C37" s="134"/>
      <c r="D37" s="24">
        <v>35</v>
      </c>
      <c r="E37" s="128">
        <f t="shared" si="2"/>
        <v>0</v>
      </c>
      <c r="F37" s="3"/>
      <c r="G37" s="2"/>
      <c r="H37" s="2"/>
    </row>
    <row r="38" spans="1:9" s="12" customFormat="1" x14ac:dyDescent="0.3">
      <c r="B38" s="11" t="s">
        <v>149</v>
      </c>
      <c r="C38" s="138"/>
      <c r="D38" s="116">
        <v>70</v>
      </c>
      <c r="E38" s="128">
        <f t="shared" si="2"/>
        <v>0</v>
      </c>
      <c r="F38" s="3"/>
      <c r="G38" s="2"/>
      <c r="H38" s="2"/>
    </row>
    <row r="39" spans="1:9" s="12" customFormat="1" x14ac:dyDescent="0.3">
      <c r="B39" s="11" t="s">
        <v>150</v>
      </c>
      <c r="C39" s="138"/>
      <c r="D39" s="116">
        <v>10</v>
      </c>
      <c r="E39" s="128">
        <f t="shared" si="2"/>
        <v>0</v>
      </c>
      <c r="F39" s="3"/>
      <c r="G39" s="2"/>
      <c r="H39" s="2"/>
    </row>
    <row r="40" spans="1:9" s="12" customFormat="1" x14ac:dyDescent="0.3">
      <c r="B40" s="11" t="s">
        <v>151</v>
      </c>
      <c r="C40" s="138"/>
      <c r="D40" s="116">
        <v>1</v>
      </c>
      <c r="E40" s="128">
        <f t="shared" si="2"/>
        <v>0</v>
      </c>
      <c r="F40" s="3"/>
      <c r="G40" s="2"/>
      <c r="H40" s="2"/>
    </row>
    <row r="41" spans="1:9" s="12" customFormat="1" x14ac:dyDescent="0.3">
      <c r="B41" s="11" t="s">
        <v>152</v>
      </c>
      <c r="C41" s="138"/>
      <c r="D41" s="116">
        <v>4</v>
      </c>
      <c r="E41" s="128">
        <f t="shared" si="2"/>
        <v>0</v>
      </c>
      <c r="F41" s="3"/>
      <c r="G41" s="2"/>
      <c r="H41" s="2"/>
    </row>
    <row r="42" spans="1:9" s="12" customFormat="1" x14ac:dyDescent="0.3">
      <c r="B42" s="11" t="s">
        <v>153</v>
      </c>
      <c r="C42" s="138"/>
      <c r="D42" s="116">
        <v>2</v>
      </c>
      <c r="E42" s="128">
        <f t="shared" si="2"/>
        <v>0</v>
      </c>
      <c r="F42" s="3"/>
      <c r="G42" s="2"/>
      <c r="H42" s="2"/>
    </row>
    <row r="43" spans="1:9" s="12" customFormat="1" x14ac:dyDescent="0.3">
      <c r="B43" s="11" t="s">
        <v>154</v>
      </c>
      <c r="C43" s="138"/>
      <c r="D43" s="116">
        <v>4</v>
      </c>
      <c r="E43" s="128">
        <f t="shared" si="2"/>
        <v>0</v>
      </c>
      <c r="F43" s="3"/>
      <c r="G43" s="2"/>
      <c r="H43" s="2"/>
    </row>
    <row r="44" spans="1:9" s="12" customFormat="1" x14ac:dyDescent="0.3">
      <c r="B44" s="11" t="s">
        <v>155</v>
      </c>
      <c r="C44" s="138"/>
      <c r="D44" s="116">
        <v>10</v>
      </c>
      <c r="E44" s="128">
        <f t="shared" si="2"/>
        <v>0</v>
      </c>
      <c r="F44" s="3"/>
      <c r="G44" s="2"/>
      <c r="H44" s="2"/>
    </row>
    <row r="45" spans="1:9" s="12" customFormat="1" x14ac:dyDescent="0.3">
      <c r="B45" s="11" t="s">
        <v>156</v>
      </c>
      <c r="C45" s="134"/>
      <c r="D45" s="24">
        <v>2</v>
      </c>
      <c r="E45" s="128">
        <f t="shared" si="2"/>
        <v>0</v>
      </c>
      <c r="F45" s="3"/>
      <c r="G45" s="2"/>
      <c r="H45" s="2"/>
    </row>
    <row r="46" spans="1:9" s="12" customFormat="1" x14ac:dyDescent="0.3">
      <c r="B46" s="11" t="s">
        <v>195</v>
      </c>
      <c r="C46" s="134"/>
      <c r="D46" s="24">
        <v>4</v>
      </c>
      <c r="E46" s="128">
        <f t="shared" si="2"/>
        <v>0</v>
      </c>
      <c r="F46" s="3"/>
      <c r="G46" s="2"/>
      <c r="H46" s="2"/>
    </row>
    <row r="47" spans="1:9" s="12" customFormat="1" x14ac:dyDescent="0.3">
      <c r="B47" s="11" t="s">
        <v>196</v>
      </c>
      <c r="C47" s="134"/>
      <c r="D47" s="24">
        <v>10</v>
      </c>
      <c r="E47" s="128">
        <f t="shared" si="2"/>
        <v>0</v>
      </c>
      <c r="F47" s="3"/>
      <c r="G47" s="2"/>
      <c r="H47" s="2"/>
    </row>
    <row r="48" spans="1:9" s="2" customFormat="1" ht="17.25" thickBot="1" x14ac:dyDescent="0.35">
      <c r="A48" s="12"/>
      <c r="B48" s="114" t="s">
        <v>197</v>
      </c>
      <c r="C48" s="136"/>
      <c r="D48" s="25">
        <v>2</v>
      </c>
      <c r="E48" s="129">
        <f t="shared" si="2"/>
        <v>0</v>
      </c>
      <c r="F48" s="3"/>
      <c r="I48" s="12"/>
    </row>
    <row r="49" spans="1:9" s="2" customFormat="1" ht="5.25" customHeight="1" x14ac:dyDescent="0.3">
      <c r="A49" s="5"/>
      <c r="F49" s="3"/>
    </row>
    <row r="50" spans="1:9" s="2" customFormat="1" hidden="1" x14ac:dyDescent="0.3">
      <c r="A50" s="12"/>
      <c r="B50"/>
      <c r="C50"/>
      <c r="D50"/>
      <c r="E50"/>
      <c r="F50" s="3"/>
      <c r="I50" s="12"/>
    </row>
  </sheetData>
  <sheetProtection algorithmName="SHA-512" hashValue="OJ3iAk6z2baIFh8Sf6L0dRAAYCCO+R8vZyO03cNRJdP2+3JUu4fCUIbDn+FaSLTxyT0de54siIJ36COCh1QuTg==" saltValue="KmRdTQu9mPXApo4KnEs4qw==" spinCount="100000" sheet="1" objects="1" scenarios="1"/>
  <sortState xmlns:xlrd2="http://schemas.microsoft.com/office/spreadsheetml/2017/richdata2" ref="B3:D13">
    <sortCondition ref="B3:B1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CF44-E517-4CD8-9A94-1A0FB042E11A}">
  <dimension ref="A1:K8"/>
  <sheetViews>
    <sheetView workbookViewId="0">
      <selection activeCell="C7" sqref="C7"/>
    </sheetView>
  </sheetViews>
  <sheetFormatPr defaultColWidth="0" defaultRowHeight="16.5" zeroHeight="1" x14ac:dyDescent="0.3"/>
  <cols>
    <col min="1" max="1" width="1.875" style="12" customWidth="1"/>
    <col min="2" max="2" width="49.375" bestFit="1" customWidth="1"/>
    <col min="3" max="5" width="14.625" customWidth="1"/>
    <col min="6" max="6" width="14.625" style="3" hidden="1" customWidth="1"/>
    <col min="7" max="8" width="14.625" style="2" hidden="1" customWidth="1"/>
    <col min="9" max="9" width="1.875" style="12" customWidth="1"/>
    <col min="10" max="10" width="14.625" hidden="1" customWidth="1"/>
    <col min="11" max="11" width="0" hidden="1" customWidth="1"/>
    <col min="12" max="16384" width="9" hidden="1"/>
  </cols>
  <sheetData>
    <row r="1" spans="1:6" s="2" customFormat="1" ht="5.25" customHeight="1" x14ac:dyDescent="0.3">
      <c r="A1" s="5"/>
      <c r="F1" s="3"/>
    </row>
    <row r="2" spans="1:6" ht="31.5" x14ac:dyDescent="0.3">
      <c r="B2" s="37" t="s">
        <v>128</v>
      </c>
      <c r="C2" s="39" t="s">
        <v>217</v>
      </c>
      <c r="D2" s="39" t="s">
        <v>91</v>
      </c>
      <c r="E2" s="39" t="s">
        <v>207</v>
      </c>
    </row>
    <row r="3" spans="1:6" x14ac:dyDescent="0.3">
      <c r="B3" s="22" t="s">
        <v>135</v>
      </c>
      <c r="C3" s="132"/>
      <c r="D3" s="115">
        <v>12</v>
      </c>
      <c r="E3" s="130">
        <f>C3*D3</f>
        <v>0</v>
      </c>
    </row>
    <row r="4" spans="1:6" x14ac:dyDescent="0.3">
      <c r="B4" s="8" t="s">
        <v>125</v>
      </c>
      <c r="C4" s="134"/>
      <c r="D4" s="24">
        <v>224</v>
      </c>
      <c r="E4" s="130">
        <f>C4*D4</f>
        <v>0</v>
      </c>
    </row>
    <row r="5" spans="1:6" x14ac:dyDescent="0.3">
      <c r="B5" s="8" t="s">
        <v>167</v>
      </c>
      <c r="C5" s="134"/>
      <c r="D5" s="24">
        <v>90</v>
      </c>
      <c r="E5" s="130">
        <f>C5*D5</f>
        <v>0</v>
      </c>
    </row>
    <row r="6" spans="1:6" x14ac:dyDescent="0.3">
      <c r="B6" s="8" t="s">
        <v>126</v>
      </c>
      <c r="C6" s="134"/>
      <c r="D6" s="24">
        <f>549*2</f>
        <v>1098</v>
      </c>
      <c r="E6" s="130">
        <f>C6*D6</f>
        <v>0</v>
      </c>
    </row>
    <row r="7" spans="1:6" ht="17.25" thickBot="1" x14ac:dyDescent="0.35">
      <c r="B7" s="23" t="s">
        <v>127</v>
      </c>
      <c r="C7" s="136"/>
      <c r="D7" s="25">
        <v>68</v>
      </c>
      <c r="E7" s="131">
        <f>C7*D7</f>
        <v>0</v>
      </c>
    </row>
    <row r="8" spans="1:6" s="2" customFormat="1" ht="5.25" customHeight="1" x14ac:dyDescent="0.3">
      <c r="A8" s="5"/>
      <c r="F8" s="3"/>
    </row>
  </sheetData>
  <sheetProtection algorithmName="SHA-512" hashValue="HDN6Chgdl52rCgponWMSRO9TtkhbkwmIfvBnfMn5TDg8wqe2CsTySVKTV9WeFYQe++LRlAYAvIY1Rxy5E1KVHg==" saltValue="onRFhSmbJAX4luGca9Y2F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daae4e6-cb74-4e11-a2d9-be47eedaec7f" xsi:nil="true"/>
    <lcf76f155ced4ddcb4097134ff3c332f xmlns="20329f2b-5de2-443c-a777-6170e2dd71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4D78B647E1D74DB1B73CED55790D16" ma:contentTypeVersion="12" ma:contentTypeDescription="Een nieuw document maken." ma:contentTypeScope="" ma:versionID="5df88caa9537f02c785a7eca635226d6">
  <xsd:schema xmlns:xsd="http://www.w3.org/2001/XMLSchema" xmlns:xs="http://www.w3.org/2001/XMLSchema" xmlns:p="http://schemas.microsoft.com/office/2006/metadata/properties" xmlns:ns2="20329f2b-5de2-443c-a777-6170e2dd7186" xmlns:ns3="edaae4e6-cb74-4e11-a2d9-be47eedaec7f" targetNamespace="http://schemas.microsoft.com/office/2006/metadata/properties" ma:root="true" ma:fieldsID="1ba2ae4b009e76e7a852efce9152818c" ns2:_="" ns3:_="">
    <xsd:import namespace="20329f2b-5de2-443c-a777-6170e2dd7186"/>
    <xsd:import namespace="edaae4e6-cb74-4e11-a2d9-be47eedaec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29f2b-5de2-443c-a777-6170e2dd71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acac791-739b-4145-9340-0a7dacee782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aae4e6-cb74-4e11-a2d9-be47eedaec7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09aabbda-8a00-4f7a-8e03-489ca8194fd2}" ma:internalName="TaxCatchAll" ma:showField="CatchAllData" ma:web="edaae4e6-cb74-4e11-a2d9-be47eedaec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5BF3A-627A-41B7-BC57-437DB239FE58}">
  <ds:schemaRefs>
    <ds:schemaRef ds:uri="http://schemas.microsoft.com/sharepoint/v3/contenttype/forms"/>
  </ds:schemaRefs>
</ds:datastoreItem>
</file>

<file path=customXml/itemProps2.xml><?xml version="1.0" encoding="utf-8"?>
<ds:datastoreItem xmlns:ds="http://schemas.openxmlformats.org/officeDocument/2006/customXml" ds:itemID="{C4E2BAC2-A805-4478-8FF0-F4C7F7A3F794}">
  <ds:schemaRef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edaae4e6-cb74-4e11-a2d9-be47eedaec7f"/>
    <ds:schemaRef ds:uri="20329f2b-5de2-443c-a777-6170e2dd7186"/>
    <ds:schemaRef ds:uri="http://www.w3.org/XML/1998/namespace"/>
    <ds:schemaRef ds:uri="http://purl.org/dc/elements/1.1/"/>
  </ds:schemaRefs>
</ds:datastoreItem>
</file>

<file path=customXml/itemProps3.xml><?xml version="1.0" encoding="utf-8"?>
<ds:datastoreItem xmlns:ds="http://schemas.openxmlformats.org/officeDocument/2006/customXml" ds:itemID="{A946BAED-4462-4D79-9164-60C68D2DB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329f2b-5de2-443c-a777-6170e2dd7186"/>
    <ds:schemaRef ds:uri="edaae4e6-cb74-4e11-a2d9-be47eedae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Introductie</vt:lpstr>
      <vt:lpstr>Uitgangspunten</vt:lpstr>
      <vt:lpstr>Totaalsom voor beoordeling</vt:lpstr>
      <vt:lpstr>Cluster H &amp; V</vt:lpstr>
      <vt:lpstr>Aanneemsom - Ontvangst</vt:lpstr>
      <vt:lpstr>Aanneemsom - Beveiliging</vt:lpstr>
      <vt:lpstr>Verrekenprijzen - Beveiliging</vt:lpstr>
      <vt:lpstr>Verrekenprijzen - BHV</vt:lpstr>
      <vt:lpstr>Verrekenprijzen - Keuren&amp;ijken</vt:lpstr>
      <vt:lpstr>Regietarieven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van Asch</dc:creator>
  <cp:lastModifiedBy>Tim van Asch</cp:lastModifiedBy>
  <dcterms:created xsi:type="dcterms:W3CDTF">2016-02-12T11:30:34Z</dcterms:created>
  <dcterms:modified xsi:type="dcterms:W3CDTF">2024-04-25T13:18:21Z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0x010100914D78B647E1D74DB1B73CED55790D16</vt:lpwstr>
  </property>
  <property fmtid="{D5CDD505-2E9C-101B-9397-08002B2CF9AE}" pid="3" name="MediaServiceImageTags">
    <vt:lpwstr/>
  </property>
</Properties>
</file>