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oostpoldernl.sharepoint.com/teams/PROJ-Aanbestedingsanitair/Shared Documents/General/4. NvI/"/>
    </mc:Choice>
  </mc:AlternateContent>
  <xr:revisionPtr revIDLastSave="0" documentId="8_{D667AC4C-C0E7-4D7D-A1BD-2B9ED68ED0C1}" xr6:coauthVersionLast="47" xr6:coauthVersionMax="47" xr10:uidLastSave="{00000000-0000-0000-0000-000000000000}"/>
  <bookViews>
    <workbookView xWindow="-110" yWindow="-110" windowWidth="19420" windowHeight="10300" xr2:uid="{DD345D0A-5889-4CF1-B547-4845A82A83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G36" i="1"/>
  <c r="G35" i="1"/>
  <c r="D15" i="1"/>
  <c r="E15" i="1" l="1"/>
  <c r="E21" i="1" s="1"/>
  <c r="E22" i="1" s="1"/>
  <c r="B39" i="1" s="1"/>
  <c r="B41" i="1" s="1"/>
  <c r="D14" i="1"/>
  <c r="E14" i="1" s="1"/>
  <c r="D13" i="1"/>
  <c r="E13" i="1" s="1"/>
  <c r="D12" i="1"/>
  <c r="G33" i="1" l="1"/>
  <c r="D4" i="1"/>
  <c r="E4" i="1" s="1"/>
  <c r="G32" i="1"/>
  <c r="D19" i="1"/>
  <c r="E19" i="1" s="1"/>
  <c r="D18" i="1"/>
  <c r="E18" i="1" s="1"/>
  <c r="G27" i="1" l="1"/>
  <c r="G30" i="1"/>
  <c r="D17" i="1"/>
  <c r="E17" i="1" s="1"/>
  <c r="G28" i="1" l="1"/>
  <c r="G29" i="1"/>
  <c r="G26" i="1"/>
  <c r="G25" i="1"/>
  <c r="G31" i="1"/>
  <c r="G34" i="1"/>
  <c r="B11" i="1" l="1"/>
  <c r="D11" i="1" s="1"/>
  <c r="E11" i="1" s="1"/>
  <c r="D10" i="1"/>
  <c r="E10" i="1" s="1"/>
  <c r="D9" i="1"/>
  <c r="E9" i="1" s="1"/>
  <c r="D8" i="1"/>
  <c r="E8" i="1" s="1"/>
  <c r="B6" i="1"/>
  <c r="D5" i="1"/>
  <c r="E5" i="1" s="1"/>
  <c r="D20" i="1"/>
  <c r="E20" i="1" s="1"/>
  <c r="B16" i="1"/>
  <c r="D16" i="1" s="1"/>
  <c r="E16" i="1" s="1"/>
  <c r="E12" i="1"/>
  <c r="D6" i="1" l="1"/>
  <c r="E6" i="1" s="1"/>
  <c r="D7" i="1"/>
  <c r="E7" i="1" s="1"/>
</calcChain>
</file>

<file path=xl/sharedStrings.xml><?xml version="1.0" encoding="utf-8"?>
<sst xmlns="http://schemas.openxmlformats.org/spreadsheetml/2006/main" count="75" uniqueCount="65">
  <si>
    <t>Vouwhanddoekdispenser</t>
  </si>
  <si>
    <t>Omschrijving aangeboden product</t>
  </si>
  <si>
    <t>Prullenbakken</t>
  </si>
  <si>
    <t>Luchtverfrisser</t>
  </si>
  <si>
    <t>Seatcleaner</t>
  </si>
  <si>
    <t>Foamdispenser</t>
  </si>
  <si>
    <t>Toiletpapierautomaat</t>
  </si>
  <si>
    <t>Toiletborstel garnituur</t>
  </si>
  <si>
    <t>Toiletborstels</t>
  </si>
  <si>
    <t>Ladyboxen</t>
  </si>
  <si>
    <t>Schoonloopmatten reservematten winterperiode</t>
  </si>
  <si>
    <t>Vullingen</t>
  </si>
  <si>
    <t>Subtotaal per maand</t>
  </si>
  <si>
    <t>Subtotaal per jaar</t>
  </si>
  <si>
    <t>Handdoekrol industrieel</t>
  </si>
  <si>
    <t>Toiletpapier</t>
  </si>
  <si>
    <t>Geurdispenser vulling</t>
  </si>
  <si>
    <t>Schuimzeep</t>
  </si>
  <si>
    <t>Urinoirmat</t>
  </si>
  <si>
    <t>Per stuk</t>
  </si>
  <si>
    <t>Bijlage L Prijsinvulformulier</t>
  </si>
  <si>
    <t>Sanitaire hygiënische voorzieningen</t>
  </si>
  <si>
    <t>Jaarlijkse kosten huur sanitaire hygiënische voorzieningen</t>
  </si>
  <si>
    <t>All-in huurprijs per stuk per maand (incl. service en onderhoud)</t>
  </si>
  <si>
    <t>Jaarlijkse kosten vullingen</t>
  </si>
  <si>
    <t>Kosten vullingen voor de initiële contractperiode van 4 jaar</t>
  </si>
  <si>
    <t>Overzicht</t>
  </si>
  <si>
    <t>Kosten huur sanitaire hygiënische voorzieningen initiële looptijd van 4 jaar</t>
  </si>
  <si>
    <t>Kosten vullingen initiële looptijd van 4 jaar</t>
  </si>
  <si>
    <t>Inschrijfprijs</t>
  </si>
  <si>
    <t>Aantal</t>
  </si>
  <si>
    <t>Kosten sanitaire hygiënische voorzieningen voor de initiële contractperiode van 4 jaar</t>
  </si>
  <si>
    <t>Cassette handdoek of alternatief</t>
  </si>
  <si>
    <t>Berekening verbruik</t>
  </si>
  <si>
    <t>Jaarverbruik: 400 stuks a 33 meter = 13.200 meter</t>
  </si>
  <si>
    <t>Jaarverbruik per eenheid (ijkverbruik)</t>
  </si>
  <si>
    <t>Jaarverbruik: 4.104 stuks a 100 meter, 2-laags = 410.400 meter</t>
  </si>
  <si>
    <t>Prijs eenheid</t>
  </si>
  <si>
    <t>Eenheid</t>
  </si>
  <si>
    <t>Meter</t>
  </si>
  <si>
    <t>Jaarverbruik: 490 stuks</t>
  </si>
  <si>
    <t>Jaarverbruik: 324 flacons a 500 ml = 162.000 ml</t>
  </si>
  <si>
    <t>Jaarverbruik: 24 stuks</t>
  </si>
  <si>
    <t>Jaarverbruik: 4.398 pakken a 150 vel z-vouw = 659.250 vellen</t>
  </si>
  <si>
    <t>Vel</t>
  </si>
  <si>
    <t>Handdoekautomaat (casettes of alternatief)</t>
  </si>
  <si>
    <t>ml</t>
  </si>
  <si>
    <t>Jaarverbruik: 100 stuks a 350 ml = 35.000 ml</t>
  </si>
  <si>
    <t>Papierroldispenser Celbox maxi</t>
  </si>
  <si>
    <t>Jaarverbruik: 20 stuks a 350 m = 7.000</t>
  </si>
  <si>
    <t>Armbeugeldispenser</t>
  </si>
  <si>
    <t>Industriele zeepdispenser</t>
  </si>
  <si>
    <t>Industriezeep</t>
  </si>
  <si>
    <t>Jaarverbruik: 30 flacons a 2000 ml = 60.000 ml</t>
  </si>
  <si>
    <t>Vouwhanddoekjes</t>
  </si>
  <si>
    <t xml:space="preserve">Voorwaarden en informatie prijsinvulformulier:
- Het aantal sanitaire hygiënische voorzieningen kan worden bijgesteld n.a.v. de inventarisatie door opdrachtnemer aan het begin van de opdracht.
- Alle prijzen zijn all-in, dat wil zeggen inclusief reiskosten, administratiekosten, overhead, etc. Er kunnen geen andere of aanvullende prijzen worden gefactureerd.
- De tarieven voor de huur van de sanitaire voorzieningen zijn inclusief alle dienstverlening en onderhoud zoals uitgevraagd in deze opdracht, zoals montage, voorraadbeheer, reparatie, vervanging toiletborstels, wisseling hygiëneboxen, etc.
- Tarieven zijn excl. BTW.
</t>
  </si>
  <si>
    <t>Handtekening</t>
  </si>
  <si>
    <t>Datum</t>
  </si>
  <si>
    <t>Naam organisatie inschrijver</t>
  </si>
  <si>
    <t>Naam en functie tekenbevoegde</t>
  </si>
  <si>
    <t>Jaarverbruik: 191 stuks</t>
  </si>
  <si>
    <t>Schoonloopmatten (150x250 cm)</t>
  </si>
  <si>
    <t>Schoonloopmatten (85x120 cm)</t>
  </si>
  <si>
    <t>Schoonloopmatten (85x150 cm)</t>
  </si>
  <si>
    <t>Schoonloopmatten (115x180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</si>
</sst>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Ôé¼&quot;\ * #,##0.00_ ;_ &quot;Ôé¼&quot;\ * \-#,##0.00_ ;_ &quot;Ôé¼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  <numFmt numFmtId="166" formatCode="_ [$€-2]\ * #,##0.000_ ;_ [$€-2]\ * \-#,##0.000_ ;_ [$€-2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CA051"/>
        <bgColor indexed="64"/>
      </patternFill>
    </fill>
    <fill>
      <patternFill patternType="solid">
        <fgColor rgb="FF92BF3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165" fontId="0" fillId="0" borderId="0" xfId="1" applyNumberFormat="1" applyFont="1" applyAlignment="1">
      <alignment wrapText="1"/>
    </xf>
    <xf numFmtId="0" fontId="0" fillId="0" borderId="0" xfId="0" applyAlignment="1">
      <alignment vertical="center" wrapText="1"/>
    </xf>
    <xf numFmtId="164" fontId="2" fillId="0" borderId="1" xfId="0" applyNumberFormat="1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 wrapText="1"/>
    </xf>
    <xf numFmtId="164" fontId="0" fillId="5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5" borderId="1" xfId="1" applyNumberFormat="1" applyFont="1" applyFill="1" applyBorder="1" applyAlignment="1" applyProtection="1">
      <alignment horizontal="center" vertical="center" wrapText="1"/>
      <protection locked="0"/>
    </xf>
    <xf numFmtId="166" fontId="0" fillId="5" borderId="1" xfId="1" applyNumberFormat="1" applyFont="1" applyFill="1" applyBorder="1" applyAlignment="1" applyProtection="1">
      <alignment vertical="center" wrapText="1"/>
      <protection locked="0"/>
    </xf>
    <xf numFmtId="0" fontId="5" fillId="6" borderId="1" xfId="0" applyFont="1" applyFill="1" applyBorder="1" applyAlignment="1">
      <alignment horizontal="right" vertical="center" wrapText="1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3" fillId="2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A7"/>
      <color rgb="FFFAE842"/>
      <color rgb="FF92BF3C"/>
      <color rgb="FF2CA051"/>
      <color rgb="FFD3D9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C17C-68B1-4619-933A-FD0C50FC72AE}">
  <dimension ref="A1:I47"/>
  <sheetViews>
    <sheetView showGridLines="0" tabSelected="1" topLeftCell="A8" zoomScale="80" zoomScaleNormal="80" workbookViewId="0">
      <selection activeCell="A15" sqref="A15"/>
    </sheetView>
  </sheetViews>
  <sheetFormatPr defaultColWidth="9.140625" defaultRowHeight="15" x14ac:dyDescent="0.25"/>
  <cols>
    <col min="1" max="1" width="44.28515625" style="1" bestFit="1" customWidth="1"/>
    <col min="2" max="2" width="18.7109375" style="1" customWidth="1"/>
    <col min="3" max="3" width="44.5703125" style="1" customWidth="1"/>
    <col min="4" max="4" width="31.42578125" style="1" customWidth="1"/>
    <col min="5" max="5" width="27.140625" style="1" customWidth="1"/>
    <col min="6" max="6" width="26.28515625" style="1" customWidth="1"/>
    <col min="7" max="7" width="33.140625" style="1" customWidth="1"/>
    <col min="8" max="8" width="17.85546875" style="1" customWidth="1"/>
    <col min="9" max="9" width="63.85546875" style="1" customWidth="1"/>
    <col min="10" max="16384" width="9.140625" style="1"/>
  </cols>
  <sheetData>
    <row r="1" spans="1:9" ht="39" customHeight="1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</row>
    <row r="2" spans="1:9" ht="135.75" customHeight="1" x14ac:dyDescent="0.25">
      <c r="A2" s="42" t="s">
        <v>55</v>
      </c>
      <c r="B2" s="42"/>
      <c r="C2" s="42"/>
      <c r="D2" s="42"/>
      <c r="E2" s="42"/>
      <c r="F2" s="42"/>
      <c r="G2" s="42"/>
      <c r="H2" s="42"/>
      <c r="I2" s="42"/>
    </row>
    <row r="3" spans="1:9" ht="30" x14ac:dyDescent="0.25">
      <c r="A3" s="5" t="s">
        <v>21</v>
      </c>
      <c r="B3" s="5" t="s">
        <v>30</v>
      </c>
      <c r="C3" s="5" t="s">
        <v>23</v>
      </c>
      <c r="D3" s="5" t="s">
        <v>12</v>
      </c>
      <c r="E3" s="5" t="s">
        <v>13</v>
      </c>
      <c r="F3" s="24" t="s">
        <v>1</v>
      </c>
      <c r="G3" s="24"/>
      <c r="H3" s="24"/>
      <c r="I3" s="24"/>
    </row>
    <row r="4" spans="1:9" ht="30" customHeight="1" x14ac:dyDescent="0.25">
      <c r="A4" s="12" t="s">
        <v>0</v>
      </c>
      <c r="B4" s="8">
        <v>63</v>
      </c>
      <c r="C4" s="16">
        <v>0</v>
      </c>
      <c r="D4" s="9">
        <f>B4*C4</f>
        <v>0</v>
      </c>
      <c r="E4" s="9">
        <f>D4*12</f>
        <v>0</v>
      </c>
      <c r="F4" s="40"/>
      <c r="G4" s="40"/>
      <c r="H4" s="40"/>
      <c r="I4" s="40"/>
    </row>
    <row r="5" spans="1:9" ht="30" customHeight="1" x14ac:dyDescent="0.25">
      <c r="A5" s="12" t="s">
        <v>2</v>
      </c>
      <c r="B5" s="8">
        <v>172</v>
      </c>
      <c r="C5" s="16">
        <v>0</v>
      </c>
      <c r="D5" s="9">
        <f t="shared" ref="D5:D20" si="0">B5*C5</f>
        <v>0</v>
      </c>
      <c r="E5" s="9">
        <f t="shared" ref="E5:E20" si="1">D5*12</f>
        <v>0</v>
      </c>
      <c r="F5" s="40"/>
      <c r="G5" s="40"/>
      <c r="H5" s="40"/>
      <c r="I5" s="40"/>
    </row>
    <row r="6" spans="1:9" ht="30" customHeight="1" x14ac:dyDescent="0.25">
      <c r="A6" s="12" t="s">
        <v>3</v>
      </c>
      <c r="B6" s="8">
        <f>28+6+2+3+2+16+31</f>
        <v>88</v>
      </c>
      <c r="C6" s="16">
        <v>0</v>
      </c>
      <c r="D6" s="9">
        <f t="shared" si="0"/>
        <v>0</v>
      </c>
      <c r="E6" s="9">
        <f t="shared" si="1"/>
        <v>0</v>
      </c>
      <c r="F6" s="40"/>
      <c r="G6" s="40"/>
      <c r="H6" s="40"/>
      <c r="I6" s="40"/>
    </row>
    <row r="7" spans="1:9" ht="30" customHeight="1" x14ac:dyDescent="0.25">
      <c r="A7" s="12" t="s">
        <v>4</v>
      </c>
      <c r="B7" s="8">
        <v>76</v>
      </c>
      <c r="C7" s="16">
        <v>0</v>
      </c>
      <c r="D7" s="9">
        <f t="shared" si="0"/>
        <v>0</v>
      </c>
      <c r="E7" s="9">
        <f t="shared" si="1"/>
        <v>0</v>
      </c>
      <c r="F7" s="40"/>
      <c r="G7" s="40"/>
      <c r="H7" s="40"/>
      <c r="I7" s="40"/>
    </row>
    <row r="8" spans="1:9" ht="30" customHeight="1" x14ac:dyDescent="0.25">
      <c r="A8" s="12" t="s">
        <v>5</v>
      </c>
      <c r="B8" s="8">
        <v>172</v>
      </c>
      <c r="C8" s="16">
        <v>0</v>
      </c>
      <c r="D8" s="9">
        <f t="shared" si="0"/>
        <v>0</v>
      </c>
      <c r="E8" s="9">
        <f t="shared" si="1"/>
        <v>0</v>
      </c>
      <c r="F8" s="40"/>
      <c r="G8" s="40"/>
      <c r="H8" s="40"/>
      <c r="I8" s="40"/>
    </row>
    <row r="9" spans="1:9" ht="30" customHeight="1" x14ac:dyDescent="0.25">
      <c r="A9" s="12" t="s">
        <v>6</v>
      </c>
      <c r="B9" s="8">
        <v>196</v>
      </c>
      <c r="C9" s="16">
        <v>0</v>
      </c>
      <c r="D9" s="9">
        <f t="shared" si="0"/>
        <v>0</v>
      </c>
      <c r="E9" s="9">
        <f t="shared" si="1"/>
        <v>0</v>
      </c>
      <c r="F9" s="40"/>
      <c r="G9" s="40"/>
      <c r="H9" s="40"/>
      <c r="I9" s="40"/>
    </row>
    <row r="10" spans="1:9" ht="30" customHeight="1" x14ac:dyDescent="0.25">
      <c r="A10" s="12" t="s">
        <v>7</v>
      </c>
      <c r="B10" s="8">
        <v>191</v>
      </c>
      <c r="C10" s="16">
        <v>0</v>
      </c>
      <c r="D10" s="9">
        <f t="shared" si="0"/>
        <v>0</v>
      </c>
      <c r="E10" s="9">
        <f t="shared" si="1"/>
        <v>0</v>
      </c>
      <c r="F10" s="40"/>
      <c r="G10" s="40"/>
      <c r="H10" s="40"/>
      <c r="I10" s="40"/>
    </row>
    <row r="11" spans="1:9" ht="30" customHeight="1" x14ac:dyDescent="0.25">
      <c r="A11" s="12" t="s">
        <v>9</v>
      </c>
      <c r="B11" s="8">
        <f>16+1+3+2+38+23</f>
        <v>83</v>
      </c>
      <c r="C11" s="16">
        <v>0</v>
      </c>
      <c r="D11" s="9">
        <f t="shared" si="0"/>
        <v>0</v>
      </c>
      <c r="E11" s="9">
        <f t="shared" si="1"/>
        <v>0</v>
      </c>
      <c r="F11" s="40"/>
      <c r="G11" s="40"/>
      <c r="H11" s="40"/>
      <c r="I11" s="40"/>
    </row>
    <row r="12" spans="1:9" ht="30" customHeight="1" x14ac:dyDescent="0.25">
      <c r="A12" s="12" t="s">
        <v>61</v>
      </c>
      <c r="B12" s="8">
        <v>10</v>
      </c>
      <c r="C12" s="16">
        <v>0</v>
      </c>
      <c r="D12" s="9">
        <f>B12*C12</f>
        <v>0</v>
      </c>
      <c r="E12" s="9">
        <f t="shared" si="1"/>
        <v>0</v>
      </c>
      <c r="F12" s="40"/>
      <c r="G12" s="40"/>
      <c r="H12" s="40"/>
      <c r="I12" s="40"/>
    </row>
    <row r="13" spans="1:9" ht="30" customHeight="1" x14ac:dyDescent="0.25">
      <c r="A13" s="12" t="s">
        <v>62</v>
      </c>
      <c r="B13" s="8">
        <v>1</v>
      </c>
      <c r="C13" s="16">
        <v>0</v>
      </c>
      <c r="D13" s="9">
        <f>B13*C13</f>
        <v>0</v>
      </c>
      <c r="E13" s="9">
        <f>D13*12</f>
        <v>0</v>
      </c>
      <c r="F13" s="20"/>
      <c r="G13" s="21"/>
      <c r="H13" s="21"/>
      <c r="I13" s="22"/>
    </row>
    <row r="14" spans="1:9" ht="30" customHeight="1" x14ac:dyDescent="0.25">
      <c r="A14" s="12" t="s">
        <v>63</v>
      </c>
      <c r="B14" s="8">
        <v>1</v>
      </c>
      <c r="C14" s="16">
        <v>0</v>
      </c>
      <c r="D14" s="9">
        <f>B14*C14</f>
        <v>0</v>
      </c>
      <c r="E14" s="9">
        <f>D14*12</f>
        <v>0</v>
      </c>
      <c r="F14" s="20"/>
      <c r="G14" s="21"/>
      <c r="H14" s="21"/>
      <c r="I14" s="22"/>
    </row>
    <row r="15" spans="1:9" ht="30" customHeight="1" x14ac:dyDescent="0.25">
      <c r="A15" s="12" t="s">
        <v>64</v>
      </c>
      <c r="B15" s="8">
        <v>1</v>
      </c>
      <c r="C15" s="16">
        <v>0</v>
      </c>
      <c r="D15" s="9">
        <f>B15*C15</f>
        <v>0</v>
      </c>
      <c r="E15" s="9">
        <f>D15*12</f>
        <v>0</v>
      </c>
      <c r="F15" s="20"/>
      <c r="G15" s="21"/>
      <c r="H15" s="21"/>
      <c r="I15" s="22"/>
    </row>
    <row r="16" spans="1:9" ht="30" customHeight="1" x14ac:dyDescent="0.25">
      <c r="A16" s="12" t="s">
        <v>10</v>
      </c>
      <c r="B16" s="8">
        <f>5+5</f>
        <v>10</v>
      </c>
      <c r="C16" s="16">
        <v>0</v>
      </c>
      <c r="D16" s="9">
        <f t="shared" si="0"/>
        <v>0</v>
      </c>
      <c r="E16" s="9">
        <f t="shared" si="1"/>
        <v>0</v>
      </c>
      <c r="F16" s="40"/>
      <c r="G16" s="40"/>
      <c r="H16" s="40"/>
      <c r="I16" s="40"/>
    </row>
    <row r="17" spans="1:9" ht="30" customHeight="1" x14ac:dyDescent="0.25">
      <c r="A17" s="12" t="s">
        <v>48</v>
      </c>
      <c r="B17" s="8">
        <v>3</v>
      </c>
      <c r="C17" s="16">
        <v>0</v>
      </c>
      <c r="D17" s="9">
        <f t="shared" si="0"/>
        <v>0</v>
      </c>
      <c r="E17" s="9">
        <f t="shared" si="1"/>
        <v>0</v>
      </c>
      <c r="F17" s="40"/>
      <c r="G17" s="40"/>
      <c r="H17" s="40"/>
      <c r="I17" s="40"/>
    </row>
    <row r="18" spans="1:9" ht="30" customHeight="1" x14ac:dyDescent="0.25">
      <c r="A18" s="12" t="s">
        <v>50</v>
      </c>
      <c r="B18" s="8">
        <v>32</v>
      </c>
      <c r="C18" s="16">
        <v>0</v>
      </c>
      <c r="D18" s="9">
        <f t="shared" si="0"/>
        <v>0</v>
      </c>
      <c r="E18" s="9">
        <f t="shared" si="1"/>
        <v>0</v>
      </c>
      <c r="F18" s="40"/>
      <c r="G18" s="40"/>
      <c r="H18" s="40"/>
      <c r="I18" s="40"/>
    </row>
    <row r="19" spans="1:9" ht="30" customHeight="1" x14ac:dyDescent="0.25">
      <c r="A19" s="12" t="s">
        <v>51</v>
      </c>
      <c r="B19" s="8">
        <v>3</v>
      </c>
      <c r="C19" s="16">
        <v>0</v>
      </c>
      <c r="D19" s="9">
        <f t="shared" si="0"/>
        <v>0</v>
      </c>
      <c r="E19" s="9">
        <f t="shared" si="1"/>
        <v>0</v>
      </c>
      <c r="F19" s="40"/>
      <c r="G19" s="40"/>
      <c r="H19" s="40"/>
      <c r="I19" s="40"/>
    </row>
    <row r="20" spans="1:9" ht="30" customHeight="1" x14ac:dyDescent="0.25">
      <c r="A20" s="12" t="s">
        <v>45</v>
      </c>
      <c r="B20" s="8">
        <v>163</v>
      </c>
      <c r="C20" s="17">
        <v>0</v>
      </c>
      <c r="D20" s="9">
        <f t="shared" si="0"/>
        <v>0</v>
      </c>
      <c r="E20" s="9">
        <f t="shared" si="1"/>
        <v>0</v>
      </c>
      <c r="F20" s="40"/>
      <c r="G20" s="40"/>
      <c r="H20" s="40"/>
      <c r="I20" s="40"/>
    </row>
    <row r="21" spans="1:9" ht="36" customHeight="1" x14ac:dyDescent="0.25">
      <c r="A21" s="35" t="s">
        <v>22</v>
      </c>
      <c r="B21" s="36"/>
      <c r="C21" s="36"/>
      <c r="D21" s="37"/>
      <c r="E21" s="7">
        <f>SUM(E4:E20)</f>
        <v>0</v>
      </c>
    </row>
    <row r="22" spans="1:9" ht="36" customHeight="1" x14ac:dyDescent="0.25">
      <c r="A22" s="35" t="s">
        <v>31</v>
      </c>
      <c r="B22" s="36"/>
      <c r="C22" s="36"/>
      <c r="D22" s="37"/>
      <c r="E22" s="4">
        <f>E21*4</f>
        <v>0</v>
      </c>
    </row>
    <row r="23" spans="1:9" x14ac:dyDescent="0.25">
      <c r="A23" s="41"/>
      <c r="B23" s="41"/>
      <c r="C23" s="41"/>
      <c r="D23" s="41"/>
      <c r="E23" s="41"/>
      <c r="F23" s="41"/>
      <c r="G23" s="41"/>
      <c r="H23" s="41"/>
      <c r="I23" s="41"/>
    </row>
    <row r="24" spans="1:9" s="3" customFormat="1" ht="45" customHeight="1" x14ac:dyDescent="0.25">
      <c r="A24" s="5" t="s">
        <v>11</v>
      </c>
      <c r="B24" s="43" t="s">
        <v>33</v>
      </c>
      <c r="C24" s="44"/>
      <c r="D24" s="5" t="s">
        <v>35</v>
      </c>
      <c r="E24" s="5" t="s">
        <v>38</v>
      </c>
      <c r="F24" s="5" t="s">
        <v>37</v>
      </c>
      <c r="G24" s="5" t="s">
        <v>13</v>
      </c>
      <c r="H24" s="24" t="s">
        <v>1</v>
      </c>
      <c r="I24" s="24"/>
    </row>
    <row r="25" spans="1:9" ht="28.5" customHeight="1" x14ac:dyDescent="0.25">
      <c r="A25" s="12" t="s">
        <v>54</v>
      </c>
      <c r="B25" s="26" t="s">
        <v>43</v>
      </c>
      <c r="C25" s="27"/>
      <c r="D25" s="11">
        <v>659250</v>
      </c>
      <c r="E25" s="8" t="s">
        <v>44</v>
      </c>
      <c r="F25" s="18">
        <v>0</v>
      </c>
      <c r="G25" s="10">
        <f t="shared" ref="G25:G30" si="2">D25*F25</f>
        <v>0</v>
      </c>
      <c r="H25" s="25"/>
      <c r="I25" s="25"/>
    </row>
    <row r="26" spans="1:9" ht="28.5" customHeight="1" x14ac:dyDescent="0.25">
      <c r="A26" s="12" t="s">
        <v>32</v>
      </c>
      <c r="B26" s="26" t="s">
        <v>34</v>
      </c>
      <c r="C26" s="27"/>
      <c r="D26" s="8">
        <v>13200</v>
      </c>
      <c r="E26" s="8" t="s">
        <v>39</v>
      </c>
      <c r="F26" s="18">
        <v>0</v>
      </c>
      <c r="G26" s="10">
        <f t="shared" si="2"/>
        <v>0</v>
      </c>
      <c r="H26" s="25"/>
      <c r="I26" s="25"/>
    </row>
    <row r="27" spans="1:9" ht="28.5" customHeight="1" x14ac:dyDescent="0.25">
      <c r="A27" s="12" t="s">
        <v>14</v>
      </c>
      <c r="B27" s="29" t="s">
        <v>49</v>
      </c>
      <c r="C27" s="30"/>
      <c r="D27" s="13">
        <v>7000</v>
      </c>
      <c r="E27" s="8" t="s">
        <v>39</v>
      </c>
      <c r="F27" s="18">
        <v>0</v>
      </c>
      <c r="G27" s="10">
        <f t="shared" si="2"/>
        <v>0</v>
      </c>
      <c r="H27" s="25"/>
      <c r="I27" s="25"/>
    </row>
    <row r="28" spans="1:9" ht="28.5" customHeight="1" x14ac:dyDescent="0.25">
      <c r="A28" s="12" t="s">
        <v>15</v>
      </c>
      <c r="B28" s="29" t="s">
        <v>36</v>
      </c>
      <c r="C28" s="30"/>
      <c r="D28" s="13">
        <v>410400</v>
      </c>
      <c r="E28" s="11" t="s">
        <v>39</v>
      </c>
      <c r="F28" s="18">
        <v>0</v>
      </c>
      <c r="G28" s="10">
        <f t="shared" si="2"/>
        <v>0</v>
      </c>
      <c r="H28" s="25"/>
      <c r="I28" s="25"/>
    </row>
    <row r="29" spans="1:9" ht="28.5" customHeight="1" x14ac:dyDescent="0.25">
      <c r="A29" s="12" t="s">
        <v>16</v>
      </c>
      <c r="B29" s="29" t="s">
        <v>40</v>
      </c>
      <c r="C29" s="30"/>
      <c r="D29" s="14">
        <v>490</v>
      </c>
      <c r="E29" s="8" t="s">
        <v>19</v>
      </c>
      <c r="F29" s="18">
        <v>0</v>
      </c>
      <c r="G29" s="10">
        <f t="shared" si="2"/>
        <v>0</v>
      </c>
      <c r="H29" s="25"/>
      <c r="I29" s="25"/>
    </row>
    <row r="30" spans="1:9" ht="28.5" customHeight="1" x14ac:dyDescent="0.25">
      <c r="A30" s="12" t="s">
        <v>4</v>
      </c>
      <c r="B30" s="29" t="s">
        <v>47</v>
      </c>
      <c r="C30" s="30"/>
      <c r="D30" s="13">
        <v>35000</v>
      </c>
      <c r="E30" s="8" t="s">
        <v>46</v>
      </c>
      <c r="F30" s="18">
        <v>0</v>
      </c>
      <c r="G30" s="10">
        <f t="shared" si="2"/>
        <v>0</v>
      </c>
      <c r="H30" s="25"/>
      <c r="I30" s="25"/>
    </row>
    <row r="31" spans="1:9" ht="28.5" customHeight="1" x14ac:dyDescent="0.25">
      <c r="A31" s="12" t="s">
        <v>17</v>
      </c>
      <c r="B31" s="26" t="s">
        <v>41</v>
      </c>
      <c r="C31" s="27"/>
      <c r="D31" s="11">
        <v>162000</v>
      </c>
      <c r="E31" s="8" t="s">
        <v>46</v>
      </c>
      <c r="F31" s="18">
        <v>0</v>
      </c>
      <c r="G31" s="10">
        <f t="shared" ref="G31:G34" si="3">D31*F31</f>
        <v>0</v>
      </c>
      <c r="H31" s="25"/>
      <c r="I31" s="25"/>
    </row>
    <row r="32" spans="1:9" ht="28.5" customHeight="1" x14ac:dyDescent="0.25">
      <c r="A32" s="12" t="s">
        <v>52</v>
      </c>
      <c r="B32" s="26" t="s">
        <v>53</v>
      </c>
      <c r="C32" s="27"/>
      <c r="D32" s="11">
        <v>60000</v>
      </c>
      <c r="E32" s="8" t="s">
        <v>46</v>
      </c>
      <c r="F32" s="18">
        <v>0</v>
      </c>
      <c r="G32" s="10">
        <f t="shared" si="3"/>
        <v>0</v>
      </c>
      <c r="H32" s="25"/>
      <c r="I32" s="25"/>
    </row>
    <row r="33" spans="1:9" ht="28.5" customHeight="1" x14ac:dyDescent="0.25">
      <c r="A33" s="12" t="s">
        <v>8</v>
      </c>
      <c r="B33" s="26" t="s">
        <v>60</v>
      </c>
      <c r="C33" s="27"/>
      <c r="D33" s="11">
        <v>191</v>
      </c>
      <c r="E33" s="8" t="s">
        <v>19</v>
      </c>
      <c r="F33" s="18">
        <v>0</v>
      </c>
      <c r="G33" s="10">
        <f t="shared" si="3"/>
        <v>0</v>
      </c>
      <c r="H33" s="31"/>
      <c r="I33" s="32"/>
    </row>
    <row r="34" spans="1:9" ht="28.15" customHeight="1" x14ac:dyDescent="0.25">
      <c r="A34" s="12" t="s">
        <v>18</v>
      </c>
      <c r="B34" s="26" t="s">
        <v>42</v>
      </c>
      <c r="C34" s="27"/>
      <c r="D34" s="8">
        <v>24</v>
      </c>
      <c r="E34" s="8" t="s">
        <v>19</v>
      </c>
      <c r="F34" s="18">
        <v>0</v>
      </c>
      <c r="G34" s="10">
        <f t="shared" si="3"/>
        <v>0</v>
      </c>
      <c r="H34" s="25"/>
      <c r="I34" s="25"/>
    </row>
    <row r="35" spans="1:9" ht="28.5" customHeight="1" x14ac:dyDescent="0.25">
      <c r="A35" s="33" t="s">
        <v>24</v>
      </c>
      <c r="B35" s="33"/>
      <c r="C35" s="33"/>
      <c r="D35" s="33"/>
      <c r="E35" s="33"/>
      <c r="F35" s="33"/>
      <c r="G35" s="6">
        <f>SUM(G25:G34)</f>
        <v>0</v>
      </c>
    </row>
    <row r="36" spans="1:9" ht="39.75" customHeight="1" x14ac:dyDescent="0.25">
      <c r="A36" s="33" t="s">
        <v>25</v>
      </c>
      <c r="B36" s="33"/>
      <c r="C36" s="33"/>
      <c r="D36" s="33"/>
      <c r="E36" s="33"/>
      <c r="F36" s="33"/>
      <c r="G36" s="15">
        <f>G35*4</f>
        <v>0</v>
      </c>
    </row>
    <row r="37" spans="1:9" ht="15" customHeight="1" x14ac:dyDescent="0.25">
      <c r="F37" s="2"/>
    </row>
    <row r="38" spans="1:9" ht="36.75" customHeight="1" x14ac:dyDescent="0.25">
      <c r="A38" s="24" t="s">
        <v>26</v>
      </c>
      <c r="B38" s="24"/>
      <c r="C38" s="24"/>
    </row>
    <row r="39" spans="1:9" ht="36.75" customHeight="1" x14ac:dyDescent="0.25">
      <c r="A39" s="12" t="s">
        <v>27</v>
      </c>
      <c r="B39" s="38">
        <f>E22</f>
        <v>0</v>
      </c>
      <c r="C39" s="38"/>
    </row>
    <row r="40" spans="1:9" ht="36.75" customHeight="1" x14ac:dyDescent="0.25">
      <c r="A40" s="12" t="s">
        <v>28</v>
      </c>
      <c r="B40" s="39">
        <f>G36</f>
        <v>0</v>
      </c>
      <c r="C40" s="39"/>
    </row>
    <row r="41" spans="1:9" ht="34.5" customHeight="1" x14ac:dyDescent="0.25">
      <c r="A41" s="19" t="s">
        <v>29</v>
      </c>
      <c r="B41" s="28">
        <f>SUM(B39:C40)</f>
        <v>0</v>
      </c>
      <c r="C41" s="28"/>
    </row>
    <row r="43" spans="1:9" ht="48.75" customHeight="1" x14ac:dyDescent="0.25">
      <c r="A43" s="24" t="s">
        <v>56</v>
      </c>
      <c r="B43" s="24"/>
      <c r="C43" s="24"/>
      <c r="D43" s="24"/>
    </row>
    <row r="44" spans="1:9" ht="43.5" customHeight="1" x14ac:dyDescent="0.25">
      <c r="A44" s="23" t="s">
        <v>58</v>
      </c>
      <c r="B44" s="23"/>
      <c r="C44" s="25"/>
      <c r="D44" s="25"/>
    </row>
    <row r="45" spans="1:9" ht="37.5" customHeight="1" x14ac:dyDescent="0.25">
      <c r="A45" s="23" t="s">
        <v>59</v>
      </c>
      <c r="B45" s="23"/>
      <c r="C45" s="25"/>
      <c r="D45" s="25"/>
    </row>
    <row r="46" spans="1:9" ht="44.25" customHeight="1" x14ac:dyDescent="0.25">
      <c r="A46" s="23" t="s">
        <v>57</v>
      </c>
      <c r="B46" s="23"/>
      <c r="C46" s="25"/>
      <c r="D46" s="25"/>
    </row>
    <row r="47" spans="1:9" ht="123.75" customHeight="1" x14ac:dyDescent="0.25">
      <c r="A47" s="23" t="s">
        <v>56</v>
      </c>
      <c r="B47" s="23"/>
      <c r="C47" s="25"/>
      <c r="D47" s="25"/>
    </row>
  </sheetData>
  <sheetProtection algorithmName="SHA-512" hashValue="6Ex6l4+/FM47e4etI/arexbLtrEoH2B85KN4ts0T05/oEVpqVrb3jV0qWT7C44aVdqwmTGPPttRJ0GSi3JqOmw==" saltValue="+vEF4zBR2Bt8df1FgY2x4Q==" spinCount="100000" sheet="1" objects="1" scenarios="1"/>
  <mergeCells count="60">
    <mergeCell ref="A23:I23"/>
    <mergeCell ref="A2:I2"/>
    <mergeCell ref="F17:I17"/>
    <mergeCell ref="H32:I32"/>
    <mergeCell ref="F18:I18"/>
    <mergeCell ref="F19:I19"/>
    <mergeCell ref="B32:C32"/>
    <mergeCell ref="B26:C26"/>
    <mergeCell ref="B27:C27"/>
    <mergeCell ref="B28:C28"/>
    <mergeCell ref="F11:I11"/>
    <mergeCell ref="F12:I12"/>
    <mergeCell ref="F16:I16"/>
    <mergeCell ref="F20:I20"/>
    <mergeCell ref="F6:I6"/>
    <mergeCell ref="B24:C24"/>
    <mergeCell ref="A1:I1"/>
    <mergeCell ref="A21:D21"/>
    <mergeCell ref="A22:D22"/>
    <mergeCell ref="B39:C39"/>
    <mergeCell ref="B40:C40"/>
    <mergeCell ref="F7:I7"/>
    <mergeCell ref="F8:I8"/>
    <mergeCell ref="F9:I9"/>
    <mergeCell ref="F10:I10"/>
    <mergeCell ref="F3:I3"/>
    <mergeCell ref="F4:I4"/>
    <mergeCell ref="F5:I5"/>
    <mergeCell ref="H29:I29"/>
    <mergeCell ref="H30:I30"/>
    <mergeCell ref="H31:I31"/>
    <mergeCell ref="A36:F36"/>
    <mergeCell ref="H28:I28"/>
    <mergeCell ref="B25:C25"/>
    <mergeCell ref="B41:C41"/>
    <mergeCell ref="H34:I34"/>
    <mergeCell ref="B29:C29"/>
    <mergeCell ref="B30:C30"/>
    <mergeCell ref="B31:C31"/>
    <mergeCell ref="B34:C34"/>
    <mergeCell ref="A38:C38"/>
    <mergeCell ref="B33:C33"/>
    <mergeCell ref="H33:I33"/>
    <mergeCell ref="A35:F35"/>
    <mergeCell ref="F13:I13"/>
    <mergeCell ref="F14:I14"/>
    <mergeCell ref="F15:I15"/>
    <mergeCell ref="A47:B47"/>
    <mergeCell ref="A43:D43"/>
    <mergeCell ref="C44:D44"/>
    <mergeCell ref="C45:D45"/>
    <mergeCell ref="C46:D46"/>
    <mergeCell ref="C47:D47"/>
    <mergeCell ref="A44:B44"/>
    <mergeCell ref="A45:B45"/>
    <mergeCell ref="A46:B46"/>
    <mergeCell ref="H24:I24"/>
    <mergeCell ref="H25:I25"/>
    <mergeCell ref="H26:I26"/>
    <mergeCell ref="H27:I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90A08B4801DE4D8283C3E6C095AA8A" ma:contentTypeVersion="4" ma:contentTypeDescription="Create a new document." ma:contentTypeScope="" ma:versionID="dae56d9d4ba862180f7a859b6ac788ab">
  <xsd:schema xmlns:xsd="http://www.w3.org/2001/XMLSchema" xmlns:xs="http://www.w3.org/2001/XMLSchema" xmlns:p="http://schemas.microsoft.com/office/2006/metadata/properties" xmlns:ns2="6de868d8-61d5-48e6-9b82-693ee9037220" targetNamespace="http://schemas.microsoft.com/office/2006/metadata/properties" ma:root="true" ma:fieldsID="9df03482e6afa7f1aafc2fdde180d906" ns2:_="">
    <xsd:import namespace="6de868d8-61d5-48e6-9b82-693ee90372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868d8-61d5-48e6-9b82-693ee9037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CE106-5A5C-4155-9B41-ECCBC79E12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5C727A-23C3-41C1-8FA8-DA989CAC4A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AF338D-F94E-42D4-BF81-D753D8EC8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868d8-61d5-48e6-9b82-693ee90372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Bolding, Kirsten</dc:creator>
  <cp:lastModifiedBy>Bolding, Kirsten</cp:lastModifiedBy>
  <dcterms:created xsi:type="dcterms:W3CDTF">2024-10-03T13:23:15Z</dcterms:created>
  <dcterms:modified xsi:type="dcterms:W3CDTF">2024-11-05T14:07:42Z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0x010100EF90A08B4801DE4D8283C3E6C095AA8A</vt:lpwstr>
  </property>
</Properties>
</file>