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18"/>
  <workbookPr/>
  <mc:AlternateContent xmlns:mc="http://schemas.openxmlformats.org/markup-compatibility/2006">
    <mc:Choice Requires="x15">
      <x15ac:absPath xmlns:x15ac="http://schemas.microsoft.com/office/spreadsheetml/2010/11/ac" url="https://gemeentegroningen.sharepoint.com/teams/Brokerdienstverleningaanbesteding/Gedeelde documenten/Brokerdienstverlening tijdelijk pers. aanbesteding/01. Aanbestedingsdocumenten/"/>
    </mc:Choice>
  </mc:AlternateContent>
  <xr:revisionPtr revIDLastSave="185" documentId="13_ncr:1_{856591FE-9F4F-DA45-8777-729B43F0D2DA}" xr6:coauthVersionLast="47" xr6:coauthVersionMax="47" xr10:uidLastSave="{3C87B760-D0B4-40CF-B602-581BF90CD891}"/>
  <bookViews>
    <workbookView xWindow="-48" yWindow="-48" windowWidth="23136" windowHeight="12456" tabRatio="960" xr2:uid="{00000000-000D-0000-FFFF-FFFF00000000}"/>
  </bookViews>
  <sheets>
    <sheet name="Colofon 1" sheetId="15" r:id="rId1"/>
    <sheet name="1.Algemene info" sheetId="16" r:id="rId2"/>
    <sheet name="2.Prijsopgaaf Broker opslagen" sheetId="17" r:id="rId3"/>
    <sheet name="3. % doelstelling per doelgroep" sheetId="25" r:id="rId4"/>
    <sheet name="4.Berekening Inschrijfprijs" sheetId="18" r:id="rId5"/>
    <sheet name="5.Prijsscore" sheetId="23" r:id="rId6"/>
    <sheet name="6. Richtlijntarieven" sheetId="27" r:id="rId7"/>
  </sheets>
  <definedNames>
    <definedName name="_______DAT1" localSheetId="2">#REF!</definedName>
    <definedName name="_______DAT1" localSheetId="3">#REF!</definedName>
    <definedName name="_______DAT1" localSheetId="4">#REF!</definedName>
    <definedName name="_______DAT1" localSheetId="6">#REF!</definedName>
    <definedName name="_______DAT1" localSheetId="0">#REF!</definedName>
    <definedName name="_______DAT1">#REF!</definedName>
    <definedName name="_______DAT10" localSheetId="2">#REF!</definedName>
    <definedName name="_______DAT10" localSheetId="3">#REF!</definedName>
    <definedName name="_______DAT10" localSheetId="6">#REF!</definedName>
    <definedName name="_______DAT10">#REF!</definedName>
    <definedName name="_______DAT11" localSheetId="2">#REF!</definedName>
    <definedName name="_______DAT11" localSheetId="3">#REF!</definedName>
    <definedName name="_______DAT11" localSheetId="6">#REF!</definedName>
    <definedName name="_______DAT11">#REF!</definedName>
    <definedName name="_______DAT12" localSheetId="2">#REF!</definedName>
    <definedName name="_______DAT12" localSheetId="3">#REF!</definedName>
    <definedName name="_______DAT12" localSheetId="6">#REF!</definedName>
    <definedName name="_______DAT12">#REF!</definedName>
    <definedName name="_______DAT13" localSheetId="2">#REF!</definedName>
    <definedName name="_______DAT13" localSheetId="3">#REF!</definedName>
    <definedName name="_______DAT13" localSheetId="6">#REF!</definedName>
    <definedName name="_______DAT13">#REF!</definedName>
    <definedName name="_______DAT14" localSheetId="2">#REF!</definedName>
    <definedName name="_______DAT14" localSheetId="3">#REF!</definedName>
    <definedName name="_______DAT14" localSheetId="6">#REF!</definedName>
    <definedName name="_______DAT14">#REF!</definedName>
    <definedName name="_______DAT15" localSheetId="2">#REF!</definedName>
    <definedName name="_______DAT15" localSheetId="3">#REF!</definedName>
    <definedName name="_______DAT15" localSheetId="6">#REF!</definedName>
    <definedName name="_______DAT15">#REF!</definedName>
    <definedName name="_______DAT16" localSheetId="2">#REF!</definedName>
    <definedName name="_______DAT16" localSheetId="3">#REF!</definedName>
    <definedName name="_______DAT16" localSheetId="6">#REF!</definedName>
    <definedName name="_______DAT16">#REF!</definedName>
    <definedName name="_______DAT17" localSheetId="2">#REF!</definedName>
    <definedName name="_______DAT17" localSheetId="3">#REF!</definedName>
    <definedName name="_______DAT17" localSheetId="6">#REF!</definedName>
    <definedName name="_______DAT17">#REF!</definedName>
    <definedName name="_______DAT18" localSheetId="2">#REF!</definedName>
    <definedName name="_______DAT18" localSheetId="3">#REF!</definedName>
    <definedName name="_______DAT18" localSheetId="6">#REF!</definedName>
    <definedName name="_______DAT18">#REF!</definedName>
    <definedName name="_______DAT19" localSheetId="2">#REF!</definedName>
    <definedName name="_______DAT19" localSheetId="3">#REF!</definedName>
    <definedName name="_______DAT19" localSheetId="6">#REF!</definedName>
    <definedName name="_______DAT19">#REF!</definedName>
    <definedName name="_______DAT2" localSheetId="2">#REF!</definedName>
    <definedName name="_______DAT2" localSheetId="3">#REF!</definedName>
    <definedName name="_______DAT2" localSheetId="6">#REF!</definedName>
    <definedName name="_______DAT2">#REF!</definedName>
    <definedName name="_______DAT20" localSheetId="2">#REF!</definedName>
    <definedName name="_______DAT20" localSheetId="3">#REF!</definedName>
    <definedName name="_______DAT20" localSheetId="6">#REF!</definedName>
    <definedName name="_______DAT20">#REF!</definedName>
    <definedName name="_______DAT21" localSheetId="2">#REF!</definedName>
    <definedName name="_______DAT21" localSheetId="3">#REF!</definedName>
    <definedName name="_______DAT21" localSheetId="6">#REF!</definedName>
    <definedName name="_______DAT21">#REF!</definedName>
    <definedName name="_______DAT22" localSheetId="2">#REF!</definedName>
    <definedName name="_______DAT22" localSheetId="3">#REF!</definedName>
    <definedName name="_______DAT22" localSheetId="6">#REF!</definedName>
    <definedName name="_______DAT22">#REF!</definedName>
    <definedName name="_______DAT3" localSheetId="2">#REF!</definedName>
    <definedName name="_______DAT3" localSheetId="3">#REF!</definedName>
    <definedName name="_______DAT3" localSheetId="6">#REF!</definedName>
    <definedName name="_______DAT3">#REF!</definedName>
    <definedName name="_______DAT4" localSheetId="2">#REF!</definedName>
    <definedName name="_______DAT4" localSheetId="3">#REF!</definedName>
    <definedName name="_______DAT4" localSheetId="6">#REF!</definedName>
    <definedName name="_______DAT4">#REF!</definedName>
    <definedName name="_______DAT5" localSheetId="2">#REF!</definedName>
    <definedName name="_______DAT5" localSheetId="3">#REF!</definedName>
    <definedName name="_______DAT5" localSheetId="6">#REF!</definedName>
    <definedName name="_______DAT5">#REF!</definedName>
    <definedName name="_______DAT6" localSheetId="2">#REF!</definedName>
    <definedName name="_______DAT6" localSheetId="3">#REF!</definedName>
    <definedName name="_______DAT6" localSheetId="6">#REF!</definedName>
    <definedName name="_______DAT6">#REF!</definedName>
    <definedName name="_______DAT7" localSheetId="2">#REF!</definedName>
    <definedName name="_______DAT7" localSheetId="3">#REF!</definedName>
    <definedName name="_______DAT7" localSheetId="6">#REF!</definedName>
    <definedName name="_______DAT7">#REF!</definedName>
    <definedName name="_______DAT8" localSheetId="2">#REF!</definedName>
    <definedName name="_______DAT8" localSheetId="3">#REF!</definedName>
    <definedName name="_______DAT8" localSheetId="6">#REF!</definedName>
    <definedName name="_______DAT8">#REF!</definedName>
    <definedName name="_______DAT9" localSheetId="2">#REF!</definedName>
    <definedName name="_______DAT9" localSheetId="3">#REF!</definedName>
    <definedName name="_______DAT9" localSheetId="6">#REF!</definedName>
    <definedName name="_______DAT9">#REF!</definedName>
    <definedName name="______DAT1" localSheetId="2">#REF!</definedName>
    <definedName name="______DAT1" localSheetId="3">#REF!</definedName>
    <definedName name="______DAT1" localSheetId="6">#REF!</definedName>
    <definedName name="______DAT1">#REF!</definedName>
    <definedName name="______DAT10" localSheetId="2">#REF!</definedName>
    <definedName name="______DAT10" localSheetId="3">#REF!</definedName>
    <definedName name="______DAT10" localSheetId="6">#REF!</definedName>
    <definedName name="______DAT10">#REF!</definedName>
    <definedName name="______DAT11" localSheetId="2">#REF!</definedName>
    <definedName name="______DAT11" localSheetId="3">#REF!</definedName>
    <definedName name="______DAT11" localSheetId="6">#REF!</definedName>
    <definedName name="______DAT11">#REF!</definedName>
    <definedName name="______DAT12" localSheetId="2">#REF!</definedName>
    <definedName name="______DAT12" localSheetId="3">#REF!</definedName>
    <definedName name="______DAT12" localSheetId="6">#REF!</definedName>
    <definedName name="______DAT12">#REF!</definedName>
    <definedName name="______DAT13" localSheetId="2">#REF!</definedName>
    <definedName name="______DAT13" localSheetId="3">#REF!</definedName>
    <definedName name="______DAT13" localSheetId="6">#REF!</definedName>
    <definedName name="______DAT13">#REF!</definedName>
    <definedName name="______DAT14" localSheetId="2">#REF!</definedName>
    <definedName name="______DAT14" localSheetId="3">#REF!</definedName>
    <definedName name="______DAT14" localSheetId="6">#REF!</definedName>
    <definedName name="______DAT14">#REF!</definedName>
    <definedName name="______DAT15" localSheetId="2">#REF!</definedName>
    <definedName name="______DAT15" localSheetId="3">#REF!</definedName>
    <definedName name="______DAT15" localSheetId="6">#REF!</definedName>
    <definedName name="______DAT15">#REF!</definedName>
    <definedName name="______DAT16" localSheetId="2">#REF!</definedName>
    <definedName name="______DAT16" localSheetId="3">#REF!</definedName>
    <definedName name="______DAT16" localSheetId="6">#REF!</definedName>
    <definedName name="______DAT16">#REF!</definedName>
    <definedName name="______DAT17" localSheetId="2">#REF!</definedName>
    <definedName name="______DAT17" localSheetId="3">#REF!</definedName>
    <definedName name="______DAT17" localSheetId="6">#REF!</definedName>
    <definedName name="______DAT17">#REF!</definedName>
    <definedName name="______DAT18" localSheetId="2">#REF!</definedName>
    <definedName name="______DAT18" localSheetId="3">#REF!</definedName>
    <definedName name="______DAT18" localSheetId="6">#REF!</definedName>
    <definedName name="______DAT18">#REF!</definedName>
    <definedName name="______DAT19" localSheetId="2">#REF!</definedName>
    <definedName name="______DAT19" localSheetId="3">#REF!</definedName>
    <definedName name="______DAT19" localSheetId="6">#REF!</definedName>
    <definedName name="______DAT19">#REF!</definedName>
    <definedName name="______DAT2" localSheetId="2">#REF!</definedName>
    <definedName name="______DAT2" localSheetId="3">#REF!</definedName>
    <definedName name="______DAT2" localSheetId="6">#REF!</definedName>
    <definedName name="______DAT2">#REF!</definedName>
    <definedName name="______DAT20" localSheetId="2">#REF!</definedName>
    <definedName name="______DAT20" localSheetId="3">#REF!</definedName>
    <definedName name="______DAT20" localSheetId="6">#REF!</definedName>
    <definedName name="______DAT20">#REF!</definedName>
    <definedName name="______DAT21" localSheetId="2">#REF!</definedName>
    <definedName name="______DAT21" localSheetId="3">#REF!</definedName>
    <definedName name="______DAT21" localSheetId="6">#REF!</definedName>
    <definedName name="______DAT21">#REF!</definedName>
    <definedName name="______DAT22" localSheetId="2">#REF!</definedName>
    <definedName name="______DAT22" localSheetId="3">#REF!</definedName>
    <definedName name="______DAT22" localSheetId="6">#REF!</definedName>
    <definedName name="______DAT22">#REF!</definedName>
    <definedName name="______DAT3" localSheetId="2">#REF!</definedName>
    <definedName name="______DAT3" localSheetId="3">#REF!</definedName>
    <definedName name="______DAT3" localSheetId="6">#REF!</definedName>
    <definedName name="______DAT3">#REF!</definedName>
    <definedName name="______DAT4" localSheetId="2">#REF!</definedName>
    <definedName name="______DAT4" localSheetId="3">#REF!</definedName>
    <definedName name="______DAT4" localSheetId="6">#REF!</definedName>
    <definedName name="______DAT4">#REF!</definedName>
    <definedName name="______DAT5" localSheetId="2">#REF!</definedName>
    <definedName name="______DAT5" localSheetId="3">#REF!</definedName>
    <definedName name="______DAT5" localSheetId="6">#REF!</definedName>
    <definedName name="______DAT5">#REF!</definedName>
    <definedName name="______DAT6" localSheetId="2">#REF!</definedName>
    <definedName name="______DAT6" localSheetId="3">#REF!</definedName>
    <definedName name="______DAT6" localSheetId="6">#REF!</definedName>
    <definedName name="______DAT6">#REF!</definedName>
    <definedName name="______DAT7" localSheetId="2">#REF!</definedName>
    <definedName name="______DAT7" localSheetId="3">#REF!</definedName>
    <definedName name="______DAT7" localSheetId="6">#REF!</definedName>
    <definedName name="______DAT7">#REF!</definedName>
    <definedName name="______DAT8" localSheetId="2">#REF!</definedName>
    <definedName name="______DAT8" localSheetId="3">#REF!</definedName>
    <definedName name="______DAT8" localSheetId="6">#REF!</definedName>
    <definedName name="______DAT8">#REF!</definedName>
    <definedName name="______DAT9" localSheetId="2">#REF!</definedName>
    <definedName name="______DAT9" localSheetId="3">#REF!</definedName>
    <definedName name="______DAT9" localSheetId="6">#REF!</definedName>
    <definedName name="______DAT9">#REF!</definedName>
    <definedName name="_____DAT1" localSheetId="2">#REF!</definedName>
    <definedName name="_____DAT1" localSheetId="3">#REF!</definedName>
    <definedName name="_____DAT1" localSheetId="6">#REF!</definedName>
    <definedName name="_____DAT1">#REF!</definedName>
    <definedName name="_____DAT10" localSheetId="2">#REF!</definedName>
    <definedName name="_____DAT10" localSheetId="3">#REF!</definedName>
    <definedName name="_____DAT10" localSheetId="6">#REF!</definedName>
    <definedName name="_____DAT10">#REF!</definedName>
    <definedName name="_____DAT11" localSheetId="2">#REF!</definedName>
    <definedName name="_____DAT11" localSheetId="3">#REF!</definedName>
    <definedName name="_____DAT11" localSheetId="6">#REF!</definedName>
    <definedName name="_____DAT11">#REF!</definedName>
    <definedName name="_____DAT12" localSheetId="2">#REF!</definedName>
    <definedName name="_____DAT12" localSheetId="3">#REF!</definedName>
    <definedName name="_____DAT12" localSheetId="6">#REF!</definedName>
    <definedName name="_____DAT12">#REF!</definedName>
    <definedName name="_____DAT13" localSheetId="2">#REF!</definedName>
    <definedName name="_____DAT13" localSheetId="3">#REF!</definedName>
    <definedName name="_____DAT13" localSheetId="6">#REF!</definedName>
    <definedName name="_____DAT13">#REF!</definedName>
    <definedName name="_____DAT14" localSheetId="2">#REF!</definedName>
    <definedName name="_____DAT14" localSheetId="3">#REF!</definedName>
    <definedName name="_____DAT14" localSheetId="6">#REF!</definedName>
    <definedName name="_____DAT14">#REF!</definedName>
    <definedName name="_____DAT15" localSheetId="2">#REF!</definedName>
    <definedName name="_____DAT15" localSheetId="3">#REF!</definedName>
    <definedName name="_____DAT15" localSheetId="6">#REF!</definedName>
    <definedName name="_____DAT15">#REF!</definedName>
    <definedName name="_____DAT16" localSheetId="2">#REF!</definedName>
    <definedName name="_____DAT16" localSheetId="3">#REF!</definedName>
    <definedName name="_____DAT16" localSheetId="6">#REF!</definedName>
    <definedName name="_____DAT16">#REF!</definedName>
    <definedName name="_____DAT17" localSheetId="2">#REF!</definedName>
    <definedName name="_____DAT17" localSheetId="3">#REF!</definedName>
    <definedName name="_____DAT17" localSheetId="6">#REF!</definedName>
    <definedName name="_____DAT17">#REF!</definedName>
    <definedName name="_____DAT18" localSheetId="2">#REF!</definedName>
    <definedName name="_____DAT18" localSheetId="3">#REF!</definedName>
    <definedName name="_____DAT18" localSheetId="6">#REF!</definedName>
    <definedName name="_____DAT18">#REF!</definedName>
    <definedName name="_____DAT19" localSheetId="2">#REF!</definedName>
    <definedName name="_____DAT19" localSheetId="3">#REF!</definedName>
    <definedName name="_____DAT19" localSheetId="6">#REF!</definedName>
    <definedName name="_____DAT19">#REF!</definedName>
    <definedName name="_____DAT2" localSheetId="2">#REF!</definedName>
    <definedName name="_____DAT2" localSheetId="3">#REF!</definedName>
    <definedName name="_____DAT2" localSheetId="6">#REF!</definedName>
    <definedName name="_____DAT2">#REF!</definedName>
    <definedName name="_____DAT20" localSheetId="2">#REF!</definedName>
    <definedName name="_____DAT20" localSheetId="3">#REF!</definedName>
    <definedName name="_____DAT20" localSheetId="6">#REF!</definedName>
    <definedName name="_____DAT20">#REF!</definedName>
    <definedName name="_____DAT21" localSheetId="2">#REF!</definedName>
    <definedName name="_____DAT21" localSheetId="3">#REF!</definedName>
    <definedName name="_____DAT21" localSheetId="6">#REF!</definedName>
    <definedName name="_____DAT21">#REF!</definedName>
    <definedName name="_____DAT22" localSheetId="2">#REF!</definedName>
    <definedName name="_____DAT22" localSheetId="3">#REF!</definedName>
    <definedName name="_____DAT22" localSheetId="6">#REF!</definedName>
    <definedName name="_____DAT22">#REF!</definedName>
    <definedName name="_____DAT3" localSheetId="2">#REF!</definedName>
    <definedName name="_____DAT3" localSheetId="3">#REF!</definedName>
    <definedName name="_____DAT3" localSheetId="6">#REF!</definedName>
    <definedName name="_____DAT3">#REF!</definedName>
    <definedName name="_____DAT4" localSheetId="2">#REF!</definedName>
    <definedName name="_____DAT4" localSheetId="3">#REF!</definedName>
    <definedName name="_____DAT4" localSheetId="6">#REF!</definedName>
    <definedName name="_____DAT4">#REF!</definedName>
    <definedName name="_____DAT5" localSheetId="2">#REF!</definedName>
    <definedName name="_____DAT5" localSheetId="3">#REF!</definedName>
    <definedName name="_____DAT5" localSheetId="6">#REF!</definedName>
    <definedName name="_____DAT5">#REF!</definedName>
    <definedName name="_____DAT6" localSheetId="2">#REF!</definedName>
    <definedName name="_____DAT6" localSheetId="3">#REF!</definedName>
    <definedName name="_____DAT6" localSheetId="6">#REF!</definedName>
    <definedName name="_____DAT6">#REF!</definedName>
    <definedName name="_____DAT7" localSheetId="2">#REF!</definedName>
    <definedName name="_____DAT7" localSheetId="3">#REF!</definedName>
    <definedName name="_____DAT7" localSheetId="6">#REF!</definedName>
    <definedName name="_____DAT7">#REF!</definedName>
    <definedName name="_____DAT8" localSheetId="2">#REF!</definedName>
    <definedName name="_____DAT8" localSheetId="3">#REF!</definedName>
    <definedName name="_____DAT8" localSheetId="6">#REF!</definedName>
    <definedName name="_____DAT8">#REF!</definedName>
    <definedName name="_____DAT9" localSheetId="2">#REF!</definedName>
    <definedName name="_____DAT9" localSheetId="3">#REF!</definedName>
    <definedName name="_____DAT9" localSheetId="6">#REF!</definedName>
    <definedName name="_____DAT9">#REF!</definedName>
    <definedName name="____DAT1" localSheetId="2">#REF!</definedName>
    <definedName name="____DAT1" localSheetId="3">#REF!</definedName>
    <definedName name="____DAT1" localSheetId="6">#REF!</definedName>
    <definedName name="____DAT1">#REF!</definedName>
    <definedName name="____DAT10" localSheetId="2">#REF!</definedName>
    <definedName name="____DAT10" localSheetId="3">#REF!</definedName>
    <definedName name="____DAT10" localSheetId="6">#REF!</definedName>
    <definedName name="____DAT10">#REF!</definedName>
    <definedName name="____DAT11" localSheetId="2">#REF!</definedName>
    <definedName name="____DAT11" localSheetId="3">#REF!</definedName>
    <definedName name="____DAT11" localSheetId="6">#REF!</definedName>
    <definedName name="____DAT11">#REF!</definedName>
    <definedName name="____DAT12" localSheetId="2">#REF!</definedName>
    <definedName name="____DAT12" localSheetId="3">#REF!</definedName>
    <definedName name="____DAT12" localSheetId="6">#REF!</definedName>
    <definedName name="____DAT12">#REF!</definedName>
    <definedName name="____DAT13" localSheetId="2">#REF!</definedName>
    <definedName name="____DAT13" localSheetId="3">#REF!</definedName>
    <definedName name="____DAT13" localSheetId="6">#REF!</definedName>
    <definedName name="____DAT13">#REF!</definedName>
    <definedName name="____DAT14" localSheetId="2">#REF!</definedName>
    <definedName name="____DAT14" localSheetId="3">#REF!</definedName>
    <definedName name="____DAT14" localSheetId="6">#REF!</definedName>
    <definedName name="____DAT14">#REF!</definedName>
    <definedName name="____DAT15" localSheetId="2">#REF!</definedName>
    <definedName name="____DAT15" localSheetId="3">#REF!</definedName>
    <definedName name="____DAT15" localSheetId="6">#REF!</definedName>
    <definedName name="____DAT15">#REF!</definedName>
    <definedName name="____DAT16" localSheetId="2">#REF!</definedName>
    <definedName name="____DAT16" localSheetId="3">#REF!</definedName>
    <definedName name="____DAT16" localSheetId="6">#REF!</definedName>
    <definedName name="____DAT16">#REF!</definedName>
    <definedName name="____DAT17" localSheetId="2">#REF!</definedName>
    <definedName name="____DAT17" localSheetId="3">#REF!</definedName>
    <definedName name="____DAT17" localSheetId="6">#REF!</definedName>
    <definedName name="____DAT17">#REF!</definedName>
    <definedName name="____DAT18" localSheetId="2">#REF!</definedName>
    <definedName name="____DAT18" localSheetId="3">#REF!</definedName>
    <definedName name="____DAT18" localSheetId="6">#REF!</definedName>
    <definedName name="____DAT18">#REF!</definedName>
    <definedName name="____DAT19" localSheetId="2">#REF!</definedName>
    <definedName name="____DAT19" localSheetId="3">#REF!</definedName>
    <definedName name="____DAT19" localSheetId="6">#REF!</definedName>
    <definedName name="____DAT19">#REF!</definedName>
    <definedName name="____DAT2" localSheetId="2">#REF!</definedName>
    <definedName name="____DAT2" localSheetId="3">#REF!</definedName>
    <definedName name="____DAT2" localSheetId="6">#REF!</definedName>
    <definedName name="____DAT2">#REF!</definedName>
    <definedName name="____DAT20" localSheetId="2">#REF!</definedName>
    <definedName name="____DAT20" localSheetId="3">#REF!</definedName>
    <definedName name="____DAT20" localSheetId="6">#REF!</definedName>
    <definedName name="____DAT20">#REF!</definedName>
    <definedName name="____DAT21" localSheetId="2">#REF!</definedName>
    <definedName name="____DAT21" localSheetId="3">#REF!</definedName>
    <definedName name="____DAT21" localSheetId="6">#REF!</definedName>
    <definedName name="____DAT21">#REF!</definedName>
    <definedName name="____DAT22" localSheetId="2">#REF!</definedName>
    <definedName name="____DAT22" localSheetId="3">#REF!</definedName>
    <definedName name="____DAT22" localSheetId="6">#REF!</definedName>
    <definedName name="____DAT22">#REF!</definedName>
    <definedName name="____DAT3" localSheetId="2">#REF!</definedName>
    <definedName name="____DAT3" localSheetId="3">#REF!</definedName>
    <definedName name="____DAT3" localSheetId="6">#REF!</definedName>
    <definedName name="____DAT3">#REF!</definedName>
    <definedName name="____DAT4" localSheetId="2">#REF!</definedName>
    <definedName name="____DAT4" localSheetId="3">#REF!</definedName>
    <definedName name="____DAT4" localSheetId="6">#REF!</definedName>
    <definedName name="____DAT4">#REF!</definedName>
    <definedName name="____DAT5" localSheetId="2">#REF!</definedName>
    <definedName name="____DAT5" localSheetId="3">#REF!</definedName>
    <definedName name="____DAT5" localSheetId="6">#REF!</definedName>
    <definedName name="____DAT5">#REF!</definedName>
    <definedName name="____DAT6" localSheetId="2">#REF!</definedName>
    <definedName name="____DAT6" localSheetId="3">#REF!</definedName>
    <definedName name="____DAT6" localSheetId="6">#REF!</definedName>
    <definedName name="____DAT6">#REF!</definedName>
    <definedName name="____DAT7" localSheetId="2">#REF!</definedName>
    <definedName name="____DAT7" localSheetId="3">#REF!</definedName>
    <definedName name="____DAT7" localSheetId="6">#REF!</definedName>
    <definedName name="____DAT7">#REF!</definedName>
    <definedName name="____DAT8" localSheetId="2">#REF!</definedName>
    <definedName name="____DAT8" localSheetId="3">#REF!</definedName>
    <definedName name="____DAT8" localSheetId="6">#REF!</definedName>
    <definedName name="____DAT8">#REF!</definedName>
    <definedName name="____DAT9" localSheetId="2">#REF!</definedName>
    <definedName name="____DAT9" localSheetId="3">#REF!</definedName>
    <definedName name="____DAT9" localSheetId="6">#REF!</definedName>
    <definedName name="____DAT9">#REF!</definedName>
    <definedName name="___DAT1" localSheetId="2">#REF!</definedName>
    <definedName name="___DAT1" localSheetId="3">#REF!</definedName>
    <definedName name="___DAT1" localSheetId="6">#REF!</definedName>
    <definedName name="___DAT1">#REF!</definedName>
    <definedName name="___DAT10" localSheetId="2">#REF!</definedName>
    <definedName name="___DAT10" localSheetId="3">#REF!</definedName>
    <definedName name="___DAT10" localSheetId="6">#REF!</definedName>
    <definedName name="___DAT10">#REF!</definedName>
    <definedName name="___DAT11" localSheetId="2">#REF!</definedName>
    <definedName name="___DAT11" localSheetId="3">#REF!</definedName>
    <definedName name="___DAT11" localSheetId="6">#REF!</definedName>
    <definedName name="___DAT11">#REF!</definedName>
    <definedName name="___DAT12" localSheetId="2">#REF!</definedName>
    <definedName name="___DAT12" localSheetId="3">#REF!</definedName>
    <definedName name="___DAT12" localSheetId="6">#REF!</definedName>
    <definedName name="___DAT12">#REF!</definedName>
    <definedName name="___DAT13" localSheetId="2">#REF!</definedName>
    <definedName name="___DAT13" localSheetId="3">#REF!</definedName>
    <definedName name="___DAT13" localSheetId="6">#REF!</definedName>
    <definedName name="___DAT13">#REF!</definedName>
    <definedName name="___DAT14" localSheetId="2">#REF!</definedName>
    <definedName name="___DAT14" localSheetId="3">#REF!</definedName>
    <definedName name="___DAT14" localSheetId="6">#REF!</definedName>
    <definedName name="___DAT14">#REF!</definedName>
    <definedName name="___DAT15" localSheetId="2">#REF!</definedName>
    <definedName name="___DAT15" localSheetId="3">#REF!</definedName>
    <definedName name="___DAT15" localSheetId="6">#REF!</definedName>
    <definedName name="___DAT15">#REF!</definedName>
    <definedName name="___DAT16" localSheetId="2">#REF!</definedName>
    <definedName name="___DAT16" localSheetId="3">#REF!</definedName>
    <definedName name="___DAT16" localSheetId="6">#REF!</definedName>
    <definedName name="___DAT16">#REF!</definedName>
    <definedName name="___DAT17" localSheetId="2">#REF!</definedName>
    <definedName name="___DAT17" localSheetId="3">#REF!</definedName>
    <definedName name="___DAT17" localSheetId="6">#REF!</definedName>
    <definedName name="___DAT17">#REF!</definedName>
    <definedName name="___DAT18" localSheetId="2">#REF!</definedName>
    <definedName name="___DAT18" localSheetId="3">#REF!</definedName>
    <definedName name="___DAT18" localSheetId="6">#REF!</definedName>
    <definedName name="___DAT18">#REF!</definedName>
    <definedName name="___DAT19" localSheetId="2">#REF!</definedName>
    <definedName name="___DAT19" localSheetId="3">#REF!</definedName>
    <definedName name="___DAT19" localSheetId="6">#REF!</definedName>
    <definedName name="___DAT19">#REF!</definedName>
    <definedName name="___DAT2" localSheetId="2">#REF!</definedName>
    <definedName name="___DAT2" localSheetId="3">#REF!</definedName>
    <definedName name="___DAT2" localSheetId="6">#REF!</definedName>
    <definedName name="___DAT2">#REF!</definedName>
    <definedName name="___DAT20" localSheetId="2">#REF!</definedName>
    <definedName name="___DAT20" localSheetId="3">#REF!</definedName>
    <definedName name="___DAT20" localSheetId="6">#REF!</definedName>
    <definedName name="___DAT20">#REF!</definedName>
    <definedName name="___DAT21" localSheetId="2">#REF!</definedName>
    <definedName name="___DAT21" localSheetId="3">#REF!</definedName>
    <definedName name="___DAT21" localSheetId="6">#REF!</definedName>
    <definedName name="___DAT21">#REF!</definedName>
    <definedName name="___DAT22" localSheetId="2">#REF!</definedName>
    <definedName name="___DAT22" localSheetId="3">#REF!</definedName>
    <definedName name="___DAT22" localSheetId="6">#REF!</definedName>
    <definedName name="___DAT22">#REF!</definedName>
    <definedName name="___DAT3" localSheetId="2">#REF!</definedName>
    <definedName name="___DAT3" localSheetId="3">#REF!</definedName>
    <definedName name="___DAT3" localSheetId="6">#REF!</definedName>
    <definedName name="___DAT3">#REF!</definedName>
    <definedName name="___DAT4" localSheetId="2">#REF!</definedName>
    <definedName name="___DAT4" localSheetId="3">#REF!</definedName>
    <definedName name="___DAT4" localSheetId="6">#REF!</definedName>
    <definedName name="___DAT4">#REF!</definedName>
    <definedName name="___DAT5" localSheetId="2">#REF!</definedName>
    <definedName name="___DAT5" localSheetId="3">#REF!</definedName>
    <definedName name="___DAT5" localSheetId="6">#REF!</definedName>
    <definedName name="___DAT5">#REF!</definedName>
    <definedName name="___DAT6" localSheetId="2">#REF!</definedName>
    <definedName name="___DAT6" localSheetId="3">#REF!</definedName>
    <definedName name="___DAT6" localSheetId="6">#REF!</definedName>
    <definedName name="___DAT6">#REF!</definedName>
    <definedName name="___DAT7" localSheetId="2">#REF!</definedName>
    <definedName name="___DAT7" localSheetId="3">#REF!</definedName>
    <definedName name="___DAT7" localSheetId="6">#REF!</definedName>
    <definedName name="___DAT7">#REF!</definedName>
    <definedName name="___DAT8" localSheetId="2">#REF!</definedName>
    <definedName name="___DAT8" localSheetId="3">#REF!</definedName>
    <definedName name="___DAT8" localSheetId="6">#REF!</definedName>
    <definedName name="___DAT8">#REF!</definedName>
    <definedName name="___DAT9" localSheetId="2">#REF!</definedName>
    <definedName name="___DAT9" localSheetId="3">#REF!</definedName>
    <definedName name="___DAT9" localSheetId="6">#REF!</definedName>
    <definedName name="___DAT9">#REF!</definedName>
    <definedName name="__DAT1" localSheetId="2">#REF!</definedName>
    <definedName name="__DAT1" localSheetId="3">#REF!</definedName>
    <definedName name="__DAT1" localSheetId="6">#REF!</definedName>
    <definedName name="__DAT1">#REF!</definedName>
    <definedName name="__DAT10" localSheetId="2">#REF!</definedName>
    <definedName name="__DAT10" localSheetId="3">#REF!</definedName>
    <definedName name="__DAT10" localSheetId="6">#REF!</definedName>
    <definedName name="__DAT10">#REF!</definedName>
    <definedName name="__DAT11" localSheetId="2">#REF!</definedName>
    <definedName name="__DAT11" localSheetId="3">#REF!</definedName>
    <definedName name="__DAT11" localSheetId="6">#REF!</definedName>
    <definedName name="__DAT11">#REF!</definedName>
    <definedName name="__DAT12" localSheetId="2">#REF!</definedName>
    <definedName name="__DAT12" localSheetId="3">#REF!</definedName>
    <definedName name="__DAT12" localSheetId="6">#REF!</definedName>
    <definedName name="__DAT12">#REF!</definedName>
    <definedName name="__DAT13" localSheetId="2">#REF!</definedName>
    <definedName name="__DAT13" localSheetId="3">#REF!</definedName>
    <definedName name="__DAT13" localSheetId="6">#REF!</definedName>
    <definedName name="__DAT13">#REF!</definedName>
    <definedName name="__DAT14" localSheetId="2">#REF!</definedName>
    <definedName name="__DAT14" localSheetId="3">#REF!</definedName>
    <definedName name="__DAT14" localSheetId="6">#REF!</definedName>
    <definedName name="__DAT14">#REF!</definedName>
    <definedName name="__DAT15" localSheetId="2">#REF!</definedName>
    <definedName name="__DAT15" localSheetId="3">#REF!</definedName>
    <definedName name="__DAT15" localSheetId="6">#REF!</definedName>
    <definedName name="__DAT15">#REF!</definedName>
    <definedName name="__DAT16" localSheetId="2">#REF!</definedName>
    <definedName name="__DAT16" localSheetId="3">#REF!</definedName>
    <definedName name="__DAT16" localSheetId="6">#REF!</definedName>
    <definedName name="__DAT16">#REF!</definedName>
    <definedName name="__DAT17" localSheetId="2">#REF!</definedName>
    <definedName name="__DAT17" localSheetId="3">#REF!</definedName>
    <definedName name="__DAT17" localSheetId="6">#REF!</definedName>
    <definedName name="__DAT17">#REF!</definedName>
    <definedName name="__DAT18" localSheetId="2">#REF!</definedName>
    <definedName name="__DAT18" localSheetId="3">#REF!</definedName>
    <definedName name="__DAT18" localSheetId="6">#REF!</definedName>
    <definedName name="__DAT18">#REF!</definedName>
    <definedName name="__DAT19" localSheetId="2">#REF!</definedName>
    <definedName name="__DAT19" localSheetId="3">#REF!</definedName>
    <definedName name="__DAT19" localSheetId="6">#REF!</definedName>
    <definedName name="__DAT19">#REF!</definedName>
    <definedName name="__DAT2" localSheetId="2">#REF!</definedName>
    <definedName name="__DAT2" localSheetId="3">#REF!</definedName>
    <definedName name="__DAT2" localSheetId="6">#REF!</definedName>
    <definedName name="__DAT2">#REF!</definedName>
    <definedName name="__DAT20" localSheetId="2">#REF!</definedName>
    <definedName name="__DAT20" localSheetId="3">#REF!</definedName>
    <definedName name="__DAT20" localSheetId="6">#REF!</definedName>
    <definedName name="__DAT20">#REF!</definedName>
    <definedName name="__DAT21" localSheetId="2">#REF!</definedName>
    <definedName name="__DAT21" localSheetId="3">#REF!</definedName>
    <definedName name="__DAT21" localSheetId="6">#REF!</definedName>
    <definedName name="__DAT21">#REF!</definedName>
    <definedName name="__DAT22" localSheetId="2">#REF!</definedName>
    <definedName name="__DAT22" localSheetId="3">#REF!</definedName>
    <definedName name="__DAT22" localSheetId="6">#REF!</definedName>
    <definedName name="__DAT22">#REF!</definedName>
    <definedName name="__DAT3" localSheetId="2">#REF!</definedName>
    <definedName name="__DAT3" localSheetId="3">#REF!</definedName>
    <definedName name="__DAT3" localSheetId="6">#REF!</definedName>
    <definedName name="__DAT3">#REF!</definedName>
    <definedName name="__DAT4" localSheetId="2">#REF!</definedName>
    <definedName name="__DAT4" localSheetId="3">#REF!</definedName>
    <definedName name="__DAT4" localSheetId="6">#REF!</definedName>
    <definedName name="__DAT4">#REF!</definedName>
    <definedName name="__DAT5" localSheetId="2">#REF!</definedName>
    <definedName name="__DAT5" localSheetId="3">#REF!</definedName>
    <definedName name="__DAT5" localSheetId="6">#REF!</definedName>
    <definedName name="__DAT5">#REF!</definedName>
    <definedName name="__DAT6" localSheetId="2">#REF!</definedName>
    <definedName name="__DAT6" localSheetId="3">#REF!</definedName>
    <definedName name="__DAT6" localSheetId="6">#REF!</definedName>
    <definedName name="__DAT6">#REF!</definedName>
    <definedName name="__DAT7" localSheetId="2">#REF!</definedName>
    <definedName name="__DAT7" localSheetId="3">#REF!</definedName>
    <definedName name="__DAT7" localSheetId="6">#REF!</definedName>
    <definedName name="__DAT7">#REF!</definedName>
    <definedName name="__DAT8" localSheetId="2">#REF!</definedName>
    <definedName name="__DAT8" localSheetId="3">#REF!</definedName>
    <definedName name="__DAT8" localSheetId="6">#REF!</definedName>
    <definedName name="__DAT8">#REF!</definedName>
    <definedName name="__DAT9" localSheetId="2">#REF!</definedName>
    <definedName name="__DAT9" localSheetId="3">#REF!</definedName>
    <definedName name="__DAT9" localSheetId="6">#REF!</definedName>
    <definedName name="__DAT9">#REF!</definedName>
    <definedName name="_DAT1" localSheetId="2">#REF!</definedName>
    <definedName name="_DAT1" localSheetId="3">#REF!</definedName>
    <definedName name="_DAT1" localSheetId="6">#REF!</definedName>
    <definedName name="_DAT1">#REF!</definedName>
    <definedName name="_DAT10" localSheetId="2">#REF!</definedName>
    <definedName name="_DAT10" localSheetId="3">#REF!</definedName>
    <definedName name="_DAT10" localSheetId="6">#REF!</definedName>
    <definedName name="_DAT10">#REF!</definedName>
    <definedName name="_DAT11" localSheetId="2">#REF!</definedName>
    <definedName name="_DAT11" localSheetId="3">#REF!</definedName>
    <definedName name="_DAT11" localSheetId="6">#REF!</definedName>
    <definedName name="_DAT11">#REF!</definedName>
    <definedName name="_DAT12" localSheetId="2">#REF!</definedName>
    <definedName name="_DAT12" localSheetId="3">#REF!</definedName>
    <definedName name="_DAT12" localSheetId="6">#REF!</definedName>
    <definedName name="_DAT12">#REF!</definedName>
    <definedName name="_DAT13" localSheetId="2">#REF!</definedName>
    <definedName name="_DAT13" localSheetId="3">#REF!</definedName>
    <definedName name="_DAT13" localSheetId="6">#REF!</definedName>
    <definedName name="_DAT13">#REF!</definedName>
    <definedName name="_DAT14" localSheetId="2">#REF!</definedName>
    <definedName name="_DAT14" localSheetId="3">#REF!</definedName>
    <definedName name="_DAT14" localSheetId="6">#REF!</definedName>
    <definedName name="_DAT14">#REF!</definedName>
    <definedName name="_DAT15" localSheetId="2">#REF!</definedName>
    <definedName name="_DAT15" localSheetId="3">#REF!</definedName>
    <definedName name="_DAT15" localSheetId="6">#REF!</definedName>
    <definedName name="_DAT15">#REF!</definedName>
    <definedName name="_DAT16" localSheetId="2">#REF!</definedName>
    <definedName name="_DAT16" localSheetId="3">#REF!</definedName>
    <definedName name="_DAT16" localSheetId="6">#REF!</definedName>
    <definedName name="_DAT16">#REF!</definedName>
    <definedName name="_DAT17" localSheetId="2">#REF!</definedName>
    <definedName name="_DAT17" localSheetId="3">#REF!</definedName>
    <definedName name="_DAT17" localSheetId="6">#REF!</definedName>
    <definedName name="_DAT17">#REF!</definedName>
    <definedName name="_DAT18" localSheetId="2">#REF!</definedName>
    <definedName name="_DAT18" localSheetId="3">#REF!</definedName>
    <definedName name="_DAT18" localSheetId="6">#REF!</definedName>
    <definedName name="_DAT18">#REF!</definedName>
    <definedName name="_DAT19" localSheetId="2">#REF!</definedName>
    <definedName name="_DAT19" localSheetId="3">#REF!</definedName>
    <definedName name="_DAT19" localSheetId="6">#REF!</definedName>
    <definedName name="_DAT19">#REF!</definedName>
    <definedName name="_DAT2" localSheetId="2">#REF!</definedName>
    <definedName name="_DAT2" localSheetId="3">#REF!</definedName>
    <definedName name="_DAT2" localSheetId="6">#REF!</definedName>
    <definedName name="_DAT2">#REF!</definedName>
    <definedName name="_DAT20" localSheetId="2">#REF!</definedName>
    <definedName name="_DAT20" localSheetId="3">#REF!</definedName>
    <definedName name="_DAT20" localSheetId="6">#REF!</definedName>
    <definedName name="_DAT20">#REF!</definedName>
    <definedName name="_DAT21" localSheetId="2">#REF!</definedName>
    <definedName name="_DAT21" localSheetId="3">#REF!</definedName>
    <definedName name="_DAT21" localSheetId="6">#REF!</definedName>
    <definedName name="_DAT21">#REF!</definedName>
    <definedName name="_DAT22" localSheetId="2">#REF!</definedName>
    <definedName name="_DAT22" localSheetId="3">#REF!</definedName>
    <definedName name="_DAT22" localSheetId="6">#REF!</definedName>
    <definedName name="_DAT22">#REF!</definedName>
    <definedName name="_DAT3" localSheetId="2">#REF!</definedName>
    <definedName name="_DAT3" localSheetId="3">#REF!</definedName>
    <definedName name="_DAT3" localSheetId="6">#REF!</definedName>
    <definedName name="_DAT3">#REF!</definedName>
    <definedName name="_DAT4" localSheetId="2">#REF!</definedName>
    <definedName name="_DAT4" localSheetId="3">#REF!</definedName>
    <definedName name="_DAT4" localSheetId="6">#REF!</definedName>
    <definedName name="_DAT4">#REF!</definedName>
    <definedName name="_DAT5" localSheetId="2">#REF!</definedName>
    <definedName name="_DAT5" localSheetId="3">#REF!</definedName>
    <definedName name="_DAT5" localSheetId="6">#REF!</definedName>
    <definedName name="_DAT5">#REF!</definedName>
    <definedName name="_DAT6" localSheetId="2">#REF!</definedName>
    <definedName name="_DAT6" localSheetId="3">#REF!</definedName>
    <definedName name="_DAT6" localSheetId="6">#REF!</definedName>
    <definedName name="_DAT6">#REF!</definedName>
    <definedName name="_DAT7" localSheetId="2">#REF!</definedName>
    <definedName name="_DAT7" localSheetId="3">#REF!</definedName>
    <definedName name="_DAT7" localSheetId="6">#REF!</definedName>
    <definedName name="_DAT7">#REF!</definedName>
    <definedName name="_DAT8" localSheetId="2">#REF!</definedName>
    <definedName name="_DAT8" localSheetId="3">#REF!</definedName>
    <definedName name="_DAT8" localSheetId="6">#REF!</definedName>
    <definedName name="_DAT8">#REF!</definedName>
    <definedName name="_DAT9" localSheetId="2">#REF!</definedName>
    <definedName name="_DAT9" localSheetId="3">#REF!</definedName>
    <definedName name="_DAT9" localSheetId="6">#REF!</definedName>
    <definedName name="_DAT9">#REF!</definedName>
    <definedName name="_Hlk509496684" localSheetId="0">'Colofon 1'!$E$382</definedName>
    <definedName name="_Ref300290537" localSheetId="0">'Colofon 1'!$E$221</definedName>
    <definedName name="_Ref300297289" localSheetId="0">'Colofon 1'!$E$333</definedName>
    <definedName name="_Ref527209689" localSheetId="0">'Colofon 1'!$E$84</definedName>
    <definedName name="_Ref527209713" localSheetId="0">'Colofon 1'!$E$85</definedName>
    <definedName name="_Ref527212027" localSheetId="0">'Colofon 1'!$E$40</definedName>
    <definedName name="_Ref527212058" localSheetId="0">'Colofon 1'!$E$59</definedName>
    <definedName name="_Ref527212079" localSheetId="0">'Colofon 1'!$E$66</definedName>
    <definedName name="_Ref527212102" localSheetId="0">'Colofon 1'!$E$83</definedName>
    <definedName name="_Ref527212123" localSheetId="0">'Colofon 1'!$E$93</definedName>
    <definedName name="_Ref527212178" localSheetId="0">'Colofon 1'!$E$138</definedName>
    <definedName name="_Ref527212216" localSheetId="0">'Colofon 1'!$E$154</definedName>
    <definedName name="_Ref527212304" localSheetId="0">'Colofon 1'!$E$198</definedName>
    <definedName name="_Ref527212424" localSheetId="0">'Colofon 1'!$E$280</definedName>
    <definedName name="_Ref527216086" localSheetId="0">'Colofon 1'!$E$388</definedName>
    <definedName name="_Ref527960825" localSheetId="0">'Colofon 1'!$E$258</definedName>
    <definedName name="_Toc300302676" localSheetId="0">'Colofon 1'!$E$23</definedName>
    <definedName name="_Toc300302679" localSheetId="0">'Colofon 1'!$E$12</definedName>
    <definedName name="_Toc300302680" localSheetId="0">'Colofon 1'!$E$13</definedName>
    <definedName name="_Toc300302684" localSheetId="0">'Colofon 1'!#REF!</definedName>
    <definedName name="_Toc300302689" localSheetId="0">'Colofon 1'!$E$33</definedName>
    <definedName name="_Toc300302730" localSheetId="0">'Colofon 1'!$E$65</definedName>
    <definedName name="_Toc300302731" localSheetId="0">'Colofon 1'!$E$177</definedName>
    <definedName name="_Toc300302739" localSheetId="0">'Colofon 1'!$E$185</definedName>
    <definedName name="_Toc300302771" localSheetId="0">'Colofon 1'!$E$58</definedName>
    <definedName name="_Toc300302809" localSheetId="0">'Colofon 1'!$E$203</definedName>
    <definedName name="_Toc300302821" localSheetId="0">'Colofon 1'!$E$204</definedName>
    <definedName name="_Toc300302836" localSheetId="0">'Colofon 1'!$E$277</definedName>
    <definedName name="_Toc300302847" localSheetId="0">'Colofon 1'!$E$289</definedName>
    <definedName name="_Toc300302860" localSheetId="0">'Colofon 1'!$E$257</definedName>
    <definedName name="_Toc300302867" localSheetId="0">'Colofon 1'!$E$228</definedName>
    <definedName name="_Toc300302868" localSheetId="0">'Colofon 1'!$E$272</definedName>
    <definedName name="_Toc300302886" localSheetId="0">'Colofon 1'!$E$308</definedName>
    <definedName name="_Toc300302914" localSheetId="0">'Colofon 1'!$E$316</definedName>
    <definedName name="_Toc300302916" localSheetId="0">'Colofon 1'!$E$320</definedName>
    <definedName name="_Toc300302919" localSheetId="0">'Colofon 1'!$E$323</definedName>
    <definedName name="_Toc300302935" localSheetId="0">'Colofon 1'!$E$326</definedName>
    <definedName name="_Toc300302985" localSheetId="0">'Colofon 1'!$E$352</definedName>
    <definedName name="_Toc300302993" localSheetId="0">'Colofon 1'!$E$376</definedName>
    <definedName name="_Toc300303471" localSheetId="0">'Colofon 1'!#REF!</definedName>
    <definedName name="_Toc300303483" localSheetId="0">'Colofon 1'!$E$15</definedName>
    <definedName name="_Toc300303498" localSheetId="0">'Colofon 1'!$E$23</definedName>
    <definedName name="_Toc300303504" localSheetId="0">'Colofon 1'!$E$12</definedName>
    <definedName name="_Toc300303515" localSheetId="0">'Colofon 1'!#REF!</definedName>
    <definedName name="_Toc300303537" localSheetId="0">'Colofon 1'!$E$230</definedName>
    <definedName name="_Toc300303574" localSheetId="0">'Colofon 1'!$E$195</definedName>
    <definedName name="_Toc300303661" localSheetId="0">'Colofon 1'!$E$206</definedName>
    <definedName name="_Toc300303682" localSheetId="0">'Colofon 1'!$E$291</definedName>
    <definedName name="_Toc300303688" localSheetId="0">'Colofon 1'!$E$292</definedName>
    <definedName name="_Toc300303695" localSheetId="0">'Colofon 1'!$E$260</definedName>
    <definedName name="_Toc300303706" localSheetId="0">'Colofon 1'!$E$302</definedName>
    <definedName name="_Toc300303708" localSheetId="0">'Colofon 1'!$E$303</definedName>
    <definedName name="_Toc300303715" localSheetId="0">'Colofon 1'!$E$304</definedName>
    <definedName name="_Toc300303721" localSheetId="0">'Colofon 1'!$E$309</definedName>
    <definedName name="_Toc300303727" localSheetId="0">'Colofon 1'!$E$314</definedName>
    <definedName name="_Toc300303729" localSheetId="0">'Colofon 1'!$E$315</definedName>
    <definedName name="_Toc300303743" localSheetId="0">'Colofon 1'!$E$334</definedName>
    <definedName name="_Toc300303745" localSheetId="0">'Colofon 1'!$E$335</definedName>
    <definedName name="_Toc300303770" localSheetId="0">'Colofon 1'!$E$328</definedName>
    <definedName name="_Toc300303772" localSheetId="0">'Colofon 1'!$E$329</definedName>
    <definedName name="_Toc300304665" localSheetId="0">'Colofon 1'!$E$184</definedName>
    <definedName name="_Toc300304678" localSheetId="0">'Colofon 1'!$E$196</definedName>
    <definedName name="_Toc300304688" localSheetId="0">'Colofon 1'!$E$201</definedName>
    <definedName name="_Toc300304702" localSheetId="0">'Colofon 1'!$E$282</definedName>
    <definedName name="_Toc300304712" localSheetId="0">'Colofon 1'!$E$301</definedName>
    <definedName name="_Toc300304714" localSheetId="0">'Colofon 1'!$E$306</definedName>
    <definedName name="_Toc300304725" localSheetId="0">'Colofon 1'!$E$312</definedName>
    <definedName name="_Toc300304727" localSheetId="0">'Colofon 1'!$E$322</definedName>
    <definedName name="_Toc336119413" localSheetId="0">'Colofon 1'!$E$229</definedName>
    <definedName name="_Toc336119414" localSheetId="0">'Colofon 1'!$E$279</definedName>
    <definedName name="_Toc336119416" localSheetId="0">'Colofon 1'!$E$288</definedName>
    <definedName name="_Toc336119433" localSheetId="0">'Colofon 1'!$E$377</definedName>
    <definedName name="_xlnm.Print_Area" localSheetId="1">'1.Algemene info'!$A$1:$G$21</definedName>
    <definedName name="_xlnm.Print_Area" localSheetId="2">'2.Prijsopgaaf Broker opslagen'!$B$1:$H$17</definedName>
    <definedName name="_xlnm.Print_Area" localSheetId="3">'3. % doelstelling per doelgroep'!$B$1:$F$32</definedName>
    <definedName name="_xlnm.Print_Area" localSheetId="4">'4.Berekening Inschrijfprijs'!$B$1:$G$18</definedName>
    <definedName name="_xlnm.Print_Area" localSheetId="5">'5.Prijsscore'!$A$1:$E$42</definedName>
    <definedName name="_xlnm.Print_Area" localSheetId="6">'6. Richtlijntarieven'!$A$1:$O$231</definedName>
    <definedName name="_xlnm.Print_Area" localSheetId="0">'Colofon 1'!$A$1:$I$30</definedName>
    <definedName name="_xlnm.Print_Titles" localSheetId="1">'1.Algemene info'!$1:$4</definedName>
    <definedName name="_xlnm.Print_Titles" localSheetId="6">'6. Richtlijntarieven'!$1:$6</definedName>
    <definedName name="contractvormen" localSheetId="2">#REF!</definedName>
    <definedName name="contractvormen" localSheetId="3">#REF!</definedName>
    <definedName name="contractvormen" localSheetId="4">#REF!</definedName>
    <definedName name="contractvormen" localSheetId="6">#REF!</definedName>
    <definedName name="contractvormen">#REF!</definedName>
    <definedName name="contractvormen2">#REF!</definedName>
    <definedName name="Functie">#REF!</definedName>
    <definedName name="inkoopomzet_over_laatste_hele_jaar">#REF!</definedName>
    <definedName name="n?2_8_8\rat?1\str?10" localSheetId="2" hidden="1">#REF!</definedName>
    <definedName name="n?2_8_8\rat?1\str?10" localSheetId="3" hidden="1">#REF!</definedName>
    <definedName name="n?2_8_8\rat?1\str?10" hidden="1">#REF!</definedName>
    <definedName name="nog" localSheetId="2">#REF!</definedName>
    <definedName name="nog" localSheetId="3">#REF!</definedName>
    <definedName name="nog" localSheetId="4">#REF!</definedName>
    <definedName name="nog" localSheetId="6">#REF!</definedName>
    <definedName name="nog" localSheetId="0">#REF!</definedName>
    <definedName name="nog">#REF!</definedName>
    <definedName name="Segment">#REF!</definedName>
    <definedName name="TEST1" localSheetId="2">#REF!</definedName>
    <definedName name="TEST1" localSheetId="3">#REF!</definedName>
    <definedName name="TEST1" localSheetId="6">#REF!</definedName>
    <definedName name="TEST1">#REF!</definedName>
    <definedName name="TEST10" localSheetId="2">#REF!</definedName>
    <definedName name="TEST10" localSheetId="3">#REF!</definedName>
    <definedName name="TEST10" localSheetId="6">#REF!</definedName>
    <definedName name="TEST10">#REF!</definedName>
    <definedName name="TEST10000" localSheetId="2">#REF!</definedName>
    <definedName name="TEST10000" localSheetId="3">#REF!</definedName>
    <definedName name="TEST10000" localSheetId="6">#REF!</definedName>
    <definedName name="TEST10000">#REF!</definedName>
    <definedName name="TEST11" localSheetId="2">#REF!</definedName>
    <definedName name="TEST11" localSheetId="3">#REF!</definedName>
    <definedName name="TEST11" localSheetId="6">#REF!</definedName>
    <definedName name="TEST11">#REF!</definedName>
    <definedName name="TEST2" localSheetId="2">#REF!</definedName>
    <definedName name="TEST2" localSheetId="3">#REF!</definedName>
    <definedName name="TEST2" localSheetId="6">#REF!</definedName>
    <definedName name="TEST2">#REF!</definedName>
    <definedName name="TEST3" localSheetId="2">#REF!</definedName>
    <definedName name="TEST3" localSheetId="3">#REF!</definedName>
    <definedName name="TEST3" localSheetId="6">#REF!</definedName>
    <definedName name="TEST3">#REF!</definedName>
    <definedName name="TEST365" localSheetId="2">#REF!</definedName>
    <definedName name="TEST365" localSheetId="3">#REF!</definedName>
    <definedName name="TEST365">#REF!</definedName>
    <definedName name="TEST4" localSheetId="2">#REF!</definedName>
    <definedName name="TEST4" localSheetId="3">#REF!</definedName>
    <definedName name="TEST4" localSheetId="6">#REF!</definedName>
    <definedName name="TEST4">#REF!</definedName>
    <definedName name="TEST5" localSheetId="2">#REF!</definedName>
    <definedName name="TEST5" localSheetId="3">#REF!</definedName>
    <definedName name="TEST5" localSheetId="6">#REF!</definedName>
    <definedName name="TEST5">#REF!</definedName>
    <definedName name="TEST6" localSheetId="2">#REF!</definedName>
    <definedName name="TEST6" localSheetId="3">#REF!</definedName>
    <definedName name="TEST6" localSheetId="6">#REF!</definedName>
    <definedName name="TEST6">#REF!</definedName>
    <definedName name="TEST7" localSheetId="2">#REF!</definedName>
    <definedName name="TEST7" localSheetId="3">#REF!</definedName>
    <definedName name="TEST7" localSheetId="6">#REF!</definedName>
    <definedName name="TEST7">#REF!</definedName>
    <definedName name="TEST8" localSheetId="2">#REF!</definedName>
    <definedName name="TEST8" localSheetId="3">#REF!</definedName>
    <definedName name="TEST8" localSheetId="6">#REF!</definedName>
    <definedName name="TEST8">#REF!</definedName>
    <definedName name="TEST9" localSheetId="2">#REF!</definedName>
    <definedName name="TEST9" localSheetId="3">#REF!</definedName>
    <definedName name="TEST9" localSheetId="6">#REF!</definedName>
    <definedName name="TEST9">#REF!</definedName>
    <definedName name="TESTHKEY" localSheetId="2">#REF!</definedName>
    <definedName name="TESTHKEY" localSheetId="3">#REF!</definedName>
    <definedName name="TESTHKEY" localSheetId="6">#REF!</definedName>
    <definedName name="TESTHKEY">#REF!</definedName>
    <definedName name="TESTKEYS" localSheetId="2">#REF!</definedName>
    <definedName name="TESTKEYS" localSheetId="3">#REF!</definedName>
    <definedName name="TESTKEYS" localSheetId="6">#REF!</definedName>
    <definedName name="TESTKEYS">#REF!</definedName>
    <definedName name="TESTVKEY" localSheetId="2">#REF!</definedName>
    <definedName name="TESTVKEY" localSheetId="3">#REF!</definedName>
    <definedName name="TESTVKEY" localSheetId="6">#REF!</definedName>
    <definedName name="TESTVKEY">#REF!</definedName>
    <definedName name="week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25" l="1"/>
  <c r="G12" i="25"/>
  <c r="G13" i="25"/>
  <c r="G14" i="25"/>
  <c r="E25" i="25" s="1"/>
  <c r="G15" i="25"/>
  <c r="G16" i="25"/>
  <c r="G17" i="25"/>
  <c r="G18" i="25"/>
  <c r="G19" i="25"/>
  <c r="G20" i="25"/>
  <c r="G21" i="25"/>
  <c r="G22" i="25"/>
  <c r="G23" i="25"/>
  <c r="G24" i="25"/>
  <c r="G10" i="25"/>
  <c r="F9" i="17"/>
  <c r="E7" i="18" s="1"/>
  <c r="B7" i="18"/>
  <c r="E7" i="16"/>
  <c r="F8" i="17" l="1"/>
  <c r="F7" i="17"/>
  <c r="D7" i="16" l="1"/>
  <c r="C7" i="16"/>
  <c r="E6" i="18" l="1"/>
  <c r="B6" i="18"/>
  <c r="B5" i="18"/>
  <c r="F25" i="25" l="1"/>
  <c r="F6" i="18" l="1"/>
  <c r="G6" i="18" s="1"/>
  <c r="F7" i="18"/>
  <c r="G7" i="18" s="1"/>
  <c r="F5" i="18"/>
  <c r="B23" i="23"/>
  <c r="B28" i="23"/>
  <c r="B24" i="23" l="1"/>
  <c r="B25" i="23" l="1"/>
  <c r="B26" i="23" l="1"/>
  <c r="B27" i="23" s="1"/>
  <c r="E5" i="18" l="1"/>
  <c r="G5" i="18" s="1"/>
  <c r="G8" i="18" l="1"/>
  <c r="C17" i="23"/>
  <c r="C16" i="23"/>
  <c r="C23" i="23" l="1"/>
  <c r="C28" i="23"/>
  <c r="C24" i="23"/>
  <c r="C25" i="23"/>
  <c r="C27" i="23"/>
  <c r="C26" i="23"/>
  <c r="G11" i="18" l="1"/>
  <c r="C8" i="23" l="1"/>
  <c r="C9" i="23" s="1"/>
  <c r="C19" i="23" s="1"/>
  <c r="D19" i="23" s="1"/>
</calcChain>
</file>

<file path=xl/sharedStrings.xml><?xml version="1.0" encoding="utf-8"?>
<sst xmlns="http://schemas.openxmlformats.org/spreadsheetml/2006/main" count="381" uniqueCount="115">
  <si>
    <t>Bijlage 7	 Prijzenblad (incl. Doelgroepenlijst)</t>
  </si>
  <si>
    <t xml:space="preserve">Europese openbare aanbesteding </t>
  </si>
  <si>
    <t>Brokerdienstverlening voor de bemiddeling en inzet van tijdelijk personeel en Zzp-opdrachten</t>
  </si>
  <si>
    <t>Instructie:</t>
  </si>
  <si>
    <t>1. Format en indeling niet wijzigen</t>
  </si>
  <si>
    <t>2. Vul de lichtblauwe velden in.</t>
  </si>
  <si>
    <t xml:space="preserve">3. Inschrijvers dienen deze Bijlage, het Prijzenblad, volledig in te vullen. </t>
  </si>
  <si>
    <t>4. Alle prijzen: exclusief BTW</t>
  </si>
  <si>
    <t>5. Prijzenblad dient rechtsgeldig (digitaal) ondertekend te worden door een tekenbevoegd persoon (op deze pagina)</t>
  </si>
  <si>
    <t>Copyright ©2025 Gemeente Groningen</t>
  </si>
  <si>
    <t xml:space="preserve">Niets uit deze uitgave mag worden verveelvoudigd, opgeslagen in een geautomatiseerd gegevensbestand, of openbaar gemaakt, in enige vorm of op enige wijze, hetzij elektronisch, mechanisch, door fotokopieën, opnamen of enig andere manier, zonder voorafgaande schriftelijke toestemming van Gemeente Groningen. </t>
  </si>
  <si>
    <t>Classificatie:  strikt vertrouwelijk</t>
  </si>
  <si>
    <t>Naam Inschrijver</t>
  </si>
  <si>
    <t>Naam tekenbevoegd persoon:</t>
  </si>
  <si>
    <t>&lt;Naam&gt;</t>
  </si>
  <si>
    <t>Datum:</t>
  </si>
  <si>
    <t>Handtekening tekenbevoegd persoon:</t>
  </si>
  <si>
    <t>&lt;Datum&gt;</t>
  </si>
  <si>
    <t>Toelichting tariefopbouw (vereenvoudigde weergave)</t>
  </si>
  <si>
    <t>Opslag</t>
  </si>
  <si>
    <t>Prijs per uur (facturatie)</t>
  </si>
  <si>
    <t>Inhuurtarief (excl. Opslag)</t>
  </si>
  <si>
    <t xml:space="preserve">
Overeengekomen Inhuurtarief per uur.
Richtlijntarieven van toepassing.
</t>
  </si>
  <si>
    <t xml:space="preserve">
Overeengekomen Inhuurtarief per uur.
Richtlijntarieven van toepassing.</t>
  </si>
  <si>
    <t xml:space="preserve">
Overeengekomen Inhuurtarief per uur.
Richtlijntarieven niet van toepassing bij te migreren contracten.</t>
  </si>
  <si>
    <t xml:space="preserve">Externe Medewerkers
</t>
  </si>
  <si>
    <t>Er kan maximaal 1 Opslag per Nadere Overeenkomst (inzet) worden toegepast.</t>
  </si>
  <si>
    <t>Invulblad Opslagen</t>
  </si>
  <si>
    <t>Vul de blauwe velden in (verplichting)</t>
  </si>
  <si>
    <t>Korte toelichting</t>
  </si>
  <si>
    <t>Opslag te betalen door Opdrachtgever*</t>
  </si>
  <si>
    <t>Broker-opslag te betalen door Opdrachtgever*</t>
  </si>
  <si>
    <t>Minimale Opslag te 
betalen door Opdrachtgever
(begrenzing)</t>
  </si>
  <si>
    <t>Maximale Opslag te betalen door Opdrachtgever  (begrenzing)</t>
  </si>
  <si>
    <t>Opslag per uur, Intermediaire dienstverlening 
(incl contract service) - Toeleveranciers
tot 1.040 uren</t>
  </si>
  <si>
    <t>Als Opslag op het Inhuurtarief van Toeleveranciers. Inclusief de kosten voor sourcing, contractmanagement, implementatie, exit, etc. 
Een vaste absolute Opslag per gefactureerd uur. 
Deze Opslag geldt voor de periode &lt;1.040 ingezette uren.</t>
  </si>
  <si>
    <t>Opslag per uur, Intermediaire dienstverlening 
(incl contract service) - Zzp
tot 1.040 uren</t>
  </si>
  <si>
    <t>Als opslag op het Inhuurtarief van Zzp. Inclusief de kosten voor sourcing, contractmanagement, implementatie, exit, etc. 
Een vaste absolute Opslag per gefactureerd uur. 
Deze Opslag geldt voor de periode &lt;1.040 ingezette uren.</t>
  </si>
  <si>
    <t>Opslag per uur voor te migreren contracten 
en na 1.040 uren
(zowel Toeleveranciers als Zzp)</t>
  </si>
  <si>
    <t>Idem aan 1 &amp; 2 echter bedoeld voor de, ten tijde van definitieve guniing, actieve Nadere Overeenkomsten welke bij Inschrijver worden ondergebracht (gemigreerd) alsook voor de periode &gt; 1.040 ingezette uren.</t>
  </si>
  <si>
    <t xml:space="preserve">* Let op! Opslagen worden afgerond op 2 decimalen achter de komma. </t>
  </si>
  <si>
    <t>Bedragen exclusief BTW</t>
  </si>
  <si>
    <t>Invulblad Doelstellingspercentage per doelgroep</t>
  </si>
  <si>
    <t>Toelichting</t>
  </si>
  <si>
    <t xml:space="preserve">Van Inschrijver wordt verwacht dat hij per doelgroep, opgenomen in de Richtlijntarieven zoals bijgesloten in het tabblad 6. Richtlijntarieven, aangeeft met welk percentage onder, op of boven de maximale eindschaal Inchrijver in staat is om de Aanvragen te vervullen. 
Het ingevoerde percentage per doelgroep wordt gewogen berekend op basis van op of boven de maximale eindschaal Inchrijver in staat is om de Aanvragen te vervullen. 
Het ingevoerde percentage per doelgroep wordt gewogen berekend op basis van het inhuurvolume per doelgroep en zal als gewogen percentage gebruikt worden voor de aanpassing van het fictieve inhuurtarief ten behoeve van het juist bepalen van de Inschrijfprijs. 
Door Opdrachtgever zijn de toe te passen percentages begrenst op een maximale verlaging van -10% en en maximale verhoging van 5%.
Lager dan wel hoger inschalen dan de vooraf bepaalde percentages door Opdrachtgever is niet toegestaan (o.a. in verband met juiste beloning conform wet- en regelgeving) 
</t>
  </si>
  <si>
    <t>Vul de lichtblauwe velden in (verplichting)</t>
  </si>
  <si>
    <t>Doelgroep</t>
  </si>
  <si>
    <t>Voorbeeldfuncties (gebasserd op huidige inhuurbestand) niet uitputtend.</t>
  </si>
  <si>
    <t>Doelstellings-percentage Inschijver</t>
  </si>
  <si>
    <t>Percentage van de totale inhuurbehoefte</t>
  </si>
  <si>
    <t>Administratief &amp; ondersteunend</t>
  </si>
  <si>
    <t>Administratief medewerker, Project administrateur, Secretariaatsmedewerker, Secretaresse, Back-office medewerker, etc.</t>
  </si>
  <si>
    <t>Bedrijfsvoering</t>
  </si>
  <si>
    <t>AO Secretaris, Adviseur, BOA Taakspecialist Wijkgericht, Medewerker Bedrijfsvoering, Beleidsmedewerker overig, etc.</t>
  </si>
  <si>
    <t>Finance</t>
  </si>
  <si>
    <t>Adviseur financieringen, Auditor, Financieel adviseur, Fiscaal Specialist, Project Controller, Salarisadministrateur, etc.</t>
  </si>
  <si>
    <t>HR</t>
  </si>
  <si>
    <t>HR adviseur, HR Business partner, HR manager, Organisatie adviseur, Recruiter, etc.</t>
  </si>
  <si>
    <t>Inkoop</t>
  </si>
  <si>
    <t>Adviseur Aanbestedingen, Contractmanager, Inkoopadviseur, Inkoper, etc.</t>
  </si>
  <si>
    <t>IT Advies</t>
  </si>
  <si>
    <t>Adviseur I&amp;S, Informatieadviseur, APM/ALM Adviseur, Agile coach, etc.</t>
  </si>
  <si>
    <t>IT Beheer</t>
  </si>
  <si>
    <t>Functioneel Beheerder, Operationeel Beheerder,Datawarehouse Specialist, IT support medewerker, Applicatiebeheerder, Medewerker infradesk,  etc.</t>
  </si>
  <si>
    <t>IT Ontwikkeling</t>
  </si>
  <si>
    <t>IIT-architect, Informatie analist, Business Analist, Robotics specialist, ICT Testadviseur, Software Test Engineer, Specialist IT, etc.</t>
  </si>
  <si>
    <t>IT Security</t>
  </si>
  <si>
    <t>Adviseur Security, Security Consultant, Security Officer, Medewerker Informatieveiligheid, etc.</t>
  </si>
  <si>
    <t>Juridisch</t>
  </si>
  <si>
    <t>Juridisch adviseur, Jurist bestuursrecht, Juridisch administratief medewerker, Jurist Vergunning &amp; Handhaving, Projectmanager Legal, etc.</t>
  </si>
  <si>
    <t>Management</t>
  </si>
  <si>
    <t>Afdelingshoofd, Teamleider, Manager, Etc.</t>
  </si>
  <si>
    <t>Marcom</t>
  </si>
  <si>
    <t>(marketing) Communicatie adviseur,  (Web) redacteur, Communicatiemedewerker, Nieuwsredacteur, etc.</t>
  </si>
  <si>
    <t>Programma-&amp;projectmanagers</t>
  </si>
  <si>
    <t>Procesmanager, Projectleider, Projectmanager, Programmamanager, Kwartiermaker, etc.</t>
  </si>
  <si>
    <t>Ruimtelijk domein</t>
  </si>
  <si>
    <t xml:space="preserve"> AO/IC Specialist,  Planeconoom, Landschapsontwerper, Medewerker Ruimtelijk Plannen, Verkeerskundige, Verkeerskundig ontwerper, adviseur Bouw, Bouwkundig hoofdopzichter, Bouwplantoetser, Geo adviseur, Technisch specialist, etc.</t>
  </si>
  <si>
    <t>Sociaal Domein</t>
  </si>
  <si>
    <t>Expert burgerzaken, Beleidsadviseur Sociale Zaken, Beleidsadviseur Werk en Inkomen, Beleidsadviseur Publieke Gezondheid, Jobcoach, Ontwikkelcoach, Teamverbinder, Consulent, Indicatiesteller beschermd wonen, etc.</t>
  </si>
  <si>
    <t>Totaal gewogen percentage</t>
  </si>
  <si>
    <t>Zie tabblad 6. Richtlijntarieven voor de maximale eindtarieven per doelgroep</t>
  </si>
  <si>
    <t xml:space="preserve">Aangeboden Doelstellingspercentages worden opgenomen in de KPI-rapportage en jaarlijks middels een resultaatmeting getoetst. </t>
  </si>
  <si>
    <t>Inschrijfprijs</t>
  </si>
  <si>
    <t>Berekening voor prijsvergelijk / ranking</t>
  </si>
  <si>
    <t>Uren*</t>
  </si>
  <si>
    <t>Tarief*</t>
  </si>
  <si>
    <t>Aangeboden 
Broker-opslag</t>
  </si>
  <si>
    <t>Aangepast Tarief* o.b.v. doelstellingspercentage</t>
  </si>
  <si>
    <t>Totaal Broker diensten</t>
  </si>
  <si>
    <t>*Bevat fictieve data om inschrijvingen te kunnen vergelijken en strategisch inschrijven te voorkomen.</t>
  </si>
  <si>
    <t>Rekentool prijsscore</t>
  </si>
  <si>
    <t>Prijs Inschrijver</t>
  </si>
  <si>
    <t>Minimale prijs</t>
  </si>
  <si>
    <t>Maximale prijs</t>
  </si>
  <si>
    <t>Uw totale inschrijfprijs</t>
  </si>
  <si>
    <t>Totale inschrijving</t>
  </si>
  <si>
    <t>Omschrijving</t>
  </si>
  <si>
    <t>Bandbreedte</t>
  </si>
  <si>
    <t>Punten prijs</t>
  </si>
  <si>
    <t>Score voor waarde van inschrijver</t>
  </si>
  <si>
    <t>Punten</t>
  </si>
  <si>
    <t>Richtlijntarieven</t>
  </si>
  <si>
    <t>Richtlijntarieven Inhuur Professionals</t>
  </si>
  <si>
    <t>Inhuursegment</t>
  </si>
  <si>
    <t>Begin</t>
  </si>
  <si>
    <t>Midden</t>
  </si>
  <si>
    <t>Eind</t>
  </si>
  <si>
    <t>Schaal</t>
  </si>
  <si>
    <t>Minimum Richttarief</t>
  </si>
  <si>
    <t>Maximum Richttarief</t>
  </si>
  <si>
    <t>Uurtarieven inclusief loonkosten, vaste nominale Marktopslag per schaal, reis/ autokosten en opleidingskosten.  Voor deze Functiegroepen geldt geen overwerk        EXCLUSIEF BTW</t>
  </si>
  <si>
    <t>10A</t>
  </si>
  <si>
    <t>11A</t>
  </si>
  <si>
    <t>Factor belaste kosten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</si>
</sst>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8" formatCode="&quot;€&quot;\ #,##0.00;[Red]&quot;€&quot;\ \-#,##0.00"/>
    <numFmt numFmtId="44" formatCode="_ &quot;€&quot;\ * #,##0.00_ ;_ &quot;€&quot;\ * \-#,##0.00_ ;_ &quot;€&quot;\ * &quot;-&quot;??_ ;_ @_ "/>
    <numFmt numFmtId="43" formatCode="_ * #,##0.00_ ;_ * \-#,##0.00_ ;_ * &quot;-&quot;??_ ;_ @_ "/>
    <numFmt numFmtId="164" formatCode="&quot;€&quot;\ #,##0.00_);[Red]\(&quot;€&quot;\ #,##0.00\)"/>
    <numFmt numFmtId="165" formatCode="_(&quot;€&quot;\ * #,##0.00_);_(&quot;€&quot;\ * \(#,##0.00\);_(&quot;€&quot;\ * &quot;-&quot;??_);_(@_)"/>
    <numFmt numFmtId="166" formatCode="_(* #,##0.00_);_(* \(#,##0.00\);_(* &quot;-&quot;??_);_(@_)"/>
    <numFmt numFmtId="167" formatCode="&quot;€&quot;\ #,##0.00"/>
    <numFmt numFmtId="168" formatCode="0.0%"/>
    <numFmt numFmtId="169" formatCode="&quot;€&quot;\ #,##0"/>
    <numFmt numFmtId="170" formatCode="_ [$€-413]\ * #,##0.00_ ;_ [$€-413]\ * \-#,##0.00_ ;_ [$€-413]\ * &quot;-&quot;??_ ;_ @_ "/>
    <numFmt numFmtId="171" formatCode="_-* #,##0.00_-;_-* #,##0.00\-;_-* &quot;-&quot;??_-;_-@_-"/>
    <numFmt numFmtId="172" formatCode="_(&quot;€&quot;* #,##0.00_);_(&quot;€&quot;* \(#,##0.00\);_(&quot;€&quot;* &quot;-&quot;??_);_(@_)"/>
    <numFmt numFmtId="173" formatCode="_-&quot;€&quot;\ * #,##0.00_-;_-&quot;€&quot;\ * #,##0.00\-;_-&quot;€&quot;\ * &quot;-&quot;??_-;_-@_-"/>
    <numFmt numFmtId="174" formatCode="0.0"/>
    <numFmt numFmtId="175" formatCode="_-[$€-2]\ * #,##0.00_-;_-[$€-2]\ * #,##0.00\-;_-[$€-2]\ * &quot;-&quot;??_-;_-@_-"/>
    <numFmt numFmtId="176" formatCode="_-[$€-2]\ * #,##0_-;_-[$€-2]\ * #,##0\-;_-[$€-2]\ * &quot;-&quot;??_-;_-@_-"/>
    <numFmt numFmtId="177" formatCode="0.0000"/>
    <numFmt numFmtId="178" formatCode="_ &quot;€&quot;\ * #,##0_ ;_ &quot;€&quot;\ * \-#,##0_ ;_ &quot;€&quot;\ * &quot;-&quot;??_ ;_ @_ "/>
  </numFmts>
  <fonts count="89">
    <font>
      <sz val="11"/>
      <color theme="1"/>
      <name val="Arial"/>
    </font>
    <font>
      <sz val="12"/>
      <color theme="1"/>
      <name val="Calibri"/>
      <family val="2"/>
      <scheme val="minor"/>
    </font>
    <font>
      <sz val="11"/>
      <color theme="1"/>
      <name val="Calibri"/>
      <family val="2"/>
      <scheme val="minor"/>
    </font>
    <font>
      <sz val="10"/>
      <name val="Arial"/>
      <family val="2"/>
    </font>
    <font>
      <sz val="10"/>
      <color theme="1"/>
      <name val="OpenSans"/>
      <family val="2"/>
    </font>
    <font>
      <sz val="11"/>
      <color theme="1"/>
      <name val="Calibri"/>
      <family val="2"/>
      <scheme val="minor"/>
    </font>
    <font>
      <sz val="10"/>
      <name val="Arial"/>
      <family val="2"/>
    </font>
    <font>
      <sz val="11"/>
      <color theme="1"/>
      <name val="Arial"/>
      <family val="2"/>
    </font>
    <font>
      <sz val="11"/>
      <color theme="1"/>
      <name val="Arial"/>
      <family val="2"/>
    </font>
    <font>
      <sz val="11"/>
      <color rgb="FF3F3F76"/>
      <name val="Calibri"/>
      <family val="2"/>
      <scheme val="minor"/>
    </font>
    <font>
      <sz val="11"/>
      <color theme="0"/>
      <name val="Calibri"/>
      <family val="2"/>
      <scheme val="minor"/>
    </font>
    <font>
      <u/>
      <sz val="10"/>
      <color rgb="FF0000FF"/>
      <name val="Arial"/>
      <family val="2"/>
    </font>
    <font>
      <u/>
      <sz val="10"/>
      <color indexed="12"/>
      <name val="Arial"/>
      <family val="2"/>
    </font>
    <font>
      <sz val="10"/>
      <color theme="1"/>
      <name val="VAGRoundedStd-Thin"/>
    </font>
    <font>
      <b/>
      <sz val="16"/>
      <color indexed="63"/>
      <name val="VAGRoundedStd-Thin"/>
    </font>
    <font>
      <sz val="18"/>
      <color rgb="FFE26207"/>
      <name val="VAGRoundedStd-Thin"/>
    </font>
    <font>
      <b/>
      <sz val="16"/>
      <color theme="1"/>
      <name val="VAGRoundedStd-Thin"/>
    </font>
    <font>
      <sz val="18"/>
      <color theme="1"/>
      <name val="VAGRoundedStd-Thin"/>
    </font>
    <font>
      <b/>
      <sz val="10"/>
      <color theme="1"/>
      <name val="VAGRoundedStd-Thin"/>
    </font>
    <font>
      <b/>
      <sz val="14"/>
      <color theme="1"/>
      <name val="VAGRoundedStd-Thin"/>
    </font>
    <font>
      <sz val="12"/>
      <color theme="1"/>
      <name val="VAGRoundedStd-Thin"/>
    </font>
    <font>
      <sz val="11"/>
      <color theme="1"/>
      <name val="VAGRoundedStd-Thin"/>
    </font>
    <font>
      <b/>
      <sz val="12"/>
      <color theme="1"/>
      <name val="VAGRoundedStd-Thin"/>
    </font>
    <font>
      <sz val="12"/>
      <color rgb="FFE26207"/>
      <name val="VAGRoundedStd-Thin"/>
    </font>
    <font>
      <b/>
      <sz val="20"/>
      <name val="VAGRoundedStd-Thin"/>
    </font>
    <font>
      <b/>
      <sz val="20"/>
      <color theme="1"/>
      <name val="VAGRoundedStd-Thin"/>
    </font>
    <font>
      <sz val="20"/>
      <color theme="1"/>
      <name val="VAGRoundedStd-Thin"/>
    </font>
    <font>
      <sz val="12"/>
      <color rgb="FF4D4D4D"/>
      <name val="VAGRoundedStd-Thin"/>
    </font>
    <font>
      <b/>
      <sz val="12"/>
      <name val="VAGRoundedStd-Thin"/>
    </font>
    <font>
      <sz val="10"/>
      <color theme="0"/>
      <name val="VAGRoundedStd-Thin"/>
    </font>
    <font>
      <i/>
      <sz val="10"/>
      <color theme="1"/>
      <name val="VAGRoundedStd-Thin"/>
    </font>
    <font>
      <i/>
      <sz val="12"/>
      <name val="VAGRoundedStd-Thin"/>
    </font>
    <font>
      <sz val="12"/>
      <name val="VAGRoundedStd-Thin"/>
    </font>
    <font>
      <sz val="14"/>
      <name val="VAGRoundedStd-Thin"/>
    </font>
    <font>
      <sz val="14"/>
      <color theme="1"/>
      <name val="VAGRoundedStd-Thin"/>
    </font>
    <font>
      <sz val="14"/>
      <color theme="0"/>
      <name val="VAGRoundedStd-Thin"/>
    </font>
    <font>
      <b/>
      <i/>
      <sz val="14"/>
      <color theme="1"/>
      <name val="VAGRoundedStd-Thin"/>
    </font>
    <font>
      <b/>
      <sz val="12"/>
      <color rgb="FF333333"/>
      <name val="VAGRoundedStd-Thin"/>
    </font>
    <font>
      <sz val="12"/>
      <color theme="0"/>
      <name val="VAGRoundedStd-Thin"/>
    </font>
    <font>
      <sz val="10"/>
      <name val="VAGRoundedStd-Thin"/>
    </font>
    <font>
      <sz val="11"/>
      <name val="VAGRoundedStd-Thin"/>
    </font>
    <font>
      <b/>
      <sz val="11"/>
      <color theme="1"/>
      <name val="VAGRoundedStd-Thin"/>
    </font>
    <font>
      <b/>
      <sz val="10"/>
      <name val="VAGRoundedStd-Thin"/>
    </font>
    <font>
      <sz val="10"/>
      <color rgb="FF000000"/>
      <name val="VAGRoundedStd-Thin"/>
    </font>
    <font>
      <i/>
      <sz val="10"/>
      <name val="VAGRoundedStd-Thin"/>
    </font>
    <font>
      <sz val="10"/>
      <color rgb="FFFF0000"/>
      <name val="VAGRoundedStd-Thin"/>
    </font>
    <font>
      <b/>
      <sz val="10"/>
      <color theme="0"/>
      <name val="VAGRoundedStd-Thin"/>
    </font>
    <font>
      <b/>
      <sz val="14"/>
      <color indexed="63"/>
      <name val="VAGRoundedStd-Thin"/>
    </font>
    <font>
      <i/>
      <sz val="14"/>
      <color theme="0"/>
      <name val="VAGRoundedStd-Thin"/>
    </font>
    <font>
      <sz val="14"/>
      <color rgb="FFE26207"/>
      <name val="VAGRoundedStd-Thin"/>
    </font>
    <font>
      <i/>
      <sz val="14"/>
      <color theme="1"/>
      <name val="VAGRoundedStd-Thin"/>
    </font>
    <font>
      <i/>
      <sz val="14"/>
      <name val="VAGRoundedStd-Thin"/>
    </font>
    <font>
      <sz val="9"/>
      <color theme="1"/>
      <name val="VAGRoundedStd-Thin"/>
    </font>
    <font>
      <sz val="10"/>
      <name val="Arial"/>
      <family val="2"/>
    </font>
    <font>
      <b/>
      <sz val="12"/>
      <color theme="0"/>
      <name val="VAGRoundedStd-Thin"/>
    </font>
    <font>
      <b/>
      <sz val="11"/>
      <color theme="0"/>
      <name val="VAGRoundedStd-Thin"/>
    </font>
    <font>
      <sz val="11"/>
      <color theme="0"/>
      <name val="VAGRoundedStd-Thin"/>
    </font>
    <font>
      <sz val="10"/>
      <name val="Open Sans"/>
      <family val="2"/>
    </font>
    <font>
      <sz val="8"/>
      <color indexed="23"/>
      <name val="VAGRounded BT"/>
    </font>
    <font>
      <sz val="16"/>
      <color indexed="63"/>
      <name val="VAG Rounded Std Bold"/>
    </font>
    <font>
      <sz val="14"/>
      <color indexed="9"/>
      <name val="VAG Rounded Std Bold"/>
    </font>
    <font>
      <sz val="14"/>
      <color indexed="23"/>
      <name val="VAG Rounded Std Bold"/>
    </font>
    <font>
      <sz val="14"/>
      <name val="VAG Rounded Std Bold"/>
    </font>
    <font>
      <u/>
      <sz val="14"/>
      <color rgb="FFFF0000"/>
      <name val="VAG Rounded Std Bold"/>
    </font>
    <font>
      <b/>
      <sz val="14"/>
      <name val="Open Sans"/>
      <family val="2"/>
    </font>
    <font>
      <sz val="10"/>
      <name val="VAGRounded BT"/>
    </font>
    <font>
      <b/>
      <sz val="11"/>
      <color indexed="9"/>
      <name val="VAG Rounded Std Bold"/>
    </font>
    <font>
      <sz val="10"/>
      <name val="VAG Rounded Std Bold"/>
    </font>
    <font>
      <sz val="11"/>
      <name val="VAG Rounded Std Bold"/>
    </font>
    <font>
      <sz val="11"/>
      <color indexed="9"/>
      <name val="VAG Rounded Std Bold"/>
    </font>
    <font>
      <sz val="12"/>
      <color indexed="63"/>
      <name val="VAG Rounded Std Bold"/>
    </font>
    <font>
      <sz val="12"/>
      <name val="VAG Rounded Std Thin"/>
    </font>
    <font>
      <b/>
      <sz val="12"/>
      <color indexed="63"/>
      <name val="Open Sans"/>
      <family val="2"/>
    </font>
    <font>
      <b/>
      <sz val="11"/>
      <color indexed="63"/>
      <name val="VAG Rounded Std Bold"/>
    </font>
    <font>
      <b/>
      <sz val="12"/>
      <color indexed="63"/>
      <name val="VAG Rounded Std Bold"/>
    </font>
    <font>
      <sz val="11"/>
      <color indexed="63"/>
      <name val="VAG Rounded Std Bold"/>
    </font>
    <font>
      <sz val="10"/>
      <color theme="1"/>
      <name val="Open Sans"/>
      <family val="2"/>
    </font>
    <font>
      <b/>
      <sz val="11"/>
      <name val="VAG Rounded Std Bold"/>
    </font>
    <font>
      <b/>
      <sz val="11"/>
      <color indexed="63"/>
      <name val="Open Sans"/>
      <family val="2"/>
    </font>
    <font>
      <sz val="11"/>
      <color indexed="63"/>
      <name val="Open Sans"/>
      <family val="2"/>
    </font>
    <font>
      <sz val="10"/>
      <color indexed="9"/>
      <name val="Open Sans"/>
      <family val="2"/>
    </font>
    <font>
      <sz val="14"/>
      <name val="VAG Rounded Std Light"/>
    </font>
    <font>
      <sz val="20"/>
      <color rgb="FFE26207"/>
      <name val="VAG Rounded Std Bold"/>
    </font>
    <font>
      <sz val="8"/>
      <name val="Open Sans"/>
      <family val="2"/>
    </font>
    <font>
      <sz val="10"/>
      <color indexed="9"/>
      <name val="VAG Rounded Std Bold"/>
    </font>
    <font>
      <sz val="12"/>
      <name val="Calibri"/>
      <family val="2"/>
    </font>
    <font>
      <b/>
      <sz val="10"/>
      <name val="Open Sans"/>
    </font>
    <font>
      <b/>
      <i/>
      <sz val="14"/>
      <name val="VAGRoundedStd-Thin"/>
    </font>
    <font>
      <sz val="12"/>
      <color theme="1"/>
      <name val="Calibri"/>
      <family val="2"/>
    </font>
  </fonts>
  <fills count="1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4.9989318521683403E-2"/>
        <bgColor indexed="64"/>
      </patternFill>
    </fill>
    <fill>
      <patternFill patternType="solid">
        <fgColor theme="2" tint="-4.9989318521683403E-2"/>
        <bgColor indexed="64"/>
      </patternFill>
    </fill>
    <fill>
      <patternFill patternType="solid">
        <fgColor rgb="FFFFCC99"/>
      </patternFill>
    </fill>
    <fill>
      <patternFill patternType="solid">
        <fgColor rgb="FFFFFFCC"/>
      </patternFill>
    </fill>
    <fill>
      <patternFill patternType="solid">
        <fgColor theme="4"/>
      </patternFill>
    </fill>
    <fill>
      <patternFill patternType="solid">
        <fgColor theme="6" tint="0.79998168889431442"/>
        <bgColor indexed="65"/>
      </patternFill>
    </fill>
    <fill>
      <patternFill patternType="solid">
        <fgColor theme="4" tint="0.79998168889431442"/>
        <bgColor indexed="64"/>
      </patternFill>
    </fill>
    <fill>
      <patternFill patternType="solid">
        <fgColor rgb="FFE3001B"/>
        <bgColor indexed="64"/>
      </patternFill>
    </fill>
    <fill>
      <patternFill patternType="solid">
        <fgColor theme="0"/>
        <bgColor rgb="FFDAEEF3"/>
      </patternFill>
    </fill>
    <fill>
      <patternFill patternType="solid">
        <fgColor rgb="FF00B0F0"/>
        <bgColor rgb="FFDAEEF3"/>
      </patternFill>
    </fill>
    <fill>
      <patternFill patternType="solid">
        <fgColor rgb="FF00B0F0"/>
        <bgColor indexed="64"/>
      </patternFill>
    </fill>
  </fills>
  <borders count="38">
    <border>
      <left/>
      <right/>
      <top/>
      <bottom/>
      <diagonal/>
    </border>
    <border>
      <left/>
      <right/>
      <top/>
      <bottom/>
      <diagonal/>
    </border>
    <border>
      <left style="thin">
        <color indexed="64"/>
      </left>
      <right style="thin">
        <color indexed="64"/>
      </right>
      <top style="thin">
        <color indexed="64"/>
      </top>
      <bottom style="thin">
        <color indexed="64"/>
      </bottom>
      <diagonal/>
    </border>
    <border>
      <left style="hair">
        <color theme="1" tint="0.499984740745262"/>
      </left>
      <right style="hair">
        <color theme="1" tint="0.499984740745262"/>
      </right>
      <top/>
      <bottom style="hair">
        <color theme="1" tint="0.499984740745262"/>
      </bottom>
      <diagonal/>
    </border>
    <border>
      <left style="hair">
        <color theme="1" tint="0.499984740745262"/>
      </left>
      <right style="hair">
        <color theme="1" tint="0.499984740745262"/>
      </right>
      <top style="hair">
        <color theme="1" tint="0.499984740745262"/>
      </top>
      <bottom style="hair">
        <color theme="1" tint="0.499984740745262"/>
      </bottom>
      <diagonal/>
    </border>
    <border>
      <left/>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theme="1" tint="0.499984740745262"/>
      </left>
      <right/>
      <top style="thin">
        <color indexed="64"/>
      </top>
      <bottom style="hair">
        <color theme="1" tint="0.499984740745262"/>
      </bottom>
      <diagonal/>
    </border>
    <border>
      <left/>
      <right style="thin">
        <color indexed="64"/>
      </right>
      <top style="thin">
        <color indexed="64"/>
      </top>
      <bottom style="hair">
        <color theme="1" tint="0.499984740745262"/>
      </bottom>
      <diagonal/>
    </border>
    <border>
      <left style="thin">
        <color theme="4" tint="0.79998168889431442"/>
      </left>
      <right style="thin">
        <color theme="4" tint="0.79998168889431442"/>
      </right>
      <top style="thin">
        <color theme="4" tint="0.79998168889431442"/>
      </top>
      <bottom style="thin">
        <color theme="4" tint="0.79998168889431442"/>
      </bottom>
      <diagonal/>
    </border>
    <border>
      <left/>
      <right/>
      <top/>
      <bottom style="medium">
        <color theme="0" tint="-0.499984740745262"/>
      </bottom>
      <diagonal/>
    </border>
    <border>
      <left/>
      <right/>
      <top style="medium">
        <color theme="0" tint="-0.499984740745262"/>
      </top>
      <bottom/>
      <diagonal/>
    </border>
    <border>
      <left/>
      <right/>
      <top/>
      <bottom style="thin">
        <color theme="0" tint="-0.499984740745262"/>
      </bottom>
      <diagonal/>
    </border>
    <border>
      <left/>
      <right/>
      <top style="thin">
        <color theme="0" tint="-0.499984740745262"/>
      </top>
      <bottom/>
      <diagonal/>
    </border>
    <border>
      <left/>
      <right/>
      <top style="thin">
        <color theme="0" tint="-0.499984740745262"/>
      </top>
      <bottom style="thin">
        <color theme="4" tint="0.79998168889431442"/>
      </bottom>
      <diagonal/>
    </border>
    <border>
      <left/>
      <right/>
      <top style="double">
        <color theme="0" tint="-0.499984740745262"/>
      </top>
      <bottom/>
      <diagonal/>
    </border>
    <border>
      <left/>
      <right/>
      <top/>
      <bottom style="thin">
        <color rgb="FFE26207"/>
      </bottom>
      <diagonal/>
    </border>
    <border>
      <left style="thin">
        <color indexed="9"/>
      </left>
      <right/>
      <top/>
      <bottom style="thin">
        <color indexed="9"/>
      </bottom>
      <diagonal/>
    </border>
    <border>
      <left/>
      <right/>
      <top/>
      <bottom style="thin">
        <color indexed="9"/>
      </bottom>
      <diagonal/>
    </border>
    <border>
      <left/>
      <right style="thin">
        <color indexed="9"/>
      </right>
      <top/>
      <bottom style="thin">
        <color indexed="9"/>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rgb="FFE26207"/>
      </bottom>
      <diagonal/>
    </border>
    <border>
      <left style="thin">
        <color indexed="9"/>
      </left>
      <right/>
      <top style="thin">
        <color indexed="9"/>
      </top>
      <bottom style="thin">
        <color rgb="FFE26207"/>
      </bottom>
      <diagonal/>
    </border>
    <border>
      <left/>
      <right style="thin">
        <color indexed="9"/>
      </right>
      <top style="thin">
        <color indexed="9"/>
      </top>
      <bottom style="thin">
        <color rgb="FFE26207"/>
      </bottom>
      <diagonal/>
    </border>
    <border>
      <left/>
      <right style="thin">
        <color indexed="9"/>
      </right>
      <top/>
      <bottom/>
      <diagonal/>
    </border>
    <border>
      <left/>
      <right/>
      <top style="thick">
        <color rgb="FFE26207"/>
      </top>
      <bottom/>
      <diagonal/>
    </border>
    <border>
      <left/>
      <right/>
      <top style="thin">
        <color indexed="9"/>
      </top>
      <bottom style="medium">
        <color rgb="FFE26207"/>
      </bottom>
      <diagonal/>
    </border>
    <border>
      <left/>
      <right style="thin">
        <color indexed="9"/>
      </right>
      <top style="thin">
        <color indexed="9"/>
      </top>
      <bottom style="medium">
        <color rgb="FFE26207"/>
      </bottom>
      <diagonal/>
    </border>
  </borders>
  <cellStyleXfs count="30">
    <xf numFmtId="0" fontId="0" fillId="0" borderId="0"/>
    <xf numFmtId="0" fontId="3" fillId="0" borderId="1"/>
    <xf numFmtId="0" fontId="3" fillId="0" borderId="1"/>
    <xf numFmtId="0" fontId="4" fillId="0" borderId="1"/>
    <xf numFmtId="44" fontId="5" fillId="0" borderId="1" applyFont="0" applyFill="0" applyBorder="0" applyAlignment="0" applyProtection="0"/>
    <xf numFmtId="9" fontId="4" fillId="0" borderId="1" applyFont="0" applyFill="0" applyBorder="0" applyAlignment="0" applyProtection="0"/>
    <xf numFmtId="0" fontId="5" fillId="0" borderId="1"/>
    <xf numFmtId="165" fontId="5" fillId="0" borderId="1" applyFont="0" applyFill="0" applyBorder="0" applyAlignment="0" applyProtection="0"/>
    <xf numFmtId="171" fontId="3" fillId="0" borderId="1" applyFont="0" applyFill="0" applyBorder="0" applyAlignment="0" applyProtection="0"/>
    <xf numFmtId="9" fontId="3" fillId="0" borderId="1" applyFont="0" applyFill="0" applyBorder="0" applyAlignment="0" applyProtection="0"/>
    <xf numFmtId="0" fontId="6" fillId="0" borderId="1"/>
    <xf numFmtId="43" fontId="5" fillId="0" borderId="1" applyFont="0" applyFill="0" applyBorder="0" applyAlignment="0" applyProtection="0"/>
    <xf numFmtId="43" fontId="5" fillId="0" borderId="1" applyFont="0" applyFill="0" applyBorder="0" applyAlignment="0" applyProtection="0"/>
    <xf numFmtId="9" fontId="5" fillId="0" borderId="1" applyFont="0" applyFill="0" applyBorder="0" applyAlignment="0" applyProtection="0"/>
    <xf numFmtId="166" fontId="7" fillId="0" borderId="0" applyFont="0" applyFill="0" applyBorder="0" applyAlignment="0" applyProtection="0"/>
    <xf numFmtId="170" fontId="3" fillId="0" borderId="1"/>
    <xf numFmtId="170" fontId="3" fillId="0" borderId="1" applyFont="0" applyFill="0" applyBorder="0" applyAlignment="0" applyProtection="0"/>
    <xf numFmtId="44" fontId="8" fillId="0" borderId="0" applyFont="0" applyFill="0" applyBorder="0" applyAlignment="0" applyProtection="0"/>
    <xf numFmtId="9" fontId="8" fillId="0" borderId="0" applyFont="0" applyFill="0" applyBorder="0" applyAlignment="0" applyProtection="0"/>
    <xf numFmtId="0" fontId="9" fillId="6" borderId="8" applyNumberFormat="0" applyAlignment="0" applyProtection="0"/>
    <xf numFmtId="0" fontId="8" fillId="7" borderId="9" applyNumberFormat="0" applyFont="0" applyAlignment="0" applyProtection="0"/>
    <xf numFmtId="0" fontId="10" fillId="8" borderId="0" applyNumberFormat="0" applyBorder="0" applyAlignment="0" applyProtection="0"/>
    <xf numFmtId="0" fontId="2" fillId="9" borderId="0" applyNumberFormat="0" applyBorder="0" applyAlignment="0" applyProtection="0"/>
    <xf numFmtId="0" fontId="1" fillId="0" borderId="1"/>
    <xf numFmtId="0" fontId="11" fillId="0" borderId="1" applyNumberFormat="0" applyFill="0" applyBorder="0" applyAlignment="0" applyProtection="0">
      <alignment vertical="top"/>
      <protection locked="0"/>
    </xf>
    <xf numFmtId="0" fontId="3" fillId="0" borderId="1"/>
    <xf numFmtId="0" fontId="12" fillId="0" borderId="1" applyNumberFormat="0" applyFill="0" applyBorder="0" applyAlignment="0" applyProtection="0">
      <alignment vertical="top"/>
      <protection locked="0"/>
    </xf>
    <xf numFmtId="0" fontId="2" fillId="0" borderId="1"/>
    <xf numFmtId="43" fontId="2" fillId="0" borderId="1" applyFont="0" applyFill="0" applyBorder="0" applyAlignment="0" applyProtection="0"/>
    <xf numFmtId="0" fontId="53" fillId="0" borderId="1"/>
  </cellStyleXfs>
  <cellXfs count="293">
    <xf numFmtId="0" fontId="0" fillId="0" borderId="0" xfId="0"/>
    <xf numFmtId="1" fontId="34" fillId="4" borderId="1" xfId="5" applyNumberFormat="1" applyFont="1" applyFill="1" applyAlignment="1" applyProtection="1">
      <alignment horizontal="center" vertical="center" wrapText="1"/>
    </xf>
    <xf numFmtId="9" fontId="34" fillId="4" borderId="1" xfId="5" applyFont="1" applyFill="1" applyAlignment="1" applyProtection="1">
      <alignment vertical="center" wrapText="1"/>
    </xf>
    <xf numFmtId="1" fontId="34" fillId="0" borderId="1" xfId="5" applyNumberFormat="1" applyFont="1" applyBorder="1" applyAlignment="1" applyProtection="1">
      <alignment horizontal="center" vertical="center" wrapText="1"/>
    </xf>
    <xf numFmtId="9" fontId="34" fillId="0" borderId="1" xfId="5" applyFont="1" applyBorder="1" applyAlignment="1" applyProtection="1">
      <alignment vertical="center" wrapText="1"/>
    </xf>
    <xf numFmtId="9" fontId="21" fillId="0" borderId="1" xfId="5" applyFont="1" applyBorder="1" applyAlignment="1" applyProtection="1">
      <alignment vertical="center" wrapText="1"/>
    </xf>
    <xf numFmtId="1" fontId="34" fillId="4" borderId="1" xfId="5" applyNumberFormat="1" applyFont="1" applyFill="1" applyBorder="1" applyAlignment="1" applyProtection="1">
      <alignment horizontal="center" vertical="center" wrapText="1"/>
    </xf>
    <xf numFmtId="9" fontId="34" fillId="4" borderId="1" xfId="5" applyFont="1" applyFill="1" applyBorder="1" applyAlignment="1" applyProtection="1">
      <alignment vertical="center" wrapText="1"/>
    </xf>
    <xf numFmtId="9" fontId="21" fillId="4" borderId="1" xfId="5" applyFont="1" applyFill="1" applyBorder="1" applyAlignment="1" applyProtection="1">
      <alignment vertical="center" wrapText="1"/>
    </xf>
    <xf numFmtId="44" fontId="13" fillId="0" borderId="1" xfId="17" applyFont="1" applyBorder="1" applyAlignment="1" applyProtection="1">
      <alignment horizontal="center"/>
    </xf>
    <xf numFmtId="44" fontId="39" fillId="2" borderId="1" xfId="17" applyFont="1" applyFill="1" applyBorder="1" applyProtection="1"/>
    <xf numFmtId="0" fontId="42" fillId="2" borderId="2" xfId="21" applyNumberFormat="1" applyFont="1" applyFill="1" applyBorder="1" applyAlignment="1" applyProtection="1">
      <alignment horizontal="center" vertical="top"/>
    </xf>
    <xf numFmtId="0" fontId="42" fillId="2" borderId="2" xfId="21" applyNumberFormat="1" applyFont="1" applyFill="1" applyBorder="1" applyAlignment="1" applyProtection="1">
      <alignment horizontal="center"/>
    </xf>
    <xf numFmtId="173" fontId="39" fillId="2" borderId="2" xfId="19" applyNumberFormat="1" applyFont="1" applyFill="1" applyBorder="1" applyAlignment="1" applyProtection="1"/>
    <xf numFmtId="174" fontId="39" fillId="2" borderId="2" xfId="19" applyNumberFormat="1" applyFont="1" applyFill="1" applyBorder="1" applyAlignment="1" applyProtection="1">
      <alignment horizontal="center"/>
    </xf>
    <xf numFmtId="174" fontId="39" fillId="2" borderId="2" xfId="22" applyNumberFormat="1" applyFont="1" applyFill="1" applyBorder="1" applyProtection="1"/>
    <xf numFmtId="173" fontId="39" fillId="2" borderId="2" xfId="20" applyNumberFormat="1" applyFont="1" applyFill="1" applyBorder="1" applyAlignment="1" applyProtection="1"/>
    <xf numFmtId="44" fontId="29" fillId="2" borderId="1" xfId="17" applyFont="1" applyFill="1" applyBorder="1" applyProtection="1"/>
    <xf numFmtId="9" fontId="39" fillId="2" borderId="1" xfId="18" applyFont="1" applyFill="1" applyBorder="1" applyProtection="1"/>
    <xf numFmtId="9" fontId="34" fillId="0" borderId="1" xfId="5" applyFont="1" applyFill="1" applyAlignment="1" applyProtection="1">
      <alignment vertical="center" wrapText="1"/>
    </xf>
    <xf numFmtId="44" fontId="34" fillId="0" borderId="1" xfId="17" applyFont="1" applyBorder="1" applyAlignment="1" applyProtection="1">
      <alignment horizontal="center"/>
    </xf>
    <xf numFmtId="168" fontId="34" fillId="4" borderId="1" xfId="18" applyNumberFormat="1" applyFont="1" applyFill="1" applyBorder="1" applyAlignment="1" applyProtection="1">
      <alignment horizontal="center" vertical="center"/>
    </xf>
    <xf numFmtId="168" fontId="34" fillId="0" borderId="1" xfId="18" applyNumberFormat="1" applyFont="1" applyBorder="1" applyAlignment="1" applyProtection="1">
      <alignment horizontal="center" vertical="center"/>
    </xf>
    <xf numFmtId="168" fontId="34" fillId="2" borderId="1" xfId="18" applyNumberFormat="1" applyFont="1" applyFill="1" applyBorder="1" applyAlignment="1" applyProtection="1">
      <alignment horizontal="center" vertical="center"/>
    </xf>
    <xf numFmtId="9" fontId="20" fillId="4" borderId="1" xfId="5" applyFont="1" applyFill="1" applyAlignment="1" applyProtection="1">
      <alignment vertical="center" wrapText="1"/>
    </xf>
    <xf numFmtId="9" fontId="20" fillId="0" borderId="1" xfId="5" applyFont="1" applyBorder="1" applyAlignment="1" applyProtection="1">
      <alignment vertical="center" wrapText="1"/>
    </xf>
    <xf numFmtId="9" fontId="20" fillId="4" borderId="1" xfId="5" applyFont="1" applyFill="1" applyBorder="1" applyAlignment="1" applyProtection="1">
      <alignment vertical="center" wrapText="1"/>
    </xf>
    <xf numFmtId="9" fontId="20" fillId="0" borderId="1" xfId="5" applyFont="1" applyFill="1" applyAlignment="1" applyProtection="1">
      <alignment vertical="center" wrapText="1"/>
    </xf>
    <xf numFmtId="1" fontId="34" fillId="4" borderId="22" xfId="5" applyNumberFormat="1" applyFont="1" applyFill="1" applyBorder="1" applyAlignment="1" applyProtection="1">
      <alignment horizontal="center" vertical="center" wrapText="1"/>
    </xf>
    <xf numFmtId="9" fontId="34" fillId="4" borderId="22" xfId="5" applyFont="1" applyFill="1" applyBorder="1" applyAlignment="1" applyProtection="1">
      <alignment vertical="center" wrapText="1"/>
    </xf>
    <xf numFmtId="9" fontId="20" fillId="4" borderId="22" xfId="5" applyFont="1" applyFill="1" applyBorder="1" applyAlignment="1" applyProtection="1">
      <alignment vertical="center" wrapText="1"/>
    </xf>
    <xf numFmtId="168" fontId="34" fillId="4" borderId="22" xfId="18" applyNumberFormat="1" applyFont="1" applyFill="1" applyBorder="1" applyAlignment="1" applyProtection="1">
      <alignment horizontal="center" vertical="center"/>
    </xf>
    <xf numFmtId="1" fontId="34" fillId="0" borderId="24" xfId="5" applyNumberFormat="1" applyFont="1" applyBorder="1" applyAlignment="1" applyProtection="1">
      <alignment horizontal="center" vertical="center" wrapText="1"/>
    </xf>
    <xf numFmtId="9" fontId="36" fillId="0" borderId="24" xfId="5" applyFont="1" applyBorder="1" applyAlignment="1" applyProtection="1">
      <alignment vertical="center" wrapText="1"/>
    </xf>
    <xf numFmtId="9" fontId="34" fillId="0" borderId="24" xfId="5" applyFont="1" applyBorder="1" applyAlignment="1" applyProtection="1">
      <alignment vertical="center" wrapText="1"/>
    </xf>
    <xf numFmtId="9" fontId="35" fillId="0" borderId="24" xfId="18" applyFont="1" applyBorder="1" applyAlignment="1" applyProtection="1">
      <alignment horizontal="center" vertical="center"/>
    </xf>
    <xf numFmtId="43" fontId="20" fillId="0" borderId="1" xfId="6" applyNumberFormat="1" applyFont="1"/>
    <xf numFmtId="0" fontId="20" fillId="0" borderId="1" xfId="6" applyFont="1"/>
    <xf numFmtId="43" fontId="22" fillId="0" borderId="1" xfId="12" applyFont="1" applyProtection="1"/>
    <xf numFmtId="170" fontId="22" fillId="0" borderId="1" xfId="6" applyNumberFormat="1" applyFont="1"/>
    <xf numFmtId="0" fontId="23" fillId="0" borderId="1" xfId="2" applyFont="1" applyAlignment="1">
      <alignment vertical="center"/>
    </xf>
    <xf numFmtId="0" fontId="21" fillId="0" borderId="0" xfId="0" applyFont="1"/>
    <xf numFmtId="0" fontId="20" fillId="0" borderId="19" xfId="6" applyFont="1" applyBorder="1"/>
    <xf numFmtId="0" fontId="20" fillId="0" borderId="20" xfId="6" applyFont="1" applyBorder="1"/>
    <xf numFmtId="0" fontId="24" fillId="0" borderId="1" xfId="3" applyFont="1" applyAlignment="1">
      <alignment vertical="center"/>
    </xf>
    <xf numFmtId="2" fontId="25" fillId="0" borderId="1" xfId="6" applyNumberFormat="1" applyFont="1" applyAlignment="1">
      <alignment horizontal="left" indent="1"/>
    </xf>
    <xf numFmtId="0" fontId="25" fillId="0" borderId="1" xfId="6" applyFont="1"/>
    <xf numFmtId="0" fontId="26" fillId="0" borderId="1" xfId="6" applyFont="1"/>
    <xf numFmtId="0" fontId="22" fillId="0" borderId="1" xfId="6" applyFont="1" applyAlignment="1">
      <alignment horizontal="right"/>
    </xf>
    <xf numFmtId="168" fontId="20" fillId="0" borderId="1" xfId="13" applyNumberFormat="1" applyFont="1" applyProtection="1"/>
    <xf numFmtId="43" fontId="22" fillId="0" borderId="1" xfId="6" applyNumberFormat="1" applyFont="1"/>
    <xf numFmtId="0" fontId="27" fillId="0" borderId="1" xfId="3" applyFont="1" applyAlignment="1">
      <alignment vertical="center"/>
    </xf>
    <xf numFmtId="0" fontId="28" fillId="0" borderId="1" xfId="3" applyFont="1" applyAlignment="1">
      <alignment vertical="center"/>
    </xf>
    <xf numFmtId="0" fontId="39" fillId="2" borderId="0" xfId="0" applyFont="1" applyFill="1"/>
    <xf numFmtId="0" fontId="40" fillId="0" borderId="1" xfId="0" applyFont="1" applyBorder="1" applyAlignment="1">
      <alignment horizontal="left"/>
    </xf>
    <xf numFmtId="0" fontId="21" fillId="0" borderId="1" xfId="0" applyFont="1" applyBorder="1"/>
    <xf numFmtId="0" fontId="41" fillId="0" borderId="1" xfId="0" applyFont="1" applyBorder="1" applyAlignment="1">
      <alignment vertical="top"/>
    </xf>
    <xf numFmtId="0" fontId="42" fillId="2" borderId="0" xfId="0" applyFont="1" applyFill="1"/>
    <xf numFmtId="0" fontId="42" fillId="2" borderId="11" xfId="0" applyFont="1" applyFill="1" applyBorder="1" applyAlignment="1">
      <alignment horizontal="left" vertical="center" wrapText="1"/>
    </xf>
    <xf numFmtId="9" fontId="42" fillId="2" borderId="5" xfId="0" applyNumberFormat="1" applyFont="1" applyFill="1" applyBorder="1" applyAlignment="1">
      <alignment horizontal="center" vertical="center"/>
    </xf>
    <xf numFmtId="2" fontId="42" fillId="2" borderId="11" xfId="0" applyNumberFormat="1" applyFont="1" applyFill="1" applyBorder="1" applyAlignment="1">
      <alignment horizontal="center" vertical="center"/>
    </xf>
    <xf numFmtId="0" fontId="42" fillId="2" borderId="12" xfId="0" applyFont="1" applyFill="1" applyBorder="1" applyAlignment="1">
      <alignment horizontal="center" vertical="center"/>
    </xf>
    <xf numFmtId="0" fontId="43" fillId="2" borderId="14" xfId="0" applyFont="1" applyFill="1" applyBorder="1" applyAlignment="1">
      <alignment horizontal="left"/>
    </xf>
    <xf numFmtId="169" fontId="43" fillId="2" borderId="13" xfId="0" applyNumberFormat="1" applyFont="1" applyFill="1" applyBorder="1" applyAlignment="1">
      <alignment horizontal="center"/>
    </xf>
    <xf numFmtId="169" fontId="43" fillId="2" borderId="6" xfId="0" applyNumberFormat="1" applyFont="1" applyFill="1" applyBorder="1" applyAlignment="1">
      <alignment horizontal="center"/>
    </xf>
    <xf numFmtId="167" fontId="39" fillId="2" borderId="0" xfId="0" applyNumberFormat="1" applyFont="1" applyFill="1"/>
    <xf numFmtId="0" fontId="39" fillId="2" borderId="11" xfId="0" applyFont="1" applyFill="1" applyBorder="1"/>
    <xf numFmtId="172" fontId="39" fillId="2" borderId="5" xfId="0" applyNumberFormat="1" applyFont="1" applyFill="1" applyBorder="1"/>
    <xf numFmtId="167" fontId="39" fillId="2" borderId="13" xfId="0" applyNumberFormat="1" applyFont="1" applyFill="1" applyBorder="1" applyAlignment="1">
      <alignment horizontal="right"/>
    </xf>
    <xf numFmtId="167" fontId="39" fillId="2" borderId="6" xfId="0" applyNumberFormat="1" applyFont="1" applyFill="1" applyBorder="1" applyAlignment="1">
      <alignment horizontal="right"/>
    </xf>
    <xf numFmtId="0" fontId="39" fillId="2" borderId="13" xfId="0" applyFont="1" applyFill="1" applyBorder="1"/>
    <xf numFmtId="0" fontId="39" fillId="2" borderId="1" xfId="0" applyFont="1" applyFill="1" applyBorder="1"/>
    <xf numFmtId="0" fontId="39" fillId="2" borderId="6" xfId="0" applyFont="1" applyFill="1" applyBorder="1"/>
    <xf numFmtId="0" fontId="39" fillId="2" borderId="14" xfId="0" applyFont="1" applyFill="1" applyBorder="1" applyAlignment="1">
      <alignment vertical="center"/>
    </xf>
    <xf numFmtId="0" fontId="39" fillId="2" borderId="10" xfId="0" applyFont="1" applyFill="1" applyBorder="1"/>
    <xf numFmtId="0" fontId="39" fillId="2" borderId="14" xfId="0" applyFont="1" applyFill="1" applyBorder="1"/>
    <xf numFmtId="0" fontId="39" fillId="2" borderId="15" xfId="0" applyFont="1" applyFill="1" applyBorder="1"/>
    <xf numFmtId="0" fontId="29" fillId="0" borderId="1" xfId="0" applyFont="1" applyBorder="1"/>
    <xf numFmtId="0" fontId="44" fillId="2" borderId="1" xfId="0" applyFont="1" applyFill="1" applyBorder="1"/>
    <xf numFmtId="0" fontId="39" fillId="2" borderId="2" xfId="0" applyFont="1" applyFill="1" applyBorder="1"/>
    <xf numFmtId="0" fontId="45" fillId="2" borderId="0" xfId="0" applyFont="1" applyFill="1"/>
    <xf numFmtId="2" fontId="39" fillId="2" borderId="11" xfId="0" applyNumberFormat="1" applyFont="1" applyFill="1" applyBorder="1"/>
    <xf numFmtId="0" fontId="39" fillId="2" borderId="2" xfId="0" applyFont="1" applyFill="1" applyBorder="1" applyAlignment="1">
      <alignment horizontal="center"/>
    </xf>
    <xf numFmtId="172" fontId="42" fillId="2" borderId="1" xfId="0" applyNumberFormat="1" applyFont="1" applyFill="1" applyBorder="1" applyAlignment="1">
      <alignment horizontal="right"/>
    </xf>
    <xf numFmtId="2" fontId="39" fillId="2" borderId="2" xfId="0" applyNumberFormat="1" applyFont="1" applyFill="1" applyBorder="1" applyAlignment="1">
      <alignment horizontal="center"/>
    </xf>
    <xf numFmtId="0" fontId="39" fillId="0" borderId="1" xfId="0" applyFont="1" applyBorder="1" applyAlignment="1">
      <alignment horizontal="right"/>
    </xf>
    <xf numFmtId="2" fontId="29" fillId="0" borderId="0" xfId="0" applyNumberFormat="1" applyFont="1" applyAlignment="1">
      <alignment horizontal="center"/>
    </xf>
    <xf numFmtId="0" fontId="39" fillId="0" borderId="1" xfId="0" applyFont="1" applyBorder="1"/>
    <xf numFmtId="0" fontId="29" fillId="2" borderId="1" xfId="0" applyFont="1" applyFill="1" applyBorder="1"/>
    <xf numFmtId="0" fontId="29" fillId="2" borderId="0" xfId="0" applyFont="1" applyFill="1"/>
    <xf numFmtId="0" fontId="46" fillId="2" borderId="1" xfId="0" applyFont="1" applyFill="1" applyBorder="1" applyAlignment="1">
      <alignment horizontal="left"/>
    </xf>
    <xf numFmtId="167" fontId="13" fillId="2" borderId="1" xfId="0" applyNumberFormat="1" applyFont="1" applyFill="1" applyBorder="1" applyAlignment="1">
      <alignment horizontal="left"/>
    </xf>
    <xf numFmtId="0" fontId="13" fillId="2" borderId="1" xfId="0" applyFont="1" applyFill="1" applyBorder="1" applyAlignment="1">
      <alignment horizontal="left"/>
    </xf>
    <xf numFmtId="167" fontId="13" fillId="2" borderId="0" xfId="0" applyNumberFormat="1" applyFont="1" applyFill="1" applyAlignment="1">
      <alignment horizontal="left"/>
    </xf>
    <xf numFmtId="168" fontId="29" fillId="2" borderId="0" xfId="18" applyNumberFormat="1" applyFont="1" applyFill="1" applyProtection="1"/>
    <xf numFmtId="10" fontId="29" fillId="2" borderId="0" xfId="18" applyNumberFormat="1" applyFont="1" applyFill="1" applyProtection="1"/>
    <xf numFmtId="0" fontId="32" fillId="3" borderId="1" xfId="1" applyFont="1" applyFill="1" applyAlignment="1">
      <alignment horizontal="center"/>
    </xf>
    <xf numFmtId="0" fontId="37" fillId="0" borderId="1" xfId="2" applyFont="1" applyAlignment="1">
      <alignment horizontal="left" vertical="center"/>
    </xf>
    <xf numFmtId="0" fontId="32" fillId="3" borderId="1" xfId="1" applyFont="1" applyFill="1"/>
    <xf numFmtId="0" fontId="22" fillId="0" borderId="1" xfId="0" applyFont="1" applyBorder="1" applyAlignment="1">
      <alignment horizontal="center" vertical="top"/>
    </xf>
    <xf numFmtId="0" fontId="22" fillId="0" borderId="1" xfId="0" applyFont="1" applyBorder="1" applyAlignment="1">
      <alignment vertical="top"/>
    </xf>
    <xf numFmtId="0" fontId="20" fillId="0" borderId="1" xfId="0" applyFont="1" applyBorder="1"/>
    <xf numFmtId="0" fontId="20" fillId="0" borderId="1" xfId="3" applyFont="1" applyAlignment="1">
      <alignment horizontal="center"/>
    </xf>
    <xf numFmtId="0" fontId="20" fillId="0" borderId="1" xfId="3" applyFont="1"/>
    <xf numFmtId="0" fontId="22" fillId="0" borderId="1" xfId="3" applyFont="1" applyAlignment="1">
      <alignment horizontal="center" vertical="center"/>
    </xf>
    <xf numFmtId="0" fontId="22" fillId="0" borderId="10" xfId="3" applyFont="1" applyBorder="1" applyAlignment="1">
      <alignment horizontal="center" vertical="center" wrapText="1"/>
    </xf>
    <xf numFmtId="0" fontId="22" fillId="0" borderId="1" xfId="3" applyFont="1" applyAlignment="1">
      <alignment vertical="center"/>
    </xf>
    <xf numFmtId="0" fontId="20" fillId="0" borderId="1" xfId="3" applyFont="1" applyAlignment="1">
      <alignment horizontal="center" vertical="center"/>
    </xf>
    <xf numFmtId="9" fontId="20" fillId="0" borderId="3" xfId="3" applyNumberFormat="1" applyFont="1" applyBorder="1" applyAlignment="1">
      <alignment horizontal="left" vertical="center" wrapText="1" indent="1"/>
    </xf>
    <xf numFmtId="3" fontId="20" fillId="4" borderId="3" xfId="3" applyNumberFormat="1" applyFont="1" applyFill="1" applyBorder="1" applyAlignment="1">
      <alignment horizontal="center" vertical="center"/>
    </xf>
    <xf numFmtId="167" fontId="20" fillId="0" borderId="3" xfId="4" applyNumberFormat="1" applyFont="1" applyFill="1" applyBorder="1" applyAlignment="1" applyProtection="1">
      <alignment horizontal="center" vertical="center"/>
    </xf>
    <xf numFmtId="167" fontId="20" fillId="4" borderId="3" xfId="4" applyNumberFormat="1" applyFont="1" applyFill="1" applyBorder="1" applyAlignment="1" applyProtection="1">
      <alignment horizontal="center" vertical="center"/>
    </xf>
    <xf numFmtId="169" fontId="20" fillId="4" borderId="3" xfId="3" applyNumberFormat="1" applyFont="1" applyFill="1" applyBorder="1" applyAlignment="1">
      <alignment horizontal="center" vertical="center"/>
    </xf>
    <xf numFmtId="0" fontId="20" fillId="0" borderId="1" xfId="3" applyFont="1" applyAlignment="1">
      <alignment vertical="center"/>
    </xf>
    <xf numFmtId="166" fontId="20" fillId="0" borderId="1" xfId="14" applyFont="1" applyBorder="1" applyAlignment="1" applyProtection="1">
      <alignment vertical="center"/>
    </xf>
    <xf numFmtId="166" fontId="20" fillId="0" borderId="1" xfId="3" applyNumberFormat="1" applyFont="1" applyAlignment="1">
      <alignment vertical="center"/>
    </xf>
    <xf numFmtId="9" fontId="20" fillId="0" borderId="4" xfId="3" applyNumberFormat="1" applyFont="1" applyBorder="1" applyAlignment="1">
      <alignment horizontal="left" vertical="center" wrapText="1" indent="1"/>
    </xf>
    <xf numFmtId="3" fontId="20" fillId="2" borderId="3" xfId="3" applyNumberFormat="1" applyFont="1" applyFill="1" applyBorder="1" applyAlignment="1">
      <alignment horizontal="center" vertical="center"/>
    </xf>
    <xf numFmtId="3" fontId="22" fillId="2" borderId="12" xfId="3" applyNumberFormat="1" applyFont="1" applyFill="1" applyBorder="1" applyAlignment="1">
      <alignment horizontal="left" vertical="center"/>
    </xf>
    <xf numFmtId="167" fontId="22" fillId="2" borderId="2" xfId="4" applyNumberFormat="1" applyFont="1" applyFill="1" applyBorder="1" applyAlignment="1" applyProtection="1">
      <alignment horizontal="center" vertical="center"/>
    </xf>
    <xf numFmtId="3" fontId="20" fillId="0" borderId="1" xfId="3" applyNumberFormat="1" applyFont="1" applyAlignment="1">
      <alignment horizontal="center" vertical="top"/>
    </xf>
    <xf numFmtId="3" fontId="22" fillId="0" borderId="1" xfId="3" applyNumberFormat="1" applyFont="1" applyAlignment="1">
      <alignment horizontal="left" vertical="center"/>
    </xf>
    <xf numFmtId="167" fontId="20" fillId="0" borderId="1" xfId="3" applyNumberFormat="1" applyFont="1" applyAlignment="1">
      <alignment horizontal="center"/>
    </xf>
    <xf numFmtId="0" fontId="38" fillId="0" borderId="1" xfId="3" applyFont="1"/>
    <xf numFmtId="167" fontId="20" fillId="0" borderId="1" xfId="3" applyNumberFormat="1" applyFont="1"/>
    <xf numFmtId="0" fontId="52" fillId="0" borderId="1" xfId="3" applyFont="1" applyAlignment="1">
      <alignment vertical="center"/>
    </xf>
    <xf numFmtId="0" fontId="52" fillId="0" borderId="1" xfId="3" applyFont="1"/>
    <xf numFmtId="0" fontId="34" fillId="0" borderId="1" xfId="3" applyFont="1"/>
    <xf numFmtId="9" fontId="35" fillId="0" borderId="1" xfId="3" applyNumberFormat="1" applyFont="1"/>
    <xf numFmtId="9" fontId="48" fillId="0" borderId="1" xfId="3" quotePrefix="1" applyNumberFormat="1" applyFont="1"/>
    <xf numFmtId="0" fontId="34" fillId="0" borderId="1" xfId="3" applyFont="1" applyAlignment="1">
      <alignment horizontal="center"/>
    </xf>
    <xf numFmtId="0" fontId="47" fillId="0" borderId="19" xfId="2" applyFont="1" applyBorder="1" applyAlignment="1">
      <alignment horizontal="left" vertical="center"/>
    </xf>
    <xf numFmtId="0" fontId="49" fillId="0" borderId="19" xfId="2" applyFont="1" applyBorder="1" applyAlignment="1">
      <alignment vertical="center"/>
    </xf>
    <xf numFmtId="0" fontId="34" fillId="0" borderId="20" xfId="3" applyFont="1" applyBorder="1"/>
    <xf numFmtId="0" fontId="19" fillId="0" borderId="1" xfId="3" applyFont="1"/>
    <xf numFmtId="0" fontId="34" fillId="0" borderId="1" xfId="2" applyFont="1" applyAlignment="1">
      <alignment horizontal="left" vertical="center"/>
    </xf>
    <xf numFmtId="0" fontId="50" fillId="0" borderId="1" xfId="3" quotePrefix="1" applyFont="1"/>
    <xf numFmtId="0" fontId="51" fillId="0" borderId="21" xfId="6" applyFont="1" applyBorder="1" applyAlignment="1">
      <alignment horizontal="left" vertical="center"/>
    </xf>
    <xf numFmtId="0" fontId="33" fillId="0" borderId="21" xfId="6" applyFont="1" applyBorder="1" applyAlignment="1">
      <alignment horizontal="left" vertical="center" wrapText="1"/>
    </xf>
    <xf numFmtId="0" fontId="33" fillId="0" borderId="21" xfId="6" applyFont="1" applyBorder="1" applyAlignment="1">
      <alignment horizontal="center" vertical="top" wrapText="1"/>
    </xf>
    <xf numFmtId="0" fontId="34" fillId="0" borderId="1" xfId="3" applyFont="1" applyAlignment="1">
      <alignment vertical="center"/>
    </xf>
    <xf numFmtId="0" fontId="34" fillId="0" borderId="19" xfId="3" applyFont="1" applyBorder="1"/>
    <xf numFmtId="0" fontId="34" fillId="0" borderId="19" xfId="3" applyFont="1" applyBorder="1" applyAlignment="1">
      <alignment horizontal="center"/>
    </xf>
    <xf numFmtId="0" fontId="34" fillId="0" borderId="20" xfId="3" applyFont="1" applyBorder="1" applyAlignment="1">
      <alignment horizontal="center"/>
    </xf>
    <xf numFmtId="0" fontId="19" fillId="0" borderId="1" xfId="3" applyFont="1" applyAlignment="1">
      <alignment vertical="center"/>
    </xf>
    <xf numFmtId="0" fontId="34" fillId="0" borderId="20" xfId="3" applyFont="1" applyBorder="1" applyAlignment="1">
      <alignment vertical="center"/>
    </xf>
    <xf numFmtId="0" fontId="13" fillId="0" borderId="1" xfId="3" applyFont="1"/>
    <xf numFmtId="0" fontId="13" fillId="0" borderId="1" xfId="3" applyFont="1" applyAlignment="1">
      <alignment horizontal="center"/>
    </xf>
    <xf numFmtId="0" fontId="14" fillId="0" borderId="19" xfId="2" applyFont="1" applyBorder="1" applyAlignment="1">
      <alignment horizontal="left" vertical="center"/>
    </xf>
    <xf numFmtId="0" fontId="15" fillId="0" borderId="19" xfId="2" applyFont="1" applyBorder="1" applyAlignment="1">
      <alignment vertical="center"/>
    </xf>
    <xf numFmtId="0" fontId="13" fillId="0" borderId="20" xfId="3" applyFont="1" applyBorder="1"/>
    <xf numFmtId="0" fontId="16" fillId="0" borderId="1" xfId="2" applyFont="1" applyAlignment="1">
      <alignment horizontal="left" vertical="center"/>
    </xf>
    <xf numFmtId="0" fontId="30" fillId="0" borderId="1" xfId="3" quotePrefix="1" applyFont="1"/>
    <xf numFmtId="0" fontId="31" fillId="0" borderId="1" xfId="6" applyFont="1" applyAlignment="1">
      <alignment horizontal="left" vertical="center"/>
    </xf>
    <xf numFmtId="0" fontId="32" fillId="0" borderId="1" xfId="6" applyFont="1" applyAlignment="1">
      <alignment horizontal="left" vertical="center"/>
    </xf>
    <xf numFmtId="0" fontId="33" fillId="0" borderId="1" xfId="6" applyFont="1" applyAlignment="1">
      <alignment horizontal="center" vertical="top" wrapText="1"/>
    </xf>
    <xf numFmtId="0" fontId="21" fillId="0" borderId="1" xfId="3" applyFont="1"/>
    <xf numFmtId="8" fontId="34" fillId="0" borderId="1" xfId="3" applyNumberFormat="1" applyFont="1" applyAlignment="1">
      <alignment horizontal="center" vertical="center"/>
    </xf>
    <xf numFmtId="0" fontId="21" fillId="0" borderId="1" xfId="3" applyFont="1" applyAlignment="1">
      <alignment vertical="center"/>
    </xf>
    <xf numFmtId="8" fontId="34" fillId="4" borderId="1" xfId="3" applyNumberFormat="1" applyFont="1" applyFill="1" applyAlignment="1">
      <alignment horizontal="center" vertical="center"/>
    </xf>
    <xf numFmtId="0" fontId="13" fillId="0" borderId="19" xfId="3" applyFont="1" applyBorder="1"/>
    <xf numFmtId="0" fontId="13" fillId="0" borderId="19" xfId="3" applyFont="1" applyBorder="1" applyAlignment="1">
      <alignment horizontal="center"/>
    </xf>
    <xf numFmtId="0" fontId="13" fillId="0" borderId="20" xfId="3" applyFont="1" applyBorder="1" applyAlignment="1">
      <alignment horizontal="center"/>
    </xf>
    <xf numFmtId="0" fontId="18" fillId="0" borderId="1" xfId="3" applyFont="1" applyAlignment="1">
      <alignment vertical="center"/>
    </xf>
    <xf numFmtId="0" fontId="17" fillId="0" borderId="1" xfId="3" applyFont="1" applyAlignment="1">
      <alignment horizontal="left" vertical="center"/>
    </xf>
    <xf numFmtId="0" fontId="18" fillId="0" borderId="1" xfId="3" applyFont="1" applyAlignment="1">
      <alignment horizontal="center"/>
    </xf>
    <xf numFmtId="0" fontId="13" fillId="0" borderId="1" xfId="3" applyFont="1" applyAlignment="1">
      <alignment horizontal="center" vertical="center" textRotation="90" wrapText="1"/>
    </xf>
    <xf numFmtId="0" fontId="13" fillId="0" borderId="1" xfId="3" applyFont="1" applyAlignment="1">
      <alignment wrapText="1"/>
    </xf>
    <xf numFmtId="0" fontId="18" fillId="0" borderId="1" xfId="3" applyFont="1"/>
    <xf numFmtId="0" fontId="13" fillId="0" borderId="1" xfId="3" applyFont="1" applyAlignment="1">
      <alignment horizontal="center" vertical="top" wrapText="1"/>
    </xf>
    <xf numFmtId="0" fontId="13" fillId="0" borderId="1" xfId="3" applyFont="1" applyAlignment="1">
      <alignment vertical="center"/>
    </xf>
    <xf numFmtId="0" fontId="22" fillId="0" borderId="10" xfId="3" applyFont="1" applyBorder="1" applyAlignment="1">
      <alignment horizontal="left" vertical="center" wrapText="1"/>
    </xf>
    <xf numFmtId="0" fontId="22" fillId="0" borderId="10" xfId="3" applyFont="1" applyBorder="1" applyAlignment="1">
      <alignment horizontal="center" vertical="center"/>
    </xf>
    <xf numFmtId="0" fontId="57" fillId="0" borderId="1" xfId="2" applyFont="1"/>
    <xf numFmtId="0" fontId="59" fillId="0" borderId="25" xfId="26" applyFont="1" applyFill="1" applyBorder="1" applyAlignment="1" applyProtection="1">
      <alignment horizontal="left" vertical="center"/>
    </xf>
    <xf numFmtId="2" fontId="60" fillId="0" borderId="25" xfId="26" applyNumberFormat="1" applyFont="1" applyFill="1" applyBorder="1" applyAlignment="1" applyProtection="1">
      <alignment vertical="center"/>
    </xf>
    <xf numFmtId="0" fontId="61" fillId="0" borderId="25" xfId="26" applyFont="1" applyFill="1" applyBorder="1" applyAlignment="1" applyProtection="1">
      <alignment vertical="center"/>
    </xf>
    <xf numFmtId="0" fontId="62" fillId="0" borderId="25" xfId="26" applyFont="1" applyFill="1" applyBorder="1" applyAlignment="1" applyProtection="1">
      <alignment vertical="center"/>
    </xf>
    <xf numFmtId="2" fontId="63" fillId="0" borderId="25" xfId="26" applyNumberFormat="1" applyFont="1" applyFill="1" applyBorder="1" applyAlignment="1" applyProtection="1">
      <alignment vertical="center"/>
    </xf>
    <xf numFmtId="0" fontId="59" fillId="0" borderId="25" xfId="26" applyFont="1" applyFill="1" applyBorder="1" applyAlignment="1" applyProtection="1">
      <alignment horizontal="right" vertical="center"/>
    </xf>
    <xf numFmtId="0" fontId="57" fillId="0" borderId="1" xfId="2" applyFont="1" applyAlignment="1">
      <alignment vertical="center"/>
    </xf>
    <xf numFmtId="0" fontId="67" fillId="0" borderId="1" xfId="2" applyFont="1"/>
    <xf numFmtId="175" fontId="57" fillId="0" borderId="1" xfId="2" applyNumberFormat="1" applyFont="1"/>
    <xf numFmtId="167" fontId="74" fillId="0" borderId="1" xfId="8" applyNumberFormat="1" applyFont="1" applyFill="1" applyBorder="1" applyAlignment="1" applyProtection="1">
      <alignment horizontal="center" vertical="center"/>
    </xf>
    <xf numFmtId="167" fontId="75" fillId="2" borderId="28" xfId="8" applyNumberFormat="1" applyFont="1" applyFill="1" applyBorder="1" applyAlignment="1" applyProtection="1">
      <alignment horizontal="center" vertical="center"/>
    </xf>
    <xf numFmtId="167" fontId="74" fillId="2" borderId="1" xfId="8" applyNumberFormat="1" applyFont="1" applyFill="1" applyBorder="1" applyAlignment="1" applyProtection="1">
      <alignment horizontal="center" vertical="center"/>
    </xf>
    <xf numFmtId="2" fontId="76" fillId="0" borderId="1" xfId="9" applyNumberFormat="1" applyFont="1" applyFill="1" applyBorder="1" applyAlignment="1" applyProtection="1">
      <alignment vertical="center" wrapText="1"/>
    </xf>
    <xf numFmtId="175" fontId="72" fillId="0" borderId="1" xfId="8" applyNumberFormat="1" applyFont="1" applyFill="1" applyBorder="1" applyAlignment="1" applyProtection="1">
      <alignment horizontal="right" vertical="center"/>
    </xf>
    <xf numFmtId="175" fontId="57" fillId="0" borderId="1" xfId="2" applyNumberFormat="1" applyFont="1" applyAlignment="1">
      <alignment vertical="center"/>
    </xf>
    <xf numFmtId="167" fontId="74" fillId="4" borderId="1" xfId="8" applyNumberFormat="1" applyFont="1" applyFill="1" applyBorder="1" applyAlignment="1" applyProtection="1">
      <alignment horizontal="center" vertical="center"/>
    </xf>
    <xf numFmtId="167" fontId="75" fillId="2" borderId="30" xfId="8" applyNumberFormat="1" applyFont="1" applyFill="1" applyBorder="1" applyAlignment="1" applyProtection="1">
      <alignment horizontal="center" vertical="center"/>
    </xf>
    <xf numFmtId="167" fontId="68" fillId="2" borderId="30" xfId="8" applyNumberFormat="1" applyFont="1" applyFill="1" applyBorder="1" applyAlignment="1" applyProtection="1">
      <alignment horizontal="center" vertical="center"/>
    </xf>
    <xf numFmtId="176" fontId="79" fillId="0" borderId="1" xfId="8" applyNumberFormat="1" applyFont="1" applyFill="1" applyBorder="1" applyAlignment="1" applyProtection="1">
      <alignment horizontal="right" vertical="center"/>
    </xf>
    <xf numFmtId="175" fontId="79" fillId="0" borderId="1" xfId="8" applyNumberFormat="1" applyFont="1" applyFill="1" applyBorder="1" applyAlignment="1" applyProtection="1">
      <alignment horizontal="right" vertical="center"/>
    </xf>
    <xf numFmtId="9" fontId="80" fillId="0" borderId="1" xfId="9" applyFont="1" applyFill="1" applyBorder="1" applyAlignment="1" applyProtection="1">
      <alignment vertical="center" wrapText="1"/>
    </xf>
    <xf numFmtId="0" fontId="57" fillId="0" borderId="35" xfId="2" applyFont="1" applyBorder="1"/>
    <xf numFmtId="0" fontId="81" fillId="0" borderId="25" xfId="2" applyFont="1" applyBorder="1" applyAlignment="1" applyProtection="1">
      <alignment vertical="center"/>
      <protection locked="0"/>
    </xf>
    <xf numFmtId="0" fontId="62" fillId="0" borderId="25" xfId="26" applyFont="1" applyFill="1" applyBorder="1" applyAlignment="1" applyProtection="1">
      <alignment horizontal="center" vertical="center"/>
    </xf>
    <xf numFmtId="0" fontId="83" fillId="0" borderId="1" xfId="2" applyFont="1"/>
    <xf numFmtId="0" fontId="65" fillId="0" borderId="1" xfId="2" applyFont="1" applyAlignment="1">
      <alignment vertical="center"/>
    </xf>
    <xf numFmtId="0" fontId="67" fillId="0" borderId="1" xfId="2" applyFont="1" applyAlignment="1">
      <alignment vertical="center"/>
    </xf>
    <xf numFmtId="0" fontId="84" fillId="0" borderId="1" xfId="2" applyFont="1" applyAlignment="1">
      <alignment vertical="center"/>
    </xf>
    <xf numFmtId="0" fontId="18" fillId="0" borderId="1" xfId="3" quotePrefix="1" applyFont="1" applyAlignment="1">
      <alignment vertical="center"/>
    </xf>
    <xf numFmtId="8" fontId="33" fillId="10" borderId="18" xfId="3" applyNumberFormat="1" applyFont="1" applyFill="1" applyBorder="1" applyAlignment="1">
      <alignment horizontal="center" vertical="center"/>
    </xf>
    <xf numFmtId="0" fontId="34" fillId="0" borderId="0" xfId="0" applyFont="1" applyAlignment="1">
      <alignment vertical="center"/>
    </xf>
    <xf numFmtId="0" fontId="85" fillId="0" borderId="1" xfId="0" applyFont="1" applyBorder="1"/>
    <xf numFmtId="0" fontId="64" fillId="0" borderId="1" xfId="2" applyFont="1" applyAlignment="1">
      <alignment horizontal="center"/>
    </xf>
    <xf numFmtId="9" fontId="54" fillId="11" borderId="2" xfId="3" applyNumberFormat="1" applyFont="1" applyFill="1" applyBorder="1" applyAlignment="1">
      <alignment horizontal="center" vertical="center" wrapText="1"/>
    </xf>
    <xf numFmtId="0" fontId="18" fillId="0" borderId="1" xfId="3" applyFont="1" applyAlignment="1">
      <alignment horizontal="center" vertical="center" wrapText="1"/>
    </xf>
    <xf numFmtId="1" fontId="34" fillId="0" borderId="1" xfId="5" applyNumberFormat="1" applyFont="1" applyFill="1" applyAlignment="1" applyProtection="1">
      <alignment horizontal="center" vertical="center" wrapText="1"/>
    </xf>
    <xf numFmtId="9" fontId="21" fillId="0" borderId="1" xfId="5" applyFont="1" applyAlignment="1" applyProtection="1">
      <alignment vertical="center" wrapText="1"/>
    </xf>
    <xf numFmtId="169" fontId="54" fillId="11" borderId="7" xfId="3" applyNumberFormat="1" applyFont="1" applyFill="1" applyBorder="1" applyAlignment="1">
      <alignment horizontal="center" vertical="center"/>
    </xf>
    <xf numFmtId="0" fontId="55" fillId="11" borderId="1" xfId="0" applyFont="1" applyFill="1" applyBorder="1" applyAlignment="1">
      <alignment horizontal="left" vertical="center"/>
    </xf>
    <xf numFmtId="0" fontId="56" fillId="11" borderId="1" xfId="0" applyFont="1" applyFill="1" applyBorder="1" applyAlignment="1">
      <alignment horizontal="left"/>
    </xf>
    <xf numFmtId="9" fontId="35" fillId="11" borderId="24" xfId="5" applyFont="1" applyFill="1" applyBorder="1" applyAlignment="1" applyProtection="1">
      <alignment horizontal="center" vertical="center" wrapText="1"/>
    </xf>
    <xf numFmtId="177" fontId="86" fillId="4" borderId="1" xfId="2" applyNumberFormat="1" applyFont="1" applyFill="1" applyAlignment="1">
      <alignment vertical="center" wrapText="1"/>
    </xf>
    <xf numFmtId="0" fontId="87" fillId="0" borderId="21" xfId="6" applyFont="1" applyBorder="1" applyAlignment="1">
      <alignment horizontal="left" vertical="center"/>
    </xf>
    <xf numFmtId="0" fontId="34" fillId="0" borderId="1" xfId="3" applyFont="1" applyAlignment="1">
      <alignment wrapText="1"/>
    </xf>
    <xf numFmtId="164" fontId="20" fillId="0" borderId="1" xfId="3" applyNumberFormat="1" applyFont="1" applyAlignment="1">
      <alignment vertical="center"/>
    </xf>
    <xf numFmtId="4" fontId="20" fillId="0" borderId="1" xfId="3" applyNumberFormat="1" applyFont="1" applyAlignment="1">
      <alignment vertical="center"/>
    </xf>
    <xf numFmtId="44" fontId="44" fillId="0" borderId="1" xfId="17" applyFont="1" applyFill="1" applyBorder="1" applyAlignment="1" applyProtection="1">
      <alignment horizontal="center"/>
    </xf>
    <xf numFmtId="178" fontId="45" fillId="2" borderId="0" xfId="17" applyNumberFormat="1" applyFont="1" applyFill="1"/>
    <xf numFmtId="178" fontId="39" fillId="2" borderId="0" xfId="17" applyNumberFormat="1" applyFont="1" applyFill="1"/>
    <xf numFmtId="178" fontId="45" fillId="2" borderId="0" xfId="17" applyNumberFormat="1" applyFont="1" applyFill="1" applyProtection="1"/>
    <xf numFmtId="178" fontId="13" fillId="2" borderId="0" xfId="0" applyNumberFormat="1" applyFont="1" applyFill="1"/>
    <xf numFmtId="0" fontId="58" fillId="0" borderId="25" xfId="0" applyFont="1" applyBorder="1"/>
    <xf numFmtId="0" fontId="65" fillId="0" borderId="0" xfId="0" applyFont="1"/>
    <xf numFmtId="2" fontId="66" fillId="0" borderId="26" xfId="0" applyNumberFormat="1" applyFont="1" applyBorder="1" applyAlignment="1">
      <alignment horizontal="center" vertical="center"/>
    </xf>
    <xf numFmtId="0" fontId="66" fillId="0" borderId="27" xfId="0" applyFont="1" applyBorder="1" applyAlignment="1">
      <alignment horizontal="center" vertical="center"/>
    </xf>
    <xf numFmtId="0" fontId="66" fillId="0" borderId="28" xfId="0" applyFont="1" applyBorder="1" applyAlignment="1">
      <alignment horizontal="center" vertical="center"/>
    </xf>
    <xf numFmtId="0" fontId="66" fillId="0" borderId="0" xfId="0" applyFont="1" applyAlignment="1">
      <alignment vertical="center"/>
    </xf>
    <xf numFmtId="0" fontId="66" fillId="0" borderId="0" xfId="0" applyFont="1" applyAlignment="1">
      <alignment horizontal="center" vertical="center" wrapText="1"/>
    </xf>
    <xf numFmtId="0" fontId="67" fillId="0" borderId="0" xfId="0" applyFont="1"/>
    <xf numFmtId="2" fontId="66" fillId="0" borderId="27" xfId="0" applyNumberFormat="1" applyFont="1" applyBorder="1" applyAlignment="1">
      <alignment horizontal="center"/>
    </xf>
    <xf numFmtId="0" fontId="69" fillId="0" borderId="0" xfId="0" applyFont="1"/>
    <xf numFmtId="0" fontId="68" fillId="0" borderId="0" xfId="0" applyFont="1" applyAlignment="1">
      <alignment horizontal="center"/>
    </xf>
    <xf numFmtId="0" fontId="66" fillId="0" borderId="0" xfId="0" applyFont="1" applyAlignment="1">
      <alignment horizontal="center" wrapText="1"/>
    </xf>
    <xf numFmtId="0" fontId="57" fillId="0" borderId="0" xfId="0" applyFont="1" applyAlignment="1">
      <alignment horizontal="center"/>
    </xf>
    <xf numFmtId="0" fontId="70" fillId="0" borderId="31" xfId="0" applyFont="1" applyBorder="1" applyAlignment="1">
      <alignment horizontal="center" vertical="center" wrapText="1"/>
    </xf>
    <xf numFmtId="0" fontId="70" fillId="0" borderId="32" xfId="0" applyFont="1" applyBorder="1" applyAlignment="1">
      <alignment horizontal="center" vertical="center" wrapText="1"/>
    </xf>
    <xf numFmtId="0" fontId="70" fillId="0" borderId="0" xfId="0" applyFont="1" applyAlignment="1">
      <alignment horizontal="center" vertical="center" wrapText="1"/>
    </xf>
    <xf numFmtId="0" fontId="70" fillId="0" borderId="33" xfId="0" applyFont="1" applyBorder="1" applyAlignment="1">
      <alignment horizontal="center" vertical="center" wrapText="1"/>
    </xf>
    <xf numFmtId="0" fontId="72" fillId="0" borderId="0" xfId="0" applyFont="1" applyAlignment="1">
      <alignment horizontal="center" vertical="center" wrapText="1"/>
    </xf>
    <xf numFmtId="0" fontId="57" fillId="0" borderId="0" xfId="0" applyFont="1" applyAlignment="1">
      <alignment vertical="center"/>
    </xf>
    <xf numFmtId="0" fontId="73" fillId="0" borderId="34" xfId="0" applyFont="1" applyBorder="1" applyAlignment="1">
      <alignment horizontal="center" vertical="center" wrapText="1"/>
    </xf>
    <xf numFmtId="167" fontId="73" fillId="2" borderId="28" xfId="0" applyNumberFormat="1" applyFont="1" applyFill="1" applyBorder="1" applyAlignment="1">
      <alignment horizontal="center" vertical="center" wrapText="1"/>
    </xf>
    <xf numFmtId="0" fontId="73" fillId="4" borderId="0" xfId="0" applyFont="1" applyFill="1" applyAlignment="1">
      <alignment horizontal="center" vertical="center" wrapText="1"/>
    </xf>
    <xf numFmtId="167" fontId="73" fillId="2" borderId="30" xfId="0" applyNumberFormat="1" applyFont="1" applyFill="1" applyBorder="1" applyAlignment="1">
      <alignment horizontal="center" vertical="center" wrapText="1"/>
    </xf>
    <xf numFmtId="0" fontId="73" fillId="0" borderId="0" xfId="0" applyFont="1" applyAlignment="1">
      <alignment horizontal="center" vertical="center" wrapText="1"/>
    </xf>
    <xf numFmtId="167" fontId="77" fillId="2" borderId="30" xfId="0" applyNumberFormat="1" applyFont="1" applyFill="1" applyBorder="1" applyAlignment="1">
      <alignment horizontal="center" vertical="center" wrapText="1"/>
    </xf>
    <xf numFmtId="0" fontId="57" fillId="0" borderId="0" xfId="0" applyFont="1" applyAlignment="1">
      <alignment horizontal="center" vertical="center" wrapText="1"/>
    </xf>
    <xf numFmtId="0" fontId="57" fillId="0" borderId="0" xfId="0" applyFont="1"/>
    <xf numFmtId="0" fontId="78" fillId="0" borderId="34" xfId="0" applyFont="1" applyBorder="1" applyAlignment="1">
      <alignment horizontal="center" vertical="center" wrapText="1"/>
    </xf>
    <xf numFmtId="0" fontId="78" fillId="0" borderId="0" xfId="0" applyFont="1" applyAlignment="1">
      <alignment horizontal="center" vertical="center" wrapText="1"/>
    </xf>
    <xf numFmtId="0" fontId="24" fillId="2" borderId="1" xfId="3" applyFont="1" applyFill="1" applyAlignment="1">
      <alignment vertical="center"/>
    </xf>
    <xf numFmtId="0" fontId="54" fillId="2" borderId="0" xfId="0" applyFont="1" applyFill="1" applyAlignment="1">
      <alignment horizontal="justify" vertical="center"/>
    </xf>
    <xf numFmtId="0" fontId="38" fillId="2" borderId="1" xfId="6" applyFont="1" applyFill="1"/>
    <xf numFmtId="0" fontId="20" fillId="2" borderId="0" xfId="0" applyFont="1" applyFill="1" applyAlignment="1">
      <alignment horizontal="left" vertical="center"/>
    </xf>
    <xf numFmtId="0" fontId="20" fillId="2" borderId="0" xfId="0" applyFont="1" applyFill="1" applyAlignment="1">
      <alignment vertical="center"/>
    </xf>
    <xf numFmtId="0" fontId="20" fillId="2" borderId="1" xfId="6" applyFont="1" applyFill="1"/>
    <xf numFmtId="0" fontId="88" fillId="2" borderId="1" xfId="0" applyFont="1" applyFill="1" applyBorder="1"/>
    <xf numFmtId="0" fontId="20" fillId="2" borderId="0" xfId="0" applyFont="1" applyFill="1"/>
    <xf numFmtId="168" fontId="34" fillId="0" borderId="1" xfId="3" applyNumberFormat="1" applyFont="1" applyAlignment="1">
      <alignment vertical="center"/>
    </xf>
    <xf numFmtId="0" fontId="20" fillId="13" borderId="1" xfId="0" applyFont="1" applyFill="1" applyBorder="1" applyAlignment="1" applyProtection="1">
      <alignment vertical="center" wrapText="1"/>
      <protection locked="0"/>
    </xf>
    <xf numFmtId="14" fontId="20" fillId="13" borderId="1" xfId="0" applyNumberFormat="1" applyFont="1" applyFill="1" applyBorder="1" applyAlignment="1" applyProtection="1">
      <alignment horizontal="left" vertical="center"/>
      <protection locked="0"/>
    </xf>
    <xf numFmtId="8" fontId="33" fillId="14" borderId="18" xfId="3" applyNumberFormat="1" applyFont="1" applyFill="1" applyBorder="1" applyAlignment="1" applyProtection="1">
      <alignment horizontal="center" vertical="center"/>
      <protection locked="0"/>
    </xf>
    <xf numFmtId="9" fontId="34" fillId="14" borderId="23" xfId="18" applyFont="1" applyFill="1" applyBorder="1" applyAlignment="1" applyProtection="1">
      <alignment horizontal="center" vertical="center"/>
      <protection locked="0"/>
    </xf>
    <xf numFmtId="9" fontId="33" fillId="14" borderId="18" xfId="18" applyFont="1" applyFill="1" applyBorder="1" applyAlignment="1" applyProtection="1">
      <alignment horizontal="center" vertical="center"/>
      <protection locked="0"/>
    </xf>
    <xf numFmtId="0" fontId="20" fillId="12" borderId="1" xfId="0" applyFont="1" applyFill="1" applyBorder="1" applyAlignment="1" applyProtection="1">
      <alignment horizontal="left" vertical="center" wrapText="1"/>
      <protection locked="0"/>
    </xf>
    <xf numFmtId="0" fontId="20" fillId="0" borderId="0" xfId="0" applyFont="1" applyAlignment="1">
      <alignment horizontal="justify" vertical="center"/>
    </xf>
    <xf numFmtId="0" fontId="13" fillId="0" borderId="0" xfId="0" applyFont="1" applyAlignment="1">
      <alignment horizontal="justify" vertical="center"/>
    </xf>
    <xf numFmtId="0" fontId="20" fillId="13" borderId="1" xfId="0" applyFont="1" applyFill="1" applyBorder="1" applyAlignment="1" applyProtection="1">
      <alignment horizontal="left" vertical="center" wrapText="1"/>
      <protection locked="0"/>
    </xf>
    <xf numFmtId="0" fontId="21" fillId="0" borderId="1" xfId="3" applyFont="1" applyAlignment="1">
      <alignment horizontal="center" vertical="center" textRotation="90"/>
    </xf>
    <xf numFmtId="0" fontId="18" fillId="0" borderId="5" xfId="3" applyFont="1" applyBorder="1" applyAlignment="1">
      <alignment horizontal="center" vertical="center" wrapText="1"/>
    </xf>
    <xf numFmtId="0" fontId="13" fillId="0" borderId="6" xfId="3" applyFont="1" applyBorder="1" applyAlignment="1">
      <alignment horizontal="center" vertical="center" textRotation="90"/>
    </xf>
    <xf numFmtId="0" fontId="20" fillId="5" borderId="2" xfId="3" applyFont="1" applyFill="1" applyBorder="1" applyAlignment="1">
      <alignment horizontal="center" vertical="top" wrapText="1"/>
    </xf>
    <xf numFmtId="0" fontId="20" fillId="5" borderId="2" xfId="3" applyFont="1" applyFill="1" applyBorder="1" applyAlignment="1">
      <alignment horizontal="center" vertical="top"/>
    </xf>
    <xf numFmtId="0" fontId="34" fillId="0" borderId="1" xfId="3" applyFont="1" applyAlignment="1">
      <alignment horizontal="left" vertical="top" wrapText="1"/>
    </xf>
    <xf numFmtId="0" fontId="54" fillId="11" borderId="1" xfId="0" applyFont="1" applyFill="1" applyBorder="1" applyAlignment="1">
      <alignment horizontal="left" vertical="center" wrapText="1"/>
    </xf>
    <xf numFmtId="0" fontId="38" fillId="11" borderId="1" xfId="0" applyFont="1" applyFill="1" applyBorder="1" applyAlignment="1">
      <alignment horizontal="left"/>
    </xf>
    <xf numFmtId="0" fontId="20" fillId="0" borderId="1" xfId="3" applyFont="1" applyAlignment="1">
      <alignment horizontal="left" vertical="top" wrapText="1"/>
    </xf>
    <xf numFmtId="3" fontId="22" fillId="2" borderId="16" xfId="3" applyNumberFormat="1" applyFont="1" applyFill="1" applyBorder="1" applyAlignment="1">
      <alignment horizontal="left" vertical="center"/>
    </xf>
    <xf numFmtId="3" fontId="22" fillId="2" borderId="17" xfId="3" applyNumberFormat="1" applyFont="1" applyFill="1" applyBorder="1" applyAlignment="1">
      <alignment horizontal="left" vertical="center"/>
    </xf>
    <xf numFmtId="0" fontId="42" fillId="2" borderId="10" xfId="0" applyFont="1" applyFill="1" applyBorder="1" applyAlignment="1">
      <alignment horizontal="center"/>
    </xf>
    <xf numFmtId="0" fontId="71" fillId="0" borderId="0" xfId="0" applyFont="1" applyAlignment="1">
      <alignment horizontal="center" vertical="center" wrapText="1"/>
    </xf>
    <xf numFmtId="2" fontId="86" fillId="4" borderId="1" xfId="2" applyNumberFormat="1" applyFont="1" applyFill="1" applyAlignment="1">
      <alignment horizontal="center" vertical="center" wrapText="1"/>
    </xf>
    <xf numFmtId="0" fontId="66" fillId="0" borderId="0" xfId="0" applyFont="1" applyAlignment="1">
      <alignment horizontal="center" vertical="center" wrapText="1"/>
    </xf>
    <xf numFmtId="0" fontId="68" fillId="0" borderId="29" xfId="0" applyFont="1" applyBorder="1" applyAlignment="1">
      <alignment horizontal="center"/>
    </xf>
    <xf numFmtId="0" fontId="68" fillId="0" borderId="30" xfId="0" applyFont="1" applyBorder="1" applyAlignment="1">
      <alignment horizontal="center"/>
    </xf>
    <xf numFmtId="0" fontId="82" fillId="0" borderId="36" xfId="2" applyFont="1" applyBorder="1" applyAlignment="1">
      <alignment horizontal="center" vertical="center"/>
    </xf>
    <xf numFmtId="0" fontId="82" fillId="0" borderId="37" xfId="2" applyFont="1" applyBorder="1" applyAlignment="1">
      <alignment horizontal="center" vertical="center"/>
    </xf>
    <xf numFmtId="0" fontId="20" fillId="0" borderId="0" xfId="0" applyFont="1" applyAlignment="1"/>
    <xf numFmtId="0" fontId="13" fillId="0" borderId="0" xfId="0" applyFont="1" applyAlignment="1"/>
  </cellXfs>
  <cellStyles count="30">
    <cellStyle name="20% - Accent3" xfId="22" builtinId="38"/>
    <cellStyle name="Accent1" xfId="21" builtinId="29"/>
    <cellStyle name="Euro" xfId="16" xr:uid="{D10398C4-B398-409C-A681-18A91C9E6DB4}"/>
    <cellStyle name="Hyperlink 2" xfId="24" xr:uid="{C0D3CC91-E483-4947-B5E4-015BADECC2AC}"/>
    <cellStyle name="Hyperlink 2 2" xfId="26" xr:uid="{2F218232-923C-C948-91D3-316A4B6C0728}"/>
    <cellStyle name="Invoer" xfId="19" builtinId="20"/>
    <cellStyle name="Komma" xfId="14" builtinId="3"/>
    <cellStyle name="Komma 2" xfId="8" xr:uid="{215746C4-3698-2D4F-B4A8-6026C76B9931}"/>
    <cellStyle name="Komma 2 2" xfId="11" xr:uid="{7F6D3981-E042-2D40-B49E-F8973043965E}"/>
    <cellStyle name="Komma 2 2 2" xfId="12" xr:uid="{84BD4265-9576-A048-B6CD-87391F833A6F}"/>
    <cellStyle name="Komma 2 2 3" xfId="28" xr:uid="{82BAD5A3-89E4-0D40-85FB-92FBEF26100A}"/>
    <cellStyle name="Normaal 2 2" xfId="1" xr:uid="{FE0CFE1D-1274-7F49-A07C-CFBA336B5A63}"/>
    <cellStyle name="Normaal 3" xfId="15" xr:uid="{E93A7BB5-A91A-4EAE-9EBB-0AAAA5A00A27}"/>
    <cellStyle name="Notitie" xfId="20" builtinId="10"/>
    <cellStyle name="Procent" xfId="18" builtinId="5"/>
    <cellStyle name="Procent 2" xfId="5" xr:uid="{8B19CF99-D0E2-E344-888D-4C8EDAAE792B}"/>
    <cellStyle name="Procent 2 2" xfId="9" xr:uid="{36D329F3-5C55-FA45-ACE1-F5E5E89BD2FB}"/>
    <cellStyle name="Procent 2 2 2" xfId="13" xr:uid="{39B6466D-F383-2946-96E8-8D7EC7368878}"/>
    <cellStyle name="Standaard" xfId="0" builtinId="0"/>
    <cellStyle name="Standaard 2" xfId="2" xr:uid="{36191832-9E05-2B4B-A279-4A136E773C21}"/>
    <cellStyle name="Standaard 2 2 2" xfId="6" xr:uid="{E96A5303-F4D4-544B-8AF9-C811F88A3AB2}"/>
    <cellStyle name="Standaard 2 2 2 2" xfId="27" xr:uid="{84C1ED80-5626-9A4B-BB26-E526D4A400BE}"/>
    <cellStyle name="Standaard 3" xfId="3" xr:uid="{0A6C18CD-47C5-7848-A747-2935C9FAD241}"/>
    <cellStyle name="Standaard 3 2" xfId="25" xr:uid="{EA6FCB27-3934-7A46-9281-5D208EFCCCED}"/>
    <cellStyle name="Standaard 4" xfId="10" xr:uid="{4A869D4C-8062-8C4D-9AC8-32D8A417FCE0}"/>
    <cellStyle name="Standaard 5" xfId="23" xr:uid="{3439C512-BEFE-2C4D-9C5E-68495B5587CC}"/>
    <cellStyle name="Standaard 6" xfId="29" xr:uid="{36AF4CBE-6E37-D54B-847A-EDA44C82E3AE}"/>
    <cellStyle name="Valuta" xfId="17" builtinId="4"/>
    <cellStyle name="Valuta 2" xfId="4" xr:uid="{1833ECE1-D50C-9747-9E3C-4DA7663E8F0F}"/>
    <cellStyle name="Valuta 3" xfId="7" xr:uid="{435F0E8D-5E43-6942-BB74-19272F53CE95}"/>
  </cellStyles>
  <dxfs count="0"/>
  <tableStyles count="0" defaultTableStyle="TableStyleMedium2" defaultPivotStyle="PivotStyleLight16"/>
  <colors>
    <mruColors>
      <color rgb="FFE3001B"/>
      <color rgb="FFC81946"/>
      <color rgb="FFFFBD04"/>
      <color rgb="FFE66E00"/>
      <color rgb="FF004B8D"/>
      <color rgb="FF649030"/>
      <color rgb="FF6CB3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228158085090946E-2"/>
          <c:y val="4.5345685012723805E-2"/>
          <c:w val="0.91158271551907211"/>
          <c:h val="0.91821226947388568"/>
        </c:manualLayout>
      </c:layout>
      <c:scatterChart>
        <c:scatterStyle val="lineMarker"/>
        <c:varyColors val="0"/>
        <c:ser>
          <c:idx val="0"/>
          <c:order val="0"/>
          <c:tx>
            <c:strRef>
              <c:f>'5.Prijsscore'!$C$22</c:f>
              <c:strCache>
                <c:ptCount val="1"/>
                <c:pt idx="0">
                  <c:v>Punten</c:v>
                </c:pt>
              </c:strCache>
            </c:strRef>
          </c:tx>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bg1">
                    <a:lumMod val="50000"/>
                  </a:schemeClr>
                </a:solidFill>
                <a:prstDash val="sysDot"/>
              </a:ln>
              <a:effectLst/>
            </c:spPr>
            <c:trendlineType val="linear"/>
            <c:dispRSqr val="0"/>
            <c:dispEq val="0"/>
          </c:trendline>
          <c:xVal>
            <c:numRef>
              <c:f>'5.Prijsscore'!$B$23:$B$28</c:f>
              <c:numCache>
                <c:formatCode>"€"\ #,##0.00</c:formatCode>
                <c:ptCount val="6"/>
                <c:pt idx="0">
                  <c:v>39238625.278999999</c:v>
                </c:pt>
                <c:pt idx="1">
                  <c:v>40862816.819200002</c:v>
                </c:pt>
                <c:pt idx="2">
                  <c:v>42487008.359400004</c:v>
                </c:pt>
                <c:pt idx="3">
                  <c:v>44111199.899600007</c:v>
                </c:pt>
                <c:pt idx="4">
                  <c:v>45735391.439800009</c:v>
                </c:pt>
                <c:pt idx="5">
                  <c:v>47359582.979999997</c:v>
                </c:pt>
              </c:numCache>
            </c:numRef>
          </c:xVal>
          <c:yVal>
            <c:numRef>
              <c:f>'5.Prijsscore'!$C$23:$C$28</c:f>
              <c:numCache>
                <c:formatCode>General</c:formatCode>
                <c:ptCount val="6"/>
                <c:pt idx="0">
                  <c:v>300</c:v>
                </c:pt>
                <c:pt idx="1">
                  <c:v>239.99999999999989</c:v>
                </c:pt>
                <c:pt idx="2">
                  <c:v>179.99999999999977</c:v>
                </c:pt>
                <c:pt idx="3">
                  <c:v>119.99999999999969</c:v>
                </c:pt>
                <c:pt idx="4">
                  <c:v>59.999999999999545</c:v>
                </c:pt>
                <c:pt idx="5">
                  <c:v>0</c:v>
                </c:pt>
              </c:numCache>
            </c:numRef>
          </c:yVal>
          <c:smooth val="0"/>
          <c:extLst>
            <c:ext xmlns:c16="http://schemas.microsoft.com/office/drawing/2014/chart" uri="{C3380CC4-5D6E-409C-BE32-E72D297353CC}">
              <c16:uniqueId val="{00000000-26B0-4BFA-9CE6-4829C7CFBFDE}"/>
            </c:ext>
          </c:extLst>
        </c:ser>
        <c:ser>
          <c:idx val="1"/>
          <c:order val="1"/>
          <c:tx>
            <c:v>Score inschrijver</c:v>
          </c:tx>
          <c:spPr>
            <a:ln w="25400" cap="rnd">
              <a:noFill/>
              <a:round/>
            </a:ln>
            <a:effectLst/>
          </c:spPr>
          <c:marker>
            <c:symbol val="square"/>
            <c:size val="5"/>
            <c:spPr>
              <a:solidFill>
                <a:schemeClr val="accent2"/>
              </a:solidFill>
              <a:ln w="57150">
                <a:solidFill>
                  <a:schemeClr val="accent2"/>
                </a:solidFill>
              </a:ln>
              <a:effectLst/>
            </c:spPr>
          </c:marker>
          <c:dLbls>
            <c:dLbl>
              <c:idx val="0"/>
              <c:dLblPos val="r"/>
              <c:showLegendKey val="0"/>
              <c:showVal val="0"/>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5997-774C-8A0E-5CDB6B795D0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nl-NL"/>
              </a:p>
            </c:txPr>
            <c:dLblPos val="t"/>
            <c:showLegendKey val="0"/>
            <c:showVal val="0"/>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'5.Prijsscore'!$C$19</c:f>
              <c:strCache>
                <c:ptCount val="1"/>
                <c:pt idx="0">
                  <c:v> Prijs is buiten de bandbreedte en is een ongeldige Inschrijving </c:v>
                </c:pt>
              </c:strCache>
            </c:strRef>
          </c:xVal>
          <c:yVal>
            <c:numRef>
              <c:f>'5.Prijsscore'!$D$19</c:f>
              <c:numCache>
                <c:formatCode>0.00</c:formatCode>
                <c:ptCount val="1"/>
                <c:pt idx="0">
                  <c:v>0</c:v>
                </c:pt>
              </c:numCache>
            </c:numRef>
          </c:yVal>
          <c:smooth val="0"/>
          <c:extLst>
            <c:ext xmlns:c16="http://schemas.microsoft.com/office/drawing/2014/chart" uri="{C3380CC4-5D6E-409C-BE32-E72D297353CC}">
              <c16:uniqueId val="{00000006-5997-774C-8A0E-5CDB6B795D06}"/>
            </c:ext>
          </c:extLst>
        </c:ser>
        <c:dLbls>
          <c:showLegendKey val="0"/>
          <c:showVal val="0"/>
          <c:showCatName val="0"/>
          <c:showSerName val="0"/>
          <c:showPercent val="0"/>
          <c:showBubbleSize val="0"/>
        </c:dLbls>
        <c:axId val="1217824496"/>
        <c:axId val="1217833648"/>
      </c:scatterChart>
      <c:valAx>
        <c:axId val="1217824496"/>
        <c:scaling>
          <c:orientation val="minMax"/>
          <c:max val="47359583"/>
          <c:min val="39238625"/>
        </c:scaling>
        <c:delete val="0"/>
        <c:axPos val="b"/>
        <c:majorGridlines>
          <c:spPr>
            <a:ln w="9525" cap="flat" cmpd="sng" algn="ctr">
              <a:solidFill>
                <a:schemeClr val="tx1">
                  <a:lumMod val="15000"/>
                  <a:lumOff val="85000"/>
                </a:schemeClr>
              </a:solidFill>
              <a:round/>
            </a:ln>
            <a:effectLst/>
          </c:spPr>
        </c:majorGridlines>
        <c:numFmt formatCode="&quot;€&quot;\ #,##0" sourceLinked="0"/>
        <c:majorTickMark val="none"/>
        <c:minorTickMark val="none"/>
        <c:tickLblPos val="nextTo"/>
        <c:spPr>
          <a:noFill/>
          <a:ln w="9525" cap="flat" cmpd="sng" algn="ctr">
            <a:solidFill>
              <a:schemeClr val="tx1">
                <a:lumMod val="25000"/>
                <a:lumOff val="75000"/>
              </a:schemeClr>
            </a:solidFill>
            <a:round/>
          </a:ln>
          <a:effectLst/>
        </c:spPr>
        <c:txPr>
          <a:bodyPr rot="-27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nl-NL"/>
          </a:p>
        </c:txPr>
        <c:crossAx val="1217833648"/>
        <c:crosses val="autoZero"/>
        <c:crossBetween val="midCat"/>
      </c:valAx>
      <c:valAx>
        <c:axId val="1217833648"/>
        <c:scaling>
          <c:orientation val="minMax"/>
          <c:max val="3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nl-NL"/>
          </a:p>
        </c:txPr>
        <c:crossAx val="121782449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889000</xdr:colOff>
      <xdr:row>5</xdr:row>
      <xdr:rowOff>303658</xdr:rowOff>
    </xdr:to>
    <xdr:pic>
      <xdr:nvPicPr>
        <xdr:cNvPr id="6" name="Afbeelding 5" descr="logo">
          <a:extLst>
            <a:ext uri="{FF2B5EF4-FFF2-40B4-BE49-F238E27FC236}">
              <a16:creationId xmlns:a16="http://schemas.microsoft.com/office/drawing/2014/main" id="{4803AFDF-EEFE-60BB-5A82-134DC1A5CF23}"/>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0750" b="21500"/>
        <a:stretch/>
      </xdr:blipFill>
      <xdr:spPr bwMode="auto">
        <a:xfrm>
          <a:off x="0" y="1"/>
          <a:ext cx="4648200" cy="17895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546100</xdr:colOff>
      <xdr:row>5</xdr:row>
      <xdr:rowOff>152400</xdr:rowOff>
    </xdr:from>
    <xdr:to>
      <xdr:col>1</xdr:col>
      <xdr:colOff>546100</xdr:colOff>
      <xdr:row>6</xdr:row>
      <xdr:rowOff>1422400</xdr:rowOff>
    </xdr:to>
    <xdr:cxnSp macro="">
      <xdr:nvCxnSpPr>
        <xdr:cNvPr id="9" name="Rechte verbindingslijn met pijl 8">
          <a:extLst>
            <a:ext uri="{FF2B5EF4-FFF2-40B4-BE49-F238E27FC236}">
              <a16:creationId xmlns:a16="http://schemas.microsoft.com/office/drawing/2014/main" id="{00000000-0008-0000-0100-000009000000}"/>
            </a:ext>
          </a:extLst>
        </xdr:cNvPr>
        <xdr:cNvCxnSpPr/>
      </xdr:nvCxnSpPr>
      <xdr:spPr>
        <a:xfrm flipV="1">
          <a:off x="546100" y="1866900"/>
          <a:ext cx="0" cy="14351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533400</xdr:colOff>
      <xdr:row>6</xdr:row>
      <xdr:rowOff>1485900</xdr:rowOff>
    </xdr:from>
    <xdr:to>
      <xdr:col>1</xdr:col>
      <xdr:colOff>546100</xdr:colOff>
      <xdr:row>15</xdr:row>
      <xdr:rowOff>0</xdr:rowOff>
    </xdr:to>
    <xdr:cxnSp macro="">
      <xdr:nvCxnSpPr>
        <xdr:cNvPr id="13" name="Rechte verbindingslijn met pijl 12">
          <a:extLst>
            <a:ext uri="{FF2B5EF4-FFF2-40B4-BE49-F238E27FC236}">
              <a16:creationId xmlns:a16="http://schemas.microsoft.com/office/drawing/2014/main" id="{00000000-0008-0000-0100-00000D000000}"/>
            </a:ext>
          </a:extLst>
        </xdr:cNvPr>
        <xdr:cNvCxnSpPr/>
      </xdr:nvCxnSpPr>
      <xdr:spPr>
        <a:xfrm flipV="1">
          <a:off x="533400" y="3365500"/>
          <a:ext cx="12700" cy="25527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179724</xdr:colOff>
      <xdr:row>6</xdr:row>
      <xdr:rowOff>41180</xdr:rowOff>
    </xdr:from>
    <xdr:to>
      <xdr:col>5</xdr:col>
      <xdr:colOff>206278</xdr:colOff>
      <xdr:row>14</xdr:row>
      <xdr:rowOff>294794</xdr:rowOff>
    </xdr:to>
    <xdr:cxnSp macro="">
      <xdr:nvCxnSpPr>
        <xdr:cNvPr id="8" name="Rechte verbindingslijn met pijl 7">
          <a:extLst>
            <a:ext uri="{FF2B5EF4-FFF2-40B4-BE49-F238E27FC236}">
              <a16:creationId xmlns:a16="http://schemas.microsoft.com/office/drawing/2014/main" id="{00000000-0008-0000-0100-000008000000}"/>
            </a:ext>
          </a:extLst>
        </xdr:cNvPr>
        <xdr:cNvCxnSpPr/>
      </xdr:nvCxnSpPr>
      <xdr:spPr>
        <a:xfrm flipV="1">
          <a:off x="13463924" y="1971580"/>
          <a:ext cx="26554" cy="400434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668867</xdr:colOff>
      <xdr:row>15</xdr:row>
      <xdr:rowOff>220133</xdr:rowOff>
    </xdr:from>
    <xdr:to>
      <xdr:col>5</xdr:col>
      <xdr:colOff>8467</xdr:colOff>
      <xdr:row>15</xdr:row>
      <xdr:rowOff>228600</xdr:rowOff>
    </xdr:to>
    <xdr:cxnSp macro="">
      <xdr:nvCxnSpPr>
        <xdr:cNvPr id="6" name="Rechte verbindingslijn met pijl 5">
          <a:extLst>
            <a:ext uri="{FF2B5EF4-FFF2-40B4-BE49-F238E27FC236}">
              <a16:creationId xmlns:a16="http://schemas.microsoft.com/office/drawing/2014/main" id="{C3BF8F1F-0972-C840-8B5D-18110298DB82}"/>
            </a:ext>
          </a:extLst>
        </xdr:cNvPr>
        <xdr:cNvCxnSpPr/>
      </xdr:nvCxnSpPr>
      <xdr:spPr>
        <a:xfrm>
          <a:off x="1143000" y="6223000"/>
          <a:ext cx="12149667" cy="846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0</xdr:colOff>
      <xdr:row>0</xdr:row>
      <xdr:rowOff>12700</xdr:rowOff>
    </xdr:from>
    <xdr:to>
      <xdr:col>3</xdr:col>
      <xdr:colOff>177800</xdr:colOff>
      <xdr:row>2</xdr:row>
      <xdr:rowOff>63691</xdr:rowOff>
    </xdr:to>
    <xdr:pic>
      <xdr:nvPicPr>
        <xdr:cNvPr id="2" name="Afbeelding 1" descr="logo">
          <a:extLst>
            <a:ext uri="{FF2B5EF4-FFF2-40B4-BE49-F238E27FC236}">
              <a16:creationId xmlns:a16="http://schemas.microsoft.com/office/drawing/2014/main" id="{095B49D2-45C9-2242-9E67-2E66871DE464}"/>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0750" b="21500"/>
        <a:stretch/>
      </xdr:blipFill>
      <xdr:spPr bwMode="auto">
        <a:xfrm>
          <a:off x="1168400" y="12700"/>
          <a:ext cx="3035300" cy="11685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2432050</xdr:colOff>
      <xdr:row>2</xdr:row>
      <xdr:rowOff>120841</xdr:rowOff>
    </xdr:to>
    <xdr:pic>
      <xdr:nvPicPr>
        <xdr:cNvPr id="2" name="Afbeelding 1" descr="logo">
          <a:extLst>
            <a:ext uri="{FF2B5EF4-FFF2-40B4-BE49-F238E27FC236}">
              <a16:creationId xmlns:a16="http://schemas.microsoft.com/office/drawing/2014/main" id="{ECE113E9-0597-8B4B-BDAA-471F4537F37D}"/>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0750" b="21500"/>
        <a:stretch/>
      </xdr:blipFill>
      <xdr:spPr bwMode="auto">
        <a:xfrm>
          <a:off x="0" y="0"/>
          <a:ext cx="3035300" cy="11685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2442633</xdr:colOff>
      <xdr:row>2</xdr:row>
      <xdr:rowOff>17124</xdr:rowOff>
    </xdr:to>
    <xdr:pic>
      <xdr:nvPicPr>
        <xdr:cNvPr id="2" name="Afbeelding 1" descr="logo">
          <a:extLst>
            <a:ext uri="{FF2B5EF4-FFF2-40B4-BE49-F238E27FC236}">
              <a16:creationId xmlns:a16="http://schemas.microsoft.com/office/drawing/2014/main" id="{564C1122-3B48-1641-BB8B-FB501F18DC71}"/>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0750" b="21500"/>
        <a:stretch/>
      </xdr:blipFill>
      <xdr:spPr bwMode="auto">
        <a:xfrm>
          <a:off x="0" y="0"/>
          <a:ext cx="3035300" cy="11685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3035300</xdr:colOff>
      <xdr:row>1</xdr:row>
      <xdr:rowOff>203391</xdr:rowOff>
    </xdr:to>
    <xdr:pic>
      <xdr:nvPicPr>
        <xdr:cNvPr id="2" name="Afbeelding 1" descr="logo">
          <a:extLst>
            <a:ext uri="{FF2B5EF4-FFF2-40B4-BE49-F238E27FC236}">
              <a16:creationId xmlns:a16="http://schemas.microsoft.com/office/drawing/2014/main" id="{945BD972-2D0B-ED40-A378-7DF2BB66CF44}"/>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0750" b="21500"/>
        <a:stretch/>
      </xdr:blipFill>
      <xdr:spPr bwMode="auto">
        <a:xfrm>
          <a:off x="228600" y="0"/>
          <a:ext cx="3035300" cy="11685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21167</xdr:colOff>
      <xdr:row>19</xdr:row>
      <xdr:rowOff>105834</xdr:rowOff>
    </xdr:from>
    <xdr:to>
      <xdr:col>4</xdr:col>
      <xdr:colOff>139699</xdr:colOff>
      <xdr:row>40</xdr:row>
      <xdr:rowOff>63501</xdr:rowOff>
    </xdr:to>
    <xdr:graphicFrame macro="">
      <xdr:nvGraphicFramePr>
        <xdr:cNvPr id="3" name="Grafiek 2">
          <a:extLst>
            <a:ext uri="{FF2B5EF4-FFF2-40B4-BE49-F238E27FC236}">
              <a16:creationId xmlns:a16="http://schemas.microsoft.com/office/drawing/2014/main" id="{00000000-0008-0000-07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1</xdr:col>
      <xdr:colOff>3035300</xdr:colOff>
      <xdr:row>3</xdr:row>
      <xdr:rowOff>216091</xdr:rowOff>
    </xdr:to>
    <xdr:pic>
      <xdr:nvPicPr>
        <xdr:cNvPr id="2" name="Afbeelding 1" descr="logo">
          <a:extLst>
            <a:ext uri="{FF2B5EF4-FFF2-40B4-BE49-F238E27FC236}">
              <a16:creationId xmlns:a16="http://schemas.microsoft.com/office/drawing/2014/main" id="{F8A3566A-2FEA-234E-92EB-61841CE83761}"/>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0750" b="21500"/>
        <a:stretch/>
      </xdr:blipFill>
      <xdr:spPr bwMode="auto">
        <a:xfrm>
          <a:off x="88900" y="0"/>
          <a:ext cx="3035300" cy="11685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4</xdr:col>
      <xdr:colOff>662940</xdr:colOff>
      <xdr:row>5</xdr:row>
      <xdr:rowOff>572862</xdr:rowOff>
    </xdr:to>
    <xdr:pic>
      <xdr:nvPicPr>
        <xdr:cNvPr id="2" name="Afbeelding 1">
          <a:extLst>
            <a:ext uri="{FF2B5EF4-FFF2-40B4-BE49-F238E27FC236}">
              <a16:creationId xmlns:a16="http://schemas.microsoft.com/office/drawing/2014/main" id="{AA1B7229-5941-B04F-AF3B-FB543A8D05BD}"/>
            </a:ext>
          </a:extLst>
        </xdr:cNvPr>
        <xdr:cNvPicPr>
          <a:picLocks noChangeAspect="1"/>
        </xdr:cNvPicPr>
      </xdr:nvPicPr>
      <xdr:blipFill>
        <a:blip xmlns:r="http://schemas.openxmlformats.org/officeDocument/2006/relationships" r:embed="rId1"/>
        <a:stretch>
          <a:fillRect/>
        </a:stretch>
      </xdr:blipFill>
      <xdr:spPr>
        <a:xfrm>
          <a:off x="152400" y="0"/>
          <a:ext cx="2298700" cy="572862"/>
        </a:xfrm>
        <a:prstGeom prst="rect">
          <a:avLst/>
        </a:prstGeom>
      </xdr:spPr>
    </xdr:pic>
    <xdr:clientData/>
  </xdr:twoCellAnchor>
  <xdr:twoCellAnchor editAs="oneCell">
    <xdr:from>
      <xdr:col>14</xdr:col>
      <xdr:colOff>131234</xdr:colOff>
      <xdr:row>5</xdr:row>
      <xdr:rowOff>0</xdr:rowOff>
    </xdr:from>
    <xdr:to>
      <xdr:col>15</xdr:col>
      <xdr:colOff>88902</xdr:colOff>
      <xdr:row>6</xdr:row>
      <xdr:rowOff>95251</xdr:rowOff>
    </xdr:to>
    <xdr:pic>
      <xdr:nvPicPr>
        <xdr:cNvPr id="3" name="Afbeelding 2">
          <a:extLst>
            <a:ext uri="{FF2B5EF4-FFF2-40B4-BE49-F238E27FC236}">
              <a16:creationId xmlns:a16="http://schemas.microsoft.com/office/drawing/2014/main" id="{BEEBD977-19AB-D941-A8BC-F1F35FC6D1A0}"/>
            </a:ext>
          </a:extLst>
        </xdr:cNvPr>
        <xdr:cNvPicPr>
          <a:picLocks noChangeAspect="1"/>
        </xdr:cNvPicPr>
      </xdr:nvPicPr>
      <xdr:blipFill>
        <a:blip xmlns:r="http://schemas.openxmlformats.org/officeDocument/2006/relationships" r:embed="rId2"/>
        <a:stretch>
          <a:fillRect/>
        </a:stretch>
      </xdr:blipFill>
      <xdr:spPr>
        <a:xfrm>
          <a:off x="10024534" y="0"/>
          <a:ext cx="732368" cy="730251"/>
        </a:xfrm>
        <a:prstGeom prst="rect">
          <a:avLst/>
        </a:prstGeom>
      </xdr:spPr>
    </xdr:pic>
    <xdr:clientData/>
  </xdr:twoCellAnchor>
  <xdr:twoCellAnchor editAs="oneCell">
    <xdr:from>
      <xdr:col>1</xdr:col>
      <xdr:colOff>12700</xdr:colOff>
      <xdr:row>0</xdr:row>
      <xdr:rowOff>0</xdr:rowOff>
    </xdr:from>
    <xdr:to>
      <xdr:col>6</xdr:col>
      <xdr:colOff>162560</xdr:colOff>
      <xdr:row>3</xdr:row>
      <xdr:rowOff>216091</xdr:rowOff>
    </xdr:to>
    <xdr:pic>
      <xdr:nvPicPr>
        <xdr:cNvPr id="4" name="Afbeelding 3" descr="logo">
          <a:extLst>
            <a:ext uri="{FF2B5EF4-FFF2-40B4-BE49-F238E27FC236}">
              <a16:creationId xmlns:a16="http://schemas.microsoft.com/office/drawing/2014/main" id="{521D7870-DA6A-1C4D-BFE0-199EA4D7C78D}"/>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20750" b="21500"/>
        <a:stretch/>
      </xdr:blipFill>
      <xdr:spPr bwMode="auto">
        <a:xfrm>
          <a:off x="165100" y="0"/>
          <a:ext cx="3035300" cy="11685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36B5D-FF78-9643-85F9-CC151EC13485}">
  <sheetPr>
    <tabColor rgb="FFE3001B"/>
    <pageSetUpPr fitToPage="1"/>
  </sheetPr>
  <dimension ref="B1:J31"/>
  <sheetViews>
    <sheetView showGridLines="0" showRowColHeaders="0" tabSelected="1" zoomScaleNormal="100" workbookViewId="0">
      <selection activeCell="B26" sqref="B26"/>
    </sheetView>
  </sheetViews>
  <sheetFormatPr defaultColWidth="8.875" defaultRowHeight="15"/>
  <cols>
    <col min="1" max="1" width="5" style="37" bestFit="1" customWidth="1"/>
    <col min="2" max="2" width="44.375" style="37" customWidth="1"/>
    <col min="3" max="3" width="23.625" style="37" customWidth="1"/>
    <col min="4" max="5" width="18" style="37" bestFit="1" customWidth="1"/>
    <col min="6" max="6" width="14.125" style="37" bestFit="1" customWidth="1"/>
    <col min="7" max="7" width="9" style="37" customWidth="1"/>
    <col min="8" max="8" width="11" style="37" bestFit="1" customWidth="1"/>
    <col min="9" max="16384" width="8.875" style="37"/>
  </cols>
  <sheetData>
    <row r="1" spans="2:10" ht="15.6">
      <c r="B1"/>
      <c r="C1" s="36"/>
      <c r="E1" s="38"/>
      <c r="F1" s="39"/>
      <c r="H1" s="36"/>
    </row>
    <row r="2" spans="2:10" ht="15.6">
      <c r="C2" s="36"/>
      <c r="E2" s="38"/>
      <c r="F2" s="39"/>
      <c r="H2" s="36"/>
    </row>
    <row r="3" spans="2:10" ht="15.6">
      <c r="C3" s="36"/>
      <c r="E3" s="38"/>
      <c r="F3" s="39"/>
      <c r="H3" s="36"/>
    </row>
    <row r="4" spans="2:10" ht="21" customHeight="1">
      <c r="B4" s="40"/>
      <c r="C4" s="40"/>
      <c r="D4" s="40"/>
      <c r="E4" s="40"/>
      <c r="F4" s="39"/>
      <c r="H4" s="41"/>
    </row>
    <row r="5" spans="2:10" ht="48" customHeight="1" thickBot="1">
      <c r="B5" s="42"/>
      <c r="C5" s="42"/>
      <c r="D5" s="42"/>
      <c r="E5" s="42"/>
      <c r="J5"/>
    </row>
    <row r="6" spans="2:10" ht="29.1" customHeight="1">
      <c r="B6" s="43"/>
      <c r="C6" s="43"/>
      <c r="D6" s="43"/>
      <c r="E6" s="43"/>
    </row>
    <row r="7" spans="2:10" s="47" customFormat="1" ht="24.6">
      <c r="B7" s="44" t="s">
        <v>0</v>
      </c>
      <c r="C7" s="45"/>
      <c r="D7" s="46"/>
      <c r="E7" s="46"/>
      <c r="F7" s="46"/>
    </row>
    <row r="8" spans="2:10" s="47" customFormat="1" ht="24.6">
      <c r="B8" s="44" t="s">
        <v>1</v>
      </c>
      <c r="C8" s="46"/>
      <c r="D8" s="46"/>
      <c r="E8" s="46"/>
      <c r="F8" s="46"/>
    </row>
    <row r="9" spans="2:10" s="44" customFormat="1" ht="24.6">
      <c r="B9" s="44" t="s">
        <v>2</v>
      </c>
      <c r="C9" s="254"/>
      <c r="D9" s="254"/>
      <c r="E9" s="254"/>
    </row>
    <row r="10" spans="2:10" ht="60.95" customHeight="1">
      <c r="B10" s="269"/>
      <c r="C10" s="291"/>
      <c r="D10" s="291"/>
      <c r="E10" s="291"/>
      <c r="F10" s="48"/>
    </row>
    <row r="11" spans="2:10">
      <c r="B11" s="37" t="s">
        <v>3</v>
      </c>
    </row>
    <row r="12" spans="2:10">
      <c r="B12" s="37" t="s">
        <v>4</v>
      </c>
    </row>
    <row r="13" spans="2:10">
      <c r="B13" s="37" t="s">
        <v>5</v>
      </c>
    </row>
    <row r="14" spans="2:10">
      <c r="B14" s="37" t="s">
        <v>6</v>
      </c>
      <c r="E14" s="36"/>
      <c r="F14" s="49"/>
    </row>
    <row r="15" spans="2:10">
      <c r="B15" s="37" t="s">
        <v>7</v>
      </c>
      <c r="E15" s="36"/>
      <c r="F15" s="49"/>
    </row>
    <row r="16" spans="2:10">
      <c r="B16" s="37" t="s">
        <v>8</v>
      </c>
      <c r="E16" s="36"/>
      <c r="F16" s="49"/>
    </row>
    <row r="17" spans="2:8">
      <c r="E17" s="36"/>
      <c r="F17" s="49"/>
    </row>
    <row r="18" spans="2:8" ht="15.6">
      <c r="B18" s="255" t="s">
        <v>9</v>
      </c>
      <c r="E18" s="50"/>
    </row>
    <row r="19" spans="2:8" ht="60.95" customHeight="1">
      <c r="B19" s="270" t="s">
        <v>10</v>
      </c>
      <c r="C19" s="292"/>
      <c r="D19" s="292"/>
      <c r="E19" s="292"/>
    </row>
    <row r="20" spans="2:8">
      <c r="B20" s="51"/>
    </row>
    <row r="21" spans="2:8" ht="15.6">
      <c r="B21" s="52" t="s">
        <v>11</v>
      </c>
    </row>
    <row r="22" spans="2:8">
      <c r="B22" s="51"/>
    </row>
    <row r="23" spans="2:8">
      <c r="B23" s="256"/>
      <c r="C23" s="256"/>
      <c r="D23" s="256"/>
      <c r="E23" s="256"/>
      <c r="F23" s="256"/>
    </row>
    <row r="24" spans="2:8">
      <c r="B24" s="256"/>
      <c r="C24" s="256"/>
      <c r="D24" s="256"/>
      <c r="E24" s="256"/>
      <c r="F24" s="256"/>
    </row>
    <row r="25" spans="2:8" ht="17.45">
      <c r="B25" s="257" t="s">
        <v>12</v>
      </c>
      <c r="C25" s="257"/>
      <c r="D25" s="258" t="s">
        <v>13</v>
      </c>
      <c r="E25" s="258"/>
      <c r="F25" s="259"/>
      <c r="H25" s="204"/>
    </row>
    <row r="26" spans="2:8" ht="15.6">
      <c r="B26" s="263" t="s">
        <v>14</v>
      </c>
      <c r="C26" s="260"/>
      <c r="D26" s="271" t="s">
        <v>14</v>
      </c>
      <c r="E26" s="271"/>
      <c r="F26" s="259"/>
      <c r="H26" s="205"/>
    </row>
    <row r="27" spans="2:8" ht="17.45">
      <c r="B27" s="257"/>
      <c r="C27" s="257"/>
      <c r="D27" s="258"/>
      <c r="E27" s="258"/>
      <c r="F27" s="259"/>
      <c r="H27" s="204"/>
    </row>
    <row r="28" spans="2:8" ht="17.45">
      <c r="B28" s="257" t="s">
        <v>15</v>
      </c>
      <c r="C28" s="257"/>
      <c r="D28" s="258" t="s">
        <v>16</v>
      </c>
      <c r="E28" s="258"/>
      <c r="F28" s="259"/>
      <c r="H28" s="204"/>
    </row>
    <row r="29" spans="2:8" ht="17.45">
      <c r="B29" s="264" t="s">
        <v>17</v>
      </c>
      <c r="C29" s="257"/>
      <c r="D29" s="268"/>
      <c r="E29" s="268"/>
      <c r="F29" s="259"/>
      <c r="H29" s="204"/>
    </row>
    <row r="30" spans="2:8" ht="17.45">
      <c r="B30" s="258"/>
      <c r="C30" s="258"/>
      <c r="D30" s="258"/>
      <c r="E30" s="258"/>
      <c r="F30" s="261"/>
      <c r="G30" s="204"/>
      <c r="H30" s="204"/>
    </row>
    <row r="31" spans="2:8">
      <c r="B31" s="259"/>
      <c r="C31" s="259"/>
      <c r="D31" s="259"/>
      <c r="E31" s="259"/>
      <c r="F31" s="259"/>
    </row>
  </sheetData>
  <sheetProtection algorithmName="SHA-512" hashValue="VMhdbZOwMVJqd9BH9t+nB7ugN1lUPkIY1MLnz7XrAb5ZsUsRuJ/MneX18pgdSAcMPdSd1qKagRWjFZ4IZr8oNA==" saltValue="9CKKDbCsuwzt5vHJniAJZg==" spinCount="100000" sheet="1" objects="1" scenarios="1"/>
  <mergeCells count="4">
    <mergeCell ref="D29:E29"/>
    <mergeCell ref="B10:E10"/>
    <mergeCell ref="B19:E19"/>
    <mergeCell ref="D26:E26"/>
  </mergeCells>
  <pageMargins left="0.7" right="0.7" top="0.75" bottom="0.75" header="0.3" footer="0.3"/>
  <pageSetup paperSize="9" scale="76" orientation="landscape" r:id="rId1"/>
  <headerFooter>
    <oddFooter>&amp;R&amp;K000000pagina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D7E9C-BC41-0943-933C-EFD5AE2644BF}">
  <sheetPr>
    <tabColor rgb="FFE3001B"/>
    <pageSetUpPr fitToPage="1"/>
  </sheetPr>
  <dimension ref="B1:G31"/>
  <sheetViews>
    <sheetView showGridLines="0" showRowColHeaders="0" topLeftCell="C8" zoomScaleNormal="100" workbookViewId="0">
      <selection activeCell="C20" sqref="C20"/>
    </sheetView>
  </sheetViews>
  <sheetFormatPr defaultColWidth="10.625" defaultRowHeight="13.15"/>
  <cols>
    <col min="1" max="1" width="6.125" style="146" customWidth="1"/>
    <col min="2" max="2" width="9.125" style="146" customWidth="1"/>
    <col min="3" max="3" width="37.5" style="146" customWidth="1"/>
    <col min="4" max="5" width="35.875" style="146" customWidth="1"/>
    <col min="6" max="6" width="4" style="146" customWidth="1"/>
    <col min="7" max="7" width="3.875" style="146" customWidth="1"/>
    <col min="8" max="16384" width="10.625" style="146"/>
  </cols>
  <sheetData>
    <row r="1" spans="2:7" ht="75" customHeight="1" thickBot="1">
      <c r="C1" s="148"/>
      <c r="D1" s="149"/>
      <c r="E1" s="149"/>
    </row>
    <row r="2" spans="2:7" ht="12.95" customHeight="1">
      <c r="C2" s="150"/>
      <c r="D2" s="150"/>
      <c r="E2" s="150"/>
    </row>
    <row r="3" spans="2:7" ht="21">
      <c r="C3" s="151" t="s">
        <v>18</v>
      </c>
    </row>
    <row r="4" spans="2:7" ht="12.95" customHeight="1">
      <c r="C4" s="164"/>
    </row>
    <row r="5" spans="2:7" ht="12.95" customHeight="1">
      <c r="C5" s="165">
        <v>1</v>
      </c>
      <c r="D5" s="165">
        <v>2</v>
      </c>
      <c r="E5" s="165">
        <v>3</v>
      </c>
    </row>
    <row r="6" spans="2:7" ht="12.95" customHeight="1">
      <c r="C6" s="147"/>
      <c r="D6" s="147"/>
      <c r="E6" s="147"/>
    </row>
    <row r="7" spans="2:7" s="167" customFormat="1" ht="117.95" customHeight="1">
      <c r="B7" s="166" t="s">
        <v>19</v>
      </c>
      <c r="C7" s="207" t="str">
        <f>'2.Prijsopgaaf Broker opslagen'!C7</f>
        <v>Opslag per uur, Intermediaire dienstverlening 
(incl contract service) - Toeleveranciers
tot 1.040 uren</v>
      </c>
      <c r="D7" s="207" t="str">
        <f>'2.Prijsopgaaf Broker opslagen'!C8</f>
        <v>Opslag per uur, Intermediaire dienstverlening 
(incl contract service) - Zzp
tot 1.040 uren</v>
      </c>
      <c r="E7" s="207" t="str">
        <f>'2.Prijsopgaaf Broker opslagen'!C9</f>
        <v>Opslag per uur voor te migreren contracten 
en na 1.040 uren
(zowel Toeleveranciers als Zzp)</v>
      </c>
      <c r="G7" s="272" t="s">
        <v>20</v>
      </c>
    </row>
    <row r="8" spans="2:7" ht="24.95" customHeight="1">
      <c r="B8" s="274" t="s">
        <v>21</v>
      </c>
      <c r="C8" s="275" t="s">
        <v>22</v>
      </c>
      <c r="D8" s="275" t="s">
        <v>23</v>
      </c>
      <c r="E8" s="275" t="s">
        <v>24</v>
      </c>
      <c r="G8" s="272"/>
    </row>
    <row r="9" spans="2:7" ht="24.95" customHeight="1">
      <c r="B9" s="274"/>
      <c r="C9" s="276"/>
      <c r="D9" s="276"/>
      <c r="E9" s="276"/>
      <c r="G9" s="272"/>
    </row>
    <row r="10" spans="2:7" ht="24.95" customHeight="1">
      <c r="B10" s="274"/>
      <c r="C10" s="276"/>
      <c r="D10" s="276"/>
      <c r="E10" s="276"/>
      <c r="G10" s="272"/>
    </row>
    <row r="11" spans="2:7" ht="24.95" customHeight="1">
      <c r="B11" s="274"/>
      <c r="C11" s="276"/>
      <c r="D11" s="276"/>
      <c r="E11" s="276"/>
      <c r="G11" s="272"/>
    </row>
    <row r="12" spans="2:7" ht="24.95" customHeight="1">
      <c r="B12" s="274"/>
      <c r="C12" s="276"/>
      <c r="D12" s="276"/>
      <c r="E12" s="276"/>
      <c r="G12" s="272"/>
    </row>
    <row r="13" spans="2:7" ht="24.95" customHeight="1">
      <c r="B13" s="274"/>
      <c r="C13" s="276"/>
      <c r="D13" s="276"/>
      <c r="E13" s="276"/>
      <c r="G13" s="272"/>
    </row>
    <row r="14" spans="2:7" ht="24.95" customHeight="1">
      <c r="B14" s="274"/>
      <c r="C14" s="276"/>
      <c r="D14" s="276"/>
      <c r="E14" s="276"/>
      <c r="G14" s="272"/>
    </row>
    <row r="15" spans="2:7" ht="24.95" customHeight="1">
      <c r="B15" s="274"/>
      <c r="C15" s="276"/>
      <c r="D15" s="276"/>
      <c r="E15" s="276"/>
      <c r="G15" s="272"/>
    </row>
    <row r="16" spans="2:7" s="168" customFormat="1" ht="27.95" customHeight="1">
      <c r="C16" s="273" t="s">
        <v>25</v>
      </c>
      <c r="D16" s="273"/>
      <c r="E16" s="208"/>
    </row>
    <row r="17" spans="3:5" ht="18.95" customHeight="1">
      <c r="C17" s="169"/>
      <c r="D17" s="169"/>
      <c r="E17" s="169"/>
    </row>
    <row r="18" spans="3:5" ht="30.95" customHeight="1">
      <c r="C18" s="103" t="s">
        <v>26</v>
      </c>
    </row>
    <row r="19" spans="3:5" ht="30.95" customHeight="1">
      <c r="C19" s="156"/>
    </row>
    <row r="20" spans="3:5" s="170" customFormat="1" ht="24" customHeight="1">
      <c r="C20" s="125"/>
      <c r="D20" s="127"/>
      <c r="E20" s="127"/>
    </row>
    <row r="21" spans="3:5" ht="21" customHeight="1"/>
    <row r="22" spans="3:5" ht="39.950000000000003" customHeight="1"/>
    <row r="23" spans="3:5" ht="60" customHeight="1"/>
    <row r="24" spans="3:5" ht="93" customHeight="1"/>
    <row r="25" spans="3:5" ht="111.95" customHeight="1"/>
    <row r="26" spans="3:5" ht="32.1" customHeight="1"/>
    <row r="28" spans="3:5" ht="21" customHeight="1"/>
    <row r="29" spans="3:5" ht="33" customHeight="1"/>
    <row r="30" spans="3:5" ht="42.95" customHeight="1"/>
    <row r="31" spans="3:5" ht="21.95" customHeight="1"/>
  </sheetData>
  <sheetProtection algorithmName="SHA-512" hashValue="e8Re10XZ3pMinC+cbNnoLPzKjo/xTydy1cQ2TBw8AifkHkkKiWWq05vJcwDaAUmBJhHEYRBbVDkR+KNlNtGopA==" saltValue="u3WyCY26tROVl4f54dalpQ==" spinCount="100000" sheet="1" objects="1" scenarios="1"/>
  <mergeCells count="6">
    <mergeCell ref="G7:G15"/>
    <mergeCell ref="C16:D16"/>
    <mergeCell ref="B8:B15"/>
    <mergeCell ref="C8:C15"/>
    <mergeCell ref="D8:D15"/>
    <mergeCell ref="E8:E15"/>
  </mergeCells>
  <pageMargins left="0.7" right="0.7" top="0.75" bottom="0.75" header="0.3" footer="0.3"/>
  <pageSetup paperSize="9" scale="66" orientation="landscape" r:id="rId1"/>
  <headerFooter>
    <oddFooter>&amp;R&amp;K000000pagina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E156A-DE35-B247-8012-DE469AB21029}">
  <sheetPr>
    <tabColor rgb="FFE3001B"/>
    <pageSetUpPr fitToPage="1"/>
  </sheetPr>
  <dimension ref="B2:H15"/>
  <sheetViews>
    <sheetView showGridLines="0" topLeftCell="A3" zoomScaleNormal="100" zoomScalePageLayoutView="125" workbookViewId="0">
      <selection activeCell="C15" sqref="C15"/>
    </sheetView>
  </sheetViews>
  <sheetFormatPr defaultColWidth="8.875" defaultRowHeight="13.15"/>
  <cols>
    <col min="1" max="1" width="2.625" style="146" customWidth="1"/>
    <col min="2" max="2" width="5.125" style="146" customWidth="1"/>
    <col min="3" max="3" width="47.875" style="146" customWidth="1"/>
    <col min="4" max="4" width="63" style="146" customWidth="1"/>
    <col min="5" max="5" width="19" style="147" customWidth="1"/>
    <col min="6" max="6" width="19" style="147" hidden="1" customWidth="1"/>
    <col min="7" max="7" width="30" style="147" customWidth="1"/>
    <col min="8" max="8" width="29.375" style="147" customWidth="1"/>
    <col min="9" max="16384" width="8.875" style="146"/>
  </cols>
  <sheetData>
    <row r="2" spans="2:8" ht="69.95" customHeight="1"/>
    <row r="3" spans="2:8" ht="23.45" thickBot="1">
      <c r="B3" s="148" t="s">
        <v>27</v>
      </c>
      <c r="C3" s="149"/>
      <c r="D3" s="149"/>
      <c r="E3" s="149"/>
      <c r="F3" s="149"/>
      <c r="G3" s="149"/>
      <c r="H3" s="149"/>
    </row>
    <row r="4" spans="2:8">
      <c r="B4" s="150"/>
      <c r="C4" s="150"/>
      <c r="D4" s="150"/>
      <c r="E4" s="150"/>
      <c r="F4" s="150"/>
      <c r="G4" s="150"/>
      <c r="H4" s="150"/>
    </row>
    <row r="5" spans="2:8" ht="21">
      <c r="B5" s="151"/>
      <c r="E5" s="146"/>
      <c r="F5" s="146"/>
      <c r="G5" s="152"/>
      <c r="H5" s="152"/>
    </row>
    <row r="6" spans="2:8" s="156" customFormat="1" ht="52.15">
      <c r="B6" s="153" t="s">
        <v>28</v>
      </c>
      <c r="C6" s="154"/>
      <c r="D6" s="154" t="s">
        <v>29</v>
      </c>
      <c r="E6" s="155" t="s">
        <v>30</v>
      </c>
      <c r="F6" s="155" t="s">
        <v>31</v>
      </c>
      <c r="G6" s="155" t="s">
        <v>32</v>
      </c>
      <c r="H6" s="155" t="s">
        <v>33</v>
      </c>
    </row>
    <row r="7" spans="2:8" s="158" customFormat="1" ht="88.7" customHeight="1">
      <c r="B7" s="3">
        <v>1</v>
      </c>
      <c r="C7" s="4" t="s">
        <v>34</v>
      </c>
      <c r="D7" s="5" t="s">
        <v>35</v>
      </c>
      <c r="E7" s="265"/>
      <c r="F7" s="203">
        <f>ROUND(E7,2)</f>
        <v>0</v>
      </c>
      <c r="G7" s="157">
        <v>0.75</v>
      </c>
      <c r="H7" s="157">
        <v>4.5</v>
      </c>
    </row>
    <row r="8" spans="2:8" s="158" customFormat="1" ht="88.7" customHeight="1">
      <c r="B8" s="1">
        <v>2</v>
      </c>
      <c r="C8" s="2" t="s">
        <v>36</v>
      </c>
      <c r="D8" s="8" t="s">
        <v>37</v>
      </c>
      <c r="E8" s="265"/>
      <c r="F8" s="203">
        <f>ROUND(E8,2)</f>
        <v>0</v>
      </c>
      <c r="G8" s="159">
        <v>0.75</v>
      </c>
      <c r="H8" s="159">
        <v>4.5</v>
      </c>
    </row>
    <row r="9" spans="2:8" s="158" customFormat="1" ht="88.7" customHeight="1">
      <c r="B9" s="209">
        <v>3</v>
      </c>
      <c r="C9" s="19" t="s">
        <v>38</v>
      </c>
      <c r="D9" s="210" t="s">
        <v>39</v>
      </c>
      <c r="E9" s="265"/>
      <c r="F9" s="203">
        <f>ROUND(E9,2)</f>
        <v>0</v>
      </c>
      <c r="G9" s="157">
        <v>0.5</v>
      </c>
      <c r="H9" s="157">
        <v>2.5</v>
      </c>
    </row>
    <row r="10" spans="2:8" ht="13.9" thickBot="1">
      <c r="B10" s="160"/>
      <c r="C10" s="160"/>
      <c r="D10" s="160"/>
      <c r="E10" s="161"/>
      <c r="F10" s="161"/>
      <c r="G10" s="161"/>
      <c r="H10" s="161"/>
    </row>
    <row r="11" spans="2:8">
      <c r="B11" s="150"/>
      <c r="C11" s="150"/>
      <c r="D11" s="150"/>
      <c r="E11" s="162"/>
      <c r="F11" s="162"/>
      <c r="G11" s="162"/>
      <c r="H11" s="162"/>
    </row>
    <row r="12" spans="2:8">
      <c r="C12" s="202" t="s">
        <v>40</v>
      </c>
      <c r="D12" s="163"/>
    </row>
    <row r="13" spans="2:8" ht="15">
      <c r="C13" s="103" t="s">
        <v>41</v>
      </c>
      <c r="E13" s="9"/>
      <c r="F13" s="9"/>
    </row>
    <row r="15" spans="2:8" ht="17.45">
      <c r="B15" s="126"/>
      <c r="C15" s="125"/>
      <c r="D15" s="127"/>
    </row>
  </sheetData>
  <sheetProtection algorithmName="SHA-512" hashValue="hKKUBDtzI8T3tt1nF7s4ijCYw5VEAcCL0IWWKUJQMBN1H0+G1vMgW40qIDecZpS3/E5M2UXuBdQQjpLZeZpkNw==" saltValue="i9HTMD+zlAem7HfjQngf9A==" spinCount="100000" sheet="1" objects="1" scenarios="1"/>
  <dataValidations count="2">
    <dataValidation type="decimal" allowBlank="1" showInputMessage="1" showErrorMessage="1" sqref="F7:F9" xr:uid="{9296769B-0D95-D44F-91B0-CDA707774398}">
      <formula1>G7</formula1>
      <formula2>H7</formula2>
    </dataValidation>
    <dataValidation type="decimal" allowBlank="1" showInputMessage="1" showErrorMessage="1" sqref="E7:E9" xr:uid="{5711596E-34E1-EE4C-978B-F641E9F286A7}">
      <formula1>G7</formula1>
      <formula2>H7</formula2>
    </dataValidation>
  </dataValidations>
  <pageMargins left="0.7" right="0.7" top="0.75" bottom="0.75" header="0.3" footer="0.3"/>
  <pageSetup paperSize="9" scale="62" orientation="landscape" r:id="rId1"/>
  <headerFooter>
    <oddFooter>&amp;R&amp;K000000pagina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53961-0DED-D144-8FC4-C991E22D2C5E}">
  <sheetPr>
    <tabColor rgb="FFE3001B"/>
    <pageSetUpPr fitToPage="1"/>
  </sheetPr>
  <dimension ref="B2:N31"/>
  <sheetViews>
    <sheetView showGridLines="0" zoomScaleNormal="100" zoomScalePageLayoutView="125" workbookViewId="0">
      <selection activeCell="H9" sqref="H9"/>
    </sheetView>
  </sheetViews>
  <sheetFormatPr defaultColWidth="8.875" defaultRowHeight="17.45"/>
  <cols>
    <col min="1" max="1" width="2.625" style="127" customWidth="1"/>
    <col min="2" max="2" width="5.125" style="127" customWidth="1"/>
    <col min="3" max="3" width="34.75" style="127" customWidth="1"/>
    <col min="4" max="4" width="63" style="127" customWidth="1"/>
    <col min="5" max="5" width="16.625" style="130" customWidth="1"/>
    <col min="6" max="6" width="26.25" style="130" customWidth="1"/>
    <col min="7" max="7" width="11" style="127" hidden="1" customWidth="1"/>
    <col min="8" max="16384" width="8.875" style="127"/>
  </cols>
  <sheetData>
    <row r="2" spans="2:14" ht="69.95" customHeight="1">
      <c r="E2" s="128">
        <v>-0.10000001</v>
      </c>
      <c r="F2" s="129">
        <v>5.0000000099999997E-2</v>
      </c>
    </row>
    <row r="3" spans="2:14" ht="18" thickBot="1">
      <c r="B3" s="131" t="s">
        <v>42</v>
      </c>
      <c r="C3" s="132"/>
      <c r="D3" s="132"/>
      <c r="E3" s="132"/>
      <c r="F3" s="132"/>
    </row>
    <row r="4" spans="2:14">
      <c r="B4" s="133"/>
      <c r="C4" s="133"/>
      <c r="D4" s="133"/>
      <c r="E4" s="133"/>
      <c r="F4" s="133"/>
    </row>
    <row r="5" spans="2:14">
      <c r="B5" s="134" t="s">
        <v>43</v>
      </c>
      <c r="E5" s="127"/>
      <c r="F5" s="127"/>
    </row>
    <row r="6" spans="2:14" ht="120.6" customHeight="1">
      <c r="B6" s="277" t="s">
        <v>44</v>
      </c>
      <c r="C6" s="277"/>
      <c r="D6" s="277"/>
      <c r="E6" s="277"/>
      <c r="F6" s="277"/>
    </row>
    <row r="7" spans="2:14" ht="18">
      <c r="B7" s="135"/>
      <c r="E7" s="127"/>
      <c r="F7" s="136"/>
      <c r="N7" s="217"/>
    </row>
    <row r="8" spans="2:14">
      <c r="B8" s="216" t="s">
        <v>45</v>
      </c>
      <c r="E8" s="127"/>
      <c r="F8" s="127"/>
    </row>
    <row r="9" spans="2:14" ht="78.95" customHeight="1">
      <c r="B9" s="137"/>
      <c r="C9" s="138" t="s">
        <v>46</v>
      </c>
      <c r="D9" s="138" t="s">
        <v>47</v>
      </c>
      <c r="E9" s="139" t="s">
        <v>48</v>
      </c>
      <c r="F9" s="139" t="s">
        <v>49</v>
      </c>
    </row>
    <row r="10" spans="2:14" s="140" customFormat="1" ht="72" customHeight="1">
      <c r="B10" s="28">
        <v>1</v>
      </c>
      <c r="C10" s="29" t="s">
        <v>50</v>
      </c>
      <c r="D10" s="30" t="s">
        <v>51</v>
      </c>
      <c r="E10" s="266"/>
      <c r="F10" s="31">
        <v>2.3424086932163583E-2</v>
      </c>
      <c r="G10" s="262">
        <f>E10*F10</f>
        <v>0</v>
      </c>
    </row>
    <row r="11" spans="2:14" s="140" customFormat="1" ht="72" customHeight="1">
      <c r="B11" s="3">
        <v>2</v>
      </c>
      <c r="C11" s="4" t="s">
        <v>52</v>
      </c>
      <c r="D11" s="25" t="s">
        <v>53</v>
      </c>
      <c r="E11" s="267"/>
      <c r="F11" s="22">
        <v>6.2611796133361184E-3</v>
      </c>
      <c r="G11" s="262">
        <f t="shared" ref="G11:G24" si="0">E11*F11</f>
        <v>0</v>
      </c>
    </row>
    <row r="12" spans="2:14" s="140" customFormat="1" ht="72" customHeight="1">
      <c r="B12" s="6">
        <v>3</v>
      </c>
      <c r="C12" s="7" t="s">
        <v>54</v>
      </c>
      <c r="D12" s="26" t="s">
        <v>55</v>
      </c>
      <c r="E12" s="267"/>
      <c r="F12" s="21">
        <v>2.6956798694955715E-2</v>
      </c>
      <c r="G12" s="262">
        <f t="shared" si="0"/>
        <v>0</v>
      </c>
    </row>
    <row r="13" spans="2:14" s="140" customFormat="1" ht="72" customHeight="1">
      <c r="B13" s="3">
        <v>4</v>
      </c>
      <c r="C13" s="4" t="s">
        <v>56</v>
      </c>
      <c r="D13" s="25" t="s">
        <v>57</v>
      </c>
      <c r="E13" s="267"/>
      <c r="F13" s="22">
        <v>2.1901156970672412E-2</v>
      </c>
      <c r="G13" s="262">
        <f t="shared" si="0"/>
        <v>0</v>
      </c>
    </row>
    <row r="14" spans="2:14" s="140" customFormat="1" ht="72" customHeight="1">
      <c r="B14" s="1">
        <v>5</v>
      </c>
      <c r="C14" s="7" t="s">
        <v>58</v>
      </c>
      <c r="D14" s="26" t="s">
        <v>59</v>
      </c>
      <c r="E14" s="267"/>
      <c r="F14" s="21">
        <v>4.697402672087664E-3</v>
      </c>
      <c r="G14" s="262">
        <f t="shared" si="0"/>
        <v>0</v>
      </c>
    </row>
    <row r="15" spans="2:14" s="140" customFormat="1" ht="72" customHeight="1">
      <c r="B15" s="3">
        <v>6</v>
      </c>
      <c r="C15" s="4" t="s">
        <v>60</v>
      </c>
      <c r="D15" s="25" t="s">
        <v>61</v>
      </c>
      <c r="E15" s="267"/>
      <c r="F15" s="22">
        <v>1.8888968206679183E-2</v>
      </c>
      <c r="G15" s="262">
        <f t="shared" si="0"/>
        <v>0</v>
      </c>
    </row>
    <row r="16" spans="2:14" s="140" customFormat="1" ht="72" customHeight="1">
      <c r="B16" s="1">
        <v>7</v>
      </c>
      <c r="C16" s="7" t="s">
        <v>62</v>
      </c>
      <c r="D16" s="26" t="s">
        <v>63</v>
      </c>
      <c r="E16" s="267"/>
      <c r="F16" s="21">
        <v>5.880861112623028E-2</v>
      </c>
      <c r="G16" s="262">
        <f t="shared" si="0"/>
        <v>0</v>
      </c>
    </row>
    <row r="17" spans="2:7" s="140" customFormat="1" ht="72" customHeight="1">
      <c r="B17" s="3">
        <v>8</v>
      </c>
      <c r="C17" s="19" t="s">
        <v>64</v>
      </c>
      <c r="D17" s="27" t="s">
        <v>65</v>
      </c>
      <c r="E17" s="267"/>
      <c r="F17" s="23">
        <v>5.9008982121526152E-2</v>
      </c>
      <c r="G17" s="262">
        <f t="shared" si="0"/>
        <v>0</v>
      </c>
    </row>
    <row r="18" spans="2:7" s="140" customFormat="1" ht="72" customHeight="1">
      <c r="B18" s="6">
        <v>9</v>
      </c>
      <c r="C18" s="2" t="s">
        <v>66</v>
      </c>
      <c r="D18" s="24" t="s">
        <v>67</v>
      </c>
      <c r="E18" s="267"/>
      <c r="F18" s="21">
        <v>1.4932331032351996E-2</v>
      </c>
      <c r="G18" s="262">
        <f t="shared" si="0"/>
        <v>0</v>
      </c>
    </row>
    <row r="19" spans="2:7" s="140" customFormat="1" ht="72" customHeight="1">
      <c r="B19" s="3">
        <v>10</v>
      </c>
      <c r="C19" s="4" t="s">
        <v>68</v>
      </c>
      <c r="D19" s="25" t="s">
        <v>69</v>
      </c>
      <c r="E19" s="267"/>
      <c r="F19" s="22">
        <v>3.6402938756934115E-2</v>
      </c>
      <c r="G19" s="262">
        <f t="shared" si="0"/>
        <v>0</v>
      </c>
    </row>
    <row r="20" spans="2:7" s="140" customFormat="1" ht="72" customHeight="1">
      <c r="B20" s="1">
        <v>11</v>
      </c>
      <c r="C20" s="7" t="s">
        <v>70</v>
      </c>
      <c r="D20" s="26" t="s">
        <v>71</v>
      </c>
      <c r="E20" s="267"/>
      <c r="F20" s="21">
        <v>4.1014783566016656E-2</v>
      </c>
      <c r="G20" s="262">
        <f t="shared" si="0"/>
        <v>0</v>
      </c>
    </row>
    <row r="21" spans="2:7" s="140" customFormat="1" ht="72" customHeight="1">
      <c r="B21" s="3">
        <v>12</v>
      </c>
      <c r="C21" s="4" t="s">
        <v>72</v>
      </c>
      <c r="D21" s="25" t="s">
        <v>73</v>
      </c>
      <c r="E21" s="267"/>
      <c r="F21" s="22">
        <v>4.0671526996743576E-2</v>
      </c>
      <c r="G21" s="262">
        <f t="shared" si="0"/>
        <v>0</v>
      </c>
    </row>
    <row r="22" spans="2:7" s="140" customFormat="1" ht="72" customHeight="1">
      <c r="B22" s="1">
        <v>13</v>
      </c>
      <c r="C22" s="7" t="s">
        <v>74</v>
      </c>
      <c r="D22" s="26" t="s">
        <v>75</v>
      </c>
      <c r="E22" s="267"/>
      <c r="F22" s="21">
        <v>0.16631620588876306</v>
      </c>
      <c r="G22" s="262">
        <f t="shared" si="0"/>
        <v>0</v>
      </c>
    </row>
    <row r="23" spans="2:7" s="140" customFormat="1" ht="72" customHeight="1">
      <c r="B23" s="3">
        <v>14</v>
      </c>
      <c r="C23" s="19" t="s">
        <v>76</v>
      </c>
      <c r="D23" s="27" t="s">
        <v>77</v>
      </c>
      <c r="E23" s="267"/>
      <c r="F23" s="23">
        <v>0.28544720774840776</v>
      </c>
      <c r="G23" s="262">
        <f t="shared" si="0"/>
        <v>0</v>
      </c>
    </row>
    <row r="24" spans="2:7" s="140" customFormat="1" ht="72" customHeight="1" thickBot="1">
      <c r="B24" s="1">
        <v>15</v>
      </c>
      <c r="C24" s="7" t="s">
        <v>78</v>
      </c>
      <c r="D24" s="26" t="s">
        <v>79</v>
      </c>
      <c r="E24" s="267"/>
      <c r="F24" s="21">
        <v>0.19526781967313178</v>
      </c>
      <c r="G24" s="262">
        <f t="shared" si="0"/>
        <v>0</v>
      </c>
    </row>
    <row r="25" spans="2:7" s="140" customFormat="1" ht="72" customHeight="1" thickTop="1">
      <c r="B25" s="32"/>
      <c r="C25" s="33" t="s">
        <v>80</v>
      </c>
      <c r="D25" s="34"/>
      <c r="E25" s="214">
        <f>SUM(G10:G24)</f>
        <v>0</v>
      </c>
      <c r="F25" s="35">
        <f>SUM(F10:F24)</f>
        <v>1</v>
      </c>
    </row>
    <row r="26" spans="2:7" ht="18" thickBot="1">
      <c r="B26" s="141"/>
      <c r="C26" s="141"/>
      <c r="D26" s="141"/>
      <c r="E26" s="142"/>
      <c r="F26" s="142"/>
    </row>
    <row r="27" spans="2:7">
      <c r="B27" s="133"/>
      <c r="C27" s="133"/>
      <c r="D27" s="133"/>
      <c r="E27" s="143"/>
      <c r="F27" s="143"/>
    </row>
    <row r="28" spans="2:7">
      <c r="C28" s="144" t="s">
        <v>81</v>
      </c>
      <c r="D28" s="144"/>
    </row>
    <row r="29" spans="2:7" ht="18.95" customHeight="1">
      <c r="C29" s="134" t="s">
        <v>82</v>
      </c>
      <c r="E29" s="20"/>
    </row>
    <row r="30" spans="2:7" ht="18" thickBot="1">
      <c r="B30" s="141"/>
      <c r="C30" s="141"/>
      <c r="D30" s="141"/>
      <c r="E30" s="142"/>
      <c r="F30" s="142"/>
    </row>
    <row r="31" spans="2:7">
      <c r="B31" s="133"/>
      <c r="C31" s="145"/>
      <c r="D31" s="133"/>
      <c r="E31" s="143"/>
      <c r="F31" s="143"/>
    </row>
  </sheetData>
  <sheetProtection algorithmName="SHA-512" hashValue="wuSIkEZsp07qUh+RFgDztGs8gFnXUFWtowphmUa2sMRWU4vo/xhzFCDh9wBftqHbJ9ox7L/RLHHN5KqmY+XAmA==" saltValue="ndaRAwnwOPQXG7eVhyn5kA==" spinCount="100000" sheet="1" objects="1" scenarios="1"/>
  <mergeCells count="1">
    <mergeCell ref="B6:F6"/>
  </mergeCells>
  <dataValidations count="1">
    <dataValidation type="decimal" allowBlank="1" showInputMessage="1" showErrorMessage="1" sqref="E11:E25" xr:uid="{3142E661-8B92-FB48-A43D-6AC6508BFF80}">
      <formula1>$E$2</formula1>
      <formula2>$F$2</formula2>
    </dataValidation>
  </dataValidations>
  <pageMargins left="0.7" right="0.7" top="0.75" bottom="0.75" header="0.3" footer="0.3"/>
  <pageSetup paperSize="9" scale="44" orientation="portrait" r:id="rId1"/>
  <headerFooter>
    <oddFooter>&amp;R&amp;K000000pagina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62D16-34D3-0945-857D-9F72D9CFF555}">
  <sheetPr>
    <tabColor rgb="FFE3001B"/>
    <pageSetUpPr fitToPage="1"/>
  </sheetPr>
  <dimension ref="A1:M18"/>
  <sheetViews>
    <sheetView showGridLines="0" zoomScaleNormal="100" zoomScaleSheetLayoutView="100" workbookViewId="0">
      <selection activeCell="B18" sqref="B18"/>
    </sheetView>
  </sheetViews>
  <sheetFormatPr defaultColWidth="10.875" defaultRowHeight="15"/>
  <cols>
    <col min="1" max="1" width="3" style="102" customWidth="1"/>
    <col min="2" max="2" width="48" style="103" customWidth="1"/>
    <col min="3" max="5" width="20" style="103" customWidth="1"/>
    <col min="6" max="6" width="27" style="103" customWidth="1"/>
    <col min="7" max="7" width="26.375" style="103" customWidth="1"/>
    <col min="8" max="8" width="15" style="103" bestFit="1" customWidth="1"/>
    <col min="9" max="9" width="15.125" style="103" bestFit="1" customWidth="1"/>
    <col min="10" max="11" width="10.875" style="103"/>
    <col min="12" max="12" width="15.125" style="103" bestFit="1" customWidth="1"/>
    <col min="13" max="13" width="11.625" style="103" bestFit="1" customWidth="1"/>
    <col min="14" max="16384" width="10.875" style="103"/>
  </cols>
  <sheetData>
    <row r="1" spans="1:13" s="98" customFormat="1" ht="75.95" customHeight="1">
      <c r="A1" s="96"/>
      <c r="B1" s="97"/>
      <c r="C1" s="40"/>
      <c r="D1" s="40"/>
      <c r="E1" s="40"/>
      <c r="F1" s="40"/>
      <c r="G1" s="40"/>
      <c r="H1" s="40"/>
      <c r="I1" s="40"/>
      <c r="J1" s="40"/>
      <c r="K1" s="40"/>
      <c r="L1" s="40"/>
    </row>
    <row r="2" spans="1:13" s="101" customFormat="1" ht="30.95" customHeight="1">
      <c r="A2" s="99"/>
      <c r="B2" s="278" t="s">
        <v>83</v>
      </c>
      <c r="C2" s="279"/>
      <c r="D2" s="279"/>
      <c r="E2" s="279"/>
      <c r="F2" s="279"/>
      <c r="G2" s="279"/>
      <c r="H2" s="100"/>
      <c r="I2" s="100"/>
      <c r="J2" s="100"/>
      <c r="K2" s="100"/>
      <c r="L2" s="100"/>
    </row>
    <row r="3" spans="1:13" ht="21.95" customHeight="1"/>
    <row r="4" spans="1:13" s="106" customFormat="1" ht="31.15">
      <c r="A4" s="104"/>
      <c r="B4" s="171" t="s">
        <v>84</v>
      </c>
      <c r="C4" s="172" t="s">
        <v>85</v>
      </c>
      <c r="D4" s="172" t="s">
        <v>86</v>
      </c>
      <c r="E4" s="105" t="s">
        <v>87</v>
      </c>
      <c r="F4" s="105" t="s">
        <v>88</v>
      </c>
      <c r="G4" s="105" t="s">
        <v>83</v>
      </c>
    </row>
    <row r="5" spans="1:13" s="113" customFormat="1" ht="51.6" customHeight="1">
      <c r="A5" s="107"/>
      <c r="B5" s="108" t="str">
        <f>'2.Prijsopgaaf Broker opslagen'!C7</f>
        <v>Opslag per uur, Intermediaire dienstverlening 
(incl contract service) - Toeleveranciers
tot 1.040 uren</v>
      </c>
      <c r="C5" s="109">
        <v>253543.65418292841</v>
      </c>
      <c r="D5" s="110">
        <v>89.64</v>
      </c>
      <c r="E5" s="111">
        <f>'2.Prijsopgaaf Broker opslagen'!F7</f>
        <v>0</v>
      </c>
      <c r="F5" s="110">
        <f>D5*(1+'3. % doelstelling per doelgroep'!$E$25)</f>
        <v>89.64</v>
      </c>
      <c r="G5" s="112">
        <f>IF(E5=0,0,(C5*F5)+(C5*E5))</f>
        <v>0</v>
      </c>
      <c r="I5" s="219"/>
      <c r="J5" s="219"/>
      <c r="K5" s="219"/>
      <c r="L5" s="114"/>
      <c r="M5" s="115"/>
    </row>
    <row r="6" spans="1:13" s="113" customFormat="1" ht="51.6" customHeight="1">
      <c r="A6" s="107"/>
      <c r="B6" s="108" t="str">
        <f>'2.Prijsopgaaf Broker opslagen'!C8</f>
        <v>Opslag per uur, Intermediaire dienstverlening 
(incl contract service) - Zzp
tot 1.040 uren</v>
      </c>
      <c r="C6" s="109">
        <v>151260.61671176078</v>
      </c>
      <c r="D6" s="110">
        <v>99.2</v>
      </c>
      <c r="E6" s="111">
        <f>'2.Prijsopgaaf Broker opslagen'!F8</f>
        <v>0</v>
      </c>
      <c r="F6" s="110">
        <f>D6*(1+'3. % doelstelling per doelgroep'!$E$25)</f>
        <v>99.2</v>
      </c>
      <c r="G6" s="112">
        <f>IF(E6=0,0,(C6*F6)+(C6*E6))</f>
        <v>0</v>
      </c>
      <c r="I6" s="219"/>
      <c r="J6" s="219"/>
      <c r="K6" s="219"/>
      <c r="L6" s="114"/>
      <c r="M6" s="115"/>
    </row>
    <row r="7" spans="1:13" s="113" customFormat="1" ht="51.6" customHeight="1">
      <c r="A7" s="107"/>
      <c r="B7" s="108" t="str">
        <f>'2.Prijsopgaaf Broker opslagen'!C9</f>
        <v>Opslag per uur voor te migreren contracten 
en na 1.040 uren
(zowel Toeleveranciers als Zzp)</v>
      </c>
      <c r="C7" s="109">
        <v>59358.955558601992</v>
      </c>
      <c r="D7" s="110">
        <v>92.58</v>
      </c>
      <c r="E7" s="111">
        <f>'2.Prijsopgaaf Broker opslagen'!F9</f>
        <v>0</v>
      </c>
      <c r="F7" s="110">
        <f>D7*(1+'3. % doelstelling per doelgroep'!$E$25)</f>
        <v>92.58</v>
      </c>
      <c r="G7" s="112">
        <f>IF(E7=0,0,(C7*F7)+(C7*E7))</f>
        <v>0</v>
      </c>
      <c r="I7" s="219"/>
      <c r="J7" s="219"/>
      <c r="K7" s="219"/>
      <c r="L7" s="114"/>
      <c r="M7" s="115"/>
    </row>
    <row r="8" spans="1:13" s="113" customFormat="1" ht="43.5" customHeight="1">
      <c r="A8" s="107"/>
      <c r="B8" s="116"/>
      <c r="C8" s="117"/>
      <c r="D8" s="281" t="s">
        <v>89</v>
      </c>
      <c r="E8" s="282"/>
      <c r="F8" s="118"/>
      <c r="G8" s="119">
        <f>SUM(G5:G7)</f>
        <v>0</v>
      </c>
      <c r="H8" s="218"/>
      <c r="I8" s="218"/>
    </row>
    <row r="9" spans="1:13" s="113" customFormat="1" ht="51.6" customHeight="1">
      <c r="A9" s="107"/>
    </row>
    <row r="10" spans="1:13" ht="21.95" customHeight="1" thickBot="1">
      <c r="D10" s="120"/>
      <c r="G10" s="113"/>
    </row>
    <row r="11" spans="1:13" ht="37.700000000000003" customHeight="1" thickBot="1">
      <c r="C11" s="121" t="s">
        <v>83</v>
      </c>
      <c r="D11" s="121"/>
      <c r="G11" s="211">
        <f>SUM(G8:G9)</f>
        <v>0</v>
      </c>
    </row>
    <row r="12" spans="1:13" ht="21.95" customHeight="1">
      <c r="G12" s="122"/>
    </row>
    <row r="13" spans="1:13">
      <c r="B13" s="103" t="s">
        <v>90</v>
      </c>
    </row>
    <row r="14" spans="1:13">
      <c r="B14" s="123"/>
      <c r="F14" s="124"/>
      <c r="G14" s="124"/>
    </row>
    <row r="15" spans="1:13">
      <c r="B15" s="280"/>
      <c r="C15" s="280"/>
      <c r="D15" s="280"/>
      <c r="E15" s="280"/>
      <c r="F15" s="280"/>
      <c r="G15" s="280"/>
    </row>
    <row r="16" spans="1:13" ht="17.45" customHeight="1">
      <c r="B16" s="280"/>
      <c r="C16" s="280"/>
      <c r="D16" s="280"/>
      <c r="E16" s="280"/>
      <c r="F16" s="280"/>
      <c r="G16" s="280"/>
    </row>
    <row r="18" spans="2:3">
      <c r="B18" s="125"/>
      <c r="C18" s="126"/>
    </row>
  </sheetData>
  <sheetProtection algorithmName="SHA-512" hashValue="Q1IE/oi07C9gHChyCGdsDAX5HasT+yuNReqoy0HQnVvcYZWeh+19YwIxXw1xI0WYrF+1EsR6PvGnVcXgiQNZJg==" saltValue="VmZwRqF1aQsixlXj4Bhu/w==" spinCount="100000" sheet="1" objects="1" scenarios="1"/>
  <mergeCells count="3">
    <mergeCell ref="B2:G2"/>
    <mergeCell ref="B15:G16"/>
    <mergeCell ref="D8:E8"/>
  </mergeCells>
  <pageMargins left="0.7" right="0.7" top="0.75" bottom="0.75" header="0.3" footer="0.3"/>
  <pageSetup paperSize="9" scale="64" orientation="landscape" r:id="rId1"/>
  <headerFooter>
    <oddFooter>&amp;R&amp;K000000pagina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4A0C5-46CD-4ACB-9697-51653B4F3E8F}">
  <sheetPr>
    <tabColor rgb="FFE3001B"/>
    <pageSetUpPr fitToPage="1"/>
  </sheetPr>
  <dimension ref="B3:L42"/>
  <sheetViews>
    <sheetView showGridLines="0" showRowColHeaders="0" zoomScaleNormal="100" zoomScaleSheetLayoutView="110" workbookViewId="0">
      <selection activeCell="C3" sqref="C3"/>
    </sheetView>
  </sheetViews>
  <sheetFormatPr defaultColWidth="8.125" defaultRowHeight="13.15"/>
  <cols>
    <col min="1" max="1" width="1.125" style="53" customWidth="1"/>
    <col min="2" max="2" width="50.5" style="53" customWidth="1"/>
    <col min="3" max="3" width="48.375" style="53" customWidth="1"/>
    <col min="4" max="4" width="18" style="53" bestFit="1" customWidth="1"/>
    <col min="5" max="5" width="18.375" style="53" bestFit="1" customWidth="1"/>
    <col min="6" max="6" width="8.125" style="53"/>
    <col min="7" max="7" width="11.375" style="53" bestFit="1" customWidth="1"/>
    <col min="8" max="8" width="8.125" style="53"/>
    <col min="9" max="10" width="13.375" style="53" bestFit="1" customWidth="1"/>
    <col min="11" max="16384" width="8.125" style="53"/>
  </cols>
  <sheetData>
    <row r="3" spans="2:12" ht="48.95" customHeight="1"/>
    <row r="4" spans="2:12" s="55" customFormat="1" ht="30.95" customHeight="1">
      <c r="B4" s="212" t="s">
        <v>91</v>
      </c>
      <c r="C4" s="213"/>
      <c r="D4" s="213"/>
      <c r="E4" s="213"/>
      <c r="F4" s="54"/>
      <c r="H4" s="56"/>
      <c r="I4" s="56"/>
      <c r="J4" s="56"/>
      <c r="K4" s="56"/>
      <c r="L4" s="56"/>
    </row>
    <row r="5" spans="2:12">
      <c r="B5" s="57"/>
    </row>
    <row r="6" spans="2:12">
      <c r="D6" s="283"/>
      <c r="E6" s="283"/>
    </row>
    <row r="7" spans="2:12">
      <c r="B7" s="58" t="s">
        <v>83</v>
      </c>
      <c r="C7" s="59" t="s">
        <v>92</v>
      </c>
      <c r="D7" s="60" t="s">
        <v>93</v>
      </c>
      <c r="E7" s="61" t="s">
        <v>94</v>
      </c>
    </row>
    <row r="8" spans="2:12">
      <c r="B8" s="62" t="s">
        <v>95</v>
      </c>
      <c r="C8" s="220">
        <f>'4.Berekening Inschrijfprijs'!G11</f>
        <v>0</v>
      </c>
      <c r="D8" s="63">
        <v>39238625.278999999</v>
      </c>
      <c r="E8" s="64">
        <v>47359582.979999997</v>
      </c>
      <c r="G8" s="65"/>
    </row>
    <row r="9" spans="2:12">
      <c r="B9" s="66" t="s">
        <v>96</v>
      </c>
      <c r="C9" s="67" t="str">
        <f>IF(C8&gt;E8,"Prijs is buiten de bandbreedte en is een ongeldige Inschrijving",IF(C8&lt;D8,"Prijs is buiten de bandbreedte en is een ongeldige Inschrijving",C8:C8))</f>
        <v>Prijs is buiten de bandbreedte en is een ongeldige Inschrijving</v>
      </c>
      <c r="D9" s="68"/>
      <c r="E9" s="69"/>
    </row>
    <row r="10" spans="2:12">
      <c r="B10" s="70"/>
      <c r="C10" s="71"/>
      <c r="D10" s="70"/>
      <c r="E10" s="72"/>
    </row>
    <row r="11" spans="2:12" ht="24.2" customHeight="1">
      <c r="B11" s="73"/>
      <c r="C11" s="74"/>
      <c r="D11" s="75"/>
      <c r="E11" s="76"/>
    </row>
    <row r="12" spans="2:12">
      <c r="B12" s="77"/>
      <c r="C12" s="71"/>
      <c r="D12" s="10"/>
      <c r="E12" s="10"/>
    </row>
    <row r="13" spans="2:12">
      <c r="B13" s="78"/>
      <c r="C13" s="71"/>
      <c r="D13" s="10"/>
      <c r="E13" s="10"/>
    </row>
    <row r="14" spans="2:12">
      <c r="B14" s="78"/>
      <c r="C14" s="71"/>
      <c r="D14" s="10"/>
      <c r="E14" s="10"/>
    </row>
    <row r="15" spans="2:12">
      <c r="B15" s="11" t="s">
        <v>97</v>
      </c>
      <c r="C15" s="12" t="s">
        <v>98</v>
      </c>
      <c r="D15" s="12" t="s">
        <v>99</v>
      </c>
      <c r="E15" s="10"/>
    </row>
    <row r="16" spans="2:12">
      <c r="B16" s="79" t="s">
        <v>94</v>
      </c>
      <c r="C16" s="13">
        <f>E8</f>
        <v>47359582.979999997</v>
      </c>
      <c r="D16" s="14">
        <v>0</v>
      </c>
      <c r="E16" s="10"/>
      <c r="F16" s="80"/>
      <c r="G16" s="80"/>
      <c r="H16" s="80"/>
      <c r="I16" s="221"/>
      <c r="J16" s="222"/>
    </row>
    <row r="17" spans="2:10">
      <c r="B17" s="81" t="s">
        <v>93</v>
      </c>
      <c r="C17" s="13">
        <f>D8</f>
        <v>39238625.278999999</v>
      </c>
      <c r="D17" s="14">
        <v>300</v>
      </c>
      <c r="E17" s="10"/>
      <c r="F17" s="80"/>
      <c r="G17" s="80"/>
      <c r="H17" s="80"/>
      <c r="I17" s="223"/>
      <c r="J17" s="222"/>
    </row>
    <row r="18" spans="2:10">
      <c r="B18" s="79"/>
      <c r="C18" s="79"/>
      <c r="D18" s="82"/>
      <c r="E18" s="83"/>
      <c r="F18" s="80"/>
      <c r="G18" s="80"/>
      <c r="H18" s="80"/>
      <c r="I18" s="223"/>
      <c r="J18" s="222"/>
    </row>
    <row r="19" spans="2:10">
      <c r="B19" s="15" t="s">
        <v>100</v>
      </c>
      <c r="C19" s="16" t="str">
        <f>C9</f>
        <v>Prijs is buiten de bandbreedte en is een ongeldige Inschrijving</v>
      </c>
      <c r="D19" s="84">
        <f xml:space="preserve"> IFERROR(D17 - (C19 - C17)/(C16-C17)*(D17),0)</f>
        <v>0</v>
      </c>
      <c r="E19" s="71"/>
      <c r="F19" s="80"/>
      <c r="G19" s="80"/>
      <c r="H19" s="80"/>
      <c r="I19" s="223"/>
      <c r="J19" s="222"/>
    </row>
    <row r="20" spans="2:10">
      <c r="C20" s="85"/>
      <c r="D20" s="86"/>
      <c r="E20" s="87"/>
      <c r="F20" s="80"/>
      <c r="G20" s="80"/>
      <c r="H20" s="80"/>
      <c r="I20" s="223"/>
      <c r="J20" s="222"/>
    </row>
    <row r="21" spans="2:10" s="89" customFormat="1">
      <c r="B21" s="88"/>
      <c r="D21" s="17"/>
      <c r="E21" s="53"/>
      <c r="F21" s="80"/>
      <c r="G21" s="80"/>
      <c r="H21" s="80"/>
      <c r="I21" s="223"/>
      <c r="J21" s="222"/>
    </row>
    <row r="22" spans="2:10" s="89" customFormat="1">
      <c r="B22" s="90" t="s">
        <v>83</v>
      </c>
      <c r="C22" s="90" t="s">
        <v>101</v>
      </c>
      <c r="D22" s="17"/>
      <c r="E22" s="71"/>
      <c r="F22" s="80"/>
      <c r="G22" s="80"/>
      <c r="H22" s="80"/>
      <c r="I22" s="223"/>
      <c r="J22" s="222"/>
    </row>
    <row r="23" spans="2:10" s="89" customFormat="1">
      <c r="B23" s="91">
        <f>D8</f>
        <v>39238625.278999999</v>
      </c>
      <c r="C23" s="92">
        <f t="shared" ref="C23:C28" si="0" xml:space="preserve"> $D$17 - (B23 - $C$17)/($C$16-$C$17)*($D$17)</f>
        <v>300</v>
      </c>
      <c r="D23" s="17"/>
      <c r="E23" s="71"/>
      <c r="F23" s="80"/>
      <c r="G23" s="80"/>
      <c r="H23" s="80"/>
      <c r="I23" s="223"/>
      <c r="J23" s="222"/>
    </row>
    <row r="24" spans="2:10" s="89" customFormat="1">
      <c r="B24" s="91">
        <f>B23+($B$28-$B$23)/5</f>
        <v>40862816.819200002</v>
      </c>
      <c r="C24" s="92">
        <f t="shared" si="0"/>
        <v>239.99999999999989</v>
      </c>
      <c r="D24" s="18"/>
      <c r="E24" s="18"/>
      <c r="F24" s="80"/>
      <c r="G24" s="80"/>
      <c r="H24" s="80"/>
      <c r="I24" s="224"/>
      <c r="J24" s="224"/>
    </row>
    <row r="25" spans="2:10" s="89" customFormat="1">
      <c r="B25" s="91">
        <f>B24+($B$28-$B$23)/5</f>
        <v>42487008.359400004</v>
      </c>
      <c r="C25" s="92">
        <f t="shared" si="0"/>
        <v>179.99999999999977</v>
      </c>
      <c r="D25" s="18"/>
      <c r="E25" s="18"/>
      <c r="F25" s="80"/>
      <c r="G25" s="80"/>
      <c r="H25" s="80"/>
      <c r="I25" s="80"/>
    </row>
    <row r="26" spans="2:10" s="89" customFormat="1">
      <c r="B26" s="91">
        <f>B25+($B$28-$B$23)/5</f>
        <v>44111199.899600007</v>
      </c>
      <c r="C26" s="92">
        <f t="shared" si="0"/>
        <v>119.99999999999969</v>
      </c>
      <c r="D26" s="18"/>
      <c r="E26" s="18"/>
      <c r="F26" s="80"/>
      <c r="G26" s="80"/>
      <c r="H26" s="80"/>
      <c r="I26" s="80"/>
    </row>
    <row r="27" spans="2:10" s="89" customFormat="1">
      <c r="B27" s="91">
        <f>B26+($B$28-$B$23)/5</f>
        <v>45735391.439800009</v>
      </c>
      <c r="C27" s="92">
        <f t="shared" si="0"/>
        <v>59.999999999999545</v>
      </c>
      <c r="D27" s="18"/>
      <c r="E27" s="18"/>
    </row>
    <row r="28" spans="2:10" s="89" customFormat="1">
      <c r="B28" s="93">
        <f>E8</f>
        <v>47359582.979999997</v>
      </c>
      <c r="C28" s="92">
        <f t="shared" si="0"/>
        <v>0</v>
      </c>
      <c r="D28" s="18"/>
      <c r="E28" s="18"/>
      <c r="F28" s="94"/>
      <c r="H28" s="95"/>
    </row>
    <row r="29" spans="2:10" s="89" customFormat="1"/>
    <row r="42" spans="2:3">
      <c r="B42" s="89">
        <v>104256928.93000001</v>
      </c>
      <c r="C42" s="89">
        <v>107816531.14</v>
      </c>
    </row>
  </sheetData>
  <sheetProtection algorithmName="SHA-512" hashValue="E5J2jRbkpfn0r0Jf8+R9dgM9UCaLa7qoe6fSJlrYpNqUi1M9YdobaX5DVbhFgpuIKD6CErcKKYFsYio+T170Fg==" saltValue="gu9a23WSwskbLnaSRlK0VA==" spinCount="100000" sheet="1" objects="1" scenarios="1"/>
  <mergeCells count="1">
    <mergeCell ref="D6:E6"/>
  </mergeCells>
  <pageMargins left="0.7" right="0.7" top="0.75" bottom="0.75" header="0.3" footer="0.3"/>
  <pageSetup paperSize="9" scale="79" orientation="landscape" r:id="rId1"/>
  <headerFooter>
    <oddFooter>&amp;R&amp;K000000pagina &amp;P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25EA7-B88E-9E4A-8FC6-BAE4588C7D25}">
  <sheetPr>
    <tabColor rgb="FFE3001B"/>
    <pageSetUpPr autoPageBreaks="0"/>
  </sheetPr>
  <dimension ref="B1:W231"/>
  <sheetViews>
    <sheetView showGridLines="0" showZeros="0" showOutlineSymbols="0" zoomScaleNormal="100" zoomScalePageLayoutView="140" workbookViewId="0">
      <selection activeCell="R21" sqref="R21"/>
    </sheetView>
  </sheetViews>
  <sheetFormatPr defaultColWidth="8.875" defaultRowHeight="13.15"/>
  <cols>
    <col min="1" max="1" width="2" style="173" customWidth="1"/>
    <col min="2" max="2" width="1.875" style="173" customWidth="1"/>
    <col min="3" max="3" width="7.75" style="173" customWidth="1"/>
    <col min="4" max="4" width="11.875" style="173" customWidth="1"/>
    <col min="5" max="5" width="12" style="173" customWidth="1"/>
    <col min="6" max="6" width="4.375" style="173" customWidth="1"/>
    <col min="7" max="7" width="13.375" style="173" customWidth="1"/>
    <col min="8" max="8" width="12.5" style="173" customWidth="1"/>
    <col min="9" max="9" width="4.5" style="173" customWidth="1"/>
    <col min="10" max="10" width="15.5" style="173" customWidth="1"/>
    <col min="11" max="11" width="13.125" style="173" customWidth="1"/>
    <col min="12" max="12" width="3.875" style="173" customWidth="1"/>
    <col min="13" max="13" width="10.375" style="173" customWidth="1"/>
    <col min="14" max="15" width="10.125" style="173" customWidth="1"/>
    <col min="16" max="16" width="3.5" style="173" customWidth="1"/>
    <col min="17" max="17" width="3.375" style="173" customWidth="1"/>
    <col min="18" max="18" width="10.5" style="173" bestFit="1" customWidth="1"/>
    <col min="19" max="20" width="8.875" style="173" customWidth="1"/>
    <col min="21" max="16384" width="8.875" style="173"/>
  </cols>
  <sheetData>
    <row r="1" spans="2:23" s="53" customFormat="1"/>
    <row r="2" spans="2:23" s="53" customFormat="1"/>
    <row r="3" spans="2:23" s="53" customFormat="1" ht="48.95" customHeight="1"/>
    <row r="4" spans="2:23" s="55" customFormat="1" ht="30.95" customHeight="1">
      <c r="B4" s="212" t="s">
        <v>102</v>
      </c>
      <c r="C4" s="213"/>
      <c r="D4" s="213"/>
      <c r="E4" s="213"/>
      <c r="F4" s="213"/>
      <c r="G4" s="213"/>
      <c r="H4" s="213"/>
      <c r="I4" s="213"/>
      <c r="J4" s="213"/>
      <c r="K4" s="213"/>
      <c r="L4" s="213"/>
      <c r="M4" s="213"/>
      <c r="N4" s="213"/>
      <c r="O4" s="213"/>
    </row>
    <row r="6" spans="2:23" s="198" customFormat="1" ht="50.1" customHeight="1" thickBot="1">
      <c r="B6" s="289" t="s">
        <v>103</v>
      </c>
      <c r="C6" s="289"/>
      <c r="D6" s="289"/>
      <c r="E6" s="289"/>
      <c r="F6" s="289"/>
      <c r="G6" s="289"/>
      <c r="H6" s="289"/>
      <c r="I6" s="289"/>
      <c r="J6" s="289"/>
      <c r="K6" s="289"/>
      <c r="L6" s="289"/>
      <c r="M6" s="289"/>
      <c r="N6" s="289"/>
      <c r="O6" s="290"/>
    </row>
    <row r="7" spans="2:23" s="180" customFormat="1" ht="18" customHeight="1">
      <c r="B7" s="199"/>
      <c r="C7" s="181"/>
      <c r="D7" s="181"/>
      <c r="E7" s="181"/>
      <c r="F7" s="181"/>
      <c r="G7" s="181"/>
      <c r="H7" s="200"/>
      <c r="I7" s="200"/>
      <c r="J7" s="201"/>
      <c r="K7" s="201"/>
      <c r="L7" s="201"/>
      <c r="M7" s="201"/>
      <c r="N7" s="201"/>
      <c r="O7" s="201"/>
    </row>
    <row r="8" spans="2:23" ht="36" customHeight="1">
      <c r="B8" s="225"/>
      <c r="C8" s="174" t="s">
        <v>102</v>
      </c>
      <c r="D8" s="175"/>
      <c r="E8" s="176"/>
      <c r="F8" s="176"/>
      <c r="G8" s="177" t="s">
        <v>104</v>
      </c>
      <c r="H8" s="178"/>
      <c r="I8" s="177"/>
      <c r="J8" s="177" t="s">
        <v>50</v>
      </c>
      <c r="K8" s="177"/>
      <c r="L8" s="176"/>
      <c r="M8" s="176"/>
      <c r="N8" s="176"/>
      <c r="O8" s="179" t="s">
        <v>102</v>
      </c>
      <c r="R8" s="206"/>
      <c r="S8" s="180"/>
      <c r="T8" s="180"/>
    </row>
    <row r="9" spans="2:23" ht="6.75" customHeight="1">
      <c r="B9" s="226"/>
      <c r="C9" s="227"/>
      <c r="D9" s="228"/>
      <c r="E9" s="229"/>
      <c r="F9" s="230"/>
      <c r="G9" s="286"/>
      <c r="H9" s="286"/>
      <c r="I9" s="181"/>
      <c r="J9" s="181"/>
      <c r="K9" s="231"/>
      <c r="L9" s="231"/>
      <c r="M9" s="231"/>
      <c r="N9" s="231"/>
      <c r="O9" s="232"/>
      <c r="S9" s="180"/>
      <c r="T9" s="180"/>
    </row>
    <row r="10" spans="2:23" ht="24" customHeight="1">
      <c r="B10" s="226"/>
      <c r="C10" s="233"/>
      <c r="D10" s="287" t="s">
        <v>105</v>
      </c>
      <c r="E10" s="288"/>
      <c r="F10" s="234"/>
      <c r="G10" s="287" t="s">
        <v>106</v>
      </c>
      <c r="H10" s="288"/>
      <c r="I10" s="181"/>
      <c r="J10" s="287" t="s">
        <v>107</v>
      </c>
      <c r="K10" s="288"/>
      <c r="L10" s="235"/>
      <c r="M10" s="236"/>
      <c r="N10" s="236"/>
      <c r="O10" s="232"/>
    </row>
    <row r="11" spans="2:23" ht="53.1" customHeight="1">
      <c r="B11" s="237"/>
      <c r="C11" s="238" t="s">
        <v>108</v>
      </c>
      <c r="D11" s="238" t="s">
        <v>109</v>
      </c>
      <c r="E11" s="239" t="s">
        <v>110</v>
      </c>
      <c r="F11" s="240"/>
      <c r="G11" s="241" t="s">
        <v>109</v>
      </c>
      <c r="H11" s="239" t="s">
        <v>110</v>
      </c>
      <c r="I11" s="240"/>
      <c r="J11" s="241" t="s">
        <v>109</v>
      </c>
      <c r="K11" s="238" t="s">
        <v>110</v>
      </c>
      <c r="L11" s="240"/>
      <c r="N11" s="284" t="s">
        <v>111</v>
      </c>
      <c r="O11" s="284"/>
      <c r="R11" s="242"/>
      <c r="S11"/>
      <c r="T11" s="180"/>
      <c r="U11" s="182"/>
      <c r="V11" s="182"/>
      <c r="W11" s="182"/>
    </row>
    <row r="12" spans="2:23" s="180" customFormat="1" ht="24" customHeight="1">
      <c r="B12" s="243"/>
      <c r="C12" s="244">
        <v>9</v>
      </c>
      <c r="D12" s="183">
        <v>52.75</v>
      </c>
      <c r="E12" s="183">
        <v>59.25</v>
      </c>
      <c r="F12" s="184"/>
      <c r="G12" s="183">
        <v>60.25</v>
      </c>
      <c r="H12" s="183">
        <v>66.5</v>
      </c>
      <c r="I12" s="245"/>
      <c r="J12" s="183">
        <v>68</v>
      </c>
      <c r="K12" s="183">
        <v>74.25</v>
      </c>
      <c r="L12" s="185"/>
      <c r="M12" s="186"/>
      <c r="N12" s="284"/>
      <c r="O12" s="284"/>
      <c r="R12" s="187"/>
      <c r="S12"/>
      <c r="V12" s="188"/>
      <c r="W12" s="188"/>
    </row>
    <row r="13" spans="2:23" s="180" customFormat="1" ht="24" customHeight="1">
      <c r="B13" s="243"/>
      <c r="C13" s="246">
        <v>10</v>
      </c>
      <c r="D13" s="189">
        <v>58.5</v>
      </c>
      <c r="E13" s="189">
        <v>66</v>
      </c>
      <c r="F13" s="190"/>
      <c r="G13" s="189">
        <v>67.25</v>
      </c>
      <c r="H13" s="189">
        <v>74.75</v>
      </c>
      <c r="I13" s="247"/>
      <c r="J13" s="189">
        <v>76.25</v>
      </c>
      <c r="K13" s="189">
        <v>83.75</v>
      </c>
      <c r="L13" s="185"/>
      <c r="M13" s="186"/>
      <c r="N13" s="284"/>
      <c r="O13" s="284"/>
      <c r="R13" s="187"/>
      <c r="S13"/>
      <c r="V13" s="188"/>
      <c r="W13" s="188"/>
    </row>
    <row r="14" spans="2:23" s="180" customFormat="1" ht="24" customHeight="1">
      <c r="B14" s="243"/>
      <c r="C14" s="248" t="s">
        <v>112</v>
      </c>
      <c r="D14" s="183">
        <v>65.25</v>
      </c>
      <c r="E14" s="183">
        <v>72.75</v>
      </c>
      <c r="F14" s="191"/>
      <c r="G14" s="183">
        <v>74.25</v>
      </c>
      <c r="H14" s="183">
        <v>82</v>
      </c>
      <c r="I14" s="249"/>
      <c r="J14" s="183">
        <v>83.75</v>
      </c>
      <c r="K14" s="183">
        <v>91.25</v>
      </c>
      <c r="L14" s="185"/>
      <c r="M14" s="186"/>
      <c r="N14" s="284"/>
      <c r="O14" s="284"/>
      <c r="R14" s="187"/>
      <c r="S14"/>
      <c r="V14" s="188"/>
      <c r="W14" s="188"/>
    </row>
    <row r="15" spans="2:23" s="180" customFormat="1" ht="24" customHeight="1">
      <c r="B15" s="243"/>
      <c r="C15" s="246">
        <v>11</v>
      </c>
      <c r="D15" s="189">
        <v>76</v>
      </c>
      <c r="E15" s="189">
        <v>82.25</v>
      </c>
      <c r="F15" s="190"/>
      <c r="G15" s="189">
        <v>84</v>
      </c>
      <c r="H15" s="189">
        <v>90</v>
      </c>
      <c r="I15" s="247"/>
      <c r="J15" s="189">
        <v>92.25</v>
      </c>
      <c r="K15" s="189">
        <v>98.25</v>
      </c>
      <c r="L15" s="185"/>
      <c r="M15" s="186"/>
      <c r="N15" s="284"/>
      <c r="O15" s="284"/>
      <c r="R15" s="187"/>
      <c r="S15"/>
      <c r="V15" s="188"/>
      <c r="W15" s="188"/>
    </row>
    <row r="16" spans="2:23" s="180" customFormat="1" ht="24" customHeight="1">
      <c r="B16" s="243"/>
      <c r="C16" s="248" t="s">
        <v>113</v>
      </c>
      <c r="D16" s="183">
        <v>82.25</v>
      </c>
      <c r="E16" s="183">
        <v>88.25</v>
      </c>
      <c r="F16" s="190"/>
      <c r="G16" s="183">
        <v>90.25</v>
      </c>
      <c r="H16" s="183">
        <v>96.5</v>
      </c>
      <c r="I16" s="247"/>
      <c r="J16" s="183">
        <v>98.5</v>
      </c>
      <c r="K16" s="183">
        <v>104.25</v>
      </c>
      <c r="L16" s="185"/>
      <c r="M16" s="186"/>
      <c r="N16" s="284"/>
      <c r="O16" s="284"/>
      <c r="R16" s="187"/>
      <c r="S16"/>
      <c r="V16" s="188"/>
      <c r="W16" s="188"/>
    </row>
    <row r="17" spans="2:23" s="180" customFormat="1" ht="24" customHeight="1">
      <c r="B17" s="243"/>
      <c r="C17" s="246">
        <v>12</v>
      </c>
      <c r="D17" s="189">
        <v>84.75</v>
      </c>
      <c r="E17" s="189">
        <v>92.5</v>
      </c>
      <c r="F17" s="190"/>
      <c r="G17" s="189">
        <v>94.75</v>
      </c>
      <c r="H17" s="189">
        <v>102.5</v>
      </c>
      <c r="I17" s="247"/>
      <c r="J17" s="189">
        <v>105</v>
      </c>
      <c r="K17" s="189">
        <v>111.75</v>
      </c>
      <c r="L17" s="185"/>
      <c r="M17" s="186"/>
      <c r="N17" s="284"/>
      <c r="O17" s="284"/>
      <c r="R17" s="187"/>
      <c r="S17"/>
      <c r="V17" s="188"/>
      <c r="W17" s="188"/>
    </row>
    <row r="18" spans="2:23" s="180" customFormat="1" ht="24" customHeight="1">
      <c r="B18" s="243"/>
      <c r="C18" s="248">
        <v>13</v>
      </c>
      <c r="D18" s="183">
        <v>93.75</v>
      </c>
      <c r="E18" s="183">
        <v>101.75</v>
      </c>
      <c r="F18" s="190"/>
      <c r="G18" s="183">
        <v>104</v>
      </c>
      <c r="H18" s="183">
        <v>110.75</v>
      </c>
      <c r="I18" s="247"/>
      <c r="J18" s="183">
        <v>113.5</v>
      </c>
      <c r="K18" s="183">
        <v>120.25</v>
      </c>
      <c r="L18" s="185"/>
      <c r="M18" s="186"/>
      <c r="N18" s="284"/>
      <c r="O18" s="284"/>
      <c r="R18" s="187"/>
      <c r="S18"/>
      <c r="V18" s="188"/>
      <c r="W18" s="188"/>
    </row>
    <row r="19" spans="2:23" s="180" customFormat="1" ht="24" customHeight="1">
      <c r="B19" s="243"/>
      <c r="C19" s="246">
        <v>14</v>
      </c>
      <c r="D19" s="189">
        <v>99.25</v>
      </c>
      <c r="E19" s="189">
        <v>108</v>
      </c>
      <c r="F19" s="190"/>
      <c r="G19" s="189">
        <v>110.5</v>
      </c>
      <c r="H19" s="189">
        <v>118.5</v>
      </c>
      <c r="I19" s="247"/>
      <c r="J19" s="189">
        <v>121.25</v>
      </c>
      <c r="K19" s="189">
        <v>129.5</v>
      </c>
      <c r="L19" s="185"/>
      <c r="M19" s="186"/>
      <c r="N19" s="284"/>
      <c r="O19" s="284"/>
      <c r="R19" s="187"/>
      <c r="S19"/>
    </row>
    <row r="20" spans="2:23" s="180" customFormat="1" ht="24" customHeight="1">
      <c r="B20" s="243"/>
      <c r="C20" s="248">
        <v>15</v>
      </c>
      <c r="D20" s="183">
        <v>107.5</v>
      </c>
      <c r="E20" s="183">
        <v>117</v>
      </c>
      <c r="F20" s="190"/>
      <c r="G20" s="183">
        <v>119.75</v>
      </c>
      <c r="H20" s="183">
        <v>129.25</v>
      </c>
      <c r="I20" s="247"/>
      <c r="J20" s="183">
        <v>132.25</v>
      </c>
      <c r="K20" s="183">
        <v>141.75</v>
      </c>
      <c r="L20" s="185"/>
      <c r="M20" s="285" t="s">
        <v>114</v>
      </c>
      <c r="N20" s="285"/>
      <c r="O20" s="215">
        <v>1.2422</v>
      </c>
      <c r="R20" s="187"/>
      <c r="S20"/>
    </row>
    <row r="21" spans="2:23" ht="15" customHeight="1" thickBot="1">
      <c r="B21" s="251"/>
      <c r="C21" s="252"/>
      <c r="D21" s="192"/>
      <c r="E21" s="192"/>
      <c r="F21" s="193"/>
      <c r="G21" s="193"/>
      <c r="H21" s="193"/>
      <c r="I21" s="253"/>
      <c r="J21" s="187"/>
      <c r="K21" s="187"/>
      <c r="L21" s="187"/>
      <c r="M21" s="194"/>
      <c r="N21" s="250"/>
      <c r="O21" s="250"/>
      <c r="R21" s="187"/>
      <c r="S21"/>
      <c r="T21" s="180"/>
    </row>
    <row r="22" spans="2:23" ht="14.45" thickTop="1">
      <c r="B22" s="195"/>
      <c r="C22" s="195"/>
      <c r="D22" s="195"/>
      <c r="E22" s="195"/>
      <c r="F22" s="195"/>
      <c r="G22" s="195"/>
      <c r="H22" s="195"/>
      <c r="I22" s="195"/>
      <c r="J22" s="195"/>
      <c r="K22" s="195"/>
      <c r="L22" s="195"/>
      <c r="M22" s="195"/>
      <c r="N22" s="195"/>
      <c r="O22" s="195"/>
      <c r="S22"/>
    </row>
    <row r="23" spans="2:23" ht="36" customHeight="1">
      <c r="B23" s="225"/>
      <c r="C23" s="174" t="s">
        <v>102</v>
      </c>
      <c r="D23" s="175"/>
      <c r="E23" s="176"/>
      <c r="F23" s="176"/>
      <c r="G23" s="177" t="s">
        <v>104</v>
      </c>
      <c r="H23" s="178"/>
      <c r="I23" s="196"/>
      <c r="J23" s="197" t="s">
        <v>52</v>
      </c>
      <c r="K23" s="196"/>
      <c r="L23" s="176"/>
      <c r="M23" s="176"/>
      <c r="N23" s="176"/>
      <c r="O23" s="179" t="s">
        <v>102</v>
      </c>
      <c r="R23" s="206"/>
      <c r="S23" s="180"/>
      <c r="T23" s="180"/>
    </row>
    <row r="24" spans="2:23" ht="6.75" customHeight="1">
      <c r="B24" s="226"/>
      <c r="C24" s="227"/>
      <c r="D24" s="228"/>
      <c r="E24" s="229"/>
      <c r="F24" s="230"/>
      <c r="G24" s="286"/>
      <c r="H24" s="286"/>
      <c r="I24" s="181"/>
      <c r="J24" s="181"/>
      <c r="K24" s="231"/>
      <c r="L24" s="231"/>
      <c r="M24" s="231"/>
      <c r="N24" s="231"/>
      <c r="O24" s="232"/>
      <c r="S24" s="180"/>
      <c r="T24" s="180"/>
    </row>
    <row r="25" spans="2:23" ht="24" customHeight="1">
      <c r="B25" s="226"/>
      <c r="C25" s="233"/>
      <c r="D25" s="287" t="s">
        <v>105</v>
      </c>
      <c r="E25" s="288"/>
      <c r="F25" s="234"/>
      <c r="G25" s="287" t="s">
        <v>106</v>
      </c>
      <c r="H25" s="288"/>
      <c r="I25" s="181"/>
      <c r="J25" s="287" t="s">
        <v>107</v>
      </c>
      <c r="K25" s="288"/>
      <c r="L25" s="235"/>
      <c r="M25" s="236"/>
      <c r="N25" s="236"/>
      <c r="O25" s="232"/>
    </row>
    <row r="26" spans="2:23" ht="53.1" customHeight="1">
      <c r="B26" s="237"/>
      <c r="C26" s="238" t="s">
        <v>108</v>
      </c>
      <c r="D26" s="238" t="s">
        <v>109</v>
      </c>
      <c r="E26" s="239" t="s">
        <v>110</v>
      </c>
      <c r="F26" s="240"/>
      <c r="G26" s="241" t="s">
        <v>109</v>
      </c>
      <c r="H26" s="239" t="s">
        <v>110</v>
      </c>
      <c r="I26" s="240"/>
      <c r="J26" s="241" t="s">
        <v>109</v>
      </c>
      <c r="K26" s="238" t="s">
        <v>110</v>
      </c>
      <c r="L26" s="240"/>
      <c r="N26" s="284" t="s">
        <v>111</v>
      </c>
      <c r="O26" s="284"/>
      <c r="R26" s="242"/>
      <c r="S26"/>
      <c r="T26" s="180"/>
      <c r="U26" s="182"/>
      <c r="V26" s="182"/>
      <c r="W26" s="182"/>
    </row>
    <row r="27" spans="2:23" s="180" customFormat="1" ht="24" customHeight="1">
      <c r="B27" s="243"/>
      <c r="C27" s="244">
        <v>9</v>
      </c>
      <c r="D27" s="183">
        <v>60.25</v>
      </c>
      <c r="E27" s="183">
        <v>66.5</v>
      </c>
      <c r="F27" s="184"/>
      <c r="G27" s="183">
        <v>68.5</v>
      </c>
      <c r="H27" s="183">
        <v>74.75</v>
      </c>
      <c r="I27" s="245"/>
      <c r="J27" s="183">
        <v>77</v>
      </c>
      <c r="K27" s="183">
        <v>83.25</v>
      </c>
      <c r="L27" s="185"/>
      <c r="M27" s="186"/>
      <c r="N27" s="284"/>
      <c r="O27" s="284"/>
      <c r="R27" s="187"/>
      <c r="S27"/>
      <c r="V27" s="188"/>
      <c r="W27" s="188"/>
    </row>
    <row r="28" spans="2:23" s="180" customFormat="1" ht="24" customHeight="1">
      <c r="B28" s="243"/>
      <c r="C28" s="246">
        <v>10</v>
      </c>
      <c r="D28" s="189">
        <v>65.5</v>
      </c>
      <c r="E28" s="189">
        <v>73</v>
      </c>
      <c r="F28" s="190"/>
      <c r="G28" s="189">
        <v>75.25</v>
      </c>
      <c r="H28" s="189">
        <v>82.5</v>
      </c>
      <c r="I28" s="247"/>
      <c r="J28" s="189">
        <v>85</v>
      </c>
      <c r="K28" s="189">
        <v>92.5</v>
      </c>
      <c r="L28" s="185"/>
      <c r="M28" s="186"/>
      <c r="N28" s="284"/>
      <c r="O28" s="284"/>
      <c r="R28" s="187"/>
      <c r="S28"/>
      <c r="V28" s="188"/>
      <c r="W28" s="188"/>
    </row>
    <row r="29" spans="2:23" s="180" customFormat="1" ht="24" customHeight="1">
      <c r="B29" s="243"/>
      <c r="C29" s="248" t="s">
        <v>112</v>
      </c>
      <c r="D29" s="183">
        <v>71.75</v>
      </c>
      <c r="E29" s="183">
        <v>79.25</v>
      </c>
      <c r="F29" s="191"/>
      <c r="G29" s="183">
        <v>81.75</v>
      </c>
      <c r="H29" s="183">
        <v>89.25</v>
      </c>
      <c r="I29" s="249"/>
      <c r="J29" s="183">
        <v>92</v>
      </c>
      <c r="K29" s="183">
        <v>99.5</v>
      </c>
      <c r="L29" s="185"/>
      <c r="M29" s="186"/>
      <c r="N29" s="284"/>
      <c r="O29" s="284"/>
      <c r="R29" s="187"/>
      <c r="S29"/>
      <c r="V29" s="188"/>
      <c r="W29" s="188"/>
    </row>
    <row r="30" spans="2:23" s="180" customFormat="1" ht="24" customHeight="1">
      <c r="B30" s="243"/>
      <c r="C30" s="246">
        <v>11</v>
      </c>
      <c r="D30" s="189">
        <v>82.5</v>
      </c>
      <c r="E30" s="189">
        <v>88.75</v>
      </c>
      <c r="F30" s="190"/>
      <c r="G30" s="189">
        <v>91.25</v>
      </c>
      <c r="H30" s="189">
        <v>97.5</v>
      </c>
      <c r="I30" s="247"/>
      <c r="J30" s="189">
        <v>100.25</v>
      </c>
      <c r="K30" s="189">
        <v>106.5</v>
      </c>
      <c r="L30" s="185"/>
      <c r="M30" s="186"/>
      <c r="N30" s="284"/>
      <c r="O30" s="284"/>
      <c r="R30" s="187"/>
      <c r="S30"/>
      <c r="V30" s="188"/>
      <c r="W30" s="188"/>
    </row>
    <row r="31" spans="2:23" s="180" customFormat="1" ht="24" customHeight="1">
      <c r="B31" s="243"/>
      <c r="C31" s="248" t="s">
        <v>113</v>
      </c>
      <c r="D31" s="183">
        <v>89</v>
      </c>
      <c r="E31" s="183">
        <v>95</v>
      </c>
      <c r="F31" s="190"/>
      <c r="G31" s="183">
        <v>97.75</v>
      </c>
      <c r="H31" s="183">
        <v>104</v>
      </c>
      <c r="I31" s="247"/>
      <c r="J31" s="183">
        <v>107</v>
      </c>
      <c r="K31" s="183">
        <v>112.75</v>
      </c>
      <c r="L31" s="185"/>
      <c r="M31" s="186"/>
      <c r="N31" s="284"/>
      <c r="O31" s="284"/>
      <c r="R31" s="187"/>
      <c r="S31"/>
      <c r="V31" s="188"/>
      <c r="W31" s="188"/>
    </row>
    <row r="32" spans="2:23" s="180" customFormat="1" ht="24" customHeight="1">
      <c r="B32" s="243"/>
      <c r="C32" s="246">
        <v>12</v>
      </c>
      <c r="D32" s="189">
        <v>90.25</v>
      </c>
      <c r="E32" s="189">
        <v>98</v>
      </c>
      <c r="F32" s="190"/>
      <c r="G32" s="189">
        <v>100.75</v>
      </c>
      <c r="H32" s="189">
        <v>108.5</v>
      </c>
      <c r="I32" s="247"/>
      <c r="J32" s="189">
        <v>111.75</v>
      </c>
      <c r="K32" s="189">
        <v>118.5</v>
      </c>
      <c r="L32" s="185"/>
      <c r="M32" s="186"/>
      <c r="N32" s="284"/>
      <c r="O32" s="284"/>
      <c r="R32" s="187"/>
      <c r="S32"/>
      <c r="V32" s="188"/>
      <c r="W32" s="188"/>
    </row>
    <row r="33" spans="2:23" s="180" customFormat="1" ht="24" customHeight="1">
      <c r="B33" s="243"/>
      <c r="C33" s="248">
        <v>13</v>
      </c>
      <c r="D33" s="183">
        <v>99.25</v>
      </c>
      <c r="E33" s="183">
        <v>107.25</v>
      </c>
      <c r="F33" s="190"/>
      <c r="G33" s="183">
        <v>110</v>
      </c>
      <c r="H33" s="183">
        <v>117</v>
      </c>
      <c r="I33" s="247"/>
      <c r="J33" s="183">
        <v>120.25</v>
      </c>
      <c r="K33" s="183">
        <v>127</v>
      </c>
      <c r="L33" s="185"/>
      <c r="M33" s="186"/>
      <c r="N33" s="284"/>
      <c r="O33" s="284"/>
      <c r="R33" s="187"/>
      <c r="S33"/>
      <c r="V33" s="188"/>
      <c r="W33" s="188"/>
    </row>
    <row r="34" spans="2:23" s="180" customFormat="1" ht="24" customHeight="1">
      <c r="B34" s="243"/>
      <c r="C34" s="246">
        <v>14</v>
      </c>
      <c r="D34" s="189">
        <v>104.75</v>
      </c>
      <c r="E34" s="189">
        <v>113.5</v>
      </c>
      <c r="F34" s="190"/>
      <c r="G34" s="189">
        <v>116.5</v>
      </c>
      <c r="H34" s="189">
        <v>124.75</v>
      </c>
      <c r="I34" s="247"/>
      <c r="J34" s="189">
        <v>128.25</v>
      </c>
      <c r="K34" s="189">
        <v>136.25</v>
      </c>
      <c r="L34" s="185"/>
      <c r="M34" s="186"/>
      <c r="N34" s="284"/>
      <c r="O34" s="284"/>
      <c r="R34" s="187"/>
      <c r="S34"/>
    </row>
    <row r="35" spans="2:23" s="180" customFormat="1" ht="24" customHeight="1">
      <c r="B35" s="243"/>
      <c r="C35" s="248">
        <v>15</v>
      </c>
      <c r="D35" s="183">
        <v>111.75</v>
      </c>
      <c r="E35" s="183">
        <v>121.25</v>
      </c>
      <c r="F35" s="190"/>
      <c r="G35" s="183">
        <v>124.5</v>
      </c>
      <c r="H35" s="183">
        <v>134</v>
      </c>
      <c r="I35" s="247"/>
      <c r="J35" s="183">
        <v>137.5</v>
      </c>
      <c r="K35" s="183">
        <v>147</v>
      </c>
      <c r="L35" s="185"/>
      <c r="M35" s="285" t="s">
        <v>114</v>
      </c>
      <c r="N35" s="285"/>
      <c r="O35" s="215">
        <v>1.2422</v>
      </c>
      <c r="R35" s="187"/>
      <c r="S35"/>
    </row>
    <row r="36" spans="2:23" ht="15" customHeight="1" thickBot="1">
      <c r="B36" s="251"/>
      <c r="C36" s="252"/>
      <c r="D36" s="192"/>
      <c r="E36" s="192"/>
      <c r="F36" s="193"/>
      <c r="G36" s="193"/>
      <c r="H36" s="193"/>
      <c r="I36" s="253"/>
      <c r="J36" s="187"/>
      <c r="K36" s="187"/>
      <c r="L36" s="187"/>
      <c r="M36" s="194"/>
      <c r="N36" s="250"/>
      <c r="O36" s="250"/>
      <c r="R36" s="187"/>
      <c r="S36"/>
      <c r="T36" s="180"/>
    </row>
    <row r="37" spans="2:23" ht="14.45" thickTop="1">
      <c r="B37" s="195"/>
      <c r="C37" s="195"/>
      <c r="D37" s="195"/>
      <c r="E37" s="195"/>
      <c r="F37" s="195"/>
      <c r="G37" s="195"/>
      <c r="H37" s="195"/>
      <c r="I37" s="195"/>
      <c r="J37" s="195"/>
      <c r="K37" s="195"/>
      <c r="L37" s="195"/>
      <c r="M37" s="195"/>
      <c r="N37" s="195"/>
      <c r="O37" s="195"/>
      <c r="S37"/>
    </row>
    <row r="38" spans="2:23" ht="36" customHeight="1">
      <c r="B38" s="225"/>
      <c r="C38" s="174" t="s">
        <v>102</v>
      </c>
      <c r="D38" s="175"/>
      <c r="E38" s="176"/>
      <c r="F38" s="176"/>
      <c r="G38" s="177" t="s">
        <v>104</v>
      </c>
      <c r="H38" s="178"/>
      <c r="I38" s="196"/>
      <c r="J38" s="197" t="s">
        <v>54</v>
      </c>
      <c r="K38" s="196"/>
      <c r="L38" s="176"/>
      <c r="M38" s="176"/>
      <c r="N38" s="176"/>
      <c r="O38" s="179" t="s">
        <v>102</v>
      </c>
      <c r="R38" s="206"/>
      <c r="S38" s="180"/>
      <c r="T38" s="180"/>
    </row>
    <row r="39" spans="2:23" ht="6.75" customHeight="1">
      <c r="B39" s="226"/>
      <c r="C39" s="227"/>
      <c r="D39" s="228"/>
      <c r="E39" s="229"/>
      <c r="F39" s="230"/>
      <c r="G39" s="286"/>
      <c r="H39" s="286"/>
      <c r="I39" s="181"/>
      <c r="J39" s="181"/>
      <c r="K39" s="231"/>
      <c r="L39" s="231"/>
      <c r="M39" s="231"/>
      <c r="N39" s="231"/>
      <c r="O39" s="232"/>
      <c r="S39" s="180"/>
      <c r="T39" s="180"/>
    </row>
    <row r="40" spans="2:23" ht="24" customHeight="1">
      <c r="B40" s="226"/>
      <c r="C40" s="233"/>
      <c r="D40" s="287" t="s">
        <v>105</v>
      </c>
      <c r="E40" s="288"/>
      <c r="F40" s="234"/>
      <c r="G40" s="287" t="s">
        <v>106</v>
      </c>
      <c r="H40" s="288"/>
      <c r="I40" s="181"/>
      <c r="J40" s="287" t="s">
        <v>107</v>
      </c>
      <c r="K40" s="288"/>
      <c r="L40" s="235"/>
      <c r="M40" s="236"/>
      <c r="N40" s="236"/>
      <c r="O40" s="232"/>
    </row>
    <row r="41" spans="2:23" ht="53.1" customHeight="1">
      <c r="B41" s="237"/>
      <c r="C41" s="238" t="s">
        <v>108</v>
      </c>
      <c r="D41" s="238" t="s">
        <v>109</v>
      </c>
      <c r="E41" s="239" t="s">
        <v>110</v>
      </c>
      <c r="F41" s="240"/>
      <c r="G41" s="241" t="s">
        <v>109</v>
      </c>
      <c r="H41" s="239" t="s">
        <v>110</v>
      </c>
      <c r="I41" s="240"/>
      <c r="J41" s="241" t="s">
        <v>109</v>
      </c>
      <c r="K41" s="238" t="s">
        <v>110</v>
      </c>
      <c r="L41" s="240"/>
      <c r="N41" s="284" t="s">
        <v>111</v>
      </c>
      <c r="O41" s="284"/>
      <c r="R41" s="242"/>
      <c r="S41"/>
      <c r="T41" s="180"/>
      <c r="U41" s="182"/>
      <c r="V41" s="182"/>
      <c r="W41" s="182"/>
    </row>
    <row r="42" spans="2:23" s="180" customFormat="1" ht="24" customHeight="1">
      <c r="B42" s="243"/>
      <c r="C42" s="244">
        <v>9</v>
      </c>
      <c r="D42" s="183">
        <v>60.25</v>
      </c>
      <c r="E42" s="183">
        <v>66.75</v>
      </c>
      <c r="F42" s="184"/>
      <c r="G42" s="183">
        <v>68.5</v>
      </c>
      <c r="H42" s="183">
        <v>75</v>
      </c>
      <c r="I42" s="245"/>
      <c r="J42" s="183">
        <v>77</v>
      </c>
      <c r="K42" s="183">
        <v>83.5</v>
      </c>
      <c r="L42" s="185"/>
      <c r="M42" s="186"/>
      <c r="N42" s="284"/>
      <c r="O42" s="284"/>
      <c r="R42" s="187"/>
      <c r="S42"/>
      <c r="V42" s="188"/>
      <c r="W42" s="188"/>
    </row>
    <row r="43" spans="2:23" s="180" customFormat="1" ht="24" customHeight="1">
      <c r="B43" s="243"/>
      <c r="C43" s="246">
        <v>10</v>
      </c>
      <c r="D43" s="189">
        <v>65.75</v>
      </c>
      <c r="E43" s="189">
        <v>73</v>
      </c>
      <c r="F43" s="190"/>
      <c r="G43" s="189">
        <v>75.25</v>
      </c>
      <c r="H43" s="189">
        <v>82.75</v>
      </c>
      <c r="I43" s="247"/>
      <c r="J43" s="189">
        <v>85.25</v>
      </c>
      <c r="K43" s="189">
        <v>92.5</v>
      </c>
      <c r="L43" s="185"/>
      <c r="M43" s="186"/>
      <c r="N43" s="284"/>
      <c r="O43" s="284"/>
      <c r="R43" s="187"/>
      <c r="S43"/>
      <c r="V43" s="188"/>
      <c r="W43" s="188"/>
    </row>
    <row r="44" spans="2:23" s="180" customFormat="1" ht="24" customHeight="1">
      <c r="B44" s="243"/>
      <c r="C44" s="248" t="s">
        <v>112</v>
      </c>
      <c r="D44" s="183">
        <v>71.75</v>
      </c>
      <c r="E44" s="183">
        <v>79.25</v>
      </c>
      <c r="F44" s="191"/>
      <c r="G44" s="183">
        <v>81.75</v>
      </c>
      <c r="H44" s="183">
        <v>89.25</v>
      </c>
      <c r="I44" s="249"/>
      <c r="J44" s="183">
        <v>92</v>
      </c>
      <c r="K44" s="183">
        <v>99.5</v>
      </c>
      <c r="L44" s="185"/>
      <c r="M44" s="186"/>
      <c r="N44" s="284"/>
      <c r="O44" s="284"/>
      <c r="R44" s="187"/>
      <c r="S44"/>
      <c r="V44" s="188"/>
      <c r="W44" s="188"/>
    </row>
    <row r="45" spans="2:23" s="180" customFormat="1" ht="24" customHeight="1">
      <c r="B45" s="243"/>
      <c r="C45" s="246">
        <v>11</v>
      </c>
      <c r="D45" s="189">
        <v>82.75</v>
      </c>
      <c r="E45" s="189">
        <v>89</v>
      </c>
      <c r="F45" s="190"/>
      <c r="G45" s="189">
        <v>91.5</v>
      </c>
      <c r="H45" s="189">
        <v>97.75</v>
      </c>
      <c r="I45" s="247"/>
      <c r="J45" s="189">
        <v>100.5</v>
      </c>
      <c r="K45" s="189">
        <v>106.75</v>
      </c>
      <c r="L45" s="185"/>
      <c r="M45" s="186"/>
      <c r="N45" s="284"/>
      <c r="O45" s="284"/>
      <c r="R45" s="187"/>
      <c r="S45"/>
      <c r="V45" s="188"/>
      <c r="W45" s="188"/>
    </row>
    <row r="46" spans="2:23" s="180" customFormat="1" ht="24" customHeight="1">
      <c r="B46" s="243"/>
      <c r="C46" s="248" t="s">
        <v>113</v>
      </c>
      <c r="D46" s="183">
        <v>89.25</v>
      </c>
      <c r="E46" s="183">
        <v>95.25</v>
      </c>
      <c r="F46" s="190"/>
      <c r="G46" s="183">
        <v>98</v>
      </c>
      <c r="H46" s="183">
        <v>104.25</v>
      </c>
      <c r="I46" s="247"/>
      <c r="J46" s="183">
        <v>107.25</v>
      </c>
      <c r="K46" s="183">
        <v>113</v>
      </c>
      <c r="L46" s="185"/>
      <c r="M46" s="186"/>
      <c r="N46" s="284"/>
      <c r="O46" s="284"/>
      <c r="R46" s="187"/>
      <c r="S46"/>
      <c r="V46" s="188"/>
      <c r="W46" s="188"/>
    </row>
    <row r="47" spans="2:23" s="180" customFormat="1" ht="24" customHeight="1">
      <c r="B47" s="243"/>
      <c r="C47" s="246">
        <v>12</v>
      </c>
      <c r="D47" s="189">
        <v>90.25</v>
      </c>
      <c r="E47" s="189">
        <v>98</v>
      </c>
      <c r="F47" s="190"/>
      <c r="G47" s="189">
        <v>101</v>
      </c>
      <c r="H47" s="189">
        <v>108.75</v>
      </c>
      <c r="I47" s="247"/>
      <c r="J47" s="189">
        <v>112</v>
      </c>
      <c r="K47" s="189">
        <v>118.75</v>
      </c>
      <c r="L47" s="185"/>
      <c r="M47" s="186"/>
      <c r="N47" s="284"/>
      <c r="O47" s="284"/>
      <c r="R47" s="187"/>
      <c r="S47"/>
      <c r="V47" s="188"/>
      <c r="W47" s="188"/>
    </row>
    <row r="48" spans="2:23" s="180" customFormat="1" ht="24" customHeight="1">
      <c r="B48" s="243"/>
      <c r="C48" s="248">
        <v>13</v>
      </c>
      <c r="D48" s="183">
        <v>99.5</v>
      </c>
      <c r="E48" s="183">
        <v>107.25</v>
      </c>
      <c r="F48" s="190"/>
      <c r="G48" s="183">
        <v>110.25</v>
      </c>
      <c r="H48" s="183">
        <v>117</v>
      </c>
      <c r="I48" s="247"/>
      <c r="J48" s="183">
        <v>120.5</v>
      </c>
      <c r="K48" s="183">
        <v>127.25</v>
      </c>
      <c r="L48" s="185"/>
      <c r="M48" s="186"/>
      <c r="N48" s="284"/>
      <c r="O48" s="284"/>
      <c r="R48" s="187"/>
      <c r="S48"/>
      <c r="V48" s="188"/>
      <c r="W48" s="188"/>
    </row>
    <row r="49" spans="2:23" s="180" customFormat="1" ht="24" customHeight="1">
      <c r="B49" s="243"/>
      <c r="C49" s="246">
        <v>14</v>
      </c>
      <c r="D49" s="189">
        <v>105</v>
      </c>
      <c r="E49" s="189">
        <v>113.5</v>
      </c>
      <c r="F49" s="190"/>
      <c r="G49" s="189">
        <v>116.75</v>
      </c>
      <c r="H49" s="189">
        <v>124.75</v>
      </c>
      <c r="I49" s="247"/>
      <c r="J49" s="189">
        <v>128.25</v>
      </c>
      <c r="K49" s="189">
        <v>136.5</v>
      </c>
      <c r="L49" s="185"/>
      <c r="M49" s="186"/>
      <c r="N49" s="284"/>
      <c r="O49" s="284"/>
      <c r="R49" s="187"/>
      <c r="S49"/>
    </row>
    <row r="50" spans="2:23" s="180" customFormat="1" ht="24" customHeight="1">
      <c r="B50" s="243"/>
      <c r="C50" s="248">
        <v>15</v>
      </c>
      <c r="D50" s="183">
        <v>112</v>
      </c>
      <c r="E50" s="183">
        <v>121.5</v>
      </c>
      <c r="F50" s="190"/>
      <c r="G50" s="183">
        <v>124.75</v>
      </c>
      <c r="H50" s="183">
        <v>134.25</v>
      </c>
      <c r="I50" s="247"/>
      <c r="J50" s="183">
        <v>137.75</v>
      </c>
      <c r="K50" s="183">
        <v>147.25</v>
      </c>
      <c r="L50" s="185"/>
      <c r="M50" s="285" t="s">
        <v>114</v>
      </c>
      <c r="N50" s="285"/>
      <c r="O50" s="215">
        <v>1.2422</v>
      </c>
      <c r="R50" s="187"/>
      <c r="S50"/>
    </row>
    <row r="51" spans="2:23" ht="15" customHeight="1" thickBot="1">
      <c r="B51" s="251"/>
      <c r="C51" s="252"/>
      <c r="D51" s="192"/>
      <c r="E51" s="192"/>
      <c r="F51" s="193"/>
      <c r="G51" s="193"/>
      <c r="H51" s="193"/>
      <c r="I51" s="253"/>
      <c r="J51" s="187"/>
      <c r="K51" s="187"/>
      <c r="L51" s="187"/>
      <c r="M51" s="194"/>
      <c r="N51" s="250"/>
      <c r="O51" s="250"/>
      <c r="R51" s="187"/>
      <c r="S51"/>
      <c r="T51" s="180"/>
    </row>
    <row r="52" spans="2:23" ht="14.45" thickTop="1">
      <c r="B52" s="195"/>
      <c r="C52" s="195"/>
      <c r="D52" s="195"/>
      <c r="E52" s="195"/>
      <c r="F52" s="195"/>
      <c r="G52" s="195"/>
      <c r="H52" s="195"/>
      <c r="I52" s="195"/>
      <c r="J52" s="195"/>
      <c r="K52" s="195"/>
      <c r="L52" s="195"/>
      <c r="M52" s="195"/>
      <c r="N52" s="195"/>
      <c r="O52" s="195"/>
      <c r="S52"/>
    </row>
    <row r="53" spans="2:23" ht="36" customHeight="1">
      <c r="B53" s="225"/>
      <c r="C53" s="174" t="s">
        <v>102</v>
      </c>
      <c r="D53" s="175"/>
      <c r="E53" s="176"/>
      <c r="F53" s="176"/>
      <c r="G53" s="177" t="s">
        <v>104</v>
      </c>
      <c r="H53" s="178"/>
      <c r="I53" s="196"/>
      <c r="J53" s="197" t="s">
        <v>56</v>
      </c>
      <c r="K53" s="196"/>
      <c r="L53" s="176"/>
      <c r="M53" s="176"/>
      <c r="N53" s="176"/>
      <c r="O53" s="179" t="s">
        <v>102</v>
      </c>
      <c r="R53" s="206"/>
      <c r="S53" s="180"/>
      <c r="T53" s="180"/>
    </row>
    <row r="54" spans="2:23" ht="6.75" customHeight="1">
      <c r="B54" s="226"/>
      <c r="C54" s="227"/>
      <c r="D54" s="228"/>
      <c r="E54" s="229"/>
      <c r="F54" s="230"/>
      <c r="G54" s="286"/>
      <c r="H54" s="286"/>
      <c r="I54" s="181"/>
      <c r="J54" s="181"/>
      <c r="K54" s="231"/>
      <c r="L54" s="231"/>
      <c r="M54" s="231"/>
      <c r="N54" s="231"/>
      <c r="O54" s="232"/>
      <c r="S54" s="180"/>
      <c r="T54" s="180"/>
    </row>
    <row r="55" spans="2:23" ht="24" customHeight="1">
      <c r="B55" s="226"/>
      <c r="C55" s="233"/>
      <c r="D55" s="287" t="s">
        <v>105</v>
      </c>
      <c r="E55" s="288"/>
      <c r="F55" s="234"/>
      <c r="G55" s="287" t="s">
        <v>106</v>
      </c>
      <c r="H55" s="288"/>
      <c r="I55" s="181"/>
      <c r="J55" s="287" t="s">
        <v>107</v>
      </c>
      <c r="K55" s="288"/>
      <c r="L55" s="235"/>
      <c r="M55" s="236"/>
      <c r="N55" s="236"/>
      <c r="O55" s="232"/>
    </row>
    <row r="56" spans="2:23" ht="53.1" customHeight="1">
      <c r="B56" s="237"/>
      <c r="C56" s="238" t="s">
        <v>108</v>
      </c>
      <c r="D56" s="238" t="s">
        <v>109</v>
      </c>
      <c r="E56" s="239" t="s">
        <v>110</v>
      </c>
      <c r="F56" s="240"/>
      <c r="G56" s="241" t="s">
        <v>109</v>
      </c>
      <c r="H56" s="239" t="s">
        <v>110</v>
      </c>
      <c r="I56" s="240"/>
      <c r="J56" s="241" t="s">
        <v>109</v>
      </c>
      <c r="K56" s="238" t="s">
        <v>110</v>
      </c>
      <c r="L56" s="240"/>
      <c r="N56" s="284" t="s">
        <v>111</v>
      </c>
      <c r="O56" s="284"/>
      <c r="R56" s="242"/>
      <c r="S56"/>
      <c r="T56" s="180"/>
      <c r="U56" s="182"/>
      <c r="V56" s="182"/>
      <c r="W56" s="182"/>
    </row>
    <row r="57" spans="2:23" s="180" customFormat="1" ht="24" customHeight="1">
      <c r="B57" s="243"/>
      <c r="C57" s="244">
        <v>9</v>
      </c>
      <c r="D57" s="183">
        <v>54.5</v>
      </c>
      <c r="E57" s="183">
        <v>60.75</v>
      </c>
      <c r="F57" s="184"/>
      <c r="G57" s="183">
        <v>62</v>
      </c>
      <c r="H57" s="183">
        <v>68.5</v>
      </c>
      <c r="I57" s="245"/>
      <c r="J57" s="183">
        <v>69.75</v>
      </c>
      <c r="K57" s="183">
        <v>76.25</v>
      </c>
      <c r="L57" s="185"/>
      <c r="M57" s="186"/>
      <c r="N57" s="284"/>
      <c r="O57" s="284"/>
      <c r="R57" s="187"/>
      <c r="S57"/>
      <c r="V57" s="188"/>
      <c r="W57" s="188"/>
    </row>
    <row r="58" spans="2:23" s="180" customFormat="1" ht="24" customHeight="1">
      <c r="B58" s="243"/>
      <c r="C58" s="246">
        <v>10</v>
      </c>
      <c r="D58" s="189">
        <v>59</v>
      </c>
      <c r="E58" s="189">
        <v>66.25</v>
      </c>
      <c r="F58" s="190"/>
      <c r="G58" s="189">
        <v>67.75</v>
      </c>
      <c r="H58" s="189">
        <v>75.25</v>
      </c>
      <c r="I58" s="247"/>
      <c r="J58" s="189">
        <v>76.75</v>
      </c>
      <c r="K58" s="189">
        <v>84.25</v>
      </c>
      <c r="L58" s="185"/>
      <c r="M58" s="186"/>
      <c r="N58" s="284"/>
      <c r="O58" s="284"/>
      <c r="R58" s="187"/>
      <c r="S58"/>
      <c r="V58" s="188"/>
      <c r="W58" s="188"/>
    </row>
    <row r="59" spans="2:23" s="180" customFormat="1" ht="24" customHeight="1">
      <c r="B59" s="243"/>
      <c r="C59" s="248" t="s">
        <v>112</v>
      </c>
      <c r="D59" s="183">
        <v>64.25</v>
      </c>
      <c r="E59" s="183">
        <v>72</v>
      </c>
      <c r="F59" s="191"/>
      <c r="G59" s="183">
        <v>73.5</v>
      </c>
      <c r="H59" s="183">
        <v>81</v>
      </c>
      <c r="I59" s="249"/>
      <c r="J59" s="183">
        <v>82.75</v>
      </c>
      <c r="K59" s="183">
        <v>90.25</v>
      </c>
      <c r="L59" s="185"/>
      <c r="M59" s="186"/>
      <c r="N59" s="284"/>
      <c r="O59" s="284"/>
      <c r="R59" s="187"/>
      <c r="S59"/>
      <c r="V59" s="188"/>
      <c r="W59" s="188"/>
    </row>
    <row r="60" spans="2:23" s="180" customFormat="1" ht="24" customHeight="1">
      <c r="B60" s="243"/>
      <c r="C60" s="246">
        <v>11</v>
      </c>
      <c r="D60" s="189">
        <v>75</v>
      </c>
      <c r="E60" s="189">
        <v>81.25</v>
      </c>
      <c r="F60" s="190"/>
      <c r="G60" s="189">
        <v>83</v>
      </c>
      <c r="H60" s="189">
        <v>89</v>
      </c>
      <c r="I60" s="247"/>
      <c r="J60" s="189">
        <v>91</v>
      </c>
      <c r="K60" s="189">
        <v>97.25</v>
      </c>
      <c r="L60" s="185"/>
      <c r="M60" s="186"/>
      <c r="N60" s="284"/>
      <c r="O60" s="284"/>
      <c r="R60" s="187"/>
      <c r="S60"/>
      <c r="V60" s="188"/>
      <c r="W60" s="188"/>
    </row>
    <row r="61" spans="2:23" s="180" customFormat="1" ht="24" customHeight="1">
      <c r="B61" s="243"/>
      <c r="C61" s="248" t="s">
        <v>113</v>
      </c>
      <c r="D61" s="183">
        <v>82.75</v>
      </c>
      <c r="E61" s="183">
        <v>89</v>
      </c>
      <c r="F61" s="190"/>
      <c r="G61" s="183">
        <v>91</v>
      </c>
      <c r="H61" s="183">
        <v>97</v>
      </c>
      <c r="I61" s="247"/>
      <c r="J61" s="183">
        <v>99.25</v>
      </c>
      <c r="K61" s="183">
        <v>105</v>
      </c>
      <c r="L61" s="185"/>
      <c r="M61" s="186"/>
      <c r="N61" s="284"/>
      <c r="O61" s="284"/>
      <c r="R61" s="187"/>
      <c r="S61"/>
      <c r="V61" s="188"/>
      <c r="W61" s="188"/>
    </row>
    <row r="62" spans="2:23" s="180" customFormat="1" ht="24" customHeight="1">
      <c r="B62" s="243"/>
      <c r="C62" s="246">
        <v>12</v>
      </c>
      <c r="D62" s="189">
        <v>84.75</v>
      </c>
      <c r="E62" s="189">
        <v>92.5</v>
      </c>
      <c r="F62" s="190"/>
      <c r="G62" s="189">
        <v>94.75</v>
      </c>
      <c r="H62" s="189">
        <v>102.5</v>
      </c>
      <c r="I62" s="247"/>
      <c r="J62" s="189">
        <v>105</v>
      </c>
      <c r="K62" s="189">
        <v>111.75</v>
      </c>
      <c r="L62" s="185"/>
      <c r="M62" s="186"/>
      <c r="N62" s="284"/>
      <c r="O62" s="284"/>
      <c r="R62" s="187"/>
      <c r="S62"/>
      <c r="V62" s="188"/>
      <c r="W62" s="188"/>
    </row>
    <row r="63" spans="2:23" s="180" customFormat="1" ht="24" customHeight="1">
      <c r="B63" s="243"/>
      <c r="C63" s="248">
        <v>13</v>
      </c>
      <c r="D63" s="183">
        <v>96</v>
      </c>
      <c r="E63" s="183">
        <v>104</v>
      </c>
      <c r="F63" s="190"/>
      <c r="G63" s="183">
        <v>106.5</v>
      </c>
      <c r="H63" s="183">
        <v>113.25</v>
      </c>
      <c r="I63" s="247"/>
      <c r="J63" s="183">
        <v>116.25</v>
      </c>
      <c r="K63" s="183">
        <v>123</v>
      </c>
      <c r="L63" s="185"/>
      <c r="M63" s="186"/>
      <c r="N63" s="284"/>
      <c r="O63" s="284"/>
      <c r="R63" s="187"/>
      <c r="S63"/>
      <c r="V63" s="188"/>
      <c r="W63" s="188"/>
    </row>
    <row r="64" spans="2:23" s="180" customFormat="1" ht="24" customHeight="1">
      <c r="B64" s="243"/>
      <c r="C64" s="246">
        <v>14</v>
      </c>
      <c r="D64" s="189">
        <v>103.5</v>
      </c>
      <c r="E64" s="189">
        <v>112.25</v>
      </c>
      <c r="F64" s="190"/>
      <c r="G64" s="189">
        <v>115</v>
      </c>
      <c r="H64" s="189">
        <v>123.25</v>
      </c>
      <c r="I64" s="247"/>
      <c r="J64" s="189">
        <v>126.5</v>
      </c>
      <c r="K64" s="189">
        <v>134.75</v>
      </c>
      <c r="L64" s="185"/>
      <c r="M64" s="186"/>
      <c r="N64" s="284"/>
      <c r="O64" s="284"/>
      <c r="R64" s="187"/>
      <c r="S64"/>
    </row>
    <row r="65" spans="2:23" s="180" customFormat="1" ht="24" customHeight="1">
      <c r="B65" s="243"/>
      <c r="C65" s="248">
        <v>15</v>
      </c>
      <c r="D65" s="183">
        <v>110</v>
      </c>
      <c r="E65" s="183">
        <v>119.5</v>
      </c>
      <c r="F65" s="190"/>
      <c r="G65" s="183">
        <v>122.5</v>
      </c>
      <c r="H65" s="183">
        <v>131.75</v>
      </c>
      <c r="I65" s="247"/>
      <c r="J65" s="183">
        <v>135.25</v>
      </c>
      <c r="K65" s="183">
        <v>144.75</v>
      </c>
      <c r="L65" s="185"/>
      <c r="M65" s="285" t="s">
        <v>114</v>
      </c>
      <c r="N65" s="285"/>
      <c r="O65" s="215">
        <v>1.2422</v>
      </c>
      <c r="R65" s="187"/>
      <c r="S65"/>
    </row>
    <row r="66" spans="2:23" ht="15" customHeight="1" thickBot="1">
      <c r="B66" s="251"/>
      <c r="C66" s="252"/>
      <c r="D66" s="192"/>
      <c r="E66" s="192"/>
      <c r="F66" s="193"/>
      <c r="G66" s="193"/>
      <c r="H66" s="193"/>
      <c r="I66" s="253"/>
      <c r="J66" s="187"/>
      <c r="K66" s="187"/>
      <c r="L66" s="187"/>
      <c r="M66" s="194"/>
      <c r="N66" s="250"/>
      <c r="O66" s="250"/>
      <c r="R66" s="187"/>
      <c r="S66"/>
      <c r="T66" s="180"/>
    </row>
    <row r="67" spans="2:23" ht="14.45" thickTop="1">
      <c r="B67" s="195"/>
      <c r="C67" s="195"/>
      <c r="D67" s="195"/>
      <c r="E67" s="195"/>
      <c r="F67" s="195"/>
      <c r="G67" s="195"/>
      <c r="H67" s="195"/>
      <c r="I67" s="195"/>
      <c r="J67" s="195"/>
      <c r="K67" s="195"/>
      <c r="L67" s="195"/>
      <c r="M67" s="195"/>
      <c r="N67" s="195"/>
      <c r="O67" s="195"/>
      <c r="S67"/>
    </row>
    <row r="68" spans="2:23" ht="36" customHeight="1">
      <c r="B68" s="225"/>
      <c r="C68" s="174" t="s">
        <v>102</v>
      </c>
      <c r="D68" s="175"/>
      <c r="E68" s="176"/>
      <c r="F68" s="176"/>
      <c r="G68" s="177" t="s">
        <v>104</v>
      </c>
      <c r="H68" s="178"/>
      <c r="I68" s="196"/>
      <c r="J68" s="197" t="s">
        <v>58</v>
      </c>
      <c r="K68" s="196"/>
      <c r="L68" s="176"/>
      <c r="M68" s="176"/>
      <c r="N68" s="176"/>
      <c r="O68" s="179" t="s">
        <v>102</v>
      </c>
      <c r="R68" s="206"/>
      <c r="S68" s="180"/>
      <c r="T68" s="180"/>
    </row>
    <row r="69" spans="2:23" ht="6.75" customHeight="1">
      <c r="B69" s="226"/>
      <c r="C69" s="227"/>
      <c r="D69" s="228"/>
      <c r="E69" s="229"/>
      <c r="F69" s="230"/>
      <c r="G69" s="286"/>
      <c r="H69" s="286"/>
      <c r="I69" s="181"/>
      <c r="J69" s="181"/>
      <c r="K69" s="231"/>
      <c r="L69" s="231"/>
      <c r="M69" s="231"/>
      <c r="N69" s="231"/>
      <c r="O69" s="232"/>
      <c r="S69" s="180"/>
      <c r="T69" s="180"/>
    </row>
    <row r="70" spans="2:23" ht="24" customHeight="1">
      <c r="B70" s="226"/>
      <c r="C70" s="233"/>
      <c r="D70" s="287" t="s">
        <v>105</v>
      </c>
      <c r="E70" s="288"/>
      <c r="F70" s="234"/>
      <c r="G70" s="287" t="s">
        <v>106</v>
      </c>
      <c r="H70" s="288"/>
      <c r="I70" s="181"/>
      <c r="J70" s="287" t="s">
        <v>107</v>
      </c>
      <c r="K70" s="288"/>
      <c r="L70" s="235"/>
      <c r="M70" s="236"/>
      <c r="N70" s="236"/>
      <c r="O70" s="232"/>
    </row>
    <row r="71" spans="2:23" ht="53.1" customHeight="1">
      <c r="B71" s="237"/>
      <c r="C71" s="238" t="s">
        <v>108</v>
      </c>
      <c r="D71" s="238" t="s">
        <v>109</v>
      </c>
      <c r="E71" s="239" t="s">
        <v>110</v>
      </c>
      <c r="F71" s="240"/>
      <c r="G71" s="241" t="s">
        <v>109</v>
      </c>
      <c r="H71" s="239" t="s">
        <v>110</v>
      </c>
      <c r="I71" s="240"/>
      <c r="J71" s="241" t="s">
        <v>109</v>
      </c>
      <c r="K71" s="238" t="s">
        <v>110</v>
      </c>
      <c r="L71" s="240"/>
      <c r="N71" s="284" t="s">
        <v>111</v>
      </c>
      <c r="O71" s="284"/>
      <c r="R71" s="242"/>
      <c r="S71"/>
      <c r="T71" s="180"/>
      <c r="U71" s="182"/>
      <c r="V71" s="182"/>
      <c r="W71" s="182"/>
    </row>
    <row r="72" spans="2:23" s="180" customFormat="1" ht="24" customHeight="1">
      <c r="B72" s="243"/>
      <c r="C72" s="244">
        <v>9</v>
      </c>
      <c r="D72" s="183">
        <v>53</v>
      </c>
      <c r="E72" s="183">
        <v>59.25</v>
      </c>
      <c r="F72" s="184"/>
      <c r="G72" s="183">
        <v>60.25</v>
      </c>
      <c r="H72" s="183">
        <v>66.75</v>
      </c>
      <c r="I72" s="245"/>
      <c r="J72" s="183">
        <v>68</v>
      </c>
      <c r="K72" s="183">
        <v>74.25</v>
      </c>
      <c r="L72" s="185"/>
      <c r="M72" s="186"/>
      <c r="N72" s="284"/>
      <c r="O72" s="284"/>
      <c r="R72" s="187"/>
      <c r="S72"/>
      <c r="V72" s="188"/>
      <c r="W72" s="188"/>
    </row>
    <row r="73" spans="2:23" s="180" customFormat="1" ht="24" customHeight="1">
      <c r="B73" s="243"/>
      <c r="C73" s="246">
        <v>10</v>
      </c>
      <c r="D73" s="189">
        <v>61.25</v>
      </c>
      <c r="E73" s="189">
        <v>68.5</v>
      </c>
      <c r="F73" s="190"/>
      <c r="G73" s="189">
        <v>70.25</v>
      </c>
      <c r="H73" s="189">
        <v>77.75</v>
      </c>
      <c r="I73" s="247"/>
      <c r="J73" s="189">
        <v>79.5</v>
      </c>
      <c r="K73" s="189">
        <v>87</v>
      </c>
      <c r="L73" s="185"/>
      <c r="M73" s="186"/>
      <c r="N73" s="284"/>
      <c r="O73" s="284"/>
      <c r="R73" s="187"/>
      <c r="S73"/>
      <c r="V73" s="188"/>
      <c r="W73" s="188"/>
    </row>
    <row r="74" spans="2:23" s="180" customFormat="1" ht="24" customHeight="1">
      <c r="B74" s="243"/>
      <c r="C74" s="248" t="s">
        <v>112</v>
      </c>
      <c r="D74" s="183">
        <v>66.75</v>
      </c>
      <c r="E74" s="183">
        <v>74.25</v>
      </c>
      <c r="F74" s="191"/>
      <c r="G74" s="183">
        <v>76.25</v>
      </c>
      <c r="H74" s="183">
        <v>83.75</v>
      </c>
      <c r="I74" s="249"/>
      <c r="J74" s="183">
        <v>85.75</v>
      </c>
      <c r="K74" s="183">
        <v>93.5</v>
      </c>
      <c r="L74" s="185"/>
      <c r="M74" s="186"/>
      <c r="N74" s="284"/>
      <c r="O74" s="284"/>
      <c r="R74" s="187"/>
      <c r="S74"/>
      <c r="V74" s="188"/>
      <c r="W74" s="188"/>
    </row>
    <row r="75" spans="2:23" s="180" customFormat="1" ht="24" customHeight="1">
      <c r="B75" s="243"/>
      <c r="C75" s="246">
        <v>11</v>
      </c>
      <c r="D75" s="189">
        <v>82.5</v>
      </c>
      <c r="E75" s="189">
        <v>88.75</v>
      </c>
      <c r="F75" s="190"/>
      <c r="G75" s="189">
        <v>91.25</v>
      </c>
      <c r="H75" s="189">
        <v>97.5</v>
      </c>
      <c r="I75" s="247"/>
      <c r="J75" s="189">
        <v>100.25</v>
      </c>
      <c r="K75" s="189">
        <v>106.5</v>
      </c>
      <c r="L75" s="185"/>
      <c r="M75" s="186"/>
      <c r="N75" s="284"/>
      <c r="O75" s="284"/>
      <c r="R75" s="187"/>
      <c r="S75"/>
      <c r="V75" s="188"/>
      <c r="W75" s="188"/>
    </row>
    <row r="76" spans="2:23" s="180" customFormat="1" ht="24" customHeight="1">
      <c r="B76" s="243"/>
      <c r="C76" s="248" t="s">
        <v>113</v>
      </c>
      <c r="D76" s="183">
        <v>89.25</v>
      </c>
      <c r="E76" s="183">
        <v>95.5</v>
      </c>
      <c r="F76" s="190"/>
      <c r="G76" s="183">
        <v>98.25</v>
      </c>
      <c r="H76" s="183">
        <v>104.25</v>
      </c>
      <c r="I76" s="247"/>
      <c r="J76" s="183">
        <v>107.25</v>
      </c>
      <c r="K76" s="183">
        <v>113</v>
      </c>
      <c r="L76" s="185"/>
      <c r="M76" s="186"/>
      <c r="N76" s="284"/>
      <c r="O76" s="284"/>
      <c r="R76" s="187"/>
      <c r="S76"/>
      <c r="V76" s="188"/>
      <c r="W76" s="188"/>
    </row>
    <row r="77" spans="2:23" s="180" customFormat="1" ht="24" customHeight="1">
      <c r="B77" s="243"/>
      <c r="C77" s="246">
        <v>12</v>
      </c>
      <c r="D77" s="189">
        <v>90.75</v>
      </c>
      <c r="E77" s="189">
        <v>98.5</v>
      </c>
      <c r="F77" s="190"/>
      <c r="G77" s="189">
        <v>101.25</v>
      </c>
      <c r="H77" s="189">
        <v>109.25</v>
      </c>
      <c r="I77" s="247"/>
      <c r="J77" s="189">
        <v>112.25</v>
      </c>
      <c r="K77" s="189">
        <v>119</v>
      </c>
      <c r="L77" s="185"/>
      <c r="M77" s="186"/>
      <c r="N77" s="284"/>
      <c r="O77" s="284"/>
      <c r="R77" s="187"/>
      <c r="S77"/>
      <c r="V77" s="188"/>
      <c r="W77" s="188"/>
    </row>
    <row r="78" spans="2:23" s="180" customFormat="1" ht="24" customHeight="1">
      <c r="B78" s="243"/>
      <c r="C78" s="248">
        <v>13</v>
      </c>
      <c r="D78" s="183">
        <v>93.75</v>
      </c>
      <c r="E78" s="183">
        <v>101.75</v>
      </c>
      <c r="F78" s="190"/>
      <c r="G78" s="183">
        <v>104</v>
      </c>
      <c r="H78" s="183">
        <v>110.75</v>
      </c>
      <c r="I78" s="247"/>
      <c r="J78" s="183">
        <v>113.5</v>
      </c>
      <c r="K78" s="183">
        <v>120.25</v>
      </c>
      <c r="L78" s="185"/>
      <c r="M78" s="186"/>
      <c r="N78" s="284"/>
      <c r="O78" s="284"/>
      <c r="R78" s="187"/>
      <c r="S78"/>
      <c r="V78" s="188"/>
      <c r="W78" s="188"/>
    </row>
    <row r="79" spans="2:23" s="180" customFormat="1" ht="24" customHeight="1">
      <c r="B79" s="243"/>
      <c r="C79" s="246">
        <v>14</v>
      </c>
      <c r="D79" s="189">
        <v>100</v>
      </c>
      <c r="E79" s="189">
        <v>108.5</v>
      </c>
      <c r="F79" s="190"/>
      <c r="G79" s="189">
        <v>111.25</v>
      </c>
      <c r="H79" s="189">
        <v>119.25</v>
      </c>
      <c r="I79" s="247"/>
      <c r="J79" s="189">
        <v>122.25</v>
      </c>
      <c r="K79" s="189">
        <v>130.25</v>
      </c>
      <c r="L79" s="185"/>
      <c r="M79" s="186"/>
      <c r="N79" s="284"/>
      <c r="O79" s="284"/>
      <c r="R79" s="187"/>
      <c r="S79"/>
    </row>
    <row r="80" spans="2:23" s="180" customFormat="1" ht="24" customHeight="1">
      <c r="B80" s="243"/>
      <c r="C80" s="248">
        <v>15</v>
      </c>
      <c r="D80" s="183">
        <v>105</v>
      </c>
      <c r="E80" s="183">
        <v>114.5</v>
      </c>
      <c r="F80" s="190"/>
      <c r="G80" s="183">
        <v>117</v>
      </c>
      <c r="H80" s="183">
        <v>126.5</v>
      </c>
      <c r="I80" s="247"/>
      <c r="J80" s="183">
        <v>129.25</v>
      </c>
      <c r="K80" s="183">
        <v>138.5</v>
      </c>
      <c r="L80" s="185"/>
      <c r="M80" s="285" t="s">
        <v>114</v>
      </c>
      <c r="N80" s="285"/>
      <c r="O80" s="215">
        <v>1.2422</v>
      </c>
      <c r="R80" s="187"/>
      <c r="S80"/>
    </row>
    <row r="81" spans="2:23" ht="15" customHeight="1" thickBot="1">
      <c r="B81" s="251"/>
      <c r="C81" s="252"/>
      <c r="D81" s="192"/>
      <c r="E81" s="192"/>
      <c r="F81" s="193"/>
      <c r="G81" s="193"/>
      <c r="H81" s="193"/>
      <c r="I81" s="253"/>
      <c r="J81" s="187"/>
      <c r="K81" s="187"/>
      <c r="L81" s="187"/>
      <c r="M81" s="194"/>
      <c r="N81" s="250"/>
      <c r="O81" s="250"/>
      <c r="R81" s="187"/>
      <c r="S81"/>
      <c r="T81" s="180"/>
    </row>
    <row r="82" spans="2:23" ht="14.45" thickTop="1">
      <c r="B82" s="195"/>
      <c r="C82" s="195"/>
      <c r="D82" s="195"/>
      <c r="E82" s="195"/>
      <c r="F82" s="195"/>
      <c r="G82" s="195"/>
      <c r="H82" s="195"/>
      <c r="I82" s="195"/>
      <c r="J82" s="195"/>
      <c r="K82" s="195"/>
      <c r="L82" s="195"/>
      <c r="M82" s="195"/>
      <c r="N82" s="195"/>
      <c r="O82" s="195"/>
      <c r="S82"/>
    </row>
    <row r="83" spans="2:23" ht="36" customHeight="1">
      <c r="B83" s="225"/>
      <c r="C83" s="174" t="s">
        <v>102</v>
      </c>
      <c r="D83" s="175"/>
      <c r="E83" s="176"/>
      <c r="F83" s="176"/>
      <c r="G83" s="177" t="s">
        <v>104</v>
      </c>
      <c r="H83" s="178"/>
      <c r="I83" s="196"/>
      <c r="J83" s="197" t="s">
        <v>60</v>
      </c>
      <c r="K83" s="196"/>
      <c r="L83" s="176"/>
      <c r="M83" s="176"/>
      <c r="N83" s="176"/>
      <c r="O83" s="179" t="s">
        <v>102</v>
      </c>
      <c r="R83" s="206"/>
      <c r="S83" s="180"/>
      <c r="T83" s="180"/>
    </row>
    <row r="84" spans="2:23" ht="6.75" customHeight="1">
      <c r="B84" s="226"/>
      <c r="C84" s="227"/>
      <c r="D84" s="228"/>
      <c r="E84" s="229"/>
      <c r="F84" s="230"/>
      <c r="G84" s="286"/>
      <c r="H84" s="286"/>
      <c r="I84" s="181"/>
      <c r="J84" s="181"/>
      <c r="K84" s="231"/>
      <c r="L84" s="231"/>
      <c r="M84" s="231"/>
      <c r="N84" s="231"/>
      <c r="O84" s="232"/>
      <c r="S84" s="180"/>
      <c r="T84" s="180"/>
    </row>
    <row r="85" spans="2:23" ht="24" customHeight="1">
      <c r="B85" s="226"/>
      <c r="C85" s="233"/>
      <c r="D85" s="287" t="s">
        <v>105</v>
      </c>
      <c r="E85" s="288"/>
      <c r="F85" s="234"/>
      <c r="G85" s="287" t="s">
        <v>106</v>
      </c>
      <c r="H85" s="288"/>
      <c r="I85" s="181"/>
      <c r="J85" s="287" t="s">
        <v>107</v>
      </c>
      <c r="K85" s="288"/>
      <c r="L85" s="235"/>
      <c r="M85" s="236"/>
      <c r="N85" s="236"/>
      <c r="O85" s="232"/>
    </row>
    <row r="86" spans="2:23" ht="53.1" customHeight="1">
      <c r="B86" s="237"/>
      <c r="C86" s="238" t="s">
        <v>108</v>
      </c>
      <c r="D86" s="238" t="s">
        <v>109</v>
      </c>
      <c r="E86" s="239" t="s">
        <v>110</v>
      </c>
      <c r="F86" s="240"/>
      <c r="G86" s="241" t="s">
        <v>109</v>
      </c>
      <c r="H86" s="239" t="s">
        <v>110</v>
      </c>
      <c r="I86" s="240"/>
      <c r="J86" s="241" t="s">
        <v>109</v>
      </c>
      <c r="K86" s="238" t="s">
        <v>110</v>
      </c>
      <c r="L86" s="240"/>
      <c r="N86" s="284" t="s">
        <v>111</v>
      </c>
      <c r="O86" s="284"/>
      <c r="R86" s="242"/>
      <c r="S86"/>
      <c r="T86" s="180"/>
      <c r="U86" s="182"/>
      <c r="V86" s="182"/>
      <c r="W86" s="182"/>
    </row>
    <row r="87" spans="2:23" s="180" customFormat="1" ht="24" customHeight="1">
      <c r="B87" s="243"/>
      <c r="C87" s="244">
        <v>9</v>
      </c>
      <c r="D87" s="183">
        <v>61</v>
      </c>
      <c r="E87" s="183">
        <v>67.25</v>
      </c>
      <c r="F87" s="184"/>
      <c r="G87" s="183">
        <v>69.25</v>
      </c>
      <c r="H87" s="183">
        <v>75.75</v>
      </c>
      <c r="I87" s="245"/>
      <c r="J87" s="183">
        <v>78</v>
      </c>
      <c r="K87" s="183">
        <v>84.25</v>
      </c>
      <c r="L87" s="185"/>
      <c r="M87" s="186"/>
      <c r="N87" s="284"/>
      <c r="O87" s="284"/>
      <c r="R87" s="187"/>
      <c r="S87"/>
      <c r="V87" s="188"/>
      <c r="W87" s="188"/>
    </row>
    <row r="88" spans="2:23" s="180" customFormat="1" ht="24" customHeight="1">
      <c r="B88" s="243"/>
      <c r="C88" s="246">
        <v>10</v>
      </c>
      <c r="D88" s="189">
        <v>65.75</v>
      </c>
      <c r="E88" s="189">
        <v>73</v>
      </c>
      <c r="F88" s="190"/>
      <c r="G88" s="189">
        <v>75.25</v>
      </c>
      <c r="H88" s="189">
        <v>82.75</v>
      </c>
      <c r="I88" s="247"/>
      <c r="J88" s="189">
        <v>85.25</v>
      </c>
      <c r="K88" s="189">
        <v>92.5</v>
      </c>
      <c r="L88" s="185"/>
      <c r="M88" s="186"/>
      <c r="N88" s="284"/>
      <c r="O88" s="284"/>
      <c r="R88" s="187"/>
      <c r="S88"/>
      <c r="V88" s="188"/>
      <c r="W88" s="188"/>
    </row>
    <row r="89" spans="2:23" s="180" customFormat="1" ht="24" customHeight="1">
      <c r="B89" s="243"/>
      <c r="C89" s="248" t="s">
        <v>112</v>
      </c>
      <c r="D89" s="183">
        <v>71.5</v>
      </c>
      <c r="E89" s="183">
        <v>79</v>
      </c>
      <c r="F89" s="191"/>
      <c r="G89" s="183">
        <v>81.5</v>
      </c>
      <c r="H89" s="183">
        <v>89</v>
      </c>
      <c r="I89" s="249"/>
      <c r="J89" s="183">
        <v>91.5</v>
      </c>
      <c r="K89" s="183">
        <v>99.25</v>
      </c>
      <c r="L89" s="185"/>
      <c r="M89" s="186"/>
      <c r="N89" s="284"/>
      <c r="O89" s="284"/>
      <c r="R89" s="187"/>
      <c r="S89"/>
      <c r="V89" s="188"/>
      <c r="W89" s="188"/>
    </row>
    <row r="90" spans="2:23" s="180" customFormat="1" ht="24" customHeight="1">
      <c r="B90" s="243"/>
      <c r="C90" s="246">
        <v>11</v>
      </c>
      <c r="D90" s="189">
        <v>82.5</v>
      </c>
      <c r="E90" s="189">
        <v>88.75</v>
      </c>
      <c r="F90" s="190"/>
      <c r="G90" s="189">
        <v>91.25</v>
      </c>
      <c r="H90" s="189">
        <v>97.5</v>
      </c>
      <c r="I90" s="247"/>
      <c r="J90" s="189">
        <v>100.25</v>
      </c>
      <c r="K90" s="189">
        <v>106.5</v>
      </c>
      <c r="L90" s="185"/>
      <c r="M90" s="186"/>
      <c r="N90" s="284"/>
      <c r="O90" s="284"/>
      <c r="R90" s="187"/>
      <c r="S90"/>
      <c r="V90" s="188"/>
      <c r="W90" s="188"/>
    </row>
    <row r="91" spans="2:23" s="180" customFormat="1" ht="24" customHeight="1">
      <c r="B91" s="243"/>
      <c r="C91" s="248" t="s">
        <v>113</v>
      </c>
      <c r="D91" s="183">
        <v>90</v>
      </c>
      <c r="E91" s="183">
        <v>96</v>
      </c>
      <c r="F91" s="190"/>
      <c r="G91" s="183">
        <v>98.75</v>
      </c>
      <c r="H91" s="183">
        <v>105</v>
      </c>
      <c r="I91" s="247"/>
      <c r="J91" s="183">
        <v>108.25</v>
      </c>
      <c r="K91" s="183">
        <v>113.75</v>
      </c>
      <c r="L91" s="185"/>
      <c r="M91" s="186"/>
      <c r="N91" s="284"/>
      <c r="O91" s="284"/>
      <c r="R91" s="187"/>
      <c r="S91"/>
      <c r="V91" s="188"/>
      <c r="W91" s="188"/>
    </row>
    <row r="92" spans="2:23" s="180" customFormat="1" ht="24" customHeight="1">
      <c r="B92" s="243"/>
      <c r="C92" s="246">
        <v>12</v>
      </c>
      <c r="D92" s="189">
        <v>91.25</v>
      </c>
      <c r="E92" s="189">
        <v>99</v>
      </c>
      <c r="F92" s="190"/>
      <c r="G92" s="189">
        <v>102</v>
      </c>
      <c r="H92" s="189">
        <v>109.75</v>
      </c>
      <c r="I92" s="247"/>
      <c r="J92" s="189">
        <v>113</v>
      </c>
      <c r="K92" s="189">
        <v>119.75</v>
      </c>
      <c r="L92" s="185"/>
      <c r="M92" s="186"/>
      <c r="N92" s="284"/>
      <c r="O92" s="284"/>
      <c r="R92" s="187"/>
      <c r="S92"/>
      <c r="V92" s="188"/>
      <c r="W92" s="188"/>
    </row>
    <row r="93" spans="2:23" s="180" customFormat="1" ht="24" customHeight="1">
      <c r="B93" s="243"/>
      <c r="C93" s="248">
        <v>13</v>
      </c>
      <c r="D93" s="183">
        <v>99</v>
      </c>
      <c r="E93" s="183">
        <v>106.75</v>
      </c>
      <c r="F93" s="190"/>
      <c r="G93" s="183">
        <v>109.75</v>
      </c>
      <c r="H93" s="183">
        <v>116.5</v>
      </c>
      <c r="I93" s="247"/>
      <c r="J93" s="183">
        <v>119.75</v>
      </c>
      <c r="K93" s="183">
        <v>126.5</v>
      </c>
      <c r="L93" s="185"/>
      <c r="M93" s="186"/>
      <c r="N93" s="284"/>
      <c r="O93" s="284"/>
      <c r="R93" s="187"/>
      <c r="S93"/>
      <c r="V93" s="188"/>
      <c r="W93" s="188"/>
    </row>
    <row r="94" spans="2:23" s="180" customFormat="1" ht="24" customHeight="1">
      <c r="B94" s="243"/>
      <c r="C94" s="246">
        <v>14</v>
      </c>
      <c r="D94" s="189">
        <v>103.25</v>
      </c>
      <c r="E94" s="189">
        <v>111.75</v>
      </c>
      <c r="F94" s="190"/>
      <c r="G94" s="189">
        <v>114.75</v>
      </c>
      <c r="H94" s="189">
        <v>123</v>
      </c>
      <c r="I94" s="247"/>
      <c r="J94" s="189">
        <v>126.25</v>
      </c>
      <c r="K94" s="189">
        <v>134.25</v>
      </c>
      <c r="L94" s="185"/>
      <c r="M94" s="186"/>
      <c r="N94" s="284"/>
      <c r="O94" s="284"/>
      <c r="R94" s="187"/>
      <c r="S94"/>
    </row>
    <row r="95" spans="2:23" s="180" customFormat="1" ht="24" customHeight="1">
      <c r="B95" s="243"/>
      <c r="C95" s="248">
        <v>15</v>
      </c>
      <c r="D95" s="183">
        <v>109.5</v>
      </c>
      <c r="E95" s="183">
        <v>119</v>
      </c>
      <c r="F95" s="190"/>
      <c r="G95" s="183">
        <v>122</v>
      </c>
      <c r="H95" s="183">
        <v>131.5</v>
      </c>
      <c r="I95" s="247"/>
      <c r="J95" s="183">
        <v>134.75</v>
      </c>
      <c r="K95" s="183">
        <v>144.25</v>
      </c>
      <c r="L95" s="185"/>
      <c r="M95" s="285" t="s">
        <v>114</v>
      </c>
      <c r="N95" s="285"/>
      <c r="O95" s="215">
        <v>1.2422</v>
      </c>
      <c r="R95" s="187"/>
      <c r="S95"/>
    </row>
    <row r="96" spans="2:23" ht="15" customHeight="1" thickBot="1">
      <c r="B96" s="251"/>
      <c r="C96" s="252"/>
      <c r="D96" s="192"/>
      <c r="E96" s="192"/>
      <c r="F96" s="193"/>
      <c r="G96" s="193"/>
      <c r="H96" s="193"/>
      <c r="I96" s="253"/>
      <c r="J96" s="187"/>
      <c r="K96" s="187"/>
      <c r="L96" s="187"/>
      <c r="M96" s="194"/>
      <c r="N96" s="250"/>
      <c r="O96" s="250"/>
      <c r="R96" s="187"/>
      <c r="S96"/>
      <c r="T96" s="180"/>
    </row>
    <row r="97" spans="2:23" ht="14.45" thickTop="1">
      <c r="B97" s="195"/>
      <c r="C97" s="195"/>
      <c r="D97" s="195"/>
      <c r="E97" s="195"/>
      <c r="F97" s="195"/>
      <c r="G97" s="195"/>
      <c r="H97" s="195"/>
      <c r="I97" s="195"/>
      <c r="J97" s="195"/>
      <c r="K97" s="195"/>
      <c r="L97" s="195"/>
      <c r="M97" s="195"/>
      <c r="N97" s="195"/>
      <c r="O97" s="195"/>
      <c r="S97"/>
    </row>
    <row r="98" spans="2:23" ht="36" customHeight="1">
      <c r="B98" s="225"/>
      <c r="C98" s="174" t="s">
        <v>102</v>
      </c>
      <c r="D98" s="175"/>
      <c r="E98" s="176"/>
      <c r="F98" s="176"/>
      <c r="G98" s="177" t="s">
        <v>104</v>
      </c>
      <c r="H98" s="178"/>
      <c r="I98" s="196"/>
      <c r="J98" s="197" t="s">
        <v>62</v>
      </c>
      <c r="K98" s="196"/>
      <c r="L98" s="176"/>
      <c r="M98" s="176"/>
      <c r="N98" s="176"/>
      <c r="O98" s="179" t="s">
        <v>102</v>
      </c>
      <c r="R98" s="206"/>
      <c r="S98" s="180"/>
      <c r="T98" s="180"/>
    </row>
    <row r="99" spans="2:23" ht="6.75" customHeight="1">
      <c r="B99" s="226"/>
      <c r="C99" s="227"/>
      <c r="D99" s="228"/>
      <c r="E99" s="229"/>
      <c r="F99" s="230"/>
      <c r="G99" s="286"/>
      <c r="H99" s="286"/>
      <c r="I99" s="181"/>
      <c r="J99" s="181"/>
      <c r="K99" s="231"/>
      <c r="L99" s="231"/>
      <c r="M99" s="231"/>
      <c r="N99" s="231"/>
      <c r="O99" s="232"/>
      <c r="S99" s="180"/>
      <c r="T99" s="180"/>
    </row>
    <row r="100" spans="2:23" ht="24" customHeight="1">
      <c r="B100" s="226"/>
      <c r="C100" s="233"/>
      <c r="D100" s="287" t="s">
        <v>105</v>
      </c>
      <c r="E100" s="288"/>
      <c r="F100" s="234"/>
      <c r="G100" s="287" t="s">
        <v>106</v>
      </c>
      <c r="H100" s="288"/>
      <c r="I100" s="181"/>
      <c r="J100" s="287" t="s">
        <v>107</v>
      </c>
      <c r="K100" s="288"/>
      <c r="L100" s="235"/>
      <c r="M100" s="236"/>
      <c r="N100" s="236"/>
      <c r="O100" s="232"/>
    </row>
    <row r="101" spans="2:23" ht="53.1" customHeight="1">
      <c r="B101" s="237"/>
      <c r="C101" s="238" t="s">
        <v>108</v>
      </c>
      <c r="D101" s="238" t="s">
        <v>109</v>
      </c>
      <c r="E101" s="239" t="s">
        <v>110</v>
      </c>
      <c r="F101" s="240"/>
      <c r="G101" s="241" t="s">
        <v>109</v>
      </c>
      <c r="H101" s="239" t="s">
        <v>110</v>
      </c>
      <c r="I101" s="240"/>
      <c r="J101" s="241" t="s">
        <v>109</v>
      </c>
      <c r="K101" s="238" t="s">
        <v>110</v>
      </c>
      <c r="L101" s="240"/>
      <c r="N101" s="284" t="s">
        <v>111</v>
      </c>
      <c r="O101" s="284"/>
      <c r="R101" s="242"/>
      <c r="S101"/>
      <c r="T101" s="180"/>
      <c r="U101" s="182"/>
      <c r="V101" s="182"/>
      <c r="W101" s="182"/>
    </row>
    <row r="102" spans="2:23" s="180" customFormat="1" ht="24" customHeight="1">
      <c r="B102" s="243"/>
      <c r="C102" s="244">
        <v>9</v>
      </c>
      <c r="D102" s="183">
        <v>60.75</v>
      </c>
      <c r="E102" s="183">
        <v>67</v>
      </c>
      <c r="F102" s="184"/>
      <c r="G102" s="183">
        <v>69</v>
      </c>
      <c r="H102" s="183">
        <v>75.25</v>
      </c>
      <c r="I102" s="245"/>
      <c r="J102" s="183">
        <v>77.5</v>
      </c>
      <c r="K102" s="183">
        <v>83.75</v>
      </c>
      <c r="L102" s="185"/>
      <c r="M102" s="186"/>
      <c r="N102" s="284"/>
      <c r="O102" s="284"/>
      <c r="R102" s="187"/>
      <c r="S102"/>
      <c r="V102" s="188"/>
      <c r="W102" s="188"/>
    </row>
    <row r="103" spans="2:23" s="180" customFormat="1" ht="24" customHeight="1">
      <c r="B103" s="243"/>
      <c r="C103" s="246">
        <v>10</v>
      </c>
      <c r="D103" s="189">
        <v>66</v>
      </c>
      <c r="E103" s="189">
        <v>73.5</v>
      </c>
      <c r="F103" s="190"/>
      <c r="G103" s="189">
        <v>75.75</v>
      </c>
      <c r="H103" s="189">
        <v>83</v>
      </c>
      <c r="I103" s="247"/>
      <c r="J103" s="189">
        <v>85.5</v>
      </c>
      <c r="K103" s="189">
        <v>93</v>
      </c>
      <c r="L103" s="185"/>
      <c r="M103" s="186"/>
      <c r="N103" s="284"/>
      <c r="O103" s="284"/>
      <c r="R103" s="187"/>
      <c r="S103"/>
      <c r="V103" s="188"/>
      <c r="W103" s="188"/>
    </row>
    <row r="104" spans="2:23" s="180" customFormat="1" ht="24" customHeight="1">
      <c r="B104" s="243"/>
      <c r="C104" s="248" t="s">
        <v>112</v>
      </c>
      <c r="D104" s="183">
        <v>72</v>
      </c>
      <c r="E104" s="183">
        <v>79.5</v>
      </c>
      <c r="F104" s="191"/>
      <c r="G104" s="183">
        <v>82</v>
      </c>
      <c r="H104" s="183">
        <v>89.5</v>
      </c>
      <c r="I104" s="249"/>
      <c r="J104" s="183">
        <v>92.25</v>
      </c>
      <c r="K104" s="183">
        <v>99.75</v>
      </c>
      <c r="L104" s="185"/>
      <c r="M104" s="186"/>
      <c r="N104" s="284"/>
      <c r="O104" s="284"/>
      <c r="R104" s="187"/>
      <c r="S104"/>
      <c r="V104" s="188"/>
      <c r="W104" s="188"/>
    </row>
    <row r="105" spans="2:23" s="180" customFormat="1" ht="24" customHeight="1">
      <c r="B105" s="243"/>
      <c r="C105" s="246">
        <v>11</v>
      </c>
      <c r="D105" s="189">
        <v>83.5</v>
      </c>
      <c r="E105" s="189">
        <v>89.75</v>
      </c>
      <c r="F105" s="190"/>
      <c r="G105" s="189">
        <v>92.25</v>
      </c>
      <c r="H105" s="189">
        <v>98.5</v>
      </c>
      <c r="I105" s="247"/>
      <c r="J105" s="189">
        <v>101.5</v>
      </c>
      <c r="K105" s="189">
        <v>107.5</v>
      </c>
      <c r="L105" s="185"/>
      <c r="M105" s="186"/>
      <c r="N105" s="284"/>
      <c r="O105" s="284"/>
      <c r="R105" s="187"/>
      <c r="S105"/>
      <c r="V105" s="188"/>
      <c r="W105" s="188"/>
    </row>
    <row r="106" spans="2:23" s="180" customFormat="1" ht="24" customHeight="1">
      <c r="B106" s="243"/>
      <c r="C106" s="248" t="s">
        <v>113</v>
      </c>
      <c r="D106" s="183">
        <v>90.75</v>
      </c>
      <c r="E106" s="183">
        <v>97</v>
      </c>
      <c r="F106" s="190"/>
      <c r="G106" s="183">
        <v>99.75</v>
      </c>
      <c r="H106" s="183">
        <v>106</v>
      </c>
      <c r="I106" s="247"/>
      <c r="J106" s="183">
        <v>109.25</v>
      </c>
      <c r="K106" s="183">
        <v>115</v>
      </c>
      <c r="L106" s="185"/>
      <c r="M106" s="186"/>
      <c r="N106" s="284"/>
      <c r="O106" s="284"/>
      <c r="R106" s="187"/>
      <c r="S106"/>
      <c r="V106" s="188"/>
      <c r="W106" s="188"/>
    </row>
    <row r="107" spans="2:23" s="180" customFormat="1" ht="24" customHeight="1">
      <c r="B107" s="243"/>
      <c r="C107" s="246">
        <v>12</v>
      </c>
      <c r="D107" s="189">
        <v>92.5</v>
      </c>
      <c r="E107" s="189">
        <v>100.25</v>
      </c>
      <c r="F107" s="190"/>
      <c r="G107" s="189">
        <v>103.25</v>
      </c>
      <c r="H107" s="189">
        <v>111</v>
      </c>
      <c r="I107" s="247"/>
      <c r="J107" s="189">
        <v>114.5</v>
      </c>
      <c r="K107" s="189">
        <v>121.25</v>
      </c>
      <c r="L107" s="185"/>
      <c r="M107" s="186"/>
      <c r="N107" s="284"/>
      <c r="O107" s="284"/>
      <c r="R107" s="187"/>
      <c r="S107"/>
      <c r="V107" s="188"/>
      <c r="W107" s="188"/>
    </row>
    <row r="108" spans="2:23" s="180" customFormat="1" ht="24" customHeight="1">
      <c r="B108" s="243"/>
      <c r="C108" s="248">
        <v>13</v>
      </c>
      <c r="D108" s="183">
        <v>102</v>
      </c>
      <c r="E108" s="183">
        <v>109.75</v>
      </c>
      <c r="F108" s="190"/>
      <c r="G108" s="183">
        <v>113.25</v>
      </c>
      <c r="H108" s="183">
        <v>120</v>
      </c>
      <c r="I108" s="247"/>
      <c r="J108" s="183">
        <v>123.75</v>
      </c>
      <c r="K108" s="183">
        <v>130.5</v>
      </c>
      <c r="L108" s="185"/>
      <c r="M108" s="186"/>
      <c r="N108" s="284"/>
      <c r="O108" s="284"/>
      <c r="R108" s="187"/>
      <c r="S108"/>
      <c r="V108" s="188"/>
      <c r="W108" s="188"/>
    </row>
    <row r="109" spans="2:23" s="180" customFormat="1" ht="24" customHeight="1">
      <c r="B109" s="243"/>
      <c r="C109" s="246">
        <v>14</v>
      </c>
      <c r="D109" s="189">
        <v>106.75</v>
      </c>
      <c r="E109" s="189">
        <v>115.25</v>
      </c>
      <c r="F109" s="190"/>
      <c r="G109" s="189">
        <v>118.5</v>
      </c>
      <c r="H109" s="189">
        <v>126.75</v>
      </c>
      <c r="I109" s="247"/>
      <c r="J109" s="189">
        <v>130.5</v>
      </c>
      <c r="K109" s="189">
        <v>138.5</v>
      </c>
      <c r="L109" s="185"/>
      <c r="M109" s="186"/>
      <c r="N109" s="284"/>
      <c r="O109" s="284"/>
      <c r="R109" s="187"/>
      <c r="S109"/>
    </row>
    <row r="110" spans="2:23" s="180" customFormat="1" ht="24" customHeight="1">
      <c r="B110" s="243"/>
      <c r="C110" s="248">
        <v>15</v>
      </c>
      <c r="D110" s="183">
        <v>114.5</v>
      </c>
      <c r="E110" s="183">
        <v>124</v>
      </c>
      <c r="F110" s="190"/>
      <c r="G110" s="183">
        <v>127.5</v>
      </c>
      <c r="H110" s="183">
        <v>137</v>
      </c>
      <c r="I110" s="247"/>
      <c r="J110" s="183">
        <v>141</v>
      </c>
      <c r="K110" s="183">
        <v>150.5</v>
      </c>
      <c r="L110" s="185"/>
      <c r="M110" s="285" t="s">
        <v>114</v>
      </c>
      <c r="N110" s="285"/>
      <c r="O110" s="215">
        <v>1.2422</v>
      </c>
      <c r="R110" s="187"/>
      <c r="S110"/>
    </row>
    <row r="111" spans="2:23" ht="15" customHeight="1" thickBot="1">
      <c r="B111" s="251"/>
      <c r="C111" s="252"/>
      <c r="D111" s="192"/>
      <c r="E111" s="192"/>
      <c r="F111" s="193"/>
      <c r="G111" s="193"/>
      <c r="H111" s="193"/>
      <c r="I111" s="253"/>
      <c r="J111" s="187"/>
      <c r="K111" s="187"/>
      <c r="L111" s="187"/>
      <c r="M111" s="194"/>
      <c r="N111" s="250"/>
      <c r="O111" s="250"/>
      <c r="R111" s="187"/>
      <c r="S111"/>
      <c r="T111" s="180"/>
    </row>
    <row r="112" spans="2:23" ht="14.45" thickTop="1">
      <c r="B112" s="195"/>
      <c r="C112" s="195"/>
      <c r="D112" s="195"/>
      <c r="E112" s="195"/>
      <c r="F112" s="195"/>
      <c r="G112" s="195"/>
      <c r="H112" s="195"/>
      <c r="I112" s="195"/>
      <c r="J112" s="195"/>
      <c r="K112" s="195"/>
      <c r="L112" s="195"/>
      <c r="M112" s="195"/>
      <c r="N112" s="195"/>
      <c r="O112" s="195"/>
      <c r="S112"/>
    </row>
    <row r="113" spans="2:23" ht="36" customHeight="1">
      <c r="B113" s="225"/>
      <c r="C113" s="174" t="s">
        <v>102</v>
      </c>
      <c r="D113" s="175"/>
      <c r="E113" s="176"/>
      <c r="F113" s="176"/>
      <c r="G113" s="177" t="s">
        <v>104</v>
      </c>
      <c r="H113" s="178"/>
      <c r="I113" s="196"/>
      <c r="J113" s="197" t="s">
        <v>64</v>
      </c>
      <c r="K113" s="196"/>
      <c r="L113" s="176"/>
      <c r="M113" s="176"/>
      <c r="N113" s="176"/>
      <c r="O113" s="179" t="s">
        <v>102</v>
      </c>
      <c r="R113" s="206"/>
      <c r="S113" s="180"/>
      <c r="T113" s="180"/>
    </row>
    <row r="114" spans="2:23" ht="6.75" customHeight="1">
      <c r="B114" s="226"/>
      <c r="C114" s="227"/>
      <c r="D114" s="228"/>
      <c r="E114" s="229"/>
      <c r="F114" s="230"/>
      <c r="G114" s="286"/>
      <c r="H114" s="286"/>
      <c r="I114" s="181"/>
      <c r="J114" s="181"/>
      <c r="K114" s="231"/>
      <c r="L114" s="231"/>
      <c r="M114" s="231"/>
      <c r="N114" s="231"/>
      <c r="O114" s="232"/>
      <c r="S114" s="180"/>
      <c r="T114" s="180"/>
    </row>
    <row r="115" spans="2:23" ht="24" customHeight="1">
      <c r="B115" s="226"/>
      <c r="C115" s="233"/>
      <c r="D115" s="287" t="s">
        <v>105</v>
      </c>
      <c r="E115" s="288"/>
      <c r="F115" s="234"/>
      <c r="G115" s="287" t="s">
        <v>106</v>
      </c>
      <c r="H115" s="288"/>
      <c r="I115" s="181"/>
      <c r="J115" s="287" t="s">
        <v>107</v>
      </c>
      <c r="K115" s="288"/>
      <c r="L115" s="235"/>
      <c r="M115" s="236"/>
      <c r="N115" s="236"/>
      <c r="O115" s="232"/>
    </row>
    <row r="116" spans="2:23" ht="53.1" customHeight="1">
      <c r="B116" s="237"/>
      <c r="C116" s="238" t="s">
        <v>108</v>
      </c>
      <c r="D116" s="238" t="s">
        <v>109</v>
      </c>
      <c r="E116" s="239" t="s">
        <v>110</v>
      </c>
      <c r="F116" s="240"/>
      <c r="G116" s="241" t="s">
        <v>109</v>
      </c>
      <c r="H116" s="239" t="s">
        <v>110</v>
      </c>
      <c r="I116" s="240"/>
      <c r="J116" s="241" t="s">
        <v>109</v>
      </c>
      <c r="K116" s="238" t="s">
        <v>110</v>
      </c>
      <c r="L116" s="240"/>
      <c r="N116" s="284" t="s">
        <v>111</v>
      </c>
      <c r="O116" s="284"/>
      <c r="R116" s="242"/>
      <c r="S116"/>
      <c r="T116" s="180"/>
      <c r="U116" s="182"/>
      <c r="V116" s="182"/>
      <c r="W116" s="182"/>
    </row>
    <row r="117" spans="2:23" s="180" customFormat="1" ht="24" customHeight="1">
      <c r="B117" s="243"/>
      <c r="C117" s="244">
        <v>9</v>
      </c>
      <c r="D117" s="183">
        <v>62.5</v>
      </c>
      <c r="E117" s="183">
        <v>68.75</v>
      </c>
      <c r="F117" s="184"/>
      <c r="G117" s="183">
        <v>70.75</v>
      </c>
      <c r="H117" s="183">
        <v>77.25</v>
      </c>
      <c r="I117" s="245"/>
      <c r="J117" s="183">
        <v>79.75</v>
      </c>
      <c r="K117" s="183">
        <v>86</v>
      </c>
      <c r="L117" s="185"/>
      <c r="M117" s="186"/>
      <c r="N117" s="284"/>
      <c r="O117" s="284"/>
      <c r="R117" s="187"/>
      <c r="S117"/>
      <c r="V117" s="188"/>
      <c r="W117" s="188"/>
    </row>
    <row r="118" spans="2:23" s="180" customFormat="1" ht="24" customHeight="1">
      <c r="B118" s="243"/>
      <c r="C118" s="246">
        <v>10</v>
      </c>
      <c r="D118" s="189">
        <v>67.25</v>
      </c>
      <c r="E118" s="189">
        <v>74.75</v>
      </c>
      <c r="F118" s="190"/>
      <c r="G118" s="189">
        <v>77</v>
      </c>
      <c r="H118" s="189">
        <v>84.5</v>
      </c>
      <c r="I118" s="247"/>
      <c r="J118" s="189">
        <v>87</v>
      </c>
      <c r="K118" s="189">
        <v>94.5</v>
      </c>
      <c r="L118" s="185"/>
      <c r="M118" s="186"/>
      <c r="N118" s="284"/>
      <c r="O118" s="284"/>
      <c r="R118" s="187"/>
      <c r="S118"/>
      <c r="V118" s="188"/>
      <c r="W118" s="188"/>
    </row>
    <row r="119" spans="2:23" s="180" customFormat="1" ht="24" customHeight="1">
      <c r="B119" s="243"/>
      <c r="C119" s="248" t="s">
        <v>112</v>
      </c>
      <c r="D119" s="183">
        <v>73.25</v>
      </c>
      <c r="E119" s="183">
        <v>80.75</v>
      </c>
      <c r="F119" s="191"/>
      <c r="G119" s="183">
        <v>83.25</v>
      </c>
      <c r="H119" s="183">
        <v>91</v>
      </c>
      <c r="I119" s="249"/>
      <c r="J119" s="183">
        <v>93.75</v>
      </c>
      <c r="K119" s="183">
        <v>101.25</v>
      </c>
      <c r="L119" s="185"/>
      <c r="M119" s="186"/>
      <c r="N119" s="284"/>
      <c r="O119" s="284"/>
      <c r="R119" s="187"/>
      <c r="S119"/>
      <c r="V119" s="188"/>
      <c r="W119" s="188"/>
    </row>
    <row r="120" spans="2:23" s="180" customFormat="1" ht="24" customHeight="1">
      <c r="B120" s="243"/>
      <c r="C120" s="246">
        <v>11</v>
      </c>
      <c r="D120" s="189">
        <v>84.25</v>
      </c>
      <c r="E120" s="189">
        <v>90.5</v>
      </c>
      <c r="F120" s="190"/>
      <c r="G120" s="189">
        <v>93.25</v>
      </c>
      <c r="H120" s="189">
        <v>99.5</v>
      </c>
      <c r="I120" s="247"/>
      <c r="J120" s="189">
        <v>102.5</v>
      </c>
      <c r="K120" s="189">
        <v>108.75</v>
      </c>
      <c r="L120" s="185"/>
      <c r="M120" s="186"/>
      <c r="N120" s="284"/>
      <c r="O120" s="284"/>
      <c r="R120" s="187"/>
      <c r="S120"/>
      <c r="V120" s="188"/>
      <c r="W120" s="188"/>
    </row>
    <row r="121" spans="2:23" s="180" customFormat="1" ht="24" customHeight="1">
      <c r="B121" s="243"/>
      <c r="C121" s="248" t="s">
        <v>113</v>
      </c>
      <c r="D121" s="183">
        <v>90.5</v>
      </c>
      <c r="E121" s="183">
        <v>96.75</v>
      </c>
      <c r="F121" s="190"/>
      <c r="G121" s="183">
        <v>99.5</v>
      </c>
      <c r="H121" s="183">
        <v>105.75</v>
      </c>
      <c r="I121" s="247"/>
      <c r="J121" s="183">
        <v>109</v>
      </c>
      <c r="K121" s="183">
        <v>114.5</v>
      </c>
      <c r="L121" s="185"/>
      <c r="M121" s="186"/>
      <c r="N121" s="284"/>
      <c r="O121" s="284"/>
      <c r="R121" s="187"/>
      <c r="S121"/>
      <c r="V121" s="188"/>
      <c r="W121" s="188"/>
    </row>
    <row r="122" spans="2:23" s="180" customFormat="1" ht="24" customHeight="1">
      <c r="B122" s="243"/>
      <c r="C122" s="246">
        <v>12</v>
      </c>
      <c r="D122" s="189">
        <v>91.75</v>
      </c>
      <c r="E122" s="189">
        <v>99.5</v>
      </c>
      <c r="F122" s="190"/>
      <c r="G122" s="189">
        <v>102.5</v>
      </c>
      <c r="H122" s="189">
        <v>110.25</v>
      </c>
      <c r="I122" s="247"/>
      <c r="J122" s="189">
        <v>113.75</v>
      </c>
      <c r="K122" s="189">
        <v>120.25</v>
      </c>
      <c r="L122" s="185"/>
      <c r="M122" s="186"/>
      <c r="N122" s="284"/>
      <c r="O122" s="284"/>
      <c r="R122" s="187"/>
      <c r="S122"/>
      <c r="V122" s="188"/>
      <c r="W122" s="188"/>
    </row>
    <row r="123" spans="2:23" s="180" customFormat="1" ht="24" customHeight="1">
      <c r="B123" s="243"/>
      <c r="C123" s="248">
        <v>13</v>
      </c>
      <c r="D123" s="183">
        <v>101.5</v>
      </c>
      <c r="E123" s="183">
        <v>109.5</v>
      </c>
      <c r="F123" s="190"/>
      <c r="G123" s="183">
        <v>112.75</v>
      </c>
      <c r="H123" s="183">
        <v>119.5</v>
      </c>
      <c r="I123" s="247"/>
      <c r="J123" s="183">
        <v>123.25</v>
      </c>
      <c r="K123" s="183">
        <v>130</v>
      </c>
      <c r="L123" s="185"/>
      <c r="M123" s="186"/>
      <c r="N123" s="284"/>
      <c r="O123" s="284"/>
      <c r="R123" s="187"/>
      <c r="S123"/>
      <c r="V123" s="188"/>
      <c r="W123" s="188"/>
    </row>
    <row r="124" spans="2:23" s="180" customFormat="1" ht="24" customHeight="1">
      <c r="B124" s="243"/>
      <c r="C124" s="246">
        <v>14</v>
      </c>
      <c r="D124" s="189">
        <v>106.5</v>
      </c>
      <c r="E124" s="189">
        <v>115</v>
      </c>
      <c r="F124" s="190"/>
      <c r="G124" s="189">
        <v>118.25</v>
      </c>
      <c r="H124" s="189">
        <v>126.5</v>
      </c>
      <c r="I124" s="247"/>
      <c r="J124" s="189">
        <v>130.25</v>
      </c>
      <c r="K124" s="189">
        <v>138.25</v>
      </c>
      <c r="L124" s="185"/>
      <c r="M124" s="186"/>
      <c r="N124" s="284"/>
      <c r="O124" s="284"/>
      <c r="R124" s="187"/>
      <c r="S124"/>
    </row>
    <row r="125" spans="2:23" s="180" customFormat="1" ht="24" customHeight="1">
      <c r="B125" s="243"/>
      <c r="C125" s="248">
        <v>15</v>
      </c>
      <c r="D125" s="183">
        <v>114.25</v>
      </c>
      <c r="E125" s="183">
        <v>123.5</v>
      </c>
      <c r="F125" s="190"/>
      <c r="G125" s="183">
        <v>127</v>
      </c>
      <c r="H125" s="183">
        <v>136.5</v>
      </c>
      <c r="I125" s="247"/>
      <c r="J125" s="183">
        <v>140.5</v>
      </c>
      <c r="K125" s="183">
        <v>150</v>
      </c>
      <c r="L125" s="185"/>
      <c r="M125" s="285" t="s">
        <v>114</v>
      </c>
      <c r="N125" s="285"/>
      <c r="O125" s="215">
        <v>1.2422</v>
      </c>
      <c r="R125" s="187"/>
      <c r="S125"/>
    </row>
    <row r="126" spans="2:23" ht="15" customHeight="1" thickBot="1">
      <c r="B126" s="251"/>
      <c r="C126" s="252"/>
      <c r="D126" s="192"/>
      <c r="E126" s="192"/>
      <c r="F126" s="193"/>
      <c r="G126" s="193"/>
      <c r="H126" s="193"/>
      <c r="I126" s="253"/>
      <c r="J126" s="187"/>
      <c r="K126" s="187"/>
      <c r="L126" s="187"/>
      <c r="M126" s="194"/>
      <c r="N126" s="250"/>
      <c r="O126" s="250"/>
      <c r="R126" s="187"/>
      <c r="S126"/>
      <c r="T126" s="180"/>
    </row>
    <row r="127" spans="2:23" ht="14.45" thickTop="1">
      <c r="B127" s="195"/>
      <c r="C127" s="195"/>
      <c r="D127" s="195"/>
      <c r="E127" s="195"/>
      <c r="F127" s="195"/>
      <c r="G127" s="195"/>
      <c r="H127" s="195"/>
      <c r="I127" s="195"/>
      <c r="J127" s="195"/>
      <c r="K127" s="195"/>
      <c r="L127" s="195"/>
      <c r="M127" s="195"/>
      <c r="N127" s="195"/>
      <c r="O127" s="195"/>
      <c r="S127"/>
    </row>
    <row r="128" spans="2:23" ht="36" customHeight="1">
      <c r="B128" s="225"/>
      <c r="C128" s="174" t="s">
        <v>102</v>
      </c>
      <c r="D128" s="175"/>
      <c r="E128" s="176"/>
      <c r="F128" s="176"/>
      <c r="G128" s="177" t="s">
        <v>104</v>
      </c>
      <c r="H128" s="178"/>
      <c r="I128" s="196"/>
      <c r="J128" s="197" t="s">
        <v>66</v>
      </c>
      <c r="K128" s="196"/>
      <c r="L128" s="176"/>
      <c r="M128" s="176"/>
      <c r="N128" s="176"/>
      <c r="O128" s="179" t="s">
        <v>102</v>
      </c>
      <c r="R128" s="206"/>
      <c r="S128" s="180"/>
      <c r="T128" s="180"/>
    </row>
    <row r="129" spans="2:23" ht="6.75" customHeight="1">
      <c r="B129" s="226"/>
      <c r="C129" s="227"/>
      <c r="D129" s="228"/>
      <c r="E129" s="229"/>
      <c r="F129" s="230"/>
      <c r="G129" s="286"/>
      <c r="H129" s="286"/>
      <c r="I129" s="181"/>
      <c r="J129" s="181"/>
      <c r="K129" s="231"/>
      <c r="L129" s="231"/>
      <c r="M129" s="231"/>
      <c r="N129" s="231"/>
      <c r="O129" s="232"/>
      <c r="S129" s="180"/>
      <c r="T129" s="180"/>
    </row>
    <row r="130" spans="2:23" ht="24" customHeight="1">
      <c r="B130" s="226"/>
      <c r="C130" s="233"/>
      <c r="D130" s="287" t="s">
        <v>105</v>
      </c>
      <c r="E130" s="288"/>
      <c r="F130" s="234"/>
      <c r="G130" s="287" t="s">
        <v>106</v>
      </c>
      <c r="H130" s="288"/>
      <c r="I130" s="181"/>
      <c r="J130" s="287" t="s">
        <v>107</v>
      </c>
      <c r="K130" s="288"/>
      <c r="L130" s="235"/>
      <c r="M130" s="236"/>
      <c r="N130" s="236"/>
      <c r="O130" s="232"/>
    </row>
    <row r="131" spans="2:23" ht="53.1" customHeight="1">
      <c r="B131" s="237"/>
      <c r="C131" s="238" t="s">
        <v>108</v>
      </c>
      <c r="D131" s="238" t="s">
        <v>109</v>
      </c>
      <c r="E131" s="239" t="s">
        <v>110</v>
      </c>
      <c r="F131" s="240"/>
      <c r="G131" s="241" t="s">
        <v>109</v>
      </c>
      <c r="H131" s="239" t="s">
        <v>110</v>
      </c>
      <c r="I131" s="240"/>
      <c r="J131" s="241" t="s">
        <v>109</v>
      </c>
      <c r="K131" s="238" t="s">
        <v>110</v>
      </c>
      <c r="L131" s="240"/>
      <c r="N131" s="284" t="s">
        <v>111</v>
      </c>
      <c r="O131" s="284"/>
      <c r="R131" s="242"/>
      <c r="S131"/>
      <c r="T131" s="180"/>
      <c r="U131" s="182"/>
      <c r="V131" s="182"/>
      <c r="W131" s="182"/>
    </row>
    <row r="132" spans="2:23" s="180" customFormat="1" ht="24" customHeight="1">
      <c r="B132" s="243"/>
      <c r="C132" s="244">
        <v>9</v>
      </c>
      <c r="D132" s="183">
        <v>59.5</v>
      </c>
      <c r="E132" s="183">
        <v>65.75</v>
      </c>
      <c r="F132" s="184"/>
      <c r="G132" s="183">
        <v>67.75</v>
      </c>
      <c r="H132" s="183">
        <v>74</v>
      </c>
      <c r="I132" s="245"/>
      <c r="J132" s="183">
        <v>76.25</v>
      </c>
      <c r="K132" s="183">
        <v>82.5</v>
      </c>
      <c r="L132" s="185"/>
      <c r="M132" s="186"/>
      <c r="N132" s="284"/>
      <c r="O132" s="284"/>
      <c r="R132" s="187"/>
      <c r="S132"/>
      <c r="V132" s="188"/>
      <c r="W132" s="188"/>
    </row>
    <row r="133" spans="2:23" s="180" customFormat="1" ht="24" customHeight="1">
      <c r="B133" s="243"/>
      <c r="C133" s="246">
        <v>10</v>
      </c>
      <c r="D133" s="189">
        <v>66.75</v>
      </c>
      <c r="E133" s="189">
        <v>74</v>
      </c>
      <c r="F133" s="190"/>
      <c r="G133" s="189">
        <v>76.25</v>
      </c>
      <c r="H133" s="189">
        <v>83.75</v>
      </c>
      <c r="I133" s="247"/>
      <c r="J133" s="189">
        <v>86.25</v>
      </c>
      <c r="K133" s="189">
        <v>93.75</v>
      </c>
      <c r="L133" s="185"/>
      <c r="M133" s="186"/>
      <c r="N133" s="284"/>
      <c r="O133" s="284"/>
      <c r="R133" s="187"/>
      <c r="S133"/>
      <c r="V133" s="188"/>
      <c r="W133" s="188"/>
    </row>
    <row r="134" spans="2:23" s="180" customFormat="1" ht="24" customHeight="1">
      <c r="B134" s="243"/>
      <c r="C134" s="248" t="s">
        <v>112</v>
      </c>
      <c r="D134" s="183">
        <v>72.75</v>
      </c>
      <c r="E134" s="183">
        <v>80.25</v>
      </c>
      <c r="F134" s="191"/>
      <c r="G134" s="183">
        <v>82.75</v>
      </c>
      <c r="H134" s="183">
        <v>90.25</v>
      </c>
      <c r="I134" s="249"/>
      <c r="J134" s="183">
        <v>93</v>
      </c>
      <c r="K134" s="183">
        <v>100.5</v>
      </c>
      <c r="L134" s="185"/>
      <c r="M134" s="186"/>
      <c r="N134" s="284"/>
      <c r="O134" s="284"/>
      <c r="R134" s="187"/>
      <c r="S134"/>
      <c r="V134" s="188"/>
      <c r="W134" s="188"/>
    </row>
    <row r="135" spans="2:23" s="180" customFormat="1" ht="24" customHeight="1">
      <c r="B135" s="243"/>
      <c r="C135" s="246">
        <v>11</v>
      </c>
      <c r="D135" s="189">
        <v>84</v>
      </c>
      <c r="E135" s="189">
        <v>90.25</v>
      </c>
      <c r="F135" s="190"/>
      <c r="G135" s="189">
        <v>93</v>
      </c>
      <c r="H135" s="189">
        <v>99</v>
      </c>
      <c r="I135" s="247"/>
      <c r="J135" s="189">
        <v>102.25</v>
      </c>
      <c r="K135" s="189">
        <v>108.25</v>
      </c>
      <c r="L135" s="185"/>
      <c r="M135" s="186"/>
      <c r="N135" s="284"/>
      <c r="O135" s="284"/>
      <c r="R135" s="187"/>
      <c r="S135"/>
      <c r="V135" s="188"/>
      <c r="W135" s="188"/>
    </row>
    <row r="136" spans="2:23" s="180" customFormat="1" ht="24" customHeight="1">
      <c r="B136" s="243"/>
      <c r="C136" s="248" t="s">
        <v>113</v>
      </c>
      <c r="D136" s="183">
        <v>93.25</v>
      </c>
      <c r="E136" s="183">
        <v>99.5</v>
      </c>
      <c r="F136" s="190"/>
      <c r="G136" s="183">
        <v>102.5</v>
      </c>
      <c r="H136" s="183">
        <v>108.75</v>
      </c>
      <c r="I136" s="247"/>
      <c r="J136" s="183">
        <v>112.25</v>
      </c>
      <c r="K136" s="183">
        <v>118</v>
      </c>
      <c r="L136" s="185"/>
      <c r="M136" s="186"/>
      <c r="N136" s="284"/>
      <c r="O136" s="284"/>
      <c r="R136" s="187"/>
      <c r="S136"/>
      <c r="V136" s="188"/>
      <c r="W136" s="188"/>
    </row>
    <row r="137" spans="2:23" s="180" customFormat="1" ht="24" customHeight="1">
      <c r="B137" s="243"/>
      <c r="C137" s="246">
        <v>12</v>
      </c>
      <c r="D137" s="189">
        <v>94.75</v>
      </c>
      <c r="E137" s="189">
        <v>102.5</v>
      </c>
      <c r="F137" s="190"/>
      <c r="G137" s="189">
        <v>106</v>
      </c>
      <c r="H137" s="189">
        <v>113.75</v>
      </c>
      <c r="I137" s="247"/>
      <c r="J137" s="189">
        <v>117.5</v>
      </c>
      <c r="K137" s="189">
        <v>124.25</v>
      </c>
      <c r="L137" s="185"/>
      <c r="M137" s="186"/>
      <c r="N137" s="284"/>
      <c r="O137" s="284"/>
      <c r="R137" s="187"/>
      <c r="S137"/>
      <c r="V137" s="188"/>
      <c r="W137" s="188"/>
    </row>
    <row r="138" spans="2:23" s="180" customFormat="1" ht="24" customHeight="1">
      <c r="B138" s="243"/>
      <c r="C138" s="248">
        <v>13</v>
      </c>
      <c r="D138" s="183">
        <v>105.25</v>
      </c>
      <c r="E138" s="183">
        <v>113</v>
      </c>
      <c r="F138" s="190"/>
      <c r="G138" s="183">
        <v>116.75</v>
      </c>
      <c r="H138" s="183">
        <v>123.5</v>
      </c>
      <c r="I138" s="247"/>
      <c r="J138" s="183">
        <v>127.75</v>
      </c>
      <c r="K138" s="183">
        <v>134.5</v>
      </c>
      <c r="L138" s="185"/>
      <c r="M138" s="186"/>
      <c r="N138" s="284"/>
      <c r="O138" s="284"/>
      <c r="R138" s="187"/>
      <c r="S138"/>
      <c r="V138" s="188"/>
      <c r="W138" s="188"/>
    </row>
    <row r="139" spans="2:23" s="180" customFormat="1" ht="24" customHeight="1">
      <c r="B139" s="243"/>
      <c r="C139" s="246">
        <v>14</v>
      </c>
      <c r="D139" s="189">
        <v>94.5</v>
      </c>
      <c r="E139" s="189">
        <v>103</v>
      </c>
      <c r="F139" s="190"/>
      <c r="G139" s="189">
        <v>105</v>
      </c>
      <c r="H139" s="189">
        <v>113.25</v>
      </c>
      <c r="I139" s="247"/>
      <c r="J139" s="189">
        <v>115.5</v>
      </c>
      <c r="K139" s="189">
        <v>123.5</v>
      </c>
      <c r="L139" s="185"/>
      <c r="M139" s="186"/>
      <c r="N139" s="284"/>
      <c r="O139" s="284"/>
      <c r="R139" s="187"/>
      <c r="S139"/>
    </row>
    <row r="140" spans="2:23" s="180" customFormat="1" ht="24" customHeight="1">
      <c r="B140" s="243"/>
      <c r="C140" s="248">
        <v>15</v>
      </c>
      <c r="D140" s="183">
        <v>102.25</v>
      </c>
      <c r="E140" s="183">
        <v>111.75</v>
      </c>
      <c r="F140" s="190"/>
      <c r="G140" s="183">
        <v>114</v>
      </c>
      <c r="H140" s="183">
        <v>123.5</v>
      </c>
      <c r="I140" s="247"/>
      <c r="J140" s="183">
        <v>125.75</v>
      </c>
      <c r="K140" s="183">
        <v>135.25</v>
      </c>
      <c r="L140" s="185"/>
      <c r="M140" s="285" t="s">
        <v>114</v>
      </c>
      <c r="N140" s="285"/>
      <c r="O140" s="215">
        <v>1.2422</v>
      </c>
      <c r="R140" s="187"/>
      <c r="S140"/>
    </row>
    <row r="141" spans="2:23" ht="15" customHeight="1" thickBot="1">
      <c r="B141" s="251"/>
      <c r="C141" s="252"/>
      <c r="D141" s="192"/>
      <c r="E141" s="192"/>
      <c r="F141" s="193"/>
      <c r="G141" s="193"/>
      <c r="H141" s="193"/>
      <c r="I141" s="253"/>
      <c r="J141" s="187"/>
      <c r="K141" s="187"/>
      <c r="L141" s="187"/>
      <c r="M141" s="194"/>
      <c r="N141" s="250"/>
      <c r="O141" s="250"/>
      <c r="R141" s="187"/>
      <c r="S141"/>
      <c r="T141" s="180"/>
    </row>
    <row r="142" spans="2:23" ht="14.45" thickTop="1">
      <c r="B142" s="195"/>
      <c r="C142" s="195"/>
      <c r="D142" s="195"/>
      <c r="E142" s="195"/>
      <c r="F142" s="195"/>
      <c r="G142" s="195"/>
      <c r="H142" s="195"/>
      <c r="I142" s="195"/>
      <c r="J142" s="195"/>
      <c r="K142" s="195"/>
      <c r="L142" s="195"/>
      <c r="M142" s="195"/>
      <c r="N142" s="195"/>
      <c r="O142" s="195"/>
      <c r="S142"/>
    </row>
    <row r="143" spans="2:23" ht="36" customHeight="1">
      <c r="B143" s="225"/>
      <c r="C143" s="174" t="s">
        <v>102</v>
      </c>
      <c r="D143" s="175"/>
      <c r="E143" s="176"/>
      <c r="F143" s="176"/>
      <c r="G143" s="177" t="s">
        <v>104</v>
      </c>
      <c r="H143" s="178"/>
      <c r="I143" s="196"/>
      <c r="J143" s="197" t="s">
        <v>68</v>
      </c>
      <c r="K143" s="196"/>
      <c r="L143" s="176"/>
      <c r="M143" s="176"/>
      <c r="N143" s="176"/>
      <c r="O143" s="179" t="s">
        <v>102</v>
      </c>
      <c r="R143" s="206"/>
      <c r="S143" s="180"/>
      <c r="T143" s="180"/>
    </row>
    <row r="144" spans="2:23" ht="6.75" customHeight="1">
      <c r="B144" s="226"/>
      <c r="C144" s="227"/>
      <c r="D144" s="228"/>
      <c r="E144" s="229"/>
      <c r="F144" s="230"/>
      <c r="G144" s="286"/>
      <c r="H144" s="286"/>
      <c r="I144" s="181"/>
      <c r="J144" s="181"/>
      <c r="K144" s="231"/>
      <c r="L144" s="231"/>
      <c r="M144" s="231"/>
      <c r="N144" s="231"/>
      <c r="O144" s="232"/>
      <c r="S144" s="180"/>
      <c r="T144" s="180"/>
    </row>
    <row r="145" spans="2:23" ht="24" customHeight="1">
      <c r="B145" s="226"/>
      <c r="C145" s="233"/>
      <c r="D145" s="287" t="s">
        <v>105</v>
      </c>
      <c r="E145" s="288"/>
      <c r="F145" s="234"/>
      <c r="G145" s="287" t="s">
        <v>106</v>
      </c>
      <c r="H145" s="288"/>
      <c r="I145" s="181"/>
      <c r="J145" s="287" t="s">
        <v>107</v>
      </c>
      <c r="K145" s="288"/>
      <c r="L145" s="235"/>
      <c r="M145" s="236"/>
      <c r="N145" s="236"/>
      <c r="O145" s="232"/>
    </row>
    <row r="146" spans="2:23" ht="53.1" customHeight="1">
      <c r="B146" s="237"/>
      <c r="C146" s="238" t="s">
        <v>108</v>
      </c>
      <c r="D146" s="238" t="s">
        <v>109</v>
      </c>
      <c r="E146" s="239" t="s">
        <v>110</v>
      </c>
      <c r="F146" s="240"/>
      <c r="G146" s="241" t="s">
        <v>109</v>
      </c>
      <c r="H146" s="239" t="s">
        <v>110</v>
      </c>
      <c r="I146" s="240"/>
      <c r="J146" s="241" t="s">
        <v>109</v>
      </c>
      <c r="K146" s="238" t="s">
        <v>110</v>
      </c>
      <c r="L146" s="240"/>
      <c r="N146" s="284" t="s">
        <v>111</v>
      </c>
      <c r="O146" s="284"/>
      <c r="R146" s="242"/>
      <c r="S146"/>
      <c r="T146" s="180"/>
      <c r="U146" s="182"/>
      <c r="V146" s="182"/>
      <c r="W146" s="182"/>
    </row>
    <row r="147" spans="2:23" s="180" customFormat="1" ht="24" customHeight="1">
      <c r="B147" s="243"/>
      <c r="C147" s="244">
        <v>9</v>
      </c>
      <c r="D147" s="183">
        <v>58.25</v>
      </c>
      <c r="E147" s="183">
        <v>64.5</v>
      </c>
      <c r="F147" s="184"/>
      <c r="G147" s="183">
        <v>66.25</v>
      </c>
      <c r="H147" s="183">
        <v>72.5</v>
      </c>
      <c r="I147" s="245"/>
      <c r="J147" s="183">
        <v>74.5</v>
      </c>
      <c r="K147" s="183">
        <v>80.75</v>
      </c>
      <c r="L147" s="185"/>
      <c r="M147" s="186"/>
      <c r="N147" s="284"/>
      <c r="O147" s="284"/>
      <c r="R147" s="187"/>
      <c r="S147"/>
      <c r="V147" s="188"/>
      <c r="W147" s="188"/>
    </row>
    <row r="148" spans="2:23" s="180" customFormat="1" ht="24" customHeight="1">
      <c r="B148" s="243"/>
      <c r="C148" s="246">
        <v>10</v>
      </c>
      <c r="D148" s="189">
        <v>65.5</v>
      </c>
      <c r="E148" s="189">
        <v>73</v>
      </c>
      <c r="F148" s="190"/>
      <c r="G148" s="189">
        <v>75</v>
      </c>
      <c r="H148" s="189">
        <v>82.5</v>
      </c>
      <c r="I148" s="247"/>
      <c r="J148" s="189">
        <v>85</v>
      </c>
      <c r="K148" s="189">
        <v>92.25</v>
      </c>
      <c r="L148" s="185"/>
      <c r="M148" s="186"/>
      <c r="N148" s="284"/>
      <c r="O148" s="284"/>
      <c r="R148" s="187"/>
      <c r="S148"/>
      <c r="V148" s="188"/>
      <c r="W148" s="188"/>
    </row>
    <row r="149" spans="2:23" s="180" customFormat="1" ht="24" customHeight="1">
      <c r="B149" s="243"/>
      <c r="C149" s="248" t="s">
        <v>112</v>
      </c>
      <c r="D149" s="183">
        <v>72.75</v>
      </c>
      <c r="E149" s="183">
        <v>80.25</v>
      </c>
      <c r="F149" s="191"/>
      <c r="G149" s="183">
        <v>82.75</v>
      </c>
      <c r="H149" s="183">
        <v>90.25</v>
      </c>
      <c r="I149" s="249"/>
      <c r="J149" s="183">
        <v>93.25</v>
      </c>
      <c r="K149" s="183">
        <v>100.75</v>
      </c>
      <c r="L149" s="185"/>
      <c r="M149" s="186"/>
      <c r="N149" s="284"/>
      <c r="O149" s="284"/>
      <c r="R149" s="187"/>
      <c r="S149"/>
      <c r="V149" s="188"/>
      <c r="W149" s="188"/>
    </row>
    <row r="150" spans="2:23" s="180" customFormat="1" ht="24" customHeight="1">
      <c r="B150" s="243"/>
      <c r="C150" s="246">
        <v>11</v>
      </c>
      <c r="D150" s="189">
        <v>85.75</v>
      </c>
      <c r="E150" s="189">
        <v>92</v>
      </c>
      <c r="F150" s="190"/>
      <c r="G150" s="189">
        <v>95</v>
      </c>
      <c r="H150" s="189">
        <v>101</v>
      </c>
      <c r="I150" s="247"/>
      <c r="J150" s="189">
        <v>104.25</v>
      </c>
      <c r="K150" s="189">
        <v>110.5</v>
      </c>
      <c r="L150" s="185"/>
      <c r="M150" s="186"/>
      <c r="N150" s="284"/>
      <c r="O150" s="284"/>
      <c r="R150" s="187"/>
      <c r="S150"/>
      <c r="V150" s="188"/>
      <c r="W150" s="188"/>
    </row>
    <row r="151" spans="2:23" s="180" customFormat="1" ht="24" customHeight="1">
      <c r="B151" s="243"/>
      <c r="C151" s="248" t="s">
        <v>113</v>
      </c>
      <c r="D151" s="183">
        <v>92.5</v>
      </c>
      <c r="E151" s="183">
        <v>98.75</v>
      </c>
      <c r="F151" s="190"/>
      <c r="G151" s="183">
        <v>101.75</v>
      </c>
      <c r="H151" s="183">
        <v>108</v>
      </c>
      <c r="I151" s="247"/>
      <c r="J151" s="183">
        <v>111.25</v>
      </c>
      <c r="K151" s="183">
        <v>117</v>
      </c>
      <c r="L151" s="185"/>
      <c r="M151" s="186"/>
      <c r="N151" s="284"/>
      <c r="O151" s="284"/>
      <c r="R151" s="187"/>
      <c r="S151"/>
      <c r="V151" s="188"/>
      <c r="W151" s="188"/>
    </row>
    <row r="152" spans="2:23" s="180" customFormat="1" ht="24" customHeight="1">
      <c r="B152" s="243"/>
      <c r="C152" s="246">
        <v>12</v>
      </c>
      <c r="D152" s="189">
        <v>93.5</v>
      </c>
      <c r="E152" s="189">
        <v>101.25</v>
      </c>
      <c r="F152" s="190"/>
      <c r="G152" s="189">
        <v>104.5</v>
      </c>
      <c r="H152" s="189">
        <v>112.25</v>
      </c>
      <c r="I152" s="247"/>
      <c r="J152" s="189">
        <v>115.75</v>
      </c>
      <c r="K152" s="189">
        <v>122.5</v>
      </c>
      <c r="L152" s="185"/>
      <c r="M152" s="186"/>
      <c r="N152" s="284"/>
      <c r="O152" s="284"/>
      <c r="R152" s="187"/>
      <c r="S152"/>
      <c r="V152" s="188"/>
      <c r="W152" s="188"/>
    </row>
    <row r="153" spans="2:23" s="180" customFormat="1" ht="24" customHeight="1">
      <c r="B153" s="243"/>
      <c r="C153" s="248">
        <v>13</v>
      </c>
      <c r="D153" s="183">
        <v>103.5</v>
      </c>
      <c r="E153" s="183">
        <v>111.25</v>
      </c>
      <c r="F153" s="190"/>
      <c r="G153" s="183">
        <v>114.75</v>
      </c>
      <c r="H153" s="183">
        <v>121.5</v>
      </c>
      <c r="I153" s="247"/>
      <c r="J153" s="183">
        <v>125.5</v>
      </c>
      <c r="K153" s="183">
        <v>132.25</v>
      </c>
      <c r="L153" s="185"/>
      <c r="M153" s="186"/>
      <c r="N153" s="284"/>
      <c r="O153" s="284"/>
      <c r="R153" s="187"/>
      <c r="S153"/>
      <c r="V153" s="188"/>
      <c r="W153" s="188"/>
    </row>
    <row r="154" spans="2:23" s="180" customFormat="1" ht="24" customHeight="1">
      <c r="B154" s="243"/>
      <c r="C154" s="246">
        <v>14</v>
      </c>
      <c r="D154" s="189">
        <v>109.5</v>
      </c>
      <c r="E154" s="189">
        <v>118.25</v>
      </c>
      <c r="F154" s="190"/>
      <c r="G154" s="189">
        <v>122</v>
      </c>
      <c r="H154" s="189">
        <v>130</v>
      </c>
      <c r="I154" s="247"/>
      <c r="J154" s="189">
        <v>134</v>
      </c>
      <c r="K154" s="189">
        <v>142.25</v>
      </c>
      <c r="L154" s="185"/>
      <c r="M154" s="186"/>
      <c r="N154" s="284"/>
      <c r="O154" s="284"/>
      <c r="R154" s="187"/>
      <c r="S154"/>
    </row>
    <row r="155" spans="2:23" s="180" customFormat="1" ht="24" customHeight="1">
      <c r="B155" s="243"/>
      <c r="C155" s="248">
        <v>15</v>
      </c>
      <c r="D155" s="183">
        <v>116.5</v>
      </c>
      <c r="E155" s="183">
        <v>126</v>
      </c>
      <c r="F155" s="190"/>
      <c r="G155" s="183">
        <v>129.75</v>
      </c>
      <c r="H155" s="183">
        <v>139.25</v>
      </c>
      <c r="I155" s="247"/>
      <c r="J155" s="183">
        <v>143.5</v>
      </c>
      <c r="K155" s="183">
        <v>152.75</v>
      </c>
      <c r="L155" s="185"/>
      <c r="M155" s="285" t="s">
        <v>114</v>
      </c>
      <c r="N155" s="285"/>
      <c r="O155" s="215">
        <v>1.2422</v>
      </c>
      <c r="R155" s="187"/>
      <c r="S155"/>
    </row>
    <row r="156" spans="2:23" ht="15" customHeight="1" thickBot="1">
      <c r="B156" s="251"/>
      <c r="C156" s="252"/>
      <c r="D156" s="192"/>
      <c r="E156" s="192"/>
      <c r="F156" s="193"/>
      <c r="G156" s="193"/>
      <c r="H156" s="193"/>
      <c r="I156" s="253"/>
      <c r="J156" s="187"/>
      <c r="K156" s="187"/>
      <c r="L156" s="187"/>
      <c r="M156" s="194"/>
      <c r="N156" s="250"/>
      <c r="O156" s="250"/>
      <c r="R156" s="187"/>
      <c r="S156"/>
      <c r="T156" s="180"/>
    </row>
    <row r="157" spans="2:23" ht="14.45" thickTop="1">
      <c r="B157" s="195"/>
      <c r="C157" s="195"/>
      <c r="D157" s="195"/>
      <c r="E157" s="195"/>
      <c r="F157" s="195"/>
      <c r="G157" s="195"/>
      <c r="H157" s="195"/>
      <c r="I157" s="195"/>
      <c r="J157" s="195"/>
      <c r="K157" s="195"/>
      <c r="L157" s="195"/>
      <c r="M157" s="195"/>
      <c r="N157" s="195"/>
      <c r="O157" s="195"/>
      <c r="S157"/>
    </row>
    <row r="158" spans="2:23" ht="36" customHeight="1">
      <c r="B158" s="225"/>
      <c r="C158" s="174" t="s">
        <v>102</v>
      </c>
      <c r="D158" s="175"/>
      <c r="E158" s="176"/>
      <c r="F158" s="176"/>
      <c r="G158" s="177" t="s">
        <v>104</v>
      </c>
      <c r="H158" s="178"/>
      <c r="I158" s="196"/>
      <c r="J158" s="197" t="s">
        <v>70</v>
      </c>
      <c r="K158" s="196"/>
      <c r="L158" s="176"/>
      <c r="M158" s="176"/>
      <c r="N158" s="176"/>
      <c r="O158" s="179" t="s">
        <v>102</v>
      </c>
      <c r="R158" s="206"/>
      <c r="S158" s="180"/>
      <c r="T158" s="180"/>
    </row>
    <row r="159" spans="2:23" ht="6.75" customHeight="1">
      <c r="B159" s="226"/>
      <c r="C159" s="227"/>
      <c r="D159" s="228"/>
      <c r="E159" s="229"/>
      <c r="F159" s="230"/>
      <c r="G159" s="286"/>
      <c r="H159" s="286"/>
      <c r="I159" s="181"/>
      <c r="J159" s="181"/>
      <c r="K159" s="231"/>
      <c r="L159" s="231"/>
      <c r="M159" s="231"/>
      <c r="N159" s="231"/>
      <c r="O159" s="232"/>
      <c r="S159" s="180"/>
      <c r="T159" s="180"/>
    </row>
    <row r="160" spans="2:23" ht="24" customHeight="1">
      <c r="B160" s="226"/>
      <c r="C160" s="233"/>
      <c r="D160" s="287" t="s">
        <v>105</v>
      </c>
      <c r="E160" s="288"/>
      <c r="F160" s="234"/>
      <c r="G160" s="287" t="s">
        <v>106</v>
      </c>
      <c r="H160" s="288"/>
      <c r="I160" s="181"/>
      <c r="J160" s="287" t="s">
        <v>107</v>
      </c>
      <c r="K160" s="288"/>
      <c r="L160" s="235"/>
      <c r="M160" s="236"/>
      <c r="N160" s="236"/>
      <c r="O160" s="232"/>
    </row>
    <row r="161" spans="2:23" ht="53.1" customHeight="1">
      <c r="B161" s="237"/>
      <c r="C161" s="238" t="s">
        <v>108</v>
      </c>
      <c r="D161" s="238" t="s">
        <v>109</v>
      </c>
      <c r="E161" s="239" t="s">
        <v>110</v>
      </c>
      <c r="F161" s="240"/>
      <c r="G161" s="241" t="s">
        <v>109</v>
      </c>
      <c r="H161" s="239" t="s">
        <v>110</v>
      </c>
      <c r="I161" s="240"/>
      <c r="J161" s="241" t="s">
        <v>109</v>
      </c>
      <c r="K161" s="238" t="s">
        <v>110</v>
      </c>
      <c r="L161" s="240"/>
      <c r="N161" s="284" t="s">
        <v>111</v>
      </c>
      <c r="O161" s="284"/>
      <c r="R161" s="242"/>
      <c r="S161"/>
      <c r="T161" s="180"/>
      <c r="U161" s="182"/>
      <c r="V161" s="182"/>
      <c r="W161" s="182"/>
    </row>
    <row r="162" spans="2:23" s="180" customFormat="1" ht="24" customHeight="1">
      <c r="B162" s="243"/>
      <c r="C162" s="244">
        <v>9</v>
      </c>
      <c r="D162" s="183">
        <v>59.75</v>
      </c>
      <c r="E162" s="183">
        <v>66</v>
      </c>
      <c r="F162" s="184"/>
      <c r="G162" s="183">
        <v>68</v>
      </c>
      <c r="H162" s="183">
        <v>74.25</v>
      </c>
      <c r="I162" s="245"/>
      <c r="J162" s="183">
        <v>76.25</v>
      </c>
      <c r="K162" s="183">
        <v>82.75</v>
      </c>
      <c r="L162" s="185"/>
      <c r="M162" s="186"/>
      <c r="N162" s="284"/>
      <c r="O162" s="284"/>
      <c r="R162" s="187"/>
      <c r="S162"/>
      <c r="V162" s="188"/>
      <c r="W162" s="188"/>
    </row>
    <row r="163" spans="2:23" s="180" customFormat="1" ht="24" customHeight="1">
      <c r="B163" s="243"/>
      <c r="C163" s="246">
        <v>10</v>
      </c>
      <c r="D163" s="189">
        <v>64</v>
      </c>
      <c r="E163" s="189">
        <v>71.5</v>
      </c>
      <c r="F163" s="190"/>
      <c r="G163" s="189">
        <v>73.5</v>
      </c>
      <c r="H163" s="189">
        <v>81</v>
      </c>
      <c r="I163" s="247"/>
      <c r="J163" s="189">
        <v>83.25</v>
      </c>
      <c r="K163" s="189">
        <v>90.5</v>
      </c>
      <c r="L163" s="185"/>
      <c r="M163" s="186"/>
      <c r="N163" s="284"/>
      <c r="O163" s="284"/>
      <c r="R163" s="187"/>
      <c r="S163"/>
      <c r="V163" s="188"/>
      <c r="W163" s="188"/>
    </row>
    <row r="164" spans="2:23" s="180" customFormat="1" ht="24" customHeight="1">
      <c r="B164" s="243"/>
      <c r="C164" s="248" t="s">
        <v>112</v>
      </c>
      <c r="D164" s="183">
        <v>69.75</v>
      </c>
      <c r="E164" s="183">
        <v>77.25</v>
      </c>
      <c r="F164" s="191"/>
      <c r="G164" s="183">
        <v>79.5</v>
      </c>
      <c r="H164" s="183">
        <v>87</v>
      </c>
      <c r="I164" s="249"/>
      <c r="J164" s="183">
        <v>89.5</v>
      </c>
      <c r="K164" s="183">
        <v>97</v>
      </c>
      <c r="L164" s="185"/>
      <c r="M164" s="186"/>
      <c r="N164" s="284"/>
      <c r="O164" s="284"/>
      <c r="R164" s="187"/>
      <c r="S164"/>
      <c r="V164" s="188"/>
      <c r="W164" s="188"/>
    </row>
    <row r="165" spans="2:23" s="180" customFormat="1" ht="24" customHeight="1">
      <c r="B165" s="243"/>
      <c r="C165" s="246">
        <v>11</v>
      </c>
      <c r="D165" s="189">
        <v>80.75</v>
      </c>
      <c r="E165" s="189">
        <v>87</v>
      </c>
      <c r="F165" s="190"/>
      <c r="G165" s="189">
        <v>89.5</v>
      </c>
      <c r="H165" s="189">
        <v>95.5</v>
      </c>
      <c r="I165" s="247"/>
      <c r="J165" s="189">
        <v>98.25</v>
      </c>
      <c r="K165" s="189">
        <v>104.25</v>
      </c>
      <c r="L165" s="185"/>
      <c r="M165" s="186"/>
      <c r="N165" s="284"/>
      <c r="O165" s="284"/>
      <c r="R165" s="187"/>
      <c r="S165"/>
      <c r="V165" s="188"/>
      <c r="W165" s="188"/>
    </row>
    <row r="166" spans="2:23" s="180" customFormat="1" ht="24" customHeight="1">
      <c r="B166" s="243"/>
      <c r="C166" s="248" t="s">
        <v>113</v>
      </c>
      <c r="D166" s="183">
        <v>89.25</v>
      </c>
      <c r="E166" s="183">
        <v>95.5</v>
      </c>
      <c r="F166" s="190"/>
      <c r="G166" s="183">
        <v>98.25</v>
      </c>
      <c r="H166" s="183">
        <v>104.25</v>
      </c>
      <c r="I166" s="247"/>
      <c r="J166" s="183">
        <v>107.25</v>
      </c>
      <c r="K166" s="183">
        <v>113</v>
      </c>
      <c r="L166" s="185"/>
      <c r="M166" s="186"/>
      <c r="N166" s="284"/>
      <c r="O166" s="284"/>
      <c r="R166" s="187"/>
      <c r="S166"/>
      <c r="V166" s="188"/>
      <c r="W166" s="188"/>
    </row>
    <row r="167" spans="2:23" s="180" customFormat="1" ht="24" customHeight="1">
      <c r="B167" s="243"/>
      <c r="C167" s="246">
        <v>12</v>
      </c>
      <c r="D167" s="189">
        <v>90.75</v>
      </c>
      <c r="E167" s="189">
        <v>98.5</v>
      </c>
      <c r="F167" s="190"/>
      <c r="G167" s="189">
        <v>101.25</v>
      </c>
      <c r="H167" s="189">
        <v>109.25</v>
      </c>
      <c r="I167" s="247"/>
      <c r="J167" s="189">
        <v>112.25</v>
      </c>
      <c r="K167" s="189">
        <v>119</v>
      </c>
      <c r="L167" s="185"/>
      <c r="M167" s="186"/>
      <c r="N167" s="284"/>
      <c r="O167" s="284"/>
      <c r="R167" s="187"/>
      <c r="S167"/>
      <c r="V167" s="188"/>
      <c r="W167" s="188"/>
    </row>
    <row r="168" spans="2:23" s="180" customFormat="1" ht="24" customHeight="1">
      <c r="B168" s="243"/>
      <c r="C168" s="248">
        <v>13</v>
      </c>
      <c r="D168" s="183">
        <v>96.25</v>
      </c>
      <c r="E168" s="183">
        <v>104</v>
      </c>
      <c r="F168" s="190"/>
      <c r="G168" s="183">
        <v>106.75</v>
      </c>
      <c r="H168" s="183">
        <v>113.5</v>
      </c>
      <c r="I168" s="247"/>
      <c r="J168" s="183">
        <v>116.5</v>
      </c>
      <c r="K168" s="183">
        <v>123.25</v>
      </c>
      <c r="L168" s="185"/>
      <c r="M168" s="186"/>
      <c r="N168" s="284"/>
      <c r="O168" s="284"/>
      <c r="R168" s="187"/>
      <c r="S168"/>
      <c r="V168" s="188"/>
      <c r="W168" s="188"/>
    </row>
    <row r="169" spans="2:23" s="180" customFormat="1" ht="24" customHeight="1">
      <c r="B169" s="243"/>
      <c r="C169" s="246">
        <v>14</v>
      </c>
      <c r="D169" s="189">
        <v>100</v>
      </c>
      <c r="E169" s="189">
        <v>108.5</v>
      </c>
      <c r="F169" s="190"/>
      <c r="G169" s="189">
        <v>111.25</v>
      </c>
      <c r="H169" s="189">
        <v>119.25</v>
      </c>
      <c r="I169" s="247"/>
      <c r="J169" s="189">
        <v>122.25</v>
      </c>
      <c r="K169" s="189">
        <v>130.25</v>
      </c>
      <c r="L169" s="185"/>
      <c r="M169" s="186"/>
      <c r="N169" s="284"/>
      <c r="O169" s="284"/>
      <c r="R169" s="187"/>
      <c r="S169"/>
    </row>
    <row r="170" spans="2:23" s="180" customFormat="1" ht="24" customHeight="1">
      <c r="B170" s="243"/>
      <c r="C170" s="248">
        <v>15</v>
      </c>
      <c r="D170" s="183">
        <v>105</v>
      </c>
      <c r="E170" s="183">
        <v>114.5</v>
      </c>
      <c r="F170" s="190"/>
      <c r="G170" s="183">
        <v>117</v>
      </c>
      <c r="H170" s="183">
        <v>126.5</v>
      </c>
      <c r="I170" s="247"/>
      <c r="J170" s="183">
        <v>129.25</v>
      </c>
      <c r="K170" s="183">
        <v>138.5</v>
      </c>
      <c r="L170" s="185"/>
      <c r="M170" s="285" t="s">
        <v>114</v>
      </c>
      <c r="N170" s="285"/>
      <c r="O170" s="215">
        <v>1.2422</v>
      </c>
      <c r="R170" s="187"/>
      <c r="S170"/>
    </row>
    <row r="171" spans="2:23" ht="15" customHeight="1" thickBot="1">
      <c r="B171" s="251"/>
      <c r="C171" s="252"/>
      <c r="D171" s="192"/>
      <c r="E171" s="192"/>
      <c r="F171" s="193"/>
      <c r="G171" s="193"/>
      <c r="H171" s="193"/>
      <c r="I171" s="253"/>
      <c r="J171" s="187"/>
      <c r="K171" s="187"/>
      <c r="L171" s="187"/>
      <c r="M171" s="194"/>
      <c r="N171" s="250"/>
      <c r="O171" s="250"/>
      <c r="R171" s="187"/>
      <c r="S171"/>
      <c r="T171" s="180"/>
    </row>
    <row r="172" spans="2:23" ht="14.45" thickTop="1">
      <c r="B172" s="195"/>
      <c r="C172" s="195"/>
      <c r="D172" s="195"/>
      <c r="E172" s="195"/>
      <c r="F172" s="195"/>
      <c r="G172" s="195"/>
      <c r="H172" s="195"/>
      <c r="I172" s="195"/>
      <c r="J172" s="195"/>
      <c r="K172" s="195"/>
      <c r="L172" s="195"/>
      <c r="M172" s="195"/>
      <c r="N172" s="195"/>
      <c r="O172" s="195"/>
      <c r="S172"/>
    </row>
    <row r="173" spans="2:23" ht="36" customHeight="1">
      <c r="B173" s="225"/>
      <c r="C173" s="174" t="s">
        <v>102</v>
      </c>
      <c r="D173" s="175"/>
      <c r="E173" s="176"/>
      <c r="F173" s="176"/>
      <c r="G173" s="177" t="s">
        <v>104</v>
      </c>
      <c r="H173" s="178"/>
      <c r="I173" s="196"/>
      <c r="J173" s="197" t="s">
        <v>72</v>
      </c>
      <c r="K173" s="196"/>
      <c r="L173" s="176"/>
      <c r="M173" s="176"/>
      <c r="N173" s="176"/>
      <c r="O173" s="179" t="s">
        <v>102</v>
      </c>
      <c r="R173" s="206"/>
      <c r="S173" s="180"/>
      <c r="T173" s="180"/>
    </row>
    <row r="174" spans="2:23" ht="6.75" customHeight="1">
      <c r="B174" s="226"/>
      <c r="C174" s="227"/>
      <c r="D174" s="228"/>
      <c r="E174" s="229"/>
      <c r="F174" s="230"/>
      <c r="G174" s="286"/>
      <c r="H174" s="286"/>
      <c r="I174" s="181"/>
      <c r="J174" s="181"/>
      <c r="K174" s="231"/>
      <c r="L174" s="231"/>
      <c r="M174" s="231"/>
      <c r="N174" s="231"/>
      <c r="O174" s="232"/>
      <c r="S174" s="180"/>
      <c r="T174" s="180"/>
    </row>
    <row r="175" spans="2:23" ht="24" customHeight="1">
      <c r="B175" s="226"/>
      <c r="C175" s="233"/>
      <c r="D175" s="287" t="s">
        <v>105</v>
      </c>
      <c r="E175" s="288"/>
      <c r="F175" s="234"/>
      <c r="G175" s="287" t="s">
        <v>106</v>
      </c>
      <c r="H175" s="288"/>
      <c r="I175" s="181"/>
      <c r="J175" s="287" t="s">
        <v>107</v>
      </c>
      <c r="K175" s="288"/>
      <c r="L175" s="235"/>
      <c r="M175" s="236"/>
      <c r="N175" s="236"/>
      <c r="O175" s="232"/>
    </row>
    <row r="176" spans="2:23" ht="53.1" customHeight="1">
      <c r="B176" s="237"/>
      <c r="C176" s="238" t="s">
        <v>108</v>
      </c>
      <c r="D176" s="238" t="s">
        <v>109</v>
      </c>
      <c r="E176" s="239" t="s">
        <v>110</v>
      </c>
      <c r="F176" s="240"/>
      <c r="G176" s="241" t="s">
        <v>109</v>
      </c>
      <c r="H176" s="239" t="s">
        <v>110</v>
      </c>
      <c r="I176" s="240"/>
      <c r="J176" s="241" t="s">
        <v>109</v>
      </c>
      <c r="K176" s="238" t="s">
        <v>110</v>
      </c>
      <c r="L176" s="240"/>
      <c r="N176" s="284" t="s">
        <v>111</v>
      </c>
      <c r="O176" s="284"/>
      <c r="R176" s="242"/>
      <c r="S176"/>
      <c r="T176" s="180"/>
      <c r="U176" s="182"/>
      <c r="V176" s="182"/>
      <c r="W176" s="182"/>
    </row>
    <row r="177" spans="2:23" s="180" customFormat="1" ht="24" customHeight="1">
      <c r="B177" s="243"/>
      <c r="C177" s="244">
        <v>9</v>
      </c>
      <c r="D177" s="183">
        <v>60.25</v>
      </c>
      <c r="E177" s="183">
        <v>66.5</v>
      </c>
      <c r="F177" s="184"/>
      <c r="G177" s="183">
        <v>68.5</v>
      </c>
      <c r="H177" s="183">
        <v>74.75</v>
      </c>
      <c r="I177" s="245"/>
      <c r="J177" s="183">
        <v>77</v>
      </c>
      <c r="K177" s="183">
        <v>83.25</v>
      </c>
      <c r="L177" s="185"/>
      <c r="M177" s="186"/>
      <c r="N177" s="284"/>
      <c r="O177" s="284"/>
      <c r="R177" s="187"/>
      <c r="S177"/>
      <c r="V177" s="188"/>
      <c r="W177" s="188"/>
    </row>
    <row r="178" spans="2:23" s="180" customFormat="1" ht="24" customHeight="1">
      <c r="B178" s="243"/>
      <c r="C178" s="246">
        <v>10</v>
      </c>
      <c r="D178" s="189">
        <v>64.75</v>
      </c>
      <c r="E178" s="189">
        <v>72.25</v>
      </c>
      <c r="F178" s="190"/>
      <c r="G178" s="189">
        <v>74.25</v>
      </c>
      <c r="H178" s="189">
        <v>81.75</v>
      </c>
      <c r="I178" s="247"/>
      <c r="J178" s="189">
        <v>84</v>
      </c>
      <c r="K178" s="189">
        <v>91.5</v>
      </c>
      <c r="L178" s="185"/>
      <c r="M178" s="186"/>
      <c r="N178" s="284"/>
      <c r="O178" s="284"/>
      <c r="R178" s="187"/>
      <c r="S178"/>
      <c r="V178" s="188"/>
      <c r="W178" s="188"/>
    </row>
    <row r="179" spans="2:23" s="180" customFormat="1" ht="24" customHeight="1">
      <c r="B179" s="243"/>
      <c r="C179" s="248" t="s">
        <v>112</v>
      </c>
      <c r="D179" s="183">
        <v>71</v>
      </c>
      <c r="E179" s="183">
        <v>78.5</v>
      </c>
      <c r="F179" s="191"/>
      <c r="G179" s="183">
        <v>80.75</v>
      </c>
      <c r="H179" s="183">
        <v>88.25</v>
      </c>
      <c r="I179" s="249"/>
      <c r="J179" s="183">
        <v>91</v>
      </c>
      <c r="K179" s="183">
        <v>98.5</v>
      </c>
      <c r="L179" s="185"/>
      <c r="M179" s="186"/>
      <c r="N179" s="284"/>
      <c r="O179" s="284"/>
      <c r="R179" s="187"/>
      <c r="S179"/>
      <c r="V179" s="188"/>
      <c r="W179" s="188"/>
    </row>
    <row r="180" spans="2:23" s="180" customFormat="1" ht="24" customHeight="1">
      <c r="B180" s="243"/>
      <c r="C180" s="246">
        <v>11</v>
      </c>
      <c r="D180" s="189">
        <v>81.75</v>
      </c>
      <c r="E180" s="189">
        <v>88</v>
      </c>
      <c r="F180" s="190"/>
      <c r="G180" s="189">
        <v>90.5</v>
      </c>
      <c r="H180" s="189">
        <v>96.5</v>
      </c>
      <c r="I180" s="247"/>
      <c r="J180" s="189">
        <v>99.25</v>
      </c>
      <c r="K180" s="189">
        <v>105.5</v>
      </c>
      <c r="L180" s="185"/>
      <c r="M180" s="186"/>
      <c r="N180" s="284"/>
      <c r="O180" s="284"/>
      <c r="R180" s="187"/>
      <c r="S180"/>
      <c r="V180" s="188"/>
      <c r="W180" s="188"/>
    </row>
    <row r="181" spans="2:23" s="180" customFormat="1" ht="24" customHeight="1">
      <c r="B181" s="243"/>
      <c r="C181" s="248" t="s">
        <v>113</v>
      </c>
      <c r="D181" s="183">
        <v>88.25</v>
      </c>
      <c r="E181" s="183">
        <v>94.25</v>
      </c>
      <c r="F181" s="190"/>
      <c r="G181" s="183">
        <v>97</v>
      </c>
      <c r="H181" s="183">
        <v>103</v>
      </c>
      <c r="I181" s="247"/>
      <c r="J181" s="183">
        <v>106</v>
      </c>
      <c r="K181" s="183">
        <v>111.75</v>
      </c>
      <c r="L181" s="185"/>
      <c r="M181" s="186"/>
      <c r="N181" s="284"/>
      <c r="O181" s="284"/>
      <c r="R181" s="187"/>
      <c r="S181"/>
      <c r="V181" s="188"/>
      <c r="W181" s="188"/>
    </row>
    <row r="182" spans="2:23" s="180" customFormat="1" ht="24" customHeight="1">
      <c r="B182" s="243"/>
      <c r="C182" s="246">
        <v>12</v>
      </c>
      <c r="D182" s="189">
        <v>89.25</v>
      </c>
      <c r="E182" s="189">
        <v>97.25</v>
      </c>
      <c r="F182" s="190"/>
      <c r="G182" s="189">
        <v>99.75</v>
      </c>
      <c r="H182" s="189">
        <v>107.5</v>
      </c>
      <c r="I182" s="247"/>
      <c r="J182" s="189">
        <v>110.75</v>
      </c>
      <c r="K182" s="189">
        <v>117.5</v>
      </c>
      <c r="L182" s="185"/>
      <c r="M182" s="186"/>
      <c r="N182" s="284"/>
      <c r="O182" s="284"/>
      <c r="R182" s="187"/>
      <c r="S182"/>
      <c r="V182" s="188"/>
      <c r="W182" s="188"/>
    </row>
    <row r="183" spans="2:23" s="180" customFormat="1" ht="24" customHeight="1">
      <c r="B183" s="243"/>
      <c r="C183" s="248">
        <v>13</v>
      </c>
      <c r="D183" s="183">
        <v>98.5</v>
      </c>
      <c r="E183" s="183">
        <v>106.25</v>
      </c>
      <c r="F183" s="190"/>
      <c r="G183" s="183">
        <v>109.25</v>
      </c>
      <c r="H183" s="183">
        <v>116</v>
      </c>
      <c r="I183" s="247"/>
      <c r="J183" s="183">
        <v>119.25</v>
      </c>
      <c r="K183" s="183">
        <v>126</v>
      </c>
      <c r="L183" s="185"/>
      <c r="M183" s="186"/>
      <c r="N183" s="284"/>
      <c r="O183" s="284"/>
      <c r="R183" s="187"/>
      <c r="S183"/>
      <c r="V183" s="188"/>
      <c r="W183" s="188"/>
    </row>
    <row r="184" spans="2:23" s="180" customFormat="1" ht="24" customHeight="1">
      <c r="B184" s="243"/>
      <c r="C184" s="246">
        <v>14</v>
      </c>
      <c r="D184" s="189">
        <v>104</v>
      </c>
      <c r="E184" s="189">
        <v>112.5</v>
      </c>
      <c r="F184" s="190"/>
      <c r="G184" s="189">
        <v>115.5</v>
      </c>
      <c r="H184" s="189">
        <v>123.75</v>
      </c>
      <c r="I184" s="247"/>
      <c r="J184" s="189">
        <v>127.25</v>
      </c>
      <c r="K184" s="189">
        <v>135.25</v>
      </c>
      <c r="L184" s="185"/>
      <c r="M184" s="186"/>
      <c r="N184" s="284"/>
      <c r="O184" s="284"/>
      <c r="R184" s="187"/>
      <c r="S184"/>
    </row>
    <row r="185" spans="2:23" s="180" customFormat="1" ht="24" customHeight="1">
      <c r="B185" s="243"/>
      <c r="C185" s="248">
        <v>15</v>
      </c>
      <c r="D185" s="183">
        <v>111</v>
      </c>
      <c r="E185" s="183">
        <v>120.5</v>
      </c>
      <c r="F185" s="190"/>
      <c r="G185" s="183">
        <v>123.5</v>
      </c>
      <c r="H185" s="183">
        <v>133</v>
      </c>
      <c r="I185" s="247"/>
      <c r="J185" s="183">
        <v>136.5</v>
      </c>
      <c r="K185" s="183">
        <v>146</v>
      </c>
      <c r="L185" s="185"/>
      <c r="M185" s="285" t="s">
        <v>114</v>
      </c>
      <c r="N185" s="285"/>
      <c r="O185" s="215">
        <v>1.2422</v>
      </c>
      <c r="R185" s="187"/>
      <c r="S185"/>
    </row>
    <row r="186" spans="2:23" ht="15" customHeight="1" thickBot="1">
      <c r="B186" s="251"/>
      <c r="C186" s="252"/>
      <c r="D186" s="192"/>
      <c r="E186" s="192"/>
      <c r="F186" s="193"/>
      <c r="G186" s="193"/>
      <c r="H186" s="193"/>
      <c r="I186" s="253"/>
      <c r="J186" s="187"/>
      <c r="K186" s="187"/>
      <c r="L186" s="187"/>
      <c r="M186" s="194"/>
      <c r="N186" s="250"/>
      <c r="O186" s="250"/>
      <c r="R186" s="187"/>
      <c r="S186"/>
      <c r="T186" s="180"/>
    </row>
    <row r="187" spans="2:23" ht="14.45" thickTop="1">
      <c r="B187" s="195"/>
      <c r="C187" s="195"/>
      <c r="D187" s="195"/>
      <c r="E187" s="195"/>
      <c r="F187" s="195"/>
      <c r="G187" s="195"/>
      <c r="H187" s="195"/>
      <c r="I187" s="195"/>
      <c r="J187" s="195"/>
      <c r="K187" s="195"/>
      <c r="L187" s="195"/>
      <c r="M187" s="195"/>
      <c r="N187" s="195"/>
      <c r="O187" s="195"/>
      <c r="S187"/>
    </row>
    <row r="188" spans="2:23" ht="36" customHeight="1">
      <c r="B188" s="225"/>
      <c r="C188" s="174" t="s">
        <v>102</v>
      </c>
      <c r="D188" s="175"/>
      <c r="E188" s="176"/>
      <c r="F188" s="176"/>
      <c r="G188" s="177" t="s">
        <v>104</v>
      </c>
      <c r="H188" s="178"/>
      <c r="I188" s="196"/>
      <c r="J188" s="197" t="s">
        <v>74</v>
      </c>
      <c r="K188" s="196"/>
      <c r="L188" s="176"/>
      <c r="M188" s="176"/>
      <c r="N188" s="176"/>
      <c r="O188" s="179" t="s">
        <v>102</v>
      </c>
      <c r="R188" s="206"/>
      <c r="S188" s="180"/>
      <c r="T188" s="180"/>
    </row>
    <row r="189" spans="2:23" ht="6.75" customHeight="1">
      <c r="B189" s="226"/>
      <c r="C189" s="227"/>
      <c r="D189" s="228"/>
      <c r="E189" s="229"/>
      <c r="F189" s="230"/>
      <c r="G189" s="286"/>
      <c r="H189" s="286"/>
      <c r="I189" s="181"/>
      <c r="J189" s="181"/>
      <c r="K189" s="231"/>
      <c r="L189" s="231"/>
      <c r="M189" s="231"/>
      <c r="N189" s="231"/>
      <c r="O189" s="232"/>
      <c r="S189" s="180"/>
      <c r="T189" s="180"/>
    </row>
    <row r="190" spans="2:23" ht="24" customHeight="1">
      <c r="B190" s="226"/>
      <c r="C190" s="233"/>
      <c r="D190" s="287" t="s">
        <v>105</v>
      </c>
      <c r="E190" s="288"/>
      <c r="F190" s="234"/>
      <c r="G190" s="287" t="s">
        <v>106</v>
      </c>
      <c r="H190" s="288"/>
      <c r="I190" s="181"/>
      <c r="J190" s="287" t="s">
        <v>107</v>
      </c>
      <c r="K190" s="288"/>
      <c r="L190" s="235"/>
      <c r="M190" s="236"/>
      <c r="N190" s="236"/>
      <c r="O190" s="232"/>
    </row>
    <row r="191" spans="2:23" ht="53.1" customHeight="1">
      <c r="B191" s="237"/>
      <c r="C191" s="238" t="s">
        <v>108</v>
      </c>
      <c r="D191" s="238" t="s">
        <v>109</v>
      </c>
      <c r="E191" s="239" t="s">
        <v>110</v>
      </c>
      <c r="F191" s="240"/>
      <c r="G191" s="241" t="s">
        <v>109</v>
      </c>
      <c r="H191" s="239" t="s">
        <v>110</v>
      </c>
      <c r="I191" s="240"/>
      <c r="J191" s="241" t="s">
        <v>109</v>
      </c>
      <c r="K191" s="238" t="s">
        <v>110</v>
      </c>
      <c r="L191" s="240"/>
      <c r="N191" s="284" t="s">
        <v>111</v>
      </c>
      <c r="O191" s="284"/>
      <c r="R191" s="242"/>
      <c r="S191"/>
      <c r="T191" s="180"/>
      <c r="U191" s="182"/>
      <c r="V191" s="182"/>
      <c r="W191" s="182"/>
    </row>
    <row r="192" spans="2:23" s="180" customFormat="1" ht="24" customHeight="1">
      <c r="B192" s="243"/>
      <c r="C192" s="244">
        <v>9</v>
      </c>
      <c r="D192" s="183">
        <v>59</v>
      </c>
      <c r="E192" s="183">
        <v>65.5</v>
      </c>
      <c r="F192" s="184"/>
      <c r="G192" s="183">
        <v>67.25</v>
      </c>
      <c r="H192" s="183">
        <v>73.5</v>
      </c>
      <c r="I192" s="245"/>
      <c r="J192" s="183">
        <v>75.5</v>
      </c>
      <c r="K192" s="183">
        <v>81.75</v>
      </c>
      <c r="L192" s="185"/>
      <c r="M192" s="186"/>
      <c r="N192" s="284"/>
      <c r="O192" s="284"/>
      <c r="R192" s="187"/>
      <c r="S192"/>
      <c r="V192" s="188"/>
      <c r="W192" s="188"/>
    </row>
    <row r="193" spans="2:23" s="180" customFormat="1" ht="24" customHeight="1">
      <c r="B193" s="243"/>
      <c r="C193" s="246">
        <v>10</v>
      </c>
      <c r="D193" s="189">
        <v>64</v>
      </c>
      <c r="E193" s="189">
        <v>71.5</v>
      </c>
      <c r="F193" s="190"/>
      <c r="G193" s="189">
        <v>73.5</v>
      </c>
      <c r="H193" s="189">
        <v>81</v>
      </c>
      <c r="I193" s="247"/>
      <c r="J193" s="189">
        <v>83.25</v>
      </c>
      <c r="K193" s="189">
        <v>90.5</v>
      </c>
      <c r="L193" s="185"/>
      <c r="M193" s="186"/>
      <c r="N193" s="284"/>
      <c r="O193" s="284"/>
      <c r="R193" s="187"/>
      <c r="S193"/>
      <c r="V193" s="188"/>
      <c r="W193" s="188"/>
    </row>
    <row r="194" spans="2:23" s="180" customFormat="1" ht="24" customHeight="1">
      <c r="B194" s="243"/>
      <c r="C194" s="248" t="s">
        <v>112</v>
      </c>
      <c r="D194" s="183">
        <v>70.5</v>
      </c>
      <c r="E194" s="183">
        <v>78</v>
      </c>
      <c r="F194" s="191"/>
      <c r="G194" s="183">
        <v>80.25</v>
      </c>
      <c r="H194" s="183">
        <v>88</v>
      </c>
      <c r="I194" s="249"/>
      <c r="J194" s="183">
        <v>90.5</v>
      </c>
      <c r="K194" s="183">
        <v>98</v>
      </c>
      <c r="L194" s="185"/>
      <c r="M194" s="186"/>
      <c r="N194" s="284"/>
      <c r="O194" s="284"/>
      <c r="R194" s="187"/>
      <c r="S194"/>
      <c r="V194" s="188"/>
      <c r="W194" s="188"/>
    </row>
    <row r="195" spans="2:23" s="180" customFormat="1" ht="24" customHeight="1">
      <c r="B195" s="243"/>
      <c r="C195" s="246">
        <v>11</v>
      </c>
      <c r="D195" s="189">
        <v>81.5</v>
      </c>
      <c r="E195" s="189">
        <v>87.5</v>
      </c>
      <c r="F195" s="190"/>
      <c r="G195" s="189">
        <v>90</v>
      </c>
      <c r="H195" s="189">
        <v>96</v>
      </c>
      <c r="I195" s="247"/>
      <c r="J195" s="189">
        <v>98.75</v>
      </c>
      <c r="K195" s="189">
        <v>105</v>
      </c>
      <c r="L195" s="185"/>
      <c r="M195" s="186"/>
      <c r="N195" s="284"/>
      <c r="O195" s="284"/>
      <c r="R195" s="187"/>
      <c r="S195"/>
      <c r="V195" s="188"/>
      <c r="W195" s="188"/>
    </row>
    <row r="196" spans="2:23" s="180" customFormat="1" ht="24" customHeight="1">
      <c r="B196" s="243"/>
      <c r="C196" s="248" t="s">
        <v>113</v>
      </c>
      <c r="D196" s="183">
        <v>88</v>
      </c>
      <c r="E196" s="183">
        <v>94</v>
      </c>
      <c r="F196" s="190"/>
      <c r="G196" s="183">
        <v>96.75</v>
      </c>
      <c r="H196" s="183">
        <v>102.75</v>
      </c>
      <c r="I196" s="247"/>
      <c r="J196" s="183">
        <v>105.75</v>
      </c>
      <c r="K196" s="183">
        <v>111.5</v>
      </c>
      <c r="L196" s="185"/>
      <c r="M196" s="186"/>
      <c r="N196" s="284"/>
      <c r="O196" s="284"/>
      <c r="R196" s="187"/>
      <c r="S196"/>
      <c r="V196" s="188"/>
      <c r="W196" s="188"/>
    </row>
    <row r="197" spans="2:23" s="180" customFormat="1" ht="24" customHeight="1">
      <c r="B197" s="243"/>
      <c r="C197" s="246">
        <v>12</v>
      </c>
      <c r="D197" s="189">
        <v>89.25</v>
      </c>
      <c r="E197" s="189">
        <v>97</v>
      </c>
      <c r="F197" s="190"/>
      <c r="G197" s="189">
        <v>99.75</v>
      </c>
      <c r="H197" s="189">
        <v>107.5</v>
      </c>
      <c r="I197" s="247"/>
      <c r="J197" s="189">
        <v>110.5</v>
      </c>
      <c r="K197" s="189">
        <v>117.25</v>
      </c>
      <c r="L197" s="185"/>
      <c r="M197" s="186"/>
      <c r="N197" s="284"/>
      <c r="O197" s="284"/>
      <c r="R197" s="187"/>
      <c r="S197"/>
      <c r="V197" s="188"/>
      <c r="W197" s="188"/>
    </row>
    <row r="198" spans="2:23" s="180" customFormat="1" ht="24" customHeight="1">
      <c r="B198" s="243"/>
      <c r="C198" s="248">
        <v>13</v>
      </c>
      <c r="D198" s="183">
        <v>98.75</v>
      </c>
      <c r="E198" s="183">
        <v>106.5</v>
      </c>
      <c r="F198" s="190"/>
      <c r="G198" s="183">
        <v>109.5</v>
      </c>
      <c r="H198" s="183">
        <v>116.25</v>
      </c>
      <c r="I198" s="247"/>
      <c r="J198" s="183">
        <v>119.5</v>
      </c>
      <c r="K198" s="183">
        <v>126.25</v>
      </c>
      <c r="L198" s="185"/>
      <c r="M198" s="186"/>
      <c r="N198" s="284"/>
      <c r="O198" s="284"/>
      <c r="R198" s="187"/>
      <c r="S198"/>
      <c r="V198" s="188"/>
      <c r="W198" s="188"/>
    </row>
    <row r="199" spans="2:23" s="180" customFormat="1" ht="24" customHeight="1">
      <c r="B199" s="243"/>
      <c r="C199" s="246">
        <v>14</v>
      </c>
      <c r="D199" s="189">
        <v>104.75</v>
      </c>
      <c r="E199" s="189">
        <v>113.5</v>
      </c>
      <c r="F199" s="190"/>
      <c r="G199" s="189">
        <v>116.5</v>
      </c>
      <c r="H199" s="189">
        <v>124.75</v>
      </c>
      <c r="I199" s="247"/>
      <c r="J199" s="189">
        <v>128</v>
      </c>
      <c r="K199" s="189">
        <v>136.25</v>
      </c>
      <c r="L199" s="185"/>
      <c r="M199" s="186"/>
      <c r="N199" s="284"/>
      <c r="O199" s="284"/>
      <c r="R199" s="187"/>
      <c r="S199"/>
    </row>
    <row r="200" spans="2:23" s="180" customFormat="1" ht="24" customHeight="1">
      <c r="B200" s="243"/>
      <c r="C200" s="248">
        <v>15</v>
      </c>
      <c r="D200" s="183">
        <v>112.5</v>
      </c>
      <c r="E200" s="183">
        <v>122</v>
      </c>
      <c r="F200" s="190"/>
      <c r="G200" s="183">
        <v>125.25</v>
      </c>
      <c r="H200" s="183">
        <v>134.75</v>
      </c>
      <c r="I200" s="247"/>
      <c r="J200" s="183">
        <v>138.5</v>
      </c>
      <c r="K200" s="183">
        <v>148</v>
      </c>
      <c r="L200" s="185"/>
      <c r="M200" s="285" t="s">
        <v>114</v>
      </c>
      <c r="N200" s="285"/>
      <c r="O200" s="215">
        <v>1.2422</v>
      </c>
      <c r="R200" s="187"/>
      <c r="S200"/>
    </row>
    <row r="201" spans="2:23" ht="15" customHeight="1" thickBot="1">
      <c r="B201" s="251"/>
      <c r="C201" s="252"/>
      <c r="D201" s="192"/>
      <c r="E201" s="192"/>
      <c r="F201" s="193"/>
      <c r="G201" s="193"/>
      <c r="H201" s="193"/>
      <c r="I201" s="253"/>
      <c r="J201" s="187"/>
      <c r="K201" s="187"/>
      <c r="L201" s="187"/>
      <c r="M201" s="194"/>
      <c r="N201" s="250"/>
      <c r="O201" s="250"/>
      <c r="R201" s="187"/>
      <c r="S201"/>
      <c r="T201" s="180"/>
    </row>
    <row r="202" spans="2:23" ht="14.45" thickTop="1">
      <c r="B202" s="195"/>
      <c r="C202" s="195"/>
      <c r="D202" s="195"/>
      <c r="E202" s="195"/>
      <c r="F202" s="195"/>
      <c r="G202" s="195"/>
      <c r="H202" s="195"/>
      <c r="I202" s="195"/>
      <c r="J202" s="195"/>
      <c r="K202" s="195"/>
      <c r="L202" s="195"/>
      <c r="M202" s="195"/>
      <c r="N202" s="195"/>
      <c r="O202" s="195"/>
      <c r="S202"/>
    </row>
    <row r="203" spans="2:23" ht="36" customHeight="1">
      <c r="B203" s="225"/>
      <c r="C203" s="174" t="s">
        <v>102</v>
      </c>
      <c r="D203" s="175"/>
      <c r="E203" s="176"/>
      <c r="F203" s="176"/>
      <c r="G203" s="177" t="s">
        <v>104</v>
      </c>
      <c r="H203" s="178"/>
      <c r="I203" s="196"/>
      <c r="J203" s="197" t="s">
        <v>76</v>
      </c>
      <c r="K203" s="196"/>
      <c r="L203" s="176"/>
      <c r="M203" s="176"/>
      <c r="N203" s="176"/>
      <c r="O203" s="179" t="s">
        <v>102</v>
      </c>
      <c r="R203" s="206"/>
      <c r="S203" s="180"/>
      <c r="T203" s="180"/>
    </row>
    <row r="204" spans="2:23" ht="6.75" customHeight="1">
      <c r="B204" s="226"/>
      <c r="C204" s="227"/>
      <c r="D204" s="228"/>
      <c r="E204" s="229"/>
      <c r="F204" s="230"/>
      <c r="G204" s="286"/>
      <c r="H204" s="286"/>
      <c r="I204" s="181"/>
      <c r="J204" s="181"/>
      <c r="K204" s="231"/>
      <c r="L204" s="231"/>
      <c r="M204" s="231"/>
      <c r="N204" s="231"/>
      <c r="O204" s="232"/>
      <c r="S204" s="180"/>
      <c r="T204" s="180"/>
    </row>
    <row r="205" spans="2:23" ht="24" customHeight="1">
      <c r="B205" s="226"/>
      <c r="C205" s="233"/>
      <c r="D205" s="287" t="s">
        <v>105</v>
      </c>
      <c r="E205" s="288"/>
      <c r="F205" s="234"/>
      <c r="G205" s="287" t="s">
        <v>106</v>
      </c>
      <c r="H205" s="288"/>
      <c r="I205" s="181"/>
      <c r="J205" s="287" t="s">
        <v>107</v>
      </c>
      <c r="K205" s="288"/>
      <c r="L205" s="235"/>
      <c r="M205" s="236"/>
      <c r="N205" s="236"/>
      <c r="O205" s="232"/>
    </row>
    <row r="206" spans="2:23" ht="53.1" customHeight="1">
      <c r="B206" s="237"/>
      <c r="C206" s="238" t="s">
        <v>108</v>
      </c>
      <c r="D206" s="238" t="s">
        <v>109</v>
      </c>
      <c r="E206" s="239" t="s">
        <v>110</v>
      </c>
      <c r="F206" s="240"/>
      <c r="G206" s="241" t="s">
        <v>109</v>
      </c>
      <c r="H206" s="239" t="s">
        <v>110</v>
      </c>
      <c r="I206" s="240"/>
      <c r="J206" s="241" t="s">
        <v>109</v>
      </c>
      <c r="K206" s="238" t="s">
        <v>110</v>
      </c>
      <c r="L206" s="240"/>
      <c r="N206" s="284" t="s">
        <v>111</v>
      </c>
      <c r="O206" s="284"/>
      <c r="R206" s="242"/>
      <c r="S206"/>
      <c r="T206" s="180"/>
      <c r="U206" s="182"/>
      <c r="V206" s="182"/>
      <c r="W206" s="182"/>
    </row>
    <row r="207" spans="2:23" s="180" customFormat="1" ht="24" customHeight="1">
      <c r="B207" s="243"/>
      <c r="C207" s="244">
        <v>9</v>
      </c>
      <c r="D207" s="183">
        <v>62.25</v>
      </c>
      <c r="E207" s="183">
        <v>68.5</v>
      </c>
      <c r="F207" s="184"/>
      <c r="G207" s="183">
        <v>70.75</v>
      </c>
      <c r="H207" s="183">
        <v>77</v>
      </c>
      <c r="I207" s="245"/>
      <c r="J207" s="183">
        <v>79.5</v>
      </c>
      <c r="K207" s="183">
        <v>85.75</v>
      </c>
      <c r="L207" s="185"/>
      <c r="M207" s="186"/>
      <c r="N207" s="284"/>
      <c r="O207" s="284"/>
      <c r="R207" s="187"/>
      <c r="S207"/>
      <c r="V207" s="188"/>
      <c r="W207" s="188"/>
    </row>
    <row r="208" spans="2:23" s="180" customFormat="1" ht="24" customHeight="1">
      <c r="B208" s="243"/>
      <c r="C208" s="246">
        <v>10</v>
      </c>
      <c r="D208" s="189">
        <v>68.25</v>
      </c>
      <c r="E208" s="189">
        <v>75.75</v>
      </c>
      <c r="F208" s="190"/>
      <c r="G208" s="189">
        <v>78.25</v>
      </c>
      <c r="H208" s="189">
        <v>85.5</v>
      </c>
      <c r="I208" s="247"/>
      <c r="J208" s="189">
        <v>88.25</v>
      </c>
      <c r="K208" s="189">
        <v>95.75</v>
      </c>
      <c r="L208" s="185"/>
      <c r="M208" s="186"/>
      <c r="N208" s="284"/>
      <c r="O208" s="284"/>
      <c r="R208" s="187"/>
      <c r="S208"/>
      <c r="V208" s="188"/>
      <c r="W208" s="188"/>
    </row>
    <row r="209" spans="2:23" s="180" customFormat="1" ht="24" customHeight="1">
      <c r="B209" s="243"/>
      <c r="C209" s="248" t="s">
        <v>112</v>
      </c>
      <c r="D209" s="183">
        <v>74.75</v>
      </c>
      <c r="E209" s="183">
        <v>82.5</v>
      </c>
      <c r="F209" s="191"/>
      <c r="G209" s="183">
        <v>85.25</v>
      </c>
      <c r="H209" s="183">
        <v>92.75</v>
      </c>
      <c r="I209" s="249"/>
      <c r="J209" s="183">
        <v>95.75</v>
      </c>
      <c r="K209" s="183">
        <v>103.25</v>
      </c>
      <c r="L209" s="185"/>
      <c r="M209" s="186"/>
      <c r="N209" s="284"/>
      <c r="O209" s="284"/>
      <c r="R209" s="187"/>
      <c r="S209"/>
      <c r="V209" s="188"/>
      <c r="W209" s="188"/>
    </row>
    <row r="210" spans="2:23" s="180" customFormat="1" ht="24" customHeight="1">
      <c r="B210" s="243"/>
      <c r="C210" s="246">
        <v>11</v>
      </c>
      <c r="D210" s="189">
        <v>85.75</v>
      </c>
      <c r="E210" s="189">
        <v>92</v>
      </c>
      <c r="F210" s="190"/>
      <c r="G210" s="189">
        <v>94.75</v>
      </c>
      <c r="H210" s="189">
        <v>101</v>
      </c>
      <c r="I210" s="247"/>
      <c r="J210" s="189">
        <v>104.25</v>
      </c>
      <c r="K210" s="189">
        <v>110.5</v>
      </c>
      <c r="L210" s="185"/>
      <c r="M210" s="186"/>
      <c r="N210" s="284"/>
      <c r="O210" s="284"/>
      <c r="R210" s="187"/>
      <c r="S210"/>
      <c r="V210" s="188"/>
      <c r="W210" s="188"/>
    </row>
    <row r="211" spans="2:23" s="180" customFormat="1" ht="24" customHeight="1">
      <c r="B211" s="243"/>
      <c r="C211" s="248" t="s">
        <v>113</v>
      </c>
      <c r="D211" s="183">
        <v>92.75</v>
      </c>
      <c r="E211" s="183">
        <v>98.75</v>
      </c>
      <c r="F211" s="190"/>
      <c r="G211" s="183">
        <v>102</v>
      </c>
      <c r="H211" s="183">
        <v>108</v>
      </c>
      <c r="I211" s="247"/>
      <c r="J211" s="183">
        <v>111.5</v>
      </c>
      <c r="K211" s="183">
        <v>117.25</v>
      </c>
      <c r="L211" s="185"/>
      <c r="M211" s="186"/>
      <c r="N211" s="284"/>
      <c r="O211" s="284"/>
      <c r="R211" s="187"/>
      <c r="S211"/>
      <c r="V211" s="188"/>
      <c r="W211" s="188"/>
    </row>
    <row r="212" spans="2:23" s="180" customFormat="1" ht="24" customHeight="1">
      <c r="B212" s="243"/>
      <c r="C212" s="246">
        <v>12</v>
      </c>
      <c r="D212" s="189">
        <v>93.25</v>
      </c>
      <c r="E212" s="189">
        <v>101</v>
      </c>
      <c r="F212" s="190"/>
      <c r="G212" s="189">
        <v>104.25</v>
      </c>
      <c r="H212" s="189">
        <v>112</v>
      </c>
      <c r="I212" s="247"/>
      <c r="J212" s="189">
        <v>115.5</v>
      </c>
      <c r="K212" s="189">
        <v>122.25</v>
      </c>
      <c r="L212" s="185"/>
      <c r="M212" s="186"/>
      <c r="N212" s="284"/>
      <c r="O212" s="284"/>
      <c r="R212" s="187"/>
      <c r="S212"/>
      <c r="V212" s="188"/>
      <c r="W212" s="188"/>
    </row>
    <row r="213" spans="2:23" s="180" customFormat="1" ht="24" customHeight="1">
      <c r="B213" s="243"/>
      <c r="C213" s="248">
        <v>13</v>
      </c>
      <c r="D213" s="183">
        <v>103.25</v>
      </c>
      <c r="E213" s="183">
        <v>111</v>
      </c>
      <c r="F213" s="190"/>
      <c r="G213" s="183">
        <v>114.5</v>
      </c>
      <c r="H213" s="183">
        <v>121.25</v>
      </c>
      <c r="I213" s="247"/>
      <c r="J213" s="183">
        <v>125.25</v>
      </c>
      <c r="K213" s="183">
        <v>132</v>
      </c>
      <c r="L213" s="185"/>
      <c r="M213" s="186"/>
      <c r="N213" s="284"/>
      <c r="O213" s="284"/>
      <c r="R213" s="187"/>
      <c r="S213"/>
      <c r="V213" s="188"/>
      <c r="W213" s="188"/>
    </row>
    <row r="214" spans="2:23" s="180" customFormat="1" ht="24" customHeight="1">
      <c r="B214" s="243"/>
      <c r="C214" s="246">
        <v>14</v>
      </c>
      <c r="D214" s="189">
        <v>107.75</v>
      </c>
      <c r="E214" s="189">
        <v>116.5</v>
      </c>
      <c r="F214" s="190"/>
      <c r="G214" s="189">
        <v>120</v>
      </c>
      <c r="H214" s="189">
        <v>128</v>
      </c>
      <c r="I214" s="247"/>
      <c r="J214" s="189">
        <v>132</v>
      </c>
      <c r="K214" s="189">
        <v>140</v>
      </c>
      <c r="L214" s="185"/>
      <c r="M214" s="186"/>
      <c r="N214" s="284"/>
      <c r="O214" s="284"/>
      <c r="R214" s="187"/>
      <c r="S214"/>
    </row>
    <row r="215" spans="2:23" s="180" customFormat="1" ht="24" customHeight="1">
      <c r="B215" s="243"/>
      <c r="C215" s="248">
        <v>15</v>
      </c>
      <c r="D215" s="183">
        <v>114.75</v>
      </c>
      <c r="E215" s="183">
        <v>124.25</v>
      </c>
      <c r="F215" s="190"/>
      <c r="G215" s="183">
        <v>127.75</v>
      </c>
      <c r="H215" s="183">
        <v>137.25</v>
      </c>
      <c r="I215" s="247"/>
      <c r="J215" s="183">
        <v>141.25</v>
      </c>
      <c r="K215" s="183">
        <v>150.75</v>
      </c>
      <c r="L215" s="185"/>
      <c r="M215" s="285" t="s">
        <v>114</v>
      </c>
      <c r="N215" s="285"/>
      <c r="O215" s="215">
        <v>1.2422</v>
      </c>
      <c r="R215" s="187"/>
      <c r="S215"/>
    </row>
    <row r="216" spans="2:23" ht="15" customHeight="1" thickBot="1">
      <c r="B216" s="251"/>
      <c r="C216" s="252"/>
      <c r="D216" s="192"/>
      <c r="E216" s="192"/>
      <c r="F216" s="193"/>
      <c r="G216" s="193"/>
      <c r="H216" s="193"/>
      <c r="I216" s="253"/>
      <c r="J216" s="187"/>
      <c r="K216" s="187"/>
      <c r="L216" s="187"/>
      <c r="M216" s="194"/>
      <c r="N216" s="250"/>
      <c r="O216" s="250"/>
      <c r="R216" s="187"/>
      <c r="S216"/>
      <c r="T216" s="180"/>
    </row>
    <row r="217" spans="2:23" ht="14.45" thickTop="1">
      <c r="B217" s="195"/>
      <c r="C217" s="195"/>
      <c r="D217" s="195"/>
      <c r="E217" s="195"/>
      <c r="F217" s="195"/>
      <c r="G217" s="195"/>
      <c r="H217" s="195"/>
      <c r="I217" s="195"/>
      <c r="J217" s="195"/>
      <c r="K217" s="195"/>
      <c r="L217" s="195"/>
      <c r="M217" s="195"/>
      <c r="N217" s="195"/>
      <c r="O217" s="195"/>
      <c r="S217"/>
    </row>
    <row r="218" spans="2:23" ht="36" customHeight="1">
      <c r="B218" s="225"/>
      <c r="C218" s="174" t="s">
        <v>102</v>
      </c>
      <c r="D218" s="175"/>
      <c r="E218" s="176"/>
      <c r="F218" s="176"/>
      <c r="G218" s="177" t="s">
        <v>104</v>
      </c>
      <c r="H218" s="178"/>
      <c r="I218" s="196"/>
      <c r="J218" s="197" t="s">
        <v>78</v>
      </c>
      <c r="K218" s="196"/>
      <c r="L218" s="176"/>
      <c r="M218" s="176"/>
      <c r="N218" s="176"/>
      <c r="O218" s="179" t="s">
        <v>102</v>
      </c>
      <c r="R218" s="206"/>
      <c r="S218" s="180"/>
      <c r="T218" s="180"/>
    </row>
    <row r="219" spans="2:23" ht="6.75" customHeight="1">
      <c r="B219" s="226"/>
      <c r="C219" s="227"/>
      <c r="D219" s="228"/>
      <c r="E219" s="229"/>
      <c r="F219" s="230"/>
      <c r="G219" s="286"/>
      <c r="H219" s="286"/>
      <c r="I219" s="181"/>
      <c r="J219" s="181"/>
      <c r="K219" s="231"/>
      <c r="L219" s="231"/>
      <c r="M219" s="231"/>
      <c r="N219" s="231"/>
      <c r="O219" s="232"/>
      <c r="S219" s="180"/>
      <c r="T219" s="180"/>
    </row>
    <row r="220" spans="2:23" ht="24" customHeight="1">
      <c r="B220" s="226"/>
      <c r="C220" s="233"/>
      <c r="D220" s="287" t="s">
        <v>105</v>
      </c>
      <c r="E220" s="288"/>
      <c r="F220" s="234"/>
      <c r="G220" s="287" t="s">
        <v>106</v>
      </c>
      <c r="H220" s="288"/>
      <c r="I220" s="181"/>
      <c r="J220" s="287" t="s">
        <v>107</v>
      </c>
      <c r="K220" s="288"/>
      <c r="L220" s="235"/>
      <c r="M220" s="236"/>
      <c r="N220" s="236"/>
      <c r="O220" s="232"/>
    </row>
    <row r="221" spans="2:23" ht="53.1" customHeight="1">
      <c r="B221" s="237"/>
      <c r="C221" s="238" t="s">
        <v>108</v>
      </c>
      <c r="D221" s="238" t="s">
        <v>109</v>
      </c>
      <c r="E221" s="239" t="s">
        <v>110</v>
      </c>
      <c r="F221" s="240"/>
      <c r="G221" s="241" t="s">
        <v>109</v>
      </c>
      <c r="H221" s="239" t="s">
        <v>110</v>
      </c>
      <c r="I221" s="240"/>
      <c r="J221" s="241" t="s">
        <v>109</v>
      </c>
      <c r="K221" s="238" t="s">
        <v>110</v>
      </c>
      <c r="L221" s="240"/>
      <c r="N221" s="284" t="s">
        <v>111</v>
      </c>
      <c r="O221" s="284"/>
      <c r="R221" s="242"/>
      <c r="S221"/>
      <c r="T221" s="180"/>
      <c r="U221" s="182"/>
      <c r="V221" s="182"/>
      <c r="W221" s="182"/>
    </row>
    <row r="222" spans="2:23" s="180" customFormat="1" ht="24" customHeight="1">
      <c r="B222" s="243"/>
      <c r="C222" s="244">
        <v>9</v>
      </c>
      <c r="D222" s="183">
        <v>55.5</v>
      </c>
      <c r="E222" s="183">
        <v>62</v>
      </c>
      <c r="F222" s="184"/>
      <c r="G222" s="183">
        <v>63.25</v>
      </c>
      <c r="H222" s="183">
        <v>69.75</v>
      </c>
      <c r="I222" s="245"/>
      <c r="J222" s="183">
        <v>71.25</v>
      </c>
      <c r="K222" s="183">
        <v>77.5</v>
      </c>
      <c r="L222" s="185"/>
      <c r="M222" s="186"/>
      <c r="N222" s="284"/>
      <c r="O222" s="284"/>
      <c r="R222" s="187"/>
      <c r="S222"/>
      <c r="V222" s="188"/>
      <c r="W222" s="188"/>
    </row>
    <row r="223" spans="2:23" s="180" customFormat="1" ht="24" customHeight="1">
      <c r="B223" s="243"/>
      <c r="C223" s="246">
        <v>10</v>
      </c>
      <c r="D223" s="189">
        <v>60.25</v>
      </c>
      <c r="E223" s="189">
        <v>67.75</v>
      </c>
      <c r="F223" s="190"/>
      <c r="G223" s="189">
        <v>69.25</v>
      </c>
      <c r="H223" s="189">
        <v>76.75</v>
      </c>
      <c r="I223" s="247"/>
      <c r="J223" s="189">
        <v>78.5</v>
      </c>
      <c r="K223" s="189">
        <v>86</v>
      </c>
      <c r="L223" s="185"/>
      <c r="M223" s="186"/>
      <c r="N223" s="284"/>
      <c r="O223" s="284"/>
      <c r="R223" s="187"/>
      <c r="S223"/>
      <c r="V223" s="188"/>
      <c r="W223" s="188"/>
    </row>
    <row r="224" spans="2:23" s="180" customFormat="1" ht="24" customHeight="1">
      <c r="B224" s="243"/>
      <c r="C224" s="248" t="s">
        <v>112</v>
      </c>
      <c r="D224" s="183">
        <v>66.25</v>
      </c>
      <c r="E224" s="183">
        <v>74</v>
      </c>
      <c r="F224" s="191"/>
      <c r="G224" s="183">
        <v>75.75</v>
      </c>
      <c r="H224" s="183">
        <v>83.25</v>
      </c>
      <c r="I224" s="249"/>
      <c r="J224" s="183">
        <v>85.25</v>
      </c>
      <c r="K224" s="183">
        <v>92.75</v>
      </c>
      <c r="L224" s="185"/>
      <c r="M224" s="186"/>
      <c r="N224" s="284"/>
      <c r="O224" s="284"/>
      <c r="R224" s="187"/>
      <c r="S224"/>
      <c r="V224" s="188"/>
      <c r="W224" s="188"/>
    </row>
    <row r="225" spans="2:23" s="180" customFormat="1" ht="24" customHeight="1">
      <c r="B225" s="243"/>
      <c r="C225" s="246">
        <v>11</v>
      </c>
      <c r="D225" s="189">
        <v>77.25</v>
      </c>
      <c r="E225" s="189">
        <v>83.5</v>
      </c>
      <c r="F225" s="190"/>
      <c r="G225" s="189">
        <v>85.5</v>
      </c>
      <c r="H225" s="189">
        <v>91.5</v>
      </c>
      <c r="I225" s="247"/>
      <c r="J225" s="189">
        <v>93.75</v>
      </c>
      <c r="K225" s="189">
        <v>100</v>
      </c>
      <c r="L225" s="185"/>
      <c r="M225" s="186"/>
      <c r="N225" s="284"/>
      <c r="O225" s="284"/>
      <c r="R225" s="187"/>
      <c r="S225"/>
      <c r="V225" s="188"/>
      <c r="W225" s="188"/>
    </row>
    <row r="226" spans="2:23" s="180" customFormat="1" ht="24" customHeight="1">
      <c r="B226" s="243"/>
      <c r="C226" s="248" t="s">
        <v>113</v>
      </c>
      <c r="D226" s="183">
        <v>83.5</v>
      </c>
      <c r="E226" s="183">
        <v>89.5</v>
      </c>
      <c r="F226" s="190"/>
      <c r="G226" s="183">
        <v>91.5</v>
      </c>
      <c r="H226" s="183">
        <v>97.75</v>
      </c>
      <c r="I226" s="247"/>
      <c r="J226" s="183">
        <v>100</v>
      </c>
      <c r="K226" s="183">
        <v>105.75</v>
      </c>
      <c r="L226" s="185"/>
      <c r="M226" s="186"/>
      <c r="N226" s="284"/>
      <c r="O226" s="284"/>
      <c r="R226" s="187"/>
      <c r="S226"/>
      <c r="V226" s="188"/>
      <c r="W226" s="188"/>
    </row>
    <row r="227" spans="2:23" s="180" customFormat="1" ht="24" customHeight="1">
      <c r="B227" s="243"/>
      <c r="C227" s="246">
        <v>12</v>
      </c>
      <c r="D227" s="189">
        <v>84.5</v>
      </c>
      <c r="E227" s="189">
        <v>92.25</v>
      </c>
      <c r="F227" s="190"/>
      <c r="G227" s="189">
        <v>94.5</v>
      </c>
      <c r="H227" s="189">
        <v>102.25</v>
      </c>
      <c r="I227" s="247"/>
      <c r="J227" s="189">
        <v>104.75</v>
      </c>
      <c r="K227" s="189">
        <v>111.5</v>
      </c>
      <c r="L227" s="185"/>
      <c r="M227" s="186"/>
      <c r="N227" s="284"/>
      <c r="O227" s="284"/>
      <c r="R227" s="187"/>
      <c r="S227"/>
      <c r="V227" s="188"/>
      <c r="W227" s="188"/>
    </row>
    <row r="228" spans="2:23" s="180" customFormat="1" ht="24" customHeight="1">
      <c r="B228" s="243"/>
      <c r="C228" s="248">
        <v>13</v>
      </c>
      <c r="D228" s="183">
        <v>94</v>
      </c>
      <c r="E228" s="183">
        <v>101.75</v>
      </c>
      <c r="F228" s="190"/>
      <c r="G228" s="183">
        <v>104</v>
      </c>
      <c r="H228" s="183">
        <v>111</v>
      </c>
      <c r="I228" s="247"/>
      <c r="J228" s="183">
        <v>113.5</v>
      </c>
      <c r="K228" s="183">
        <v>120.5</v>
      </c>
      <c r="L228" s="185"/>
      <c r="M228" s="186"/>
      <c r="N228" s="284"/>
      <c r="O228" s="284"/>
      <c r="R228" s="187"/>
      <c r="S228"/>
      <c r="V228" s="188"/>
      <c r="W228" s="188"/>
    </row>
    <row r="229" spans="2:23" s="180" customFormat="1" ht="24" customHeight="1">
      <c r="B229" s="243"/>
      <c r="C229" s="246">
        <v>14</v>
      </c>
      <c r="D229" s="189">
        <v>99</v>
      </c>
      <c r="E229" s="189">
        <v>107.5</v>
      </c>
      <c r="F229" s="190"/>
      <c r="G229" s="189">
        <v>110</v>
      </c>
      <c r="H229" s="189">
        <v>118.25</v>
      </c>
      <c r="I229" s="247"/>
      <c r="J229" s="189">
        <v>121</v>
      </c>
      <c r="K229" s="189">
        <v>129</v>
      </c>
      <c r="L229" s="185"/>
      <c r="M229" s="186"/>
      <c r="N229" s="284"/>
      <c r="O229" s="284"/>
      <c r="R229" s="187"/>
      <c r="S229"/>
    </row>
    <row r="230" spans="2:23" s="180" customFormat="1" ht="24" customHeight="1">
      <c r="B230" s="243"/>
      <c r="C230" s="248">
        <v>15</v>
      </c>
      <c r="D230" s="183">
        <v>107</v>
      </c>
      <c r="E230" s="183">
        <v>116.25</v>
      </c>
      <c r="F230" s="190"/>
      <c r="G230" s="183">
        <v>119</v>
      </c>
      <c r="H230" s="183">
        <v>128.5</v>
      </c>
      <c r="I230" s="247"/>
      <c r="J230" s="183">
        <v>131.5</v>
      </c>
      <c r="K230" s="183">
        <v>141</v>
      </c>
      <c r="L230" s="185"/>
      <c r="M230" s="285" t="s">
        <v>114</v>
      </c>
      <c r="N230" s="285"/>
      <c r="O230" s="215">
        <v>1.2422</v>
      </c>
      <c r="R230" s="187"/>
      <c r="S230"/>
    </row>
    <row r="231" spans="2:23" ht="15" customHeight="1">
      <c r="B231" s="251"/>
      <c r="C231" s="252"/>
      <c r="D231" s="192"/>
      <c r="E231" s="192"/>
      <c r="F231" s="193"/>
      <c r="G231" s="193"/>
      <c r="H231" s="193"/>
      <c r="I231" s="253"/>
      <c r="J231" s="187"/>
      <c r="K231" s="187"/>
      <c r="L231" s="187"/>
      <c r="M231" s="194"/>
      <c r="N231" s="250"/>
      <c r="O231" s="250"/>
      <c r="R231" s="187"/>
      <c r="S231"/>
      <c r="T231" s="180"/>
    </row>
  </sheetData>
  <sheetProtection algorithmName="SHA-512" hashValue="QVYDLPPLbhNXWAiTKe1uAvwHrIvW1aTVKrSWCAgkwt5wKiwpWR7dl9FyizTr1hOz7jnUlMmGppu3TQKyeDjwwg==" saltValue="MqpwZM9y80HJ56LjfgUItg==" spinCount="100000" sheet="1" objects="1" scenarios="1"/>
  <mergeCells count="91">
    <mergeCell ref="N71:O79"/>
    <mergeCell ref="G69:H69"/>
    <mergeCell ref="N56:O64"/>
    <mergeCell ref="D55:E55"/>
    <mergeCell ref="M65:N65"/>
    <mergeCell ref="D70:E70"/>
    <mergeCell ref="G70:H70"/>
    <mergeCell ref="J70:K70"/>
    <mergeCell ref="N41:O49"/>
    <mergeCell ref="M50:N50"/>
    <mergeCell ref="G54:H54"/>
    <mergeCell ref="G55:H55"/>
    <mergeCell ref="J55:K55"/>
    <mergeCell ref="B6:O6"/>
    <mergeCell ref="G9:H9"/>
    <mergeCell ref="D10:E10"/>
    <mergeCell ref="G10:H10"/>
    <mergeCell ref="J10:K10"/>
    <mergeCell ref="N101:O109"/>
    <mergeCell ref="M95:N95"/>
    <mergeCell ref="M80:N80"/>
    <mergeCell ref="G84:H84"/>
    <mergeCell ref="D85:E85"/>
    <mergeCell ref="G85:H85"/>
    <mergeCell ref="J85:K85"/>
    <mergeCell ref="N86:O94"/>
    <mergeCell ref="G99:H99"/>
    <mergeCell ref="D100:E100"/>
    <mergeCell ref="G100:H100"/>
    <mergeCell ref="J100:K100"/>
    <mergeCell ref="N11:O19"/>
    <mergeCell ref="M20:N20"/>
    <mergeCell ref="G24:H24"/>
    <mergeCell ref="D25:E25"/>
    <mergeCell ref="G25:H25"/>
    <mergeCell ref="J25:K25"/>
    <mergeCell ref="N26:O34"/>
    <mergeCell ref="M35:N35"/>
    <mergeCell ref="G39:H39"/>
    <mergeCell ref="D40:E40"/>
    <mergeCell ref="G40:H40"/>
    <mergeCell ref="J40:K40"/>
    <mergeCell ref="M110:N110"/>
    <mergeCell ref="G114:H114"/>
    <mergeCell ref="D115:E115"/>
    <mergeCell ref="G115:H115"/>
    <mergeCell ref="J115:K115"/>
    <mergeCell ref="N116:O124"/>
    <mergeCell ref="M125:N125"/>
    <mergeCell ref="G129:H129"/>
    <mergeCell ref="D130:E130"/>
    <mergeCell ref="G130:H130"/>
    <mergeCell ref="J130:K130"/>
    <mergeCell ref="N131:O139"/>
    <mergeCell ref="M140:N140"/>
    <mergeCell ref="G144:H144"/>
    <mergeCell ref="D145:E145"/>
    <mergeCell ref="G145:H145"/>
    <mergeCell ref="J145:K145"/>
    <mergeCell ref="N146:O154"/>
    <mergeCell ref="M155:N155"/>
    <mergeCell ref="G159:H159"/>
    <mergeCell ref="D160:E160"/>
    <mergeCell ref="G160:H160"/>
    <mergeCell ref="J160:K160"/>
    <mergeCell ref="N161:O169"/>
    <mergeCell ref="M170:N170"/>
    <mergeCell ref="G174:H174"/>
    <mergeCell ref="D175:E175"/>
    <mergeCell ref="G175:H175"/>
    <mergeCell ref="J175:K175"/>
    <mergeCell ref="D205:E205"/>
    <mergeCell ref="G205:H205"/>
    <mergeCell ref="J205:K205"/>
    <mergeCell ref="N176:O184"/>
    <mergeCell ref="M185:N185"/>
    <mergeCell ref="G189:H189"/>
    <mergeCell ref="D190:E190"/>
    <mergeCell ref="G190:H190"/>
    <mergeCell ref="J190:K190"/>
    <mergeCell ref="N206:O214"/>
    <mergeCell ref="M215:N215"/>
    <mergeCell ref="N191:O199"/>
    <mergeCell ref="M200:N200"/>
    <mergeCell ref="G204:H204"/>
    <mergeCell ref="N221:O229"/>
    <mergeCell ref="M230:N230"/>
    <mergeCell ref="G219:H219"/>
    <mergeCell ref="D220:E220"/>
    <mergeCell ref="G220:H220"/>
    <mergeCell ref="J220:K220"/>
  </mergeCells>
  <printOptions horizontalCentered="1"/>
  <pageMargins left="0.39370078740157499" right="0.35433070866141703" top="0.511811023622047" bottom="0.55118110236220497" header="0.31496062992126" footer="0.31496062992126"/>
  <pageSetup paperSize="9" scale="60" fitToHeight="2" orientation="portrait" r:id="rId1"/>
  <headerFooter alignWithMargins="0">
    <oddFooter>&amp;L&amp;K000000&amp;P van &amp;N&amp;R&amp;8&amp;K000000&amp;D</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9DF364752D6934C98547565C3119840" ma:contentTypeVersion="4" ma:contentTypeDescription="Een nieuw document maken." ma:contentTypeScope="" ma:versionID="d3ce894183e76f12fb46e0c37902faf0">
  <xsd:schema xmlns:xsd="http://www.w3.org/2001/XMLSchema" xmlns:xs="http://www.w3.org/2001/XMLSchema" xmlns:p="http://schemas.microsoft.com/office/2006/metadata/properties" xmlns:ns2="3ea1e43d-bd51-4cee-8751-221e73e971ca" targetNamespace="http://schemas.microsoft.com/office/2006/metadata/properties" ma:root="true" ma:fieldsID="b86559b05401af6170fa5e039ad0976d" ns2:_="">
    <xsd:import namespace="3ea1e43d-bd51-4cee-8751-221e73e971c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a1e43d-bd51-4cee-8751-221e73e971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9F8D2BC-9704-4483-A148-FE6CC2CDEEAB}"/>
</file>

<file path=customXml/itemProps2.xml><?xml version="1.0" encoding="utf-8"?>
<ds:datastoreItem xmlns:ds="http://schemas.openxmlformats.org/officeDocument/2006/customXml" ds:itemID="{41DD630B-92A7-4622-8CB6-AF9574847358}"/>
</file>

<file path=customXml/itemProps3.xml><?xml version="1.0" encoding="utf-8"?>
<ds:datastoreItem xmlns:ds="http://schemas.openxmlformats.org/officeDocument/2006/customXml" ds:itemID="{2AF3A96A-31C7-4461-B2D2-3F51D21EF11A}"/>
</file>

<file path=docProps/app.xml><?xml version="1.0" encoding="utf-8"?>
<Properties xmlns="http://schemas.openxmlformats.org/officeDocument/2006/extended-properties" xmlns:vt="http://schemas.openxmlformats.org/officeDocument/2006/docPropsVTypes">
  <Application>Microsoft Excel Online</Application>
  <Manager/>
  <Company>Labor Redimo</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Arjen Veenstra &amp; Siep Scherpel</dc:creator>
  <cp:keywords/>
  <dc:description/>
  <cp:lastModifiedBy>arjen.veenstra</cp:lastModifiedBy>
  <cp:revision/>
  <dcterms:created xsi:type="dcterms:W3CDTF">2021-01-27T10:13:38Z</dcterms:created>
  <dcterms:modified xsi:type="dcterms:W3CDTF">2025-02-24T10:45:12Z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0x01010019DF364752D6934C98547565C3119840</vt:lpwstr>
  </property>
  <property fmtid="{D5CDD505-2E9C-101B-9397-08002B2CF9AE}" pid="3" name="_dlc_DocIdItemGuid">
    <vt:lpwstr>1b809211-fcb8-488e-af6b-f577ef7cdb4e</vt:lpwstr>
  </property>
  <property fmtid="{D5CDD505-2E9C-101B-9397-08002B2CF9AE}" pid="4" name="TaxKeyword">
    <vt:lpwstr/>
  </property>
  <property fmtid="{D5CDD505-2E9C-101B-9397-08002B2CF9AE}" pid="5" name="AfdelingEigenaar">
    <vt:lpwstr/>
  </property>
  <property fmtid="{D5CDD505-2E9C-101B-9397-08002B2CF9AE}" pid="6" name="MSIP_Label_59c0cc81-595d-4442-996c-ce61e35947ec_Enabled">
    <vt:lpwstr>true</vt:lpwstr>
  </property>
  <property fmtid="{D5CDD505-2E9C-101B-9397-08002B2CF9AE}" pid="7" name="MSIP_Label_59c0cc81-595d-4442-996c-ce61e35947ec_SetDate">
    <vt:lpwstr>2023-11-23T10:51:03Z</vt:lpwstr>
  </property>
  <property fmtid="{D5CDD505-2E9C-101B-9397-08002B2CF9AE}" pid="8" name="MSIP_Label_59c0cc81-595d-4442-996c-ce61e35947ec_Method">
    <vt:lpwstr>Privileged</vt:lpwstr>
  </property>
  <property fmtid="{D5CDD505-2E9C-101B-9397-08002B2CF9AE}" pid="9" name="MSIP_Label_59c0cc81-595d-4442-996c-ce61e35947ec_Name">
    <vt:lpwstr>Inf_publiek</vt:lpwstr>
  </property>
  <property fmtid="{D5CDD505-2E9C-101B-9397-08002B2CF9AE}" pid="10" name="MSIP_Label_59c0cc81-595d-4442-996c-ce61e35947ec_SiteId">
    <vt:lpwstr>0dba6fac-6971-48f3-9af1-d8a86d20e1ed</vt:lpwstr>
  </property>
  <property fmtid="{D5CDD505-2E9C-101B-9397-08002B2CF9AE}" pid="11" name="MSIP_Label_59c0cc81-595d-4442-996c-ce61e35947ec_ActionId">
    <vt:lpwstr>77568918-2c0b-460c-b398-346dee6f5e2f</vt:lpwstr>
  </property>
  <property fmtid="{D5CDD505-2E9C-101B-9397-08002B2CF9AE}" pid="12" name="MSIP_Label_59c0cc81-595d-4442-996c-ce61e35947ec_ContentBits">
    <vt:lpwstr>0</vt:lpwstr>
  </property>
  <property fmtid="{D5CDD505-2E9C-101B-9397-08002B2CF9AE}" pid="13" name="MSIP_Label_24e57bac-d225-40fb-8a9e-62b5be587a96_Enabled">
    <vt:lpwstr>true</vt:lpwstr>
  </property>
  <property fmtid="{D5CDD505-2E9C-101B-9397-08002B2CF9AE}" pid="14" name="MSIP_Label_24e57bac-d225-40fb-8a9e-62b5be587a96_SetDate">
    <vt:lpwstr>2025-01-23T07:20:06Z</vt:lpwstr>
  </property>
  <property fmtid="{D5CDD505-2E9C-101B-9397-08002B2CF9AE}" pid="15" name="MSIP_Label_24e57bac-d225-40fb-8a9e-62b5be587a96_Method">
    <vt:lpwstr>Standard</vt:lpwstr>
  </property>
  <property fmtid="{D5CDD505-2E9C-101B-9397-08002B2CF9AE}" pid="16" name="MSIP_Label_24e57bac-d225-40fb-8a9e-62b5be587a96_Name">
    <vt:lpwstr>Internal</vt:lpwstr>
  </property>
  <property fmtid="{D5CDD505-2E9C-101B-9397-08002B2CF9AE}" pid="17" name="MSIP_Label_24e57bac-d225-40fb-8a9e-62b5be587a96_SiteId">
    <vt:lpwstr>a398fcff-8d2b-4930-a7f7-e1c99a108d77</vt:lpwstr>
  </property>
  <property fmtid="{D5CDD505-2E9C-101B-9397-08002B2CF9AE}" pid="18" name="MSIP_Label_24e57bac-d225-40fb-8a9e-62b5be587a96_ActionId">
    <vt:lpwstr>b1cfcad0-a860-4c58-bd15-becd1c638250</vt:lpwstr>
  </property>
  <property fmtid="{D5CDD505-2E9C-101B-9397-08002B2CF9AE}" pid="19" name="MSIP_Label_24e57bac-d225-40fb-8a9e-62b5be587a96_ContentBits">
    <vt:lpwstr>0</vt:lpwstr>
  </property>
  <property fmtid="{D5CDD505-2E9C-101B-9397-08002B2CF9AE}" pid="20" name="MediaServiceImageTags">
    <vt:lpwstr/>
  </property>
</Properties>
</file>