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IenO_Gladheidsbestrijdingsmateriaal_2025\02 Beschrijvend document\Bijlagen beschrijvend document\"/>
    </mc:Choice>
  </mc:AlternateContent>
  <xr:revisionPtr revIDLastSave="0" documentId="13_ncr:1_{2FFF7F35-0164-4A85-8618-83E1B7AC56FC}" xr6:coauthVersionLast="47" xr6:coauthVersionMax="47" xr10:uidLastSave="{00000000-0000-0000-0000-000000000000}"/>
  <bookViews>
    <workbookView xWindow="-120" yWindow="-120" windowWidth="28740" windowHeight="14535" activeTab="1" xr2:uid="{00000000-000D-0000-FFFF-FFFF00000000}"/>
  </bookViews>
  <sheets>
    <sheet name="Voorblad Perceel 1 totaal 3A" sheetId="2" r:id="rId1"/>
    <sheet name="P1 onderdeel Ploegen" sheetId="1" r:id="rId2"/>
    <sheet name="P1 onderdeel strooiers" sheetId="3" r:id="rId3"/>
  </sheets>
  <definedNames>
    <definedName name="_xlnm.Print_Area" localSheetId="1">'P1 onderdeel Ploegen'!$A$1:$G$75</definedName>
    <definedName name="_xlnm.Print_Area" localSheetId="2">'P1 onderdeel strooiers'!$A$1:$H$52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3" l="1"/>
  <c r="E41" i="3"/>
  <c r="F38" i="3"/>
  <c r="E38" i="3"/>
  <c r="F32" i="3"/>
  <c r="E32" i="3"/>
  <c r="G29" i="3"/>
  <c r="F27" i="3"/>
  <c r="G27" i="3" s="1"/>
  <c r="F26" i="3"/>
  <c r="G26" i="3" s="1"/>
  <c r="F25" i="3"/>
  <c r="G25" i="3" s="1"/>
  <c r="F24" i="3"/>
  <c r="G24" i="3" s="1"/>
  <c r="G30" i="3" s="1"/>
  <c r="F22" i="3"/>
  <c r="G20" i="3"/>
  <c r="G19" i="3"/>
  <c r="G18" i="3"/>
  <c r="G17" i="3"/>
  <c r="G15" i="3"/>
  <c r="G14" i="3"/>
  <c r="G22" i="3" s="1"/>
  <c r="F44" i="3" l="1"/>
  <c r="G32" i="3"/>
  <c r="G38" i="3"/>
  <c r="G41" i="3"/>
  <c r="F45" i="3" l="1"/>
  <c r="G45" i="3" s="1"/>
  <c r="G44" i="3"/>
  <c r="G46" i="3" s="1"/>
  <c r="G49" i="3" s="1"/>
  <c r="F11" i="2" s="1"/>
  <c r="F27" i="1" l="1"/>
  <c r="F24" i="1"/>
  <c r="F23" i="1"/>
  <c r="F22" i="1"/>
  <c r="E27" i="1" l="1"/>
  <c r="G14" i="1"/>
  <c r="G15" i="1"/>
  <c r="G17" i="1"/>
  <c r="G18" i="1"/>
  <c r="G19" i="1"/>
  <c r="G22" i="1"/>
  <c r="G23" i="1"/>
  <c r="G24" i="1"/>
  <c r="F45" i="1"/>
  <c r="G20" i="1" l="1"/>
  <c r="E30" i="1" l="1"/>
  <c r="E36" i="1"/>
  <c r="E39" i="1"/>
  <c r="E42" i="1"/>
  <c r="E45" i="1"/>
  <c r="F30" i="1" l="1"/>
  <c r="F36" i="1"/>
  <c r="F39" i="1"/>
  <c r="F42" i="1"/>
  <c r="F48" i="1" l="1"/>
  <c r="G30" i="1"/>
  <c r="G36" i="1"/>
  <c r="G39" i="1"/>
  <c r="G42" i="1"/>
  <c r="G45" i="1"/>
  <c r="G27" i="1"/>
  <c r="G25" i="1" l="1"/>
  <c r="G49" i="1"/>
  <c r="G48" i="1"/>
  <c r="G50" i="1" l="1"/>
  <c r="G54" i="1" s="1"/>
  <c r="F9" i="2" s="1"/>
  <c r="F14" i="2" s="1"/>
  <c r="F16" i="2" s="1"/>
</calcChain>
</file>

<file path=xl/sharedStrings.xml><?xml version="1.0" encoding="utf-8"?>
<sst xmlns="http://schemas.openxmlformats.org/spreadsheetml/2006/main" count="182" uniqueCount="105">
  <si>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</si>
  <si>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</si>
  <si>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</si>
  <si>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</si>
  <si>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</si>
  <si>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</si>
  <si>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</si>
  <si>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</si>
  <si>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</si>
  <si>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</si>
  <si>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</si>
  <si>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</si>
  <si>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</si>
  <si>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</si>
  <si>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</si>
  <si>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</si>
  <si>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</si>
  <si>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</si>
  <si>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</si>
  <si>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</si>
  <si>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</si>
  <si>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</si>
  <si>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</si>
  <si>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</si>
  <si>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</si>
  <si>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</si>
  <si>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</si>
  <si>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</si>
  <si>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</si>
  <si>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</si>
  <si>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</si>
  <si>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</si>
  <si>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</si>
  <si>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</si>
  <si>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</si>
  <si>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</si>
  <si>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</si>
  <si>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</si>
  <si>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</si>
  <si>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</si>
  <si>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</si>
  <si>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</si>
  <si>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</si>
  <si>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subtotaal 1 kolom Z: pos A t/m F</t>
  </si>
  <si>
    <t>Dienstverlening jaartarief all-in onderhoud</t>
  </si>
  <si>
    <t>Dienstverlening correctief/storingsonderhoud + onderdelen</t>
  </si>
  <si>
    <t>PRIJSINVULFORMULIER-BLAD 3A</t>
  </si>
  <si>
    <t xml:space="preserve">Alle tarieven worden geacht marktconform te zijn. </t>
  </si>
  <si>
    <t>Sub 1</t>
  </si>
  <si>
    <t>Sub 2</t>
  </si>
  <si>
    <t>Sub 3</t>
  </si>
  <si>
    <t>R</t>
  </si>
  <si>
    <t>Subtotaal 3 kolom Z: pos J t/m R</t>
  </si>
  <si>
    <t>subtotaal 2 kolom Z: pos G t/m I</t>
  </si>
  <si>
    <t>Onder positie J t/m P dient een kostendeel materiaalprijs en het aantal arbeidsuren aangegeven te worden, in kolom X wordt vervolgens automatisch de eenheidsprijs uitgerekend op basis van het ingevulde arbeidsloon (pos R).</t>
  </si>
  <si>
    <t xml:space="preserve">PERCEEL 1 onderdeel PLOEGEN  </t>
  </si>
  <si>
    <t>VOORBLAD PRIJSINVULFORMULIER 3A  PERCEEL 1</t>
  </si>
  <si>
    <r>
      <t xml:space="preserve">Inschrijfsom/prijs perceel 1 onderdeel Ploegen 
</t>
    </r>
    <r>
      <rPr>
        <sz val="9"/>
        <color theme="1"/>
        <rFont val="Verdana"/>
        <family val="2"/>
      </rPr>
      <t>(overgenomen van tabblad P1 onderdeel Ploegen)</t>
    </r>
  </si>
  <si>
    <t>Inschrijfsom/prijs perceel 1 onderdeel Strooiers
(overgenomen van tabblad P1 onderdeel Strooiers)</t>
  </si>
  <si>
    <t>Alle bedragen zijn exclusief btw</t>
  </si>
  <si>
    <t>Onder positie O t/m R dient een kostendeel materiaalprijs en het aantal arbeidsuren aangegeven te worden, in kolom X wordt vervolgens automatisch de eenheidsprijs uitgerekend op basis van het ingevulde arbeidsloon (pos T).</t>
  </si>
  <si>
    <t>Opzet (nat) zoutstrooier capaciteit/inhoud 1,1 m³</t>
  </si>
  <si>
    <t>Aanhang (nat) zoutstrooier capaciteit/inhoud 1,1m³</t>
  </si>
  <si>
    <t>Aanhang (nat) zoutstrooier capaciteit/inhoud 1,8±0,2m³ landbouwonderstel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</si>
  <si>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</si>
  <si>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</si>
  <si>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</si>
  <si>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Combi opzet natzoutstrooier/-sproeier 11±1m³</t>
  </si>
  <si>
    <t>Opzet sproeier 12m±0,5³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</si>
  <si>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</si>
  <si>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t>Aanhang (nat) zoutstrooier capaciteit/inhoud 1,1m³/1,8±0,2m³</t>
  </si>
  <si>
    <t>Opzet (nat) zoutstrooier capaciteit/inhoud 1,1m³</t>
  </si>
  <si>
    <t>Combi opzet natzoutstrooier/-sproeier 11±0,5m³</t>
  </si>
  <si>
    <t>Opzet sproeier 12±0,5m³</t>
  </si>
  <si>
    <t>Af fabriek optie: meerprijs voor Dry break koppeling i.p.v. 2" Elaflex koppeling
(geïnstalleerd op nieuw geleverde strooier)</t>
  </si>
  <si>
    <t>subtotaal 2 kolom Z: pos J t/m N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</si>
  <si>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</si>
  <si>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</si>
  <si>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</si>
  <si>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Vervangen band aanhangstrooier landbouwonderstel 
inclusief materiaal, arbeidsloon en exclusief all-in voorrijkosten</t>
  </si>
  <si>
    <t>S</t>
  </si>
  <si>
    <t>T</t>
  </si>
  <si>
    <t>subtotaal 3 kolom Z: pos O t/m T</t>
  </si>
  <si>
    <t xml:space="preserve">PERCEEL 1 onderdeel STROOIERS </t>
  </si>
  <si>
    <t>Aanbesteding met zaaknummer 31200050</t>
  </si>
  <si>
    <r>
      <t xml:space="preserve">Totaal Inschrijfsom perceel 1 Ploegen en Strooiers
</t>
    </r>
    <r>
      <rPr>
        <sz val="11"/>
        <color rgb="FFFF0000"/>
        <rFont val="Verdana"/>
        <family val="2"/>
      </rPr>
      <t>Dit bedrag overnemen op het Inschrijfbiljet bijlage 3 perceel 1</t>
    </r>
  </si>
  <si>
    <t>Aanbesteding zaaknummer 31200050</t>
  </si>
  <si>
    <r>
      <t xml:space="preserve">Totaalprijs perceel 1 subonderdeel Strooiers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</si>
  <si>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r>
      <t xml:space="preserve">Totaalprijs perceel 1 subonderdeel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</si>
  <si>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Naam Inschrijver</t>
  </si>
  <si>
    <t>datum</t>
  </si>
  <si>
    <t>&lt;invullen&gt;</t>
  </si>
  <si>
    <t>Sneeuwploeg kunststof ploegblad, werkbreedte 1,80±0,1m</t>
  </si>
  <si>
    <t>Sneeuwploeg kunststof ploegblad, werkbreedte 2,10±0,1m</t>
  </si>
  <si>
    <t>Sneeuwploeg kunststof ploegblad, werkbreedte 3,00±0,1m</t>
  </si>
  <si>
    <t>Sneeuwploeg kunststof ploegblad, werkbreedte 2,70±0,1m</t>
  </si>
  <si>
    <t>Sneeuwploeg stalen ploegblad, werkbreedte 3,30±0,1m</t>
  </si>
  <si>
    <t>Sneeuwploeg stalen ploegblad, werkbreedte 4,40±0,1m</t>
  </si>
  <si>
    <t>Let op: zie Programma van Eisen voor de definitie van de 'Werkbreedte'</t>
  </si>
  <si>
    <r>
      <t xml:space="preserve">Voor Perceel 1 is een plafond inschrijfbedrag bepaald van </t>
    </r>
    <r>
      <rPr>
        <b/>
        <sz val="11"/>
        <color theme="1"/>
        <rFont val="Verdana"/>
        <family val="2"/>
      </rPr>
      <t>€ 5.500.000,-- exclusief btw.</t>
    </r>
    <r>
      <rPr>
        <sz val="11"/>
        <color theme="1"/>
        <rFont val="Verdana"/>
        <family val="2"/>
      </rPr>
      <t xml:space="preserve">
Inschrijvingen met totaal Inschrijfsom boven dit plafond, worden ingeldig verklaard.
Een te hoge Inschrijfsom in cel F14 wordt door MS-Excel rood gemarkeerd </t>
    </r>
  </si>
  <si>
    <t>nvt</t>
  </si>
  <si>
    <t>Donkergrijs gemarkeerde cellen/rijen zijn niet van toepassing in dit prijsblad</t>
  </si>
  <si>
    <t>De prijs per stuk in kolom X voor positie (pos) A t/m F dienen van A naar F oplopend te zijn waarbij de prijs van de voorliggende in te vullen positie dus altijd lager is. (pos A is lager dan pos B, pos B is lager dan pos D, pos D lager is dan pos E, enzovoort ).</t>
  </si>
  <si>
    <t>De prijs per stuk in kolom X voor positie (pos) A t/m F dienen van A naar F oplopend te zijn waarbij de prijs van de voorliggende in te vullen positie dus altijd lager is. (pos A is lager dan pos B, pos B is lager dan pos D, pos D is lager dan pos E, enzovoort ).</t>
  </si>
  <si>
    <t>subtotaal 1 kolom Z: pos A t/m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</si>
</sst>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0.0"/>
    <numFmt numFmtId="167" formatCode="_ [$€-413]\ * #,##0.00_ ;_ [$€-413]\ * \-#,##0.00_ ;_ [$€-413]\ * &quot;-&quot;??_ ;_ @_ "/>
    <numFmt numFmtId="168" formatCode="_ [$€-2]\ * #,##0.00_ ;_ [$€-2]\ * \-#,##0.00_ ;_ [$€-2]\ * &quot;-&quot;??_ ;_ @_ "/>
    <numFmt numFmtId="169" formatCode="#,##0.00_ ;\-#,##0.00\ "/>
  </numFmts>
  <fonts count="21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i/>
      <sz val="9"/>
      <color theme="2" tint="-9.9978637043366805E-2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9"/>
      <color theme="1" tint="0.49998474074526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>
      <alignment vertical="center"/>
    </xf>
    <xf numFmtId="0" fontId="0" fillId="3" borderId="0" xfId="0" applyFill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/>
    </xf>
    <xf numFmtId="164" fontId="0" fillId="5" borderId="1" xfId="0" applyNumberFormat="1" applyFill="1" applyBorder="1"/>
    <xf numFmtId="164" fontId="1" fillId="5" borderId="2" xfId="0" applyNumberFormat="1" applyFont="1" applyFill="1" applyBorder="1" applyAlignment="1">
      <alignment vertical="center"/>
    </xf>
    <xf numFmtId="164" fontId="10" fillId="5" borderId="1" xfId="0" applyNumberFormat="1" applyFont="1" applyFill="1" applyBorder="1"/>
    <xf numFmtId="164" fontId="10" fillId="5" borderId="4" xfId="0" applyNumberFormat="1" applyFont="1" applyFill="1" applyBorder="1"/>
    <xf numFmtId="2" fontId="10" fillId="4" borderId="1" xfId="0" applyNumberFormat="1" applyFont="1" applyFill="1" applyBorder="1" applyAlignment="1">
      <alignment horizontal="center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4" fontId="0" fillId="2" borderId="1" xfId="0" applyNumberFormat="1" applyFill="1" applyBorder="1" applyProtection="1">
      <protection locked="0"/>
    </xf>
    <xf numFmtId="164" fontId="0" fillId="5" borderId="4" xfId="0" applyNumberFormat="1" applyFill="1" applyBorder="1" applyAlignment="1">
      <alignment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0" fillId="0" borderId="1" xfId="0" applyBorder="1"/>
    <xf numFmtId="0" fontId="10" fillId="0" borderId="1" xfId="0" applyFont="1" applyBorder="1"/>
    <xf numFmtId="0" fontId="7" fillId="4" borderId="1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1" xfId="0" applyFill="1" applyBorder="1" applyAlignment="1" applyProtection="1">
      <alignment vertical="center"/>
      <protection locked="0"/>
    </xf>
    <xf numFmtId="0" fontId="17" fillId="4" borderId="1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9" fontId="0" fillId="2" borderId="1" xfId="0" applyNumberFormat="1" applyFill="1" applyBorder="1" applyAlignment="1" applyProtection="1">
      <alignment horizontal="left" vertical="center" wrapText="1"/>
      <protection locked="0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167" fontId="0" fillId="3" borderId="0" xfId="0" applyNumberFormat="1" applyFill="1"/>
    <xf numFmtId="164" fontId="0" fillId="8" borderId="1" xfId="0" applyNumberFormat="1" applyFill="1" applyBorder="1"/>
    <xf numFmtId="0" fontId="0" fillId="8" borderId="1" xfId="0" applyFill="1" applyBorder="1"/>
    <xf numFmtId="0" fontId="20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164" fontId="0" fillId="9" borderId="1" xfId="0" applyNumberFormat="1" applyFill="1" applyBorder="1" applyAlignment="1">
      <alignment horizontal="left" vertical="center" wrapText="1"/>
    </xf>
    <xf numFmtId="0" fontId="0" fillId="9" borderId="5" xfId="0" applyFill="1" applyBorder="1" applyAlignment="1">
      <alignment vertical="center"/>
    </xf>
    <xf numFmtId="2" fontId="0" fillId="9" borderId="1" xfId="0" applyNumberFormat="1" applyFill="1" applyBorder="1" applyAlignment="1">
      <alignment horizontal="left" vertical="center" wrapText="1"/>
    </xf>
    <xf numFmtId="164" fontId="10" fillId="2" borderId="1" xfId="0" applyNumberFormat="1" applyFont="1" applyFill="1" applyBorder="1" applyProtection="1">
      <protection locked="0"/>
    </xf>
    <xf numFmtId="0" fontId="10" fillId="10" borderId="1" xfId="0" applyFont="1" applyFill="1" applyBorder="1"/>
    <xf numFmtId="164" fontId="0" fillId="10" borderId="1" xfId="0" applyNumberFormat="1" applyFill="1" applyBorder="1" applyProtection="1">
      <protection locked="0"/>
    </xf>
    <xf numFmtId="0" fontId="13" fillId="10" borderId="1" xfId="0" applyFont="1" applyFill="1" applyBorder="1" applyAlignment="1">
      <alignment horizontal="center" vertical="center"/>
    </xf>
    <xf numFmtId="164" fontId="0" fillId="10" borderId="1" xfId="0" applyNumberFormat="1" applyFill="1" applyBorder="1"/>
    <xf numFmtId="0" fontId="0" fillId="10" borderId="1" xfId="0" applyFill="1" applyBorder="1"/>
    <xf numFmtId="0" fontId="13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4" fontId="0" fillId="10" borderId="4" xfId="0" applyNumberFormat="1" applyFill="1" applyBorder="1"/>
    <xf numFmtId="0" fontId="0" fillId="10" borderId="1" xfId="0" applyFill="1" applyBorder="1" applyAlignment="1" applyProtection="1">
      <alignment vertical="center" wrapText="1"/>
      <protection locked="0"/>
    </xf>
    <xf numFmtId="164" fontId="0" fillId="10" borderId="1" xfId="0" applyNumberFormat="1" applyFill="1" applyBorder="1" applyAlignment="1" applyProtection="1">
      <alignment vertical="center" wrapText="1"/>
      <protection locked="0"/>
    </xf>
    <xf numFmtId="0" fontId="0" fillId="10" borderId="5" xfId="0" applyFill="1" applyBorder="1" applyAlignment="1" applyProtection="1">
      <alignment vertical="center"/>
      <protection locked="0"/>
    </xf>
    <xf numFmtId="169" fontId="0" fillId="10" borderId="1" xfId="0" applyNumberFormat="1" applyFill="1" applyBorder="1" applyAlignment="1" applyProtection="1">
      <alignment horizontal="left" vertical="center" wrapText="1"/>
      <protection locked="0"/>
    </xf>
    <xf numFmtId="167" fontId="1" fillId="3" borderId="3" xfId="0" applyNumberFormat="1" applyFont="1" applyFill="1" applyBorder="1" applyAlignment="1">
      <alignment vertical="top" wrapText="1"/>
    </xf>
    <xf numFmtId="167" fontId="1" fillId="3" borderId="10" xfId="0" applyNumberFormat="1" applyFont="1" applyFill="1" applyBorder="1" applyAlignment="1">
      <alignment vertical="top" wrapText="1"/>
    </xf>
    <xf numFmtId="0" fontId="14" fillId="3" borderId="3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167" fontId="18" fillId="3" borderId="3" xfId="0" applyNumberFormat="1" applyFont="1" applyFill="1" applyBorder="1" applyAlignment="1">
      <alignment vertical="top" wrapText="1"/>
    </xf>
    <xf numFmtId="167" fontId="1" fillId="0" borderId="10" xfId="0" applyNumberFormat="1" applyFont="1" applyBorder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167" fontId="14" fillId="7" borderId="3" xfId="0" applyNumberFormat="1" applyFont="1" applyFill="1" applyBorder="1" applyAlignment="1">
      <alignment vertical="top" wrapText="1"/>
    </xf>
    <xf numFmtId="167" fontId="0" fillId="7" borderId="10" xfId="0" applyNumberFormat="1" applyFill="1" applyBorder="1" applyAlignment="1">
      <alignment vertical="top" wrapText="1"/>
    </xf>
    <xf numFmtId="168" fontId="14" fillId="7" borderId="3" xfId="0" applyNumberFormat="1" applyFont="1" applyFill="1" applyBorder="1" applyAlignment="1">
      <alignment vertical="top" wrapText="1"/>
    </xf>
    <xf numFmtId="168" fontId="0" fillId="7" borderId="10" xfId="0" applyNumberFormat="1" applyFill="1" applyBorder="1" applyAlignment="1">
      <alignment vertical="top" wrapText="1"/>
    </xf>
    <xf numFmtId="0" fontId="0" fillId="3" borderId="3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10" xfId="0" applyFill="1" applyBorder="1" applyProtection="1">
      <protection locked="0"/>
    </xf>
    <xf numFmtId="0" fontId="14" fillId="3" borderId="11" xfId="0" applyFont="1" applyFill="1" applyBorder="1" applyAlignment="1">
      <alignment vertical="top" wrapText="1"/>
    </xf>
    <xf numFmtId="0" fontId="14" fillId="3" borderId="10" xfId="0" applyFont="1" applyFill="1" applyBorder="1" applyAlignment="1">
      <alignment vertical="top" wrapText="1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8" borderId="3" xfId="0" applyFill="1" applyBorder="1"/>
    <xf numFmtId="0" fontId="0" fillId="8" borderId="10" xfId="0" applyFill="1" applyBorder="1"/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8" xfId="0" applyNumberFormat="1" applyFill="1" applyBorder="1" applyAlignment="1" applyProtection="1">
      <alignment horizontal="center" vertical="center"/>
      <protection locked="0"/>
    </xf>
    <xf numFmtId="164" fontId="0" fillId="5" borderId="5" xfId="0" applyNumberForma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4" fontId="0" fillId="9" borderId="4" xfId="0" applyNumberFormat="1" applyFill="1" applyBorder="1" applyAlignment="1">
      <alignment horizontal="center" vertical="center"/>
    </xf>
    <xf numFmtId="164" fontId="0" fillId="9" borderId="8" xfId="0" applyNumberFormat="1" applyFill="1" applyBorder="1" applyAlignment="1">
      <alignment horizontal="center" vertical="center"/>
    </xf>
    <xf numFmtId="164" fontId="0" fillId="9" borderId="5" xfId="0" applyNumberFormat="1" applyFill="1" applyBorder="1" applyAlignment="1">
      <alignment horizontal="center" vertical="center"/>
    </xf>
    <xf numFmtId="0" fontId="0" fillId="9" borderId="3" xfId="0" applyFill="1" applyBorder="1" applyAlignment="1">
      <alignment wrapText="1"/>
    </xf>
    <xf numFmtId="0" fontId="0" fillId="9" borderId="10" xfId="0" applyFill="1" applyBorder="1" applyAlignment="1">
      <alignment wrapText="1"/>
    </xf>
    <xf numFmtId="166" fontId="0" fillId="4" borderId="4" xfId="0" applyNumberFormat="1" applyFill="1" applyBorder="1" applyAlignment="1">
      <alignment horizontal="center" vertical="center"/>
    </xf>
    <xf numFmtId="166" fontId="0" fillId="4" borderId="8" xfId="0" applyNumberFormat="1" applyFill="1" applyBorder="1" applyAlignment="1">
      <alignment horizontal="center" vertical="center"/>
    </xf>
    <xf numFmtId="166" fontId="0" fillId="4" borderId="5" xfId="0" applyNumberFormat="1" applyFill="1" applyBorder="1" applyAlignment="1">
      <alignment horizontal="center" vertical="center"/>
    </xf>
    <xf numFmtId="166" fontId="0" fillId="9" borderId="4" xfId="0" applyNumberFormat="1" applyFill="1" applyBorder="1" applyAlignment="1">
      <alignment horizontal="center" vertical="center"/>
    </xf>
    <xf numFmtId="166" fontId="0" fillId="9" borderId="8" xfId="0" applyNumberFormat="1" applyFill="1" applyBorder="1" applyAlignment="1">
      <alignment horizontal="center" vertical="center"/>
    </xf>
    <xf numFmtId="166" fontId="0" fillId="9" borderId="5" xfId="0" applyNumberFormat="1" applyFill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" fillId="4" borderId="3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0" xfId="0" applyFill="1" applyBorder="1"/>
    <xf numFmtId="0" fontId="10" fillId="0" borderId="3" xfId="0" applyFont="1" applyBorder="1"/>
    <xf numFmtId="0" fontId="10" fillId="0" borderId="10" xfId="0" applyFont="1" applyBorder="1"/>
    <xf numFmtId="0" fontId="0" fillId="0" borderId="3" xfId="0" applyBorder="1"/>
    <xf numFmtId="0" fontId="0" fillId="0" borderId="10" xfId="0" applyBorder="1"/>
    <xf numFmtId="0" fontId="0" fillId="10" borderId="3" xfId="0" applyFill="1" applyBorder="1"/>
    <xf numFmtId="0" fontId="0" fillId="10" borderId="10" xfId="0" applyFill="1" applyBorder="1"/>
    <xf numFmtId="0" fontId="13" fillId="0" borderId="3" xfId="0" applyFont="1" applyBorder="1"/>
    <xf numFmtId="0" fontId="13" fillId="0" borderId="10" xfId="0" applyFont="1" applyBorder="1"/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7" fillId="4" borderId="3" xfId="0" applyFont="1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12" xfId="0" applyFill="1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10" borderId="4" xfId="0" applyFill="1" applyBorder="1" applyAlignment="1" applyProtection="1">
      <alignment vertical="center"/>
      <protection locked="0"/>
    </xf>
    <xf numFmtId="0" fontId="0" fillId="10" borderId="8" xfId="0" applyFill="1" applyBorder="1" applyAlignment="1" applyProtection="1">
      <alignment vertical="center"/>
      <protection locked="0"/>
    </xf>
    <xf numFmtId="0" fontId="0" fillId="10" borderId="5" xfId="0" applyFill="1" applyBorder="1" applyAlignment="1" applyProtection="1">
      <alignment vertical="center"/>
      <protection locked="0"/>
    </xf>
    <xf numFmtId="0" fontId="0" fillId="10" borderId="13" xfId="0" applyFill="1" applyBorder="1" applyAlignment="1" applyProtection="1">
      <alignment vertical="top" wrapText="1"/>
      <protection locked="0"/>
    </xf>
    <xf numFmtId="0" fontId="0" fillId="10" borderId="14" xfId="0" applyFill="1" applyBorder="1" applyProtection="1">
      <protection locked="0"/>
    </xf>
    <xf numFmtId="164" fontId="0" fillId="10" borderId="4" xfId="0" applyNumberFormat="1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166" fontId="0" fillId="10" borderId="4" xfId="0" applyNumberFormat="1" applyFill="1" applyBorder="1" applyAlignment="1">
      <alignment horizontal="center" vertical="center"/>
    </xf>
    <xf numFmtId="166" fontId="0" fillId="10" borderId="8" xfId="0" applyNumberFormat="1" applyFill="1" applyBorder="1" applyAlignment="1">
      <alignment horizontal="center" vertical="center"/>
    </xf>
    <xf numFmtId="166" fontId="0" fillId="10" borderId="5" xfId="0" applyNumberFormat="1" applyFill="1" applyBorder="1" applyAlignment="1">
      <alignment horizontal="center" vertical="center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9" fillId="3" borderId="0" xfId="0" applyFont="1" applyFill="1" applyProtection="1"/>
    <xf numFmtId="0" fontId="1" fillId="3" borderId="0" xfId="0" applyFont="1" applyFill="1" applyProtection="1"/>
    <xf numFmtId="0" fontId="9" fillId="3" borderId="0" xfId="0" applyFont="1" applyFill="1" applyAlignment="1" applyProtection="1">
      <alignment vertical="center"/>
    </xf>
    <xf numFmtId="0" fontId="1" fillId="0" borderId="0" xfId="0" applyFont="1" applyProtection="1"/>
    <xf numFmtId="0" fontId="1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vertical="center" wrapText="1"/>
    </xf>
    <xf numFmtId="0" fontId="0" fillId="3" borderId="0" xfId="0" applyFill="1" applyAlignment="1" applyProtection="1">
      <alignment horizontal="left" vertical="center" wrapText="1"/>
    </xf>
    <xf numFmtId="0" fontId="0" fillId="3" borderId="0" xfId="0" applyFill="1" applyAlignment="1" applyProtection="1">
      <alignment vertical="center" wrapText="1"/>
    </xf>
    <xf numFmtId="0" fontId="0" fillId="3" borderId="0" xfId="0" applyFill="1" applyAlignment="1" applyProtection="1">
      <alignment vertical="center"/>
    </xf>
    <xf numFmtId="0" fontId="0" fillId="0" borderId="0" xfId="0" applyProtection="1"/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  <color rgb="FFEFFFFF"/>
      <color rgb="FFD5FFFF"/>
      <color rgb="FFB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1476375</xdr:colOff>
      <xdr:row>0</xdr:row>
      <xdr:rowOff>0</xdr:rowOff>
    </xdr:from>
    <xdr:to>
      <xdr:col>4</xdr:col>
      <xdr:colOff>287878</xdr:colOff>
      <xdr:row>0</xdr:row>
      <xdr:rowOff>1247775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E8DC409-AE2F-0C85-82A0-7936C8606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421228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0A1D-14EA-42B9-81CE-28B4BAF07F28}">
  <dimension ref="A1:H35"/>
  <sheetViews>
    <sheetView view="pageBreakPreview" zoomScaleNormal="100" zoomScaleSheetLayoutView="100" workbookViewId="0">
      <selection activeCell="L9" sqref="L9"/>
    </sheetView>
  </sheetViews>
  <sheetFormatPr defaultRowHeight="11.25" x14ac:dyDescent="0.15"/>
  <cols>
    <col min="4" max="4" width="21.125" customWidth="1"/>
    <col min="5" max="5" width="12.625" customWidth="1"/>
    <col min="7" max="7" width="14.375" customWidth="1"/>
    <col min="8" max="8" width="5.375" customWidth="1"/>
  </cols>
  <sheetData>
    <row r="1" spans="1:8" ht="137.25" customHeight="1" x14ac:dyDescent="0.15">
      <c r="A1" s="19"/>
      <c r="B1" s="19"/>
      <c r="C1" s="19"/>
      <c r="D1" s="19"/>
      <c r="E1" s="19"/>
      <c r="F1" s="55"/>
      <c r="G1" s="19"/>
      <c r="H1" s="19"/>
    </row>
    <row r="2" spans="1:8" ht="15" x14ac:dyDescent="0.2">
      <c r="A2" s="56"/>
      <c r="B2" s="57" t="s">
        <v>56</v>
      </c>
      <c r="C2" s="57"/>
      <c r="D2" s="56"/>
      <c r="E2" s="58"/>
      <c r="F2" s="56"/>
      <c r="G2" s="56"/>
      <c r="H2" s="56"/>
    </row>
    <row r="3" spans="1:8" ht="15" x14ac:dyDescent="0.2">
      <c r="A3" s="56"/>
      <c r="B3" s="57"/>
      <c r="C3" s="56"/>
      <c r="D3" s="56"/>
      <c r="E3" s="19"/>
      <c r="F3" s="58"/>
      <c r="G3" s="19"/>
      <c r="H3" s="56"/>
    </row>
    <row r="4" spans="1:8" ht="15" x14ac:dyDescent="0.15">
      <c r="A4" s="59"/>
      <c r="B4" s="60" t="s">
        <v>84</v>
      </c>
      <c r="C4" s="61"/>
      <c r="D4" s="61"/>
      <c r="E4" s="61"/>
      <c r="F4" s="60"/>
      <c r="G4" s="61"/>
      <c r="H4" s="59"/>
    </row>
    <row r="5" spans="1:8" ht="15" x14ac:dyDescent="0.15">
      <c r="A5" s="55"/>
      <c r="B5" s="62"/>
      <c r="C5" s="55"/>
      <c r="D5" s="55"/>
      <c r="E5" s="55"/>
      <c r="F5" s="55"/>
      <c r="G5" s="55"/>
      <c r="H5" s="55"/>
    </row>
    <row r="6" spans="1:8" x14ac:dyDescent="0.15">
      <c r="A6" s="55"/>
      <c r="B6" s="92"/>
      <c r="C6" s="92"/>
      <c r="D6" s="92"/>
      <c r="E6" s="92"/>
      <c r="F6" s="92"/>
      <c r="G6" s="92"/>
      <c r="H6" s="55"/>
    </row>
    <row r="7" spans="1:8" x14ac:dyDescent="0.15">
      <c r="A7" s="55"/>
      <c r="B7" s="93" t="s">
        <v>59</v>
      </c>
      <c r="C7" s="93"/>
      <c r="D7" s="93"/>
      <c r="E7" s="93"/>
      <c r="F7" s="93"/>
      <c r="G7" s="93"/>
      <c r="H7" s="55"/>
    </row>
    <row r="8" spans="1:8" x14ac:dyDescent="0.15">
      <c r="A8" s="55"/>
      <c r="B8" s="94"/>
      <c r="C8" s="94"/>
      <c r="D8" s="94"/>
      <c r="E8" s="95"/>
      <c r="F8" s="95"/>
      <c r="G8" s="95"/>
      <c r="H8" s="95"/>
    </row>
    <row r="9" spans="1:8" ht="33" customHeight="1" x14ac:dyDescent="0.15">
      <c r="A9" s="63"/>
      <c r="B9" s="87" t="s">
        <v>57</v>
      </c>
      <c r="C9" s="88"/>
      <c r="D9" s="88"/>
      <c r="E9" s="89"/>
      <c r="F9" s="96">
        <f>'P1 onderdeel Ploegen'!G54</f>
        <v>0</v>
      </c>
      <c r="G9" s="97"/>
      <c r="H9" s="19"/>
    </row>
    <row r="10" spans="1:8" x14ac:dyDescent="0.15">
      <c r="A10" s="19"/>
      <c r="B10" s="19"/>
      <c r="C10" s="19"/>
      <c r="D10" s="19"/>
      <c r="E10" s="19"/>
      <c r="F10" s="19"/>
      <c r="G10" s="19"/>
      <c r="H10" s="19"/>
    </row>
    <row r="11" spans="1:8" ht="30" customHeight="1" x14ac:dyDescent="0.15">
      <c r="A11" s="19"/>
      <c r="B11" s="87" t="s">
        <v>58</v>
      </c>
      <c r="C11" s="88"/>
      <c r="D11" s="88"/>
      <c r="E11" s="89"/>
      <c r="F11" s="98">
        <f>'P1 onderdeel strooiers'!G49</f>
        <v>0</v>
      </c>
      <c r="G11" s="99"/>
      <c r="H11" s="19"/>
    </row>
    <row r="12" spans="1:8" x14ac:dyDescent="0.15">
      <c r="A12" s="19"/>
      <c r="B12" s="19"/>
      <c r="C12" s="19"/>
      <c r="D12" s="19"/>
      <c r="E12" s="19"/>
      <c r="F12" s="19"/>
      <c r="G12" s="19"/>
      <c r="H12" s="19"/>
    </row>
    <row r="13" spans="1:8" x14ac:dyDescent="0.15">
      <c r="A13" s="19"/>
      <c r="B13" s="19"/>
      <c r="C13" s="19"/>
      <c r="D13" s="19"/>
      <c r="E13" s="19"/>
      <c r="F13" s="19"/>
      <c r="G13" s="19"/>
      <c r="H13" s="19"/>
    </row>
    <row r="14" spans="1:8" ht="45" customHeight="1" x14ac:dyDescent="0.15">
      <c r="A14" s="19"/>
      <c r="B14" s="87" t="s">
        <v>85</v>
      </c>
      <c r="C14" s="88"/>
      <c r="D14" s="88"/>
      <c r="E14" s="89"/>
      <c r="F14" s="90">
        <f>F9+F11</f>
        <v>0</v>
      </c>
      <c r="G14" s="91"/>
      <c r="H14" s="19"/>
    </row>
    <row r="15" spans="1:8" x14ac:dyDescent="0.15">
      <c r="A15" s="19"/>
      <c r="B15" s="19"/>
      <c r="C15" s="19"/>
      <c r="D15" s="19"/>
      <c r="E15" s="19"/>
      <c r="F15" s="19"/>
      <c r="G15" s="64"/>
      <c r="H15" s="19"/>
    </row>
    <row r="16" spans="1:8" ht="86.25" customHeight="1" x14ac:dyDescent="0.15">
      <c r="A16" s="19"/>
      <c r="B16" s="87" t="s">
        <v>99</v>
      </c>
      <c r="C16" s="104"/>
      <c r="D16" s="104"/>
      <c r="E16" s="105"/>
      <c r="F16" s="85" t="str">
        <f>IF(F14&gt;5500000,"Ongeldige Inschrijving, is boven het plafondbedrag","Uw inschrijving is nu binnen het plafondbedrag")</f>
        <v>Uw inschrijving is nu binnen het plafondbedrag</v>
      </c>
      <c r="G16" s="86"/>
      <c r="H16" s="19"/>
    </row>
    <row r="17" spans="1:8" x14ac:dyDescent="0.15">
      <c r="A17" s="19"/>
      <c r="B17" s="19"/>
      <c r="C17" s="19"/>
      <c r="D17" s="19"/>
      <c r="E17" s="19"/>
      <c r="F17" s="19"/>
      <c r="G17" s="19"/>
      <c r="H17" s="19"/>
    </row>
    <row r="18" spans="1:8" x14ac:dyDescent="0.15">
      <c r="A18" s="19"/>
      <c r="B18" s="19"/>
      <c r="C18" s="19"/>
      <c r="D18" s="19"/>
      <c r="E18" s="19"/>
      <c r="F18" s="19"/>
      <c r="G18" s="19"/>
      <c r="H18" s="19"/>
    </row>
    <row r="19" spans="1:8" x14ac:dyDescent="0.15">
      <c r="A19" s="19"/>
      <c r="B19" s="19"/>
      <c r="C19" s="19"/>
      <c r="D19" s="19"/>
      <c r="E19" s="19"/>
      <c r="F19" s="19"/>
      <c r="G19" s="19"/>
      <c r="H19" s="19"/>
    </row>
    <row r="20" spans="1:8" ht="27" customHeight="1" x14ac:dyDescent="0.15">
      <c r="A20" s="19"/>
      <c r="B20" s="100" t="s">
        <v>89</v>
      </c>
      <c r="C20" s="101"/>
      <c r="D20" s="102" t="s">
        <v>91</v>
      </c>
      <c r="E20" s="103"/>
      <c r="F20" s="1"/>
      <c r="G20" s="1"/>
      <c r="H20" s="19"/>
    </row>
    <row r="21" spans="1:8" ht="27.75" customHeight="1" x14ac:dyDescent="0.15">
      <c r="A21" s="19"/>
      <c r="B21" s="100" t="s">
        <v>90</v>
      </c>
      <c r="C21" s="101"/>
      <c r="D21" s="102" t="s">
        <v>91</v>
      </c>
      <c r="E21" s="103"/>
      <c r="F21" s="1"/>
      <c r="G21" s="1"/>
      <c r="H21" s="19"/>
    </row>
    <row r="22" spans="1:8" x14ac:dyDescent="0.15">
      <c r="A22" s="19"/>
      <c r="B22" s="19"/>
      <c r="C22" s="19"/>
      <c r="D22" s="19"/>
      <c r="E22" s="19"/>
      <c r="F22" s="19"/>
      <c r="G22" s="19"/>
      <c r="H22" s="19"/>
    </row>
    <row r="23" spans="1:8" x14ac:dyDescent="0.15">
      <c r="A23" s="19"/>
      <c r="B23" s="19"/>
      <c r="C23" s="19"/>
      <c r="D23" s="19"/>
      <c r="E23" s="19"/>
      <c r="F23" s="19"/>
      <c r="G23" s="19"/>
      <c r="H23" s="19"/>
    </row>
    <row r="24" spans="1:8" x14ac:dyDescent="0.15">
      <c r="A24" s="19"/>
      <c r="B24" s="19"/>
      <c r="C24" s="19"/>
      <c r="D24" s="19"/>
      <c r="E24" s="19"/>
      <c r="F24" s="19"/>
      <c r="G24" s="19"/>
      <c r="H24" s="19"/>
    </row>
    <row r="25" spans="1:8" x14ac:dyDescent="0.15">
      <c r="A25" s="19"/>
      <c r="B25" s="19"/>
      <c r="C25" s="19"/>
      <c r="D25" s="19"/>
      <c r="E25" s="19"/>
      <c r="F25" s="19"/>
      <c r="G25" s="19"/>
      <c r="H25" s="19"/>
    </row>
    <row r="26" spans="1:8" x14ac:dyDescent="0.15">
      <c r="A26" s="19"/>
      <c r="B26" s="19"/>
      <c r="C26" s="19"/>
      <c r="D26" s="19"/>
      <c r="E26" s="19"/>
      <c r="F26" s="19"/>
      <c r="G26" s="19"/>
      <c r="H26" s="19"/>
    </row>
    <row r="27" spans="1:8" x14ac:dyDescent="0.15">
      <c r="A27" s="19"/>
      <c r="B27" s="19"/>
      <c r="C27" s="19"/>
      <c r="D27" s="19"/>
      <c r="E27" s="19"/>
      <c r="F27" s="19"/>
      <c r="G27" s="19"/>
      <c r="H27" s="19"/>
    </row>
    <row r="28" spans="1:8" x14ac:dyDescent="0.15">
      <c r="A28" s="19"/>
      <c r="B28" s="19"/>
      <c r="C28" s="19"/>
      <c r="D28" s="19"/>
      <c r="E28" s="19"/>
      <c r="F28" s="19"/>
      <c r="G28" s="19"/>
      <c r="H28" s="19"/>
    </row>
    <row r="29" spans="1:8" x14ac:dyDescent="0.15">
      <c r="A29" s="19"/>
      <c r="B29" s="19"/>
      <c r="C29" s="19"/>
      <c r="D29" s="19"/>
      <c r="E29" s="19"/>
      <c r="F29" s="19"/>
      <c r="G29" s="19"/>
      <c r="H29" s="19"/>
    </row>
    <row r="30" spans="1:8" x14ac:dyDescent="0.15">
      <c r="A30" s="19"/>
      <c r="B30" s="19"/>
      <c r="C30" s="19"/>
      <c r="D30" s="19"/>
      <c r="E30" s="19"/>
      <c r="F30" s="19"/>
      <c r="G30" s="19"/>
      <c r="H30" s="19"/>
    </row>
    <row r="31" spans="1:8" x14ac:dyDescent="0.15">
      <c r="A31" s="19"/>
      <c r="B31" s="19"/>
      <c r="C31" s="19"/>
      <c r="D31" s="19"/>
      <c r="E31" s="19"/>
      <c r="F31" s="19"/>
      <c r="G31" s="19"/>
      <c r="H31" s="19"/>
    </row>
    <row r="32" spans="1:8" x14ac:dyDescent="0.15">
      <c r="A32" s="19"/>
      <c r="B32" s="19"/>
      <c r="C32" s="19"/>
      <c r="D32" s="19"/>
      <c r="E32" s="19"/>
      <c r="F32" s="19"/>
      <c r="G32" s="19"/>
      <c r="H32" s="19"/>
    </row>
    <row r="33" spans="1:8" x14ac:dyDescent="0.15">
      <c r="A33" s="19"/>
      <c r="B33" s="19"/>
      <c r="C33" s="19"/>
      <c r="D33" s="19"/>
      <c r="E33" s="19"/>
      <c r="F33" s="19"/>
      <c r="G33" s="19"/>
      <c r="H33" s="19"/>
    </row>
    <row r="34" spans="1:8" x14ac:dyDescent="0.15">
      <c r="A34" s="19"/>
      <c r="B34" s="19"/>
      <c r="C34" s="19"/>
      <c r="D34" s="19"/>
      <c r="E34" s="19"/>
      <c r="F34" s="19"/>
      <c r="G34" s="19"/>
      <c r="H34" s="19"/>
    </row>
    <row r="35" spans="1:8" x14ac:dyDescent="0.15">
      <c r="A35" s="19"/>
      <c r="B35" s="19"/>
      <c r="C35" s="19"/>
      <c r="D35" s="19"/>
      <c r="E35" s="19"/>
      <c r="F35" s="19"/>
      <c r="G35" s="19"/>
      <c r="H35" s="19"/>
    </row>
  </sheetData>
  <sheetProtection algorithmName="SHA-512" hashValue="FZw1XdzR53RXx2TwQVgpgsOXyrQn2FoHQraxKK2KEZdb0C0C3VvdfJmwC/59bOlWK3dXBAcHv3DUaHgWqCKZFg==" saltValue="BoTqJkJ1GR3kk1khyoIyfQ==" spinCount="100000" sheet="1" objects="1" scenarios="1"/>
  <mergeCells count="15">
    <mergeCell ref="B20:C20"/>
    <mergeCell ref="B21:C21"/>
    <mergeCell ref="D20:E20"/>
    <mergeCell ref="D21:E21"/>
    <mergeCell ref="B16:E16"/>
    <mergeCell ref="F16:G16"/>
    <mergeCell ref="B14:E14"/>
    <mergeCell ref="F14:G14"/>
    <mergeCell ref="B6:G6"/>
    <mergeCell ref="B7:G7"/>
    <mergeCell ref="B8:H8"/>
    <mergeCell ref="B9:E9"/>
    <mergeCell ref="B11:E11"/>
    <mergeCell ref="F9:G9"/>
    <mergeCell ref="F11:G11"/>
  </mergeCells>
  <conditionalFormatting sqref="F14:G14">
    <cfRule type="cellIs" dxfId="1" priority="1" operator="lessThanOrEqual">
      <formula>5500000</formula>
    </cfRule>
    <cfRule type="cellIs" dxfId="0" priority="2" operator="greaterThan">
      <formula>5500000</formula>
    </cfRule>
  </conditionalFormatting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view="pageBreakPreview" zoomScale="90" zoomScaleNormal="90" zoomScaleSheetLayoutView="90" workbookViewId="0">
      <selection activeCell="B1" sqref="B1:H11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8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90"/>
      <c r="C1" s="190"/>
      <c r="D1" s="190"/>
      <c r="E1" s="190"/>
      <c r="F1" s="191"/>
      <c r="G1" s="190"/>
      <c r="H1" s="204"/>
    </row>
    <row r="2" spans="1:9" s="5" customFormat="1" ht="15.75" customHeight="1" x14ac:dyDescent="0.2">
      <c r="A2" s="4"/>
      <c r="B2" s="192" t="s">
        <v>46</v>
      </c>
      <c r="C2" s="192"/>
      <c r="D2" s="193"/>
      <c r="E2" s="194" t="s">
        <v>55</v>
      </c>
      <c r="F2" s="195"/>
      <c r="G2" s="193"/>
      <c r="H2" s="193"/>
    </row>
    <row r="3" spans="1:9" s="5" customFormat="1" ht="45.75" customHeight="1" x14ac:dyDescent="0.2">
      <c r="A3" s="4"/>
      <c r="B3" s="192"/>
      <c r="C3" s="193"/>
      <c r="D3" s="193"/>
      <c r="E3" s="190" t="s">
        <v>86</v>
      </c>
      <c r="F3" s="194"/>
      <c r="G3" s="190"/>
      <c r="H3" s="195"/>
    </row>
    <row r="4" spans="1:9" s="37" customFormat="1" ht="30.75" customHeight="1" x14ac:dyDescent="0.15">
      <c r="A4" s="36"/>
      <c r="B4" s="196"/>
      <c r="C4" s="197"/>
      <c r="D4" s="197"/>
      <c r="E4" s="197"/>
      <c r="F4" s="196"/>
      <c r="G4" s="197"/>
      <c r="H4" s="198"/>
    </row>
    <row r="5" spans="1:9" s="8" customFormat="1" ht="9" customHeight="1" x14ac:dyDescent="0.15">
      <c r="A5" s="2"/>
      <c r="B5" s="199"/>
      <c r="C5" s="191"/>
      <c r="D5" s="191"/>
      <c r="E5" s="191"/>
      <c r="F5" s="191"/>
      <c r="G5" s="191"/>
      <c r="H5" s="191"/>
    </row>
    <row r="6" spans="1:9" s="8" customFormat="1" ht="30" customHeight="1" x14ac:dyDescent="0.15">
      <c r="A6" s="2" t="s">
        <v>27</v>
      </c>
      <c r="B6" s="200" t="s">
        <v>103</v>
      </c>
      <c r="C6" s="200"/>
      <c r="D6" s="200"/>
      <c r="E6" s="200"/>
      <c r="F6" s="200"/>
      <c r="G6" s="200"/>
      <c r="H6" s="191"/>
    </row>
    <row r="7" spans="1:9" s="8" customFormat="1" ht="25.5" customHeight="1" x14ac:dyDescent="0.15">
      <c r="A7" s="2" t="s">
        <v>27</v>
      </c>
      <c r="B7" s="201" t="s">
        <v>54</v>
      </c>
      <c r="C7" s="201"/>
      <c r="D7" s="201"/>
      <c r="E7" s="201"/>
      <c r="F7" s="201"/>
      <c r="G7" s="201"/>
      <c r="H7" s="191"/>
    </row>
    <row r="8" spans="1:9" s="8" customFormat="1" ht="18" customHeight="1" x14ac:dyDescent="0.15">
      <c r="A8" s="2" t="s">
        <v>27</v>
      </c>
      <c r="B8" s="202" t="s">
        <v>47</v>
      </c>
      <c r="C8" s="202"/>
      <c r="D8" s="202"/>
      <c r="E8" s="203"/>
      <c r="F8" s="203"/>
      <c r="G8" s="203"/>
      <c r="H8" s="203"/>
      <c r="I8" s="2"/>
    </row>
    <row r="9" spans="1:9" ht="11.25" customHeight="1" x14ac:dyDescent="0.15">
      <c r="A9" s="2" t="s">
        <v>27</v>
      </c>
      <c r="B9" s="202" t="s">
        <v>98</v>
      </c>
      <c r="C9" s="202"/>
      <c r="D9" s="202"/>
      <c r="E9" s="203"/>
      <c r="F9" s="203"/>
      <c r="G9" s="203"/>
      <c r="H9" s="204"/>
    </row>
    <row r="10" spans="1:9" ht="11.25" customHeight="1" x14ac:dyDescent="0.15">
      <c r="A10" s="2" t="s">
        <v>27</v>
      </c>
      <c r="B10" s="202" t="s">
        <v>101</v>
      </c>
      <c r="C10" s="202"/>
      <c r="D10" s="202"/>
      <c r="E10" s="203"/>
      <c r="F10" s="203"/>
      <c r="G10" s="203"/>
      <c r="H10" s="204"/>
    </row>
    <row r="11" spans="1:9" x14ac:dyDescent="0.15">
      <c r="A11" s="1"/>
      <c r="B11" s="190"/>
      <c r="C11" s="190"/>
      <c r="D11" s="190"/>
      <c r="E11" s="190"/>
      <c r="F11" s="191"/>
      <c r="G11" s="190"/>
      <c r="H11" s="204"/>
    </row>
    <row r="12" spans="1:9" ht="22.5" customHeight="1" x14ac:dyDescent="0.15">
      <c r="A12" s="1"/>
      <c r="B12" s="20"/>
      <c r="C12" s="115" t="s">
        <v>10</v>
      </c>
      <c r="D12" s="116"/>
      <c r="E12" s="21" t="s">
        <v>6</v>
      </c>
      <c r="F12" s="22" t="s">
        <v>7</v>
      </c>
      <c r="G12" s="22" t="s">
        <v>8</v>
      </c>
    </row>
    <row r="13" spans="1:9" ht="22.5" customHeight="1" x14ac:dyDescent="0.15">
      <c r="A13" s="1"/>
      <c r="B13" s="23" t="s">
        <v>1</v>
      </c>
      <c r="C13" s="115" t="s">
        <v>0</v>
      </c>
      <c r="D13" s="116"/>
      <c r="E13" s="21" t="s">
        <v>28</v>
      </c>
      <c r="F13" s="24" t="s">
        <v>29</v>
      </c>
      <c r="G13" s="22" t="s">
        <v>23</v>
      </c>
    </row>
    <row r="14" spans="1:9" x14ac:dyDescent="0.15">
      <c r="A14" s="1"/>
      <c r="B14" s="6" t="s">
        <v>2</v>
      </c>
      <c r="C14" s="111" t="s">
        <v>92</v>
      </c>
      <c r="D14" s="112"/>
      <c r="E14" s="7">
        <v>0</v>
      </c>
      <c r="F14" s="27">
        <v>1</v>
      </c>
      <c r="G14" s="31">
        <f>F14*E14</f>
        <v>0</v>
      </c>
    </row>
    <row r="15" spans="1:9" x14ac:dyDescent="0.15">
      <c r="A15" s="1"/>
      <c r="B15" s="6" t="s">
        <v>3</v>
      </c>
      <c r="C15" s="111" t="s">
        <v>93</v>
      </c>
      <c r="D15" s="112"/>
      <c r="E15" s="7">
        <v>0</v>
      </c>
      <c r="F15" s="27">
        <v>2</v>
      </c>
      <c r="G15" s="31">
        <f t="shared" ref="G15:G19" si="0">F15*E15</f>
        <v>0</v>
      </c>
    </row>
    <row r="16" spans="1:9" x14ac:dyDescent="0.15">
      <c r="A16" s="1"/>
      <c r="B16" s="66" t="s">
        <v>4</v>
      </c>
      <c r="C16" s="113" t="s">
        <v>95</v>
      </c>
      <c r="D16" s="114"/>
      <c r="E16" s="65"/>
      <c r="F16" s="67" t="s">
        <v>100</v>
      </c>
      <c r="G16" s="65"/>
    </row>
    <row r="17" spans="1:7" x14ac:dyDescent="0.15">
      <c r="A17" s="1"/>
      <c r="B17" s="6" t="s">
        <v>5</v>
      </c>
      <c r="C17" s="111" t="s">
        <v>94</v>
      </c>
      <c r="D17" s="112"/>
      <c r="E17" s="7">
        <v>0</v>
      </c>
      <c r="F17" s="27">
        <v>3</v>
      </c>
      <c r="G17" s="31">
        <f t="shared" si="0"/>
        <v>0</v>
      </c>
    </row>
    <row r="18" spans="1:7" x14ac:dyDescent="0.15">
      <c r="A18" s="1"/>
      <c r="B18" s="6" t="s">
        <v>9</v>
      </c>
      <c r="C18" s="111" t="s">
        <v>96</v>
      </c>
      <c r="D18" s="112"/>
      <c r="E18" s="7">
        <v>0</v>
      </c>
      <c r="F18" s="27">
        <v>21</v>
      </c>
      <c r="G18" s="31">
        <f t="shared" si="0"/>
        <v>0</v>
      </c>
    </row>
    <row r="19" spans="1:7" ht="12" thickBot="1" x14ac:dyDescent="0.2">
      <c r="A19" s="1"/>
      <c r="B19" s="6" t="s">
        <v>11</v>
      </c>
      <c r="C19" s="111" t="s">
        <v>97</v>
      </c>
      <c r="D19" s="112"/>
      <c r="E19" s="7">
        <v>0</v>
      </c>
      <c r="F19" s="28">
        <v>11</v>
      </c>
      <c r="G19" s="31">
        <f t="shared" si="0"/>
        <v>0</v>
      </c>
    </row>
    <row r="20" spans="1:7" s="8" customFormat="1" ht="15.95" customHeight="1" thickBot="1" x14ac:dyDescent="0.2">
      <c r="A20" s="1"/>
      <c r="B20" s="25" t="s">
        <v>48</v>
      </c>
      <c r="C20" s="108" t="s">
        <v>43</v>
      </c>
      <c r="D20" s="109"/>
      <c r="E20" s="109"/>
      <c r="F20" s="110"/>
      <c r="G20" s="32">
        <f>SUM(G14:G19)</f>
        <v>0</v>
      </c>
    </row>
    <row r="21" spans="1:7" ht="22.5" customHeight="1" x14ac:dyDescent="0.15">
      <c r="A21" s="1"/>
      <c r="B21" s="26"/>
      <c r="C21" s="115" t="s">
        <v>44</v>
      </c>
      <c r="D21" s="116"/>
      <c r="E21" s="21" t="s">
        <v>24</v>
      </c>
      <c r="F21" s="24" t="s">
        <v>29</v>
      </c>
      <c r="G21" s="22" t="s">
        <v>25</v>
      </c>
    </row>
    <row r="22" spans="1:7" x14ac:dyDescent="0.15">
      <c r="A22" s="1"/>
      <c r="B22" s="6" t="s">
        <v>12</v>
      </c>
      <c r="C22" s="111" t="s">
        <v>42</v>
      </c>
      <c r="D22" s="112"/>
      <c r="E22" s="38">
        <v>0</v>
      </c>
      <c r="F22" s="27">
        <f>SUM(F14:F17)*20</f>
        <v>120</v>
      </c>
      <c r="G22" s="31">
        <f>F22*E22</f>
        <v>0</v>
      </c>
    </row>
    <row r="23" spans="1:7" x14ac:dyDescent="0.15">
      <c r="A23" s="1"/>
      <c r="B23" s="6" t="s">
        <v>13</v>
      </c>
      <c r="C23" s="111" t="s">
        <v>96</v>
      </c>
      <c r="D23" s="112"/>
      <c r="E23" s="38">
        <v>0</v>
      </c>
      <c r="F23" s="28">
        <f>F18*20</f>
        <v>420</v>
      </c>
      <c r="G23" s="31">
        <f t="shared" ref="G23:G24" si="1">F23*E23</f>
        <v>0</v>
      </c>
    </row>
    <row r="24" spans="1:7" ht="12" thickBot="1" x14ac:dyDescent="0.2">
      <c r="A24" s="1"/>
      <c r="B24" s="6" t="s">
        <v>14</v>
      </c>
      <c r="C24" s="111" t="s">
        <v>97</v>
      </c>
      <c r="D24" s="112"/>
      <c r="E24" s="38">
        <v>0</v>
      </c>
      <c r="F24" s="28">
        <f>F19*20</f>
        <v>220</v>
      </c>
      <c r="G24" s="31">
        <f t="shared" si="1"/>
        <v>0</v>
      </c>
    </row>
    <row r="25" spans="1:7" s="8" customFormat="1" ht="15.95" customHeight="1" thickBot="1" x14ac:dyDescent="0.2">
      <c r="A25" s="1"/>
      <c r="B25" s="25" t="s">
        <v>49</v>
      </c>
      <c r="C25" s="108" t="s">
        <v>53</v>
      </c>
      <c r="D25" s="109"/>
      <c r="E25" s="109"/>
      <c r="F25" s="110"/>
      <c r="G25" s="32">
        <f>SUM(G22:G24)</f>
        <v>0</v>
      </c>
    </row>
    <row r="26" spans="1:7" ht="22.5" customHeight="1" x14ac:dyDescent="0.15">
      <c r="A26" s="1"/>
      <c r="B26" s="26"/>
      <c r="C26" s="117" t="s">
        <v>45</v>
      </c>
      <c r="D26" s="118"/>
      <c r="E26" s="22" t="s">
        <v>26</v>
      </c>
      <c r="F26" s="24" t="s">
        <v>29</v>
      </c>
      <c r="G26" s="29" t="s">
        <v>30</v>
      </c>
    </row>
    <row r="27" spans="1:7" ht="22.5" customHeight="1" x14ac:dyDescent="0.15">
      <c r="A27" s="1"/>
      <c r="B27" s="141" t="s">
        <v>15</v>
      </c>
      <c r="C27" s="119" t="s">
        <v>31</v>
      </c>
      <c r="D27" s="120"/>
      <c r="E27" s="121">
        <f>D28+(D29*$E$49)</f>
        <v>0</v>
      </c>
      <c r="F27" s="135">
        <f>2.25*F14</f>
        <v>2.25</v>
      </c>
      <c r="G27" s="147">
        <f>F27*E27</f>
        <v>0</v>
      </c>
    </row>
    <row r="28" spans="1:7" x14ac:dyDescent="0.15">
      <c r="A28" s="1"/>
      <c r="B28" s="142"/>
      <c r="C28" s="9" t="s">
        <v>39</v>
      </c>
      <c r="D28" s="10">
        <v>0</v>
      </c>
      <c r="E28" s="122"/>
      <c r="F28" s="136"/>
      <c r="G28" s="148"/>
    </row>
    <row r="29" spans="1:7" x14ac:dyDescent="0.15">
      <c r="A29" s="1"/>
      <c r="B29" s="143"/>
      <c r="C29" s="11" t="s">
        <v>38</v>
      </c>
      <c r="D29" s="12"/>
      <c r="E29" s="123"/>
      <c r="F29" s="137"/>
      <c r="G29" s="149"/>
    </row>
    <row r="30" spans="1:7" ht="22.5" customHeight="1" x14ac:dyDescent="0.15">
      <c r="A30" s="1"/>
      <c r="B30" s="141" t="s">
        <v>16</v>
      </c>
      <c r="C30" s="119" t="s">
        <v>32</v>
      </c>
      <c r="D30" s="120"/>
      <c r="E30" s="121">
        <f>D31+(D32*$E$49)</f>
        <v>0</v>
      </c>
      <c r="F30" s="135">
        <f>2.25*F15</f>
        <v>4.5</v>
      </c>
      <c r="G30" s="147">
        <f t="shared" ref="G30:G49" si="2">F30*E30</f>
        <v>0</v>
      </c>
    </row>
    <row r="31" spans="1:7" x14ac:dyDescent="0.15">
      <c r="A31" s="1"/>
      <c r="B31" s="142"/>
      <c r="C31" s="9" t="s">
        <v>39</v>
      </c>
      <c r="D31" s="10">
        <v>0</v>
      </c>
      <c r="E31" s="122"/>
      <c r="F31" s="136"/>
      <c r="G31" s="148"/>
    </row>
    <row r="32" spans="1:7" x14ac:dyDescent="0.15">
      <c r="A32" s="1"/>
      <c r="B32" s="143"/>
      <c r="C32" s="11" t="s">
        <v>38</v>
      </c>
      <c r="D32" s="12"/>
      <c r="E32" s="123"/>
      <c r="F32" s="137"/>
      <c r="G32" s="149"/>
    </row>
    <row r="33" spans="1:7" ht="22.5" customHeight="1" x14ac:dyDescent="0.15">
      <c r="A33" s="1"/>
      <c r="B33" s="144" t="s">
        <v>17</v>
      </c>
      <c r="C33" s="133" t="s">
        <v>33</v>
      </c>
      <c r="D33" s="134"/>
      <c r="E33" s="130"/>
      <c r="F33" s="138"/>
      <c r="G33" s="150"/>
    </row>
    <row r="34" spans="1:7" x14ac:dyDescent="0.15">
      <c r="A34" s="1"/>
      <c r="B34" s="145"/>
      <c r="C34" s="68" t="s">
        <v>39</v>
      </c>
      <c r="D34" s="69"/>
      <c r="E34" s="131"/>
      <c r="F34" s="139"/>
      <c r="G34" s="151"/>
    </row>
    <row r="35" spans="1:7" x14ac:dyDescent="0.15">
      <c r="A35" s="1"/>
      <c r="B35" s="146"/>
      <c r="C35" s="70" t="s">
        <v>38</v>
      </c>
      <c r="D35" s="71">
        <v>1</v>
      </c>
      <c r="E35" s="132"/>
      <c r="F35" s="140"/>
      <c r="G35" s="152"/>
    </row>
    <row r="36" spans="1:7" ht="22.5" customHeight="1" x14ac:dyDescent="0.15">
      <c r="A36" s="1"/>
      <c r="B36" s="141" t="s">
        <v>18</v>
      </c>
      <c r="C36" s="119" t="s">
        <v>34</v>
      </c>
      <c r="D36" s="120"/>
      <c r="E36" s="121">
        <f>D37+(D38*$E$49)</f>
        <v>0</v>
      </c>
      <c r="F36" s="135">
        <f>2.25*F17</f>
        <v>6.75</v>
      </c>
      <c r="G36" s="147">
        <f t="shared" si="2"/>
        <v>0</v>
      </c>
    </row>
    <row r="37" spans="1:7" x14ac:dyDescent="0.15">
      <c r="A37" s="1"/>
      <c r="B37" s="142"/>
      <c r="C37" s="9" t="s">
        <v>39</v>
      </c>
      <c r="D37" s="10">
        <v>0</v>
      </c>
      <c r="E37" s="122"/>
      <c r="F37" s="136"/>
      <c r="G37" s="148"/>
    </row>
    <row r="38" spans="1:7" x14ac:dyDescent="0.15">
      <c r="A38" s="1"/>
      <c r="B38" s="143"/>
      <c r="C38" s="11" t="s">
        <v>38</v>
      </c>
      <c r="D38" s="12"/>
      <c r="E38" s="123"/>
      <c r="F38" s="137"/>
      <c r="G38" s="149"/>
    </row>
    <row r="39" spans="1:7" ht="22.5" customHeight="1" x14ac:dyDescent="0.15">
      <c r="A39" s="1"/>
      <c r="B39" s="141" t="s">
        <v>19</v>
      </c>
      <c r="C39" s="119" t="s">
        <v>35</v>
      </c>
      <c r="D39" s="120"/>
      <c r="E39" s="121">
        <f>D40+(D41*$E$49)</f>
        <v>0</v>
      </c>
      <c r="F39" s="135">
        <f>2.25*F18</f>
        <v>47.25</v>
      </c>
      <c r="G39" s="147">
        <f t="shared" si="2"/>
        <v>0</v>
      </c>
    </row>
    <row r="40" spans="1:7" x14ac:dyDescent="0.15">
      <c r="A40" s="1"/>
      <c r="B40" s="142"/>
      <c r="C40" s="9" t="s">
        <v>39</v>
      </c>
      <c r="D40" s="10">
        <v>0</v>
      </c>
      <c r="E40" s="122"/>
      <c r="F40" s="136"/>
      <c r="G40" s="148"/>
    </row>
    <row r="41" spans="1:7" x14ac:dyDescent="0.15">
      <c r="A41" s="1"/>
      <c r="B41" s="143"/>
      <c r="C41" s="11" t="s">
        <v>38</v>
      </c>
      <c r="D41" s="12"/>
      <c r="E41" s="123"/>
      <c r="F41" s="137"/>
      <c r="G41" s="149"/>
    </row>
    <row r="42" spans="1:7" ht="22.5" customHeight="1" x14ac:dyDescent="0.15">
      <c r="A42" s="1"/>
      <c r="B42" s="141" t="s">
        <v>20</v>
      </c>
      <c r="C42" s="119" t="s">
        <v>36</v>
      </c>
      <c r="D42" s="120"/>
      <c r="E42" s="121">
        <f>D43+(D44*$E$49)</f>
        <v>0</v>
      </c>
      <c r="F42" s="135">
        <f>2.25*F19</f>
        <v>24.75</v>
      </c>
      <c r="G42" s="147">
        <f t="shared" si="2"/>
        <v>0</v>
      </c>
    </row>
    <row r="43" spans="1:7" x14ac:dyDescent="0.15">
      <c r="A43" s="1"/>
      <c r="B43" s="142"/>
      <c r="C43" s="9" t="s">
        <v>39</v>
      </c>
      <c r="D43" s="10">
        <v>0</v>
      </c>
      <c r="E43" s="122"/>
      <c r="F43" s="136"/>
      <c r="G43" s="148"/>
    </row>
    <row r="44" spans="1:7" x14ac:dyDescent="0.15">
      <c r="A44" s="1"/>
      <c r="B44" s="143"/>
      <c r="C44" s="11" t="s">
        <v>38</v>
      </c>
      <c r="D44" s="12"/>
      <c r="E44" s="123"/>
      <c r="F44" s="137"/>
      <c r="G44" s="149"/>
    </row>
    <row r="45" spans="1:7" ht="23.25" customHeight="1" x14ac:dyDescent="0.15">
      <c r="A45" s="1"/>
      <c r="B45" s="153" t="s">
        <v>21</v>
      </c>
      <c r="C45" s="119" t="s">
        <v>37</v>
      </c>
      <c r="D45" s="120"/>
      <c r="E45" s="121">
        <f t="shared" ref="E45" si="3">D46+(D47*$E$49)</f>
        <v>0</v>
      </c>
      <c r="F45" s="135">
        <f>0.15*SUM(F14:F19)</f>
        <v>5.7</v>
      </c>
      <c r="G45" s="147">
        <f t="shared" si="2"/>
        <v>0</v>
      </c>
    </row>
    <row r="46" spans="1:7" x14ac:dyDescent="0.15">
      <c r="A46" s="1"/>
      <c r="B46" s="154"/>
      <c r="C46" s="9" t="s">
        <v>39</v>
      </c>
      <c r="D46" s="13">
        <v>0</v>
      </c>
      <c r="E46" s="122"/>
      <c r="F46" s="136"/>
      <c r="G46" s="148"/>
    </row>
    <row r="47" spans="1:7" x14ac:dyDescent="0.15">
      <c r="A47" s="1"/>
      <c r="B47" s="155"/>
      <c r="C47" s="11" t="s">
        <v>38</v>
      </c>
      <c r="D47" s="12"/>
      <c r="E47" s="123"/>
      <c r="F47" s="137"/>
      <c r="G47" s="149"/>
    </row>
    <row r="48" spans="1:7" x14ac:dyDescent="0.15">
      <c r="A48" s="1"/>
      <c r="B48" s="14" t="s">
        <v>22</v>
      </c>
      <c r="C48" s="128" t="s">
        <v>40</v>
      </c>
      <c r="D48" s="129"/>
      <c r="E48" s="72">
        <v>0</v>
      </c>
      <c r="F48" s="35">
        <f>SUM(F27:F45)</f>
        <v>91.2</v>
      </c>
      <c r="G48" s="33">
        <f t="shared" si="2"/>
        <v>0</v>
      </c>
    </row>
    <row r="49" spans="1:7" ht="12" thickBot="1" x14ac:dyDescent="0.2">
      <c r="A49" s="1"/>
      <c r="B49" s="14" t="s">
        <v>51</v>
      </c>
      <c r="C49" s="128" t="s">
        <v>41</v>
      </c>
      <c r="D49" s="129"/>
      <c r="E49" s="72">
        <v>0</v>
      </c>
      <c r="F49" s="30">
        <v>175</v>
      </c>
      <c r="G49" s="34">
        <f t="shared" si="2"/>
        <v>0</v>
      </c>
    </row>
    <row r="50" spans="1:7" s="8" customFormat="1" ht="22.5" customHeight="1" thickBot="1" x14ac:dyDescent="0.2">
      <c r="A50" s="1"/>
      <c r="B50" s="25" t="s">
        <v>50</v>
      </c>
      <c r="C50" s="108" t="s">
        <v>52</v>
      </c>
      <c r="D50" s="109"/>
      <c r="E50" s="109"/>
      <c r="F50" s="110"/>
      <c r="G50" s="32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19"/>
    </row>
    <row r="52" spans="1:7" x14ac:dyDescent="0.15">
      <c r="A52" s="1"/>
      <c r="B52" s="1"/>
      <c r="C52" s="1"/>
      <c r="D52" s="1"/>
      <c r="E52" s="1"/>
      <c r="F52" s="2"/>
      <c r="G52" s="19"/>
    </row>
    <row r="53" spans="1:7" ht="12" thickBot="1" x14ac:dyDescent="0.2">
      <c r="A53" s="1"/>
      <c r="B53" s="1"/>
      <c r="C53" s="1"/>
      <c r="D53" s="1"/>
      <c r="E53" s="1"/>
      <c r="F53" s="2"/>
      <c r="G53" s="19"/>
    </row>
    <row r="54" spans="1:7" s="15" customFormat="1" ht="45" customHeight="1" thickBot="1" x14ac:dyDescent="0.2">
      <c r="A54" s="1"/>
      <c r="B54" s="124" t="s">
        <v>88</v>
      </c>
      <c r="C54" s="125"/>
      <c r="D54" s="126"/>
      <c r="E54" s="126"/>
      <c r="F54" s="127"/>
      <c r="G54" s="18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1"/>
      <c r="C57" s="4"/>
      <c r="D57" s="1"/>
      <c r="E57" s="1"/>
      <c r="F57" s="2"/>
      <c r="G57" s="1"/>
    </row>
    <row r="58" spans="1:7" x14ac:dyDescent="0.15">
      <c r="A58" s="1"/>
      <c r="B58" s="1"/>
      <c r="C58" s="1"/>
      <c r="D58" s="1"/>
      <c r="E58" s="1"/>
      <c r="F58" s="2"/>
      <c r="G58" s="1"/>
    </row>
    <row r="59" spans="1:7" x14ac:dyDescent="0.15">
      <c r="A59" s="1"/>
      <c r="B59" s="1"/>
      <c r="C59" s="2"/>
      <c r="D59" s="1"/>
      <c r="E59" s="1"/>
      <c r="F59" s="2"/>
      <c r="G59" s="1"/>
    </row>
    <row r="60" spans="1:7" x14ac:dyDescent="0.15">
      <c r="A60" s="1"/>
      <c r="B60" s="1"/>
      <c r="C60" s="1"/>
      <c r="D60" s="1"/>
      <c r="E60" s="1"/>
      <c r="F60" s="2"/>
      <c r="G60" s="1"/>
    </row>
    <row r="61" spans="1:7" x14ac:dyDescent="0.15">
      <c r="A61" s="1"/>
      <c r="B61" s="1"/>
      <c r="C61" s="2"/>
      <c r="D61" s="1"/>
      <c r="E61" s="1"/>
      <c r="F61" s="2"/>
      <c r="G61" s="1"/>
    </row>
    <row r="62" spans="1:7" x14ac:dyDescent="0.15">
      <c r="A62" s="1"/>
      <c r="B62" s="1"/>
      <c r="C62" s="1"/>
      <c r="D62" s="1"/>
      <c r="E62" s="1"/>
      <c r="F62" s="2"/>
      <c r="G62" s="1"/>
    </row>
    <row r="63" spans="1:7" x14ac:dyDescent="0.15">
      <c r="A63" s="1"/>
      <c r="B63" s="1"/>
      <c r="C63" s="2"/>
      <c r="D63" s="106"/>
      <c r="E63" s="107"/>
      <c r="F63" s="2"/>
      <c r="G63" s="1"/>
    </row>
    <row r="64" spans="1:7" x14ac:dyDescent="0.15">
      <c r="A64" s="1"/>
      <c r="B64" s="1"/>
      <c r="C64" s="1"/>
      <c r="D64" s="107"/>
      <c r="E64" s="107"/>
      <c r="F64" s="2"/>
      <c r="G64" s="1"/>
    </row>
    <row r="65" spans="1:7" x14ac:dyDescent="0.15">
      <c r="A65" s="1"/>
      <c r="B65" s="1"/>
      <c r="C65" s="2"/>
      <c r="D65" s="106"/>
      <c r="E65" s="107"/>
      <c r="F65" s="2"/>
      <c r="G65" s="1"/>
    </row>
    <row r="66" spans="1:7" x14ac:dyDescent="0.15">
      <c r="A66" s="1"/>
      <c r="B66" s="1"/>
      <c r="C66" s="2"/>
      <c r="D66" s="107"/>
      <c r="E66" s="107"/>
      <c r="F66" s="2"/>
      <c r="G66" s="1"/>
    </row>
    <row r="67" spans="1:7" x14ac:dyDescent="0.15">
      <c r="A67" s="1"/>
      <c r="B67" s="1"/>
      <c r="C67" s="1"/>
      <c r="D67" s="107"/>
      <c r="E67" s="107"/>
      <c r="F67" s="2"/>
      <c r="G67" s="1"/>
    </row>
    <row r="68" spans="1:7" x14ac:dyDescent="0.15">
      <c r="A68" s="1"/>
      <c r="B68" s="1"/>
      <c r="C68" s="2"/>
      <c r="D68" s="106"/>
      <c r="E68" s="107"/>
      <c r="F68" s="2"/>
      <c r="G68" s="1"/>
    </row>
    <row r="69" spans="1:7" x14ac:dyDescent="0.15">
      <c r="A69" s="1"/>
      <c r="B69" s="1"/>
      <c r="C69" s="1"/>
      <c r="D69" s="107"/>
      <c r="E69" s="107"/>
      <c r="F69" s="2"/>
      <c r="G69" s="1"/>
    </row>
    <row r="70" spans="1:7" x14ac:dyDescent="0.15">
      <c r="A70" s="1"/>
      <c r="B70" s="1"/>
      <c r="C70" s="1"/>
      <c r="D70" s="107"/>
      <c r="E70" s="107"/>
      <c r="F70" s="2"/>
      <c r="G70" s="1"/>
    </row>
    <row r="71" spans="1:7" x14ac:dyDescent="0.15">
      <c r="A71" s="1"/>
      <c r="B71" s="1"/>
      <c r="C71" s="1"/>
      <c r="D71" s="1"/>
      <c r="E71" s="1"/>
      <c r="F71" s="2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16"/>
      <c r="C75" s="1"/>
      <c r="D75" s="1"/>
      <c r="E75" s="1"/>
      <c r="F75" s="2"/>
      <c r="G75" s="1"/>
    </row>
    <row r="77" spans="1:7" x14ac:dyDescent="0.15">
      <c r="C77" s="17"/>
    </row>
  </sheetData>
  <sheetProtection algorithmName="SHA-512" hashValue="81kbljQttuhNSzMkSh55nKL1Fpgi1Obbqq+ws3nVRas6NkY5uGnMbclWmAA00Nvzw/Da+a9gNWx86E/oAhMlnQ==" saltValue="T5AR0JmgU1Hw/W6rmGRobg==" spinCount="100000" sheet="1" objects="1" scenarios="1"/>
  <mergeCells count="62"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G27:G29"/>
    <mergeCell ref="G30:G32"/>
    <mergeCell ref="G33:G35"/>
    <mergeCell ref="G36:G38"/>
    <mergeCell ref="G39:G41"/>
    <mergeCell ref="B27:B29"/>
    <mergeCell ref="B30:B32"/>
    <mergeCell ref="B33:B35"/>
    <mergeCell ref="B36:B38"/>
    <mergeCell ref="B39:B41"/>
    <mergeCell ref="F27:F29"/>
    <mergeCell ref="F30:F32"/>
    <mergeCell ref="F33:F35"/>
    <mergeCell ref="F36:F38"/>
    <mergeCell ref="F39:F41"/>
    <mergeCell ref="B6:G6"/>
    <mergeCell ref="B9:G9"/>
    <mergeCell ref="C12:D12"/>
    <mergeCell ref="C13:D13"/>
    <mergeCell ref="C24:D24"/>
    <mergeCell ref="C14:D14"/>
    <mergeCell ref="B7:G7"/>
    <mergeCell ref="C50:F50"/>
    <mergeCell ref="C25:F25"/>
    <mergeCell ref="C20:F20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C27:D27"/>
    <mergeCell ref="E42:E44"/>
    <mergeCell ref="C30:D30"/>
    <mergeCell ref="B10:G10"/>
    <mergeCell ref="B8:H8"/>
    <mergeCell ref="D68:E70"/>
    <mergeCell ref="D65:E67"/>
    <mergeCell ref="D63:E64"/>
    <mergeCell ref="B54:F54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</mergeCells>
  <pageMargins left="0.7" right="0.7" top="0.75" bottom="0.75" header="0.3" footer="0.41249999999999998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3204-30C5-48EF-B8CB-7072D1600C8C}">
  <dimension ref="A1:I70"/>
  <sheetViews>
    <sheetView view="pageBreakPreview" zoomScaleNormal="100" zoomScaleSheetLayoutView="100" workbookViewId="0">
      <selection activeCell="B1" sqref="B1:H9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8" customWidth="1"/>
    <col min="7" max="7" width="23.875" style="3" customWidth="1"/>
    <col min="8" max="8" width="3" style="3" customWidth="1"/>
    <col min="9" max="9" width="4.625" style="3" customWidth="1"/>
    <col min="10" max="16384" width="9" style="3"/>
  </cols>
  <sheetData>
    <row r="1" spans="1:9" ht="35.25" customHeight="1" x14ac:dyDescent="0.15">
      <c r="A1" s="1"/>
      <c r="B1" s="190"/>
      <c r="C1" s="190"/>
      <c r="D1" s="190"/>
      <c r="E1" s="190"/>
      <c r="F1" s="191"/>
      <c r="G1" s="190"/>
      <c r="H1" s="190"/>
    </row>
    <row r="2" spans="1:9" s="5" customFormat="1" ht="15.75" customHeight="1" x14ac:dyDescent="0.2">
      <c r="A2" s="4"/>
      <c r="B2" s="192" t="s">
        <v>46</v>
      </c>
      <c r="C2" s="192"/>
      <c r="D2" s="193"/>
      <c r="E2" s="194" t="s">
        <v>83</v>
      </c>
      <c r="F2" s="195"/>
      <c r="G2" s="193"/>
      <c r="H2" s="193"/>
    </row>
    <row r="3" spans="1:9" s="5" customFormat="1" ht="32.25" customHeight="1" x14ac:dyDescent="0.2">
      <c r="A3" s="4"/>
      <c r="B3" s="192"/>
      <c r="C3" s="193"/>
      <c r="D3" s="193"/>
      <c r="E3" s="190" t="s">
        <v>86</v>
      </c>
      <c r="F3" s="194"/>
      <c r="G3" s="190"/>
      <c r="H3" s="195"/>
    </row>
    <row r="4" spans="1:9" s="37" customFormat="1" ht="36.75" customHeight="1" x14ac:dyDescent="0.15">
      <c r="A4" s="36"/>
      <c r="B4" s="196"/>
      <c r="C4" s="197"/>
      <c r="D4" s="197"/>
      <c r="E4" s="197"/>
      <c r="F4" s="196"/>
      <c r="G4" s="197"/>
      <c r="H4" s="198"/>
    </row>
    <row r="5" spans="1:9" s="8" customFormat="1" ht="9" customHeight="1" x14ac:dyDescent="0.15">
      <c r="A5" s="2"/>
      <c r="B5" s="199"/>
      <c r="C5" s="191"/>
      <c r="D5" s="191"/>
      <c r="E5" s="191"/>
      <c r="F5" s="191"/>
      <c r="G5" s="191"/>
      <c r="H5" s="191"/>
    </row>
    <row r="6" spans="1:9" s="8" customFormat="1" ht="30" customHeight="1" x14ac:dyDescent="0.15">
      <c r="A6" s="2" t="s">
        <v>27</v>
      </c>
      <c r="B6" s="200" t="s">
        <v>102</v>
      </c>
      <c r="C6" s="200"/>
      <c r="D6" s="200"/>
      <c r="E6" s="200"/>
      <c r="F6" s="200"/>
      <c r="G6" s="200"/>
      <c r="H6" s="191"/>
    </row>
    <row r="7" spans="1:9" s="8" customFormat="1" ht="25.5" customHeight="1" x14ac:dyDescent="0.15">
      <c r="A7" s="2" t="s">
        <v>27</v>
      </c>
      <c r="B7" s="201" t="s">
        <v>60</v>
      </c>
      <c r="C7" s="201"/>
      <c r="D7" s="201"/>
      <c r="E7" s="201"/>
      <c r="F7" s="201"/>
      <c r="G7" s="201"/>
      <c r="H7" s="191"/>
    </row>
    <row r="8" spans="1:9" s="8" customFormat="1" ht="18" customHeight="1" x14ac:dyDescent="0.15">
      <c r="A8" s="2" t="s">
        <v>27</v>
      </c>
      <c r="B8" s="202" t="s">
        <v>47</v>
      </c>
      <c r="C8" s="202"/>
      <c r="D8" s="202"/>
      <c r="E8" s="203"/>
      <c r="F8" s="203"/>
      <c r="G8" s="203"/>
      <c r="H8" s="203"/>
      <c r="I8" s="2"/>
    </row>
    <row r="9" spans="1:9" ht="11.25" customHeight="1" x14ac:dyDescent="0.15">
      <c r="A9" s="2" t="s">
        <v>27</v>
      </c>
      <c r="B9" s="202" t="s">
        <v>101</v>
      </c>
      <c r="C9" s="202"/>
      <c r="D9" s="202"/>
      <c r="E9" s="203"/>
      <c r="F9" s="203"/>
      <c r="G9" s="203"/>
      <c r="H9" s="204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40"/>
      <c r="C12" s="156" t="s">
        <v>10</v>
      </c>
      <c r="D12" s="158"/>
      <c r="E12" s="21" t="s">
        <v>6</v>
      </c>
      <c r="F12" s="21" t="s">
        <v>7</v>
      </c>
      <c r="G12" s="22" t="s">
        <v>8</v>
      </c>
      <c r="H12" s="1"/>
    </row>
    <row r="13" spans="1:9" ht="22.5" customHeight="1" x14ac:dyDescent="0.15">
      <c r="A13" s="1"/>
      <c r="B13" s="41" t="s">
        <v>1</v>
      </c>
      <c r="C13" s="156" t="s">
        <v>0</v>
      </c>
      <c r="D13" s="157"/>
      <c r="E13" s="21" t="s">
        <v>28</v>
      </c>
      <c r="F13" s="24" t="s">
        <v>29</v>
      </c>
      <c r="G13" s="22" t="s">
        <v>23</v>
      </c>
      <c r="H13" s="1"/>
    </row>
    <row r="14" spans="1:9" x14ac:dyDescent="0.15">
      <c r="A14" s="1"/>
      <c r="B14" s="42" t="s">
        <v>2</v>
      </c>
      <c r="C14" s="161" t="s">
        <v>61</v>
      </c>
      <c r="D14" s="162"/>
      <c r="E14" s="7">
        <v>0</v>
      </c>
      <c r="F14" s="27">
        <v>2</v>
      </c>
      <c r="G14" s="31">
        <f t="shared" ref="G14:G20" si="0">E14*F14</f>
        <v>0</v>
      </c>
      <c r="H14" s="1"/>
    </row>
    <row r="15" spans="1:9" x14ac:dyDescent="0.15">
      <c r="A15" s="1"/>
      <c r="B15" s="43" t="s">
        <v>3</v>
      </c>
      <c r="C15" s="161" t="s">
        <v>62</v>
      </c>
      <c r="D15" s="162"/>
      <c r="E15" s="7">
        <v>0</v>
      </c>
      <c r="F15" s="27">
        <v>1</v>
      </c>
      <c r="G15" s="31">
        <f t="shared" si="0"/>
        <v>0</v>
      </c>
      <c r="H15" s="1"/>
    </row>
    <row r="16" spans="1:9" x14ac:dyDescent="0.15">
      <c r="A16" s="1"/>
      <c r="B16" s="73" t="s">
        <v>4</v>
      </c>
      <c r="C16" s="163" t="s">
        <v>63</v>
      </c>
      <c r="D16" s="164"/>
      <c r="E16" s="74"/>
      <c r="F16" s="75"/>
      <c r="G16" s="76"/>
      <c r="H16" s="1"/>
    </row>
    <row r="17" spans="1:8" x14ac:dyDescent="0.15">
      <c r="A17" s="1"/>
      <c r="B17" s="43" t="s">
        <v>5</v>
      </c>
      <c r="C17" s="165" t="s">
        <v>64</v>
      </c>
      <c r="D17" s="166"/>
      <c r="E17" s="7">
        <v>0</v>
      </c>
      <c r="F17" s="27">
        <v>1</v>
      </c>
      <c r="G17" s="31">
        <f>E17*F17</f>
        <v>0</v>
      </c>
      <c r="H17" s="1"/>
    </row>
    <row r="18" spans="1:8" x14ac:dyDescent="0.15">
      <c r="A18" s="1"/>
      <c r="B18" s="42" t="s">
        <v>9</v>
      </c>
      <c r="C18" s="161" t="s">
        <v>65</v>
      </c>
      <c r="D18" s="162"/>
      <c r="E18" s="7">
        <v>0</v>
      </c>
      <c r="F18" s="27">
        <v>22</v>
      </c>
      <c r="G18" s="31">
        <f t="shared" si="0"/>
        <v>0</v>
      </c>
      <c r="H18" s="1"/>
    </row>
    <row r="19" spans="1:8" x14ac:dyDescent="0.15">
      <c r="A19" s="1"/>
      <c r="B19" s="42" t="s">
        <v>11</v>
      </c>
      <c r="C19" s="161" t="s">
        <v>66</v>
      </c>
      <c r="D19" s="162"/>
      <c r="E19" s="7">
        <v>0</v>
      </c>
      <c r="F19" s="27">
        <v>5</v>
      </c>
      <c r="G19" s="31">
        <f t="shared" si="0"/>
        <v>0</v>
      </c>
      <c r="H19" s="1"/>
    </row>
    <row r="20" spans="1:8" x14ac:dyDescent="0.15">
      <c r="A20" s="1"/>
      <c r="B20" s="42" t="s">
        <v>12</v>
      </c>
      <c r="C20" s="161" t="s">
        <v>67</v>
      </c>
      <c r="D20" s="162"/>
      <c r="E20" s="7">
        <v>0</v>
      </c>
      <c r="F20" s="27">
        <v>1</v>
      </c>
      <c r="G20" s="31">
        <f t="shared" si="0"/>
        <v>0</v>
      </c>
      <c r="H20" s="1"/>
    </row>
    <row r="21" spans="1:8" ht="12" thickBot="1" x14ac:dyDescent="0.2">
      <c r="A21" s="1"/>
      <c r="B21" s="77" t="s">
        <v>13</v>
      </c>
      <c r="C21" s="163" t="s">
        <v>68</v>
      </c>
      <c r="D21" s="164"/>
      <c r="E21" s="74"/>
      <c r="F21" s="78"/>
      <c r="G21" s="76"/>
      <c r="H21" s="1"/>
    </row>
    <row r="22" spans="1:8" ht="22.5" customHeight="1" thickBot="1" x14ac:dyDescent="0.2">
      <c r="A22" s="1"/>
      <c r="B22" s="44" t="s">
        <v>48</v>
      </c>
      <c r="C22" s="45" t="s">
        <v>104</v>
      </c>
      <c r="D22" s="46"/>
      <c r="E22" s="47"/>
      <c r="F22" s="48">
        <f>SUM(F14:F21)</f>
        <v>32</v>
      </c>
      <c r="G22" s="32">
        <f>SUM(G14:G21)</f>
        <v>0</v>
      </c>
      <c r="H22" s="1"/>
    </row>
    <row r="23" spans="1:8" s="8" customFormat="1" ht="22.5" customHeight="1" x14ac:dyDescent="0.15">
      <c r="A23" s="1"/>
      <c r="B23" s="49"/>
      <c r="C23" s="156" t="s">
        <v>44</v>
      </c>
      <c r="D23" s="157"/>
      <c r="E23" s="21" t="s">
        <v>24</v>
      </c>
      <c r="F23" s="24" t="s">
        <v>29</v>
      </c>
      <c r="G23" s="50" t="s">
        <v>25</v>
      </c>
      <c r="H23" s="1"/>
    </row>
    <row r="24" spans="1:8" x14ac:dyDescent="0.15">
      <c r="A24" s="1"/>
      <c r="B24" s="42" t="s">
        <v>14</v>
      </c>
      <c r="C24" s="161" t="s">
        <v>69</v>
      </c>
      <c r="D24" s="162"/>
      <c r="E24" s="7"/>
      <c r="F24" s="27">
        <f>SUM(F17:F19)*11</f>
        <v>308</v>
      </c>
      <c r="G24" s="31">
        <f>F24*E24</f>
        <v>0</v>
      </c>
      <c r="H24" s="1"/>
    </row>
    <row r="25" spans="1:8" x14ac:dyDescent="0.15">
      <c r="A25" s="1"/>
      <c r="B25" s="42" t="s">
        <v>15</v>
      </c>
      <c r="C25" s="159" t="s">
        <v>70</v>
      </c>
      <c r="D25" s="160"/>
      <c r="E25" s="7"/>
      <c r="F25" s="28">
        <f>SUM(F15:F16)*11</f>
        <v>11</v>
      </c>
      <c r="G25" s="31">
        <f t="shared" ref="G25:G29" si="1">F25*E25</f>
        <v>0</v>
      </c>
      <c r="H25" s="1"/>
    </row>
    <row r="26" spans="1:8" x14ac:dyDescent="0.15">
      <c r="A26" s="1"/>
      <c r="B26" s="42" t="s">
        <v>16</v>
      </c>
      <c r="C26" s="159" t="s">
        <v>71</v>
      </c>
      <c r="D26" s="160"/>
      <c r="E26" s="7"/>
      <c r="F26" s="28">
        <f>F14*11</f>
        <v>22</v>
      </c>
      <c r="G26" s="31">
        <f t="shared" si="1"/>
        <v>0</v>
      </c>
      <c r="H26" s="1"/>
    </row>
    <row r="27" spans="1:8" x14ac:dyDescent="0.15">
      <c r="A27" s="1"/>
      <c r="B27" s="42" t="s">
        <v>17</v>
      </c>
      <c r="C27" s="161" t="s">
        <v>72</v>
      </c>
      <c r="D27" s="162"/>
      <c r="E27" s="7"/>
      <c r="F27" s="28">
        <f>F20*11</f>
        <v>11</v>
      </c>
      <c r="G27" s="31">
        <f t="shared" si="1"/>
        <v>0</v>
      </c>
      <c r="H27" s="1"/>
    </row>
    <row r="28" spans="1:8" x14ac:dyDescent="0.15">
      <c r="A28" s="1"/>
      <c r="B28" s="77" t="s">
        <v>18</v>
      </c>
      <c r="C28" s="163" t="s">
        <v>73</v>
      </c>
      <c r="D28" s="164"/>
      <c r="E28" s="74"/>
      <c r="F28" s="79"/>
      <c r="G28" s="80"/>
      <c r="H28" s="1"/>
    </row>
    <row r="29" spans="1:8" s="8" customFormat="1" ht="27.75" customHeight="1" thickBot="1" x14ac:dyDescent="0.2">
      <c r="A29" s="2"/>
      <c r="B29" s="51" t="s">
        <v>19</v>
      </c>
      <c r="C29" s="167" t="s">
        <v>74</v>
      </c>
      <c r="D29" s="168"/>
      <c r="E29" s="7"/>
      <c r="F29" s="27">
        <v>10</v>
      </c>
      <c r="G29" s="39">
        <f t="shared" si="1"/>
        <v>0</v>
      </c>
      <c r="H29" s="2"/>
    </row>
    <row r="30" spans="1:8" ht="22.5" customHeight="1" thickBot="1" x14ac:dyDescent="0.2">
      <c r="A30" s="1"/>
      <c r="B30" s="25" t="s">
        <v>49</v>
      </c>
      <c r="C30" s="169" t="s">
        <v>75</v>
      </c>
      <c r="D30" s="170"/>
      <c r="E30" s="170"/>
      <c r="F30" s="171"/>
      <c r="G30" s="32">
        <f>SUM(G24:G29)</f>
        <v>0</v>
      </c>
      <c r="H30" s="1"/>
    </row>
    <row r="31" spans="1:8" ht="22.5" customHeight="1" x14ac:dyDescent="0.15">
      <c r="A31" s="1"/>
      <c r="B31" s="26"/>
      <c r="C31" s="117" t="s">
        <v>45</v>
      </c>
      <c r="D31" s="172"/>
      <c r="E31" s="21" t="s">
        <v>26</v>
      </c>
      <c r="F31" s="24" t="s">
        <v>29</v>
      </c>
      <c r="G31" s="29" t="s">
        <v>30</v>
      </c>
      <c r="H31" s="1"/>
    </row>
    <row r="32" spans="1:8" ht="11.25" customHeight="1" x14ac:dyDescent="0.15">
      <c r="A32" s="1"/>
      <c r="B32" s="141" t="s">
        <v>20</v>
      </c>
      <c r="C32" s="186" t="s">
        <v>76</v>
      </c>
      <c r="D32" s="187"/>
      <c r="E32" s="147">
        <f>D33+(D34*$E$45)</f>
        <v>0</v>
      </c>
      <c r="F32" s="135">
        <f>2*F15</f>
        <v>2</v>
      </c>
      <c r="G32" s="147">
        <f>F32*E32</f>
        <v>0</v>
      </c>
      <c r="H32" s="1"/>
    </row>
    <row r="33" spans="1:8" x14ac:dyDescent="0.15">
      <c r="A33" s="1"/>
      <c r="B33" s="142"/>
      <c r="C33" s="9" t="s">
        <v>39</v>
      </c>
      <c r="D33" s="10">
        <v>0</v>
      </c>
      <c r="E33" s="173"/>
      <c r="F33" s="136"/>
      <c r="G33" s="173"/>
      <c r="H33" s="1"/>
    </row>
    <row r="34" spans="1:8" x14ac:dyDescent="0.15">
      <c r="A34" s="1"/>
      <c r="B34" s="143"/>
      <c r="C34" s="11" t="s">
        <v>38</v>
      </c>
      <c r="D34" s="52"/>
      <c r="E34" s="174"/>
      <c r="F34" s="137"/>
      <c r="G34" s="174"/>
      <c r="H34" s="1"/>
    </row>
    <row r="35" spans="1:8" ht="11.25" customHeight="1" x14ac:dyDescent="0.15">
      <c r="A35" s="1"/>
      <c r="B35" s="175" t="s">
        <v>21</v>
      </c>
      <c r="C35" s="178" t="s">
        <v>77</v>
      </c>
      <c r="D35" s="179"/>
      <c r="E35" s="180"/>
      <c r="F35" s="183"/>
      <c r="G35" s="180"/>
      <c r="H35" s="1"/>
    </row>
    <row r="36" spans="1:8" x14ac:dyDescent="0.15">
      <c r="A36" s="1"/>
      <c r="B36" s="176"/>
      <c r="C36" s="81" t="s">
        <v>39</v>
      </c>
      <c r="D36" s="82"/>
      <c r="E36" s="181"/>
      <c r="F36" s="184"/>
      <c r="G36" s="181"/>
      <c r="H36" s="1"/>
    </row>
    <row r="37" spans="1:8" x14ac:dyDescent="0.15">
      <c r="A37" s="1"/>
      <c r="B37" s="177"/>
      <c r="C37" s="83" t="s">
        <v>38</v>
      </c>
      <c r="D37" s="84"/>
      <c r="E37" s="182"/>
      <c r="F37" s="185"/>
      <c r="G37" s="182"/>
      <c r="H37" s="1"/>
    </row>
    <row r="38" spans="1:8" ht="11.25" customHeight="1" x14ac:dyDescent="0.15">
      <c r="A38" s="1"/>
      <c r="B38" s="141" t="s">
        <v>22</v>
      </c>
      <c r="C38" s="186" t="s">
        <v>78</v>
      </c>
      <c r="D38" s="187"/>
      <c r="E38" s="147">
        <f t="shared" ref="E38" si="2">D39+(D40*$E$45)</f>
        <v>0</v>
      </c>
      <c r="F38" s="135">
        <f>4*2*F15</f>
        <v>8</v>
      </c>
      <c r="G38" s="147">
        <f>F38*E38</f>
        <v>0</v>
      </c>
      <c r="H38" s="1"/>
    </row>
    <row r="39" spans="1:8" x14ac:dyDescent="0.15">
      <c r="A39" s="1"/>
      <c r="B39" s="142"/>
      <c r="C39" s="9" t="s">
        <v>39</v>
      </c>
      <c r="D39" s="13">
        <v>0</v>
      </c>
      <c r="E39" s="173"/>
      <c r="F39" s="136"/>
      <c r="G39" s="173"/>
      <c r="H39" s="1"/>
    </row>
    <row r="40" spans="1:8" x14ac:dyDescent="0.15">
      <c r="A40" s="1"/>
      <c r="B40" s="143"/>
      <c r="C40" s="11" t="s">
        <v>38</v>
      </c>
      <c r="D40" s="52"/>
      <c r="E40" s="174"/>
      <c r="F40" s="137"/>
      <c r="G40" s="174"/>
      <c r="H40" s="1"/>
    </row>
    <row r="41" spans="1:8" ht="11.25" customHeight="1" x14ac:dyDescent="0.15">
      <c r="A41" s="1"/>
      <c r="B41" s="141" t="s">
        <v>51</v>
      </c>
      <c r="C41" s="186" t="s">
        <v>79</v>
      </c>
      <c r="D41" s="187"/>
      <c r="E41" s="147">
        <f t="shared" ref="E41" si="3">D42+(D43*$E$45)</f>
        <v>0</v>
      </c>
      <c r="F41" s="135">
        <f>4*2*F16</f>
        <v>0</v>
      </c>
      <c r="G41" s="147">
        <f>F41*E41</f>
        <v>0</v>
      </c>
      <c r="H41" s="1"/>
    </row>
    <row r="42" spans="1:8" x14ac:dyDescent="0.15">
      <c r="A42" s="1"/>
      <c r="B42" s="142"/>
      <c r="C42" s="9" t="s">
        <v>39</v>
      </c>
      <c r="D42" s="13">
        <v>0</v>
      </c>
      <c r="E42" s="173"/>
      <c r="F42" s="136"/>
      <c r="G42" s="173"/>
      <c r="H42" s="1"/>
    </row>
    <row r="43" spans="1:8" x14ac:dyDescent="0.15">
      <c r="A43" s="1"/>
      <c r="B43" s="143"/>
      <c r="C43" s="11" t="s">
        <v>38</v>
      </c>
      <c r="D43" s="52"/>
      <c r="E43" s="174"/>
      <c r="F43" s="137"/>
      <c r="G43" s="174"/>
      <c r="H43" s="1"/>
    </row>
    <row r="44" spans="1:8" x14ac:dyDescent="0.15">
      <c r="A44" s="1"/>
      <c r="B44" s="11" t="s">
        <v>80</v>
      </c>
      <c r="C44" s="188" t="s">
        <v>40</v>
      </c>
      <c r="D44" s="189"/>
      <c r="E44" s="7">
        <v>0</v>
      </c>
      <c r="F44" s="53">
        <f>SUM(F32:F43)</f>
        <v>10</v>
      </c>
      <c r="G44" s="31">
        <f>E44*F44</f>
        <v>0</v>
      </c>
      <c r="H44" s="1"/>
    </row>
    <row r="45" spans="1:8" ht="12" thickBot="1" x14ac:dyDescent="0.2">
      <c r="A45" s="1"/>
      <c r="B45" s="6" t="s">
        <v>81</v>
      </c>
      <c r="C45" s="111" t="s">
        <v>41</v>
      </c>
      <c r="D45" s="112"/>
      <c r="E45" s="7">
        <v>0</v>
      </c>
      <c r="F45" s="54">
        <f>F44</f>
        <v>10</v>
      </c>
      <c r="G45" s="31">
        <f t="shared" ref="G45" si="4">F45*E45</f>
        <v>0</v>
      </c>
      <c r="H45" s="1"/>
    </row>
    <row r="46" spans="1:8" ht="22.5" customHeight="1" thickBot="1" x14ac:dyDescent="0.2">
      <c r="A46" s="1"/>
      <c r="B46" s="25" t="s">
        <v>50</v>
      </c>
      <c r="C46" s="169" t="s">
        <v>82</v>
      </c>
      <c r="D46" s="170"/>
      <c r="E46" s="170"/>
      <c r="F46" s="171"/>
      <c r="G46" s="32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19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19"/>
      <c r="H48" s="1"/>
    </row>
    <row r="49" spans="1:8" ht="45" customHeight="1" thickBot="1" x14ac:dyDescent="0.2">
      <c r="A49" s="1"/>
      <c r="B49" s="124" t="s">
        <v>87</v>
      </c>
      <c r="C49" s="125"/>
      <c r="D49" s="126"/>
      <c r="E49" s="126"/>
      <c r="F49" s="127"/>
      <c r="G49" s="18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4"/>
      <c r="D52" s="1"/>
      <c r="E52" s="1"/>
      <c r="F52" s="2"/>
      <c r="G52" s="1"/>
      <c r="H52" s="1"/>
    </row>
    <row r="53" spans="1:8" x14ac:dyDescent="0.15">
      <c r="A53" s="1"/>
      <c r="B53" s="1"/>
      <c r="C53" s="1"/>
      <c r="D53" s="1"/>
      <c r="E53" s="1"/>
      <c r="F53" s="2"/>
      <c r="G53" s="1"/>
      <c r="H53" s="1"/>
    </row>
    <row r="54" spans="1:8" x14ac:dyDescent="0.15">
      <c r="A54" s="1"/>
      <c r="B54" s="1"/>
      <c r="C54" s="2"/>
      <c r="D54" s="1"/>
      <c r="E54" s="1"/>
      <c r="F54" s="2"/>
      <c r="G54" s="1"/>
      <c r="H54" s="1"/>
    </row>
    <row r="55" spans="1:8" x14ac:dyDescent="0.15">
      <c r="A55" s="1"/>
      <c r="B55" s="1"/>
      <c r="C55" s="1"/>
      <c r="D55" s="1"/>
      <c r="E55" s="1"/>
      <c r="F55" s="2"/>
      <c r="G55" s="1"/>
      <c r="H55" s="1"/>
    </row>
    <row r="56" spans="1:8" x14ac:dyDescent="0.15">
      <c r="A56" s="1"/>
      <c r="B56" s="1"/>
      <c r="C56" s="2"/>
      <c r="D56" s="1"/>
      <c r="E56" s="1"/>
      <c r="F56" s="2"/>
      <c r="G56" s="1"/>
      <c r="H56" s="1"/>
    </row>
    <row r="57" spans="1:8" s="8" customFormat="1" ht="15.95" customHeight="1" x14ac:dyDescent="0.15">
      <c r="A57" s="1"/>
      <c r="B57" s="1"/>
      <c r="C57" s="1"/>
      <c r="D57" s="1"/>
      <c r="E57" s="1"/>
      <c r="F57" s="2"/>
      <c r="G57" s="1"/>
      <c r="H57" s="1"/>
    </row>
    <row r="58" spans="1:8" x14ac:dyDescent="0.15">
      <c r="A58" s="1"/>
      <c r="B58" s="1"/>
      <c r="C58" s="2"/>
      <c r="D58" s="106"/>
      <c r="E58" s="107"/>
      <c r="F58" s="2"/>
      <c r="G58" s="1"/>
      <c r="H58" s="1"/>
    </row>
    <row r="59" spans="1:8" x14ac:dyDescent="0.15">
      <c r="A59" s="1"/>
      <c r="B59" s="1"/>
      <c r="C59" s="1"/>
      <c r="D59" s="107"/>
      <c r="E59" s="107"/>
      <c r="F59" s="2"/>
      <c r="G59" s="1"/>
      <c r="H59" s="1"/>
    </row>
    <row r="60" spans="1:8" x14ac:dyDescent="0.15">
      <c r="A60" s="1"/>
      <c r="B60" s="1"/>
      <c r="C60" s="2"/>
      <c r="D60" s="106"/>
      <c r="E60" s="107"/>
      <c r="F60" s="2"/>
      <c r="G60" s="1"/>
      <c r="H60" s="1"/>
    </row>
    <row r="61" spans="1:8" s="15" customFormat="1" ht="45" customHeight="1" x14ac:dyDescent="0.15">
      <c r="A61" s="1"/>
      <c r="B61" s="1"/>
      <c r="C61" s="2"/>
      <c r="D61" s="107"/>
      <c r="E61" s="107"/>
      <c r="F61" s="2"/>
      <c r="G61" s="1"/>
      <c r="H61" s="1"/>
    </row>
    <row r="62" spans="1:8" x14ac:dyDescent="0.15">
      <c r="A62" s="1"/>
      <c r="B62" s="1"/>
      <c r="C62" s="1"/>
      <c r="D62" s="107"/>
      <c r="E62" s="107"/>
      <c r="F62" s="2"/>
      <c r="G62" s="1"/>
      <c r="H62" s="1"/>
    </row>
    <row r="63" spans="1:8" x14ac:dyDescent="0.15">
      <c r="A63" s="1"/>
      <c r="B63" s="1"/>
      <c r="C63" s="2"/>
      <c r="D63" s="106"/>
      <c r="E63" s="107"/>
      <c r="F63" s="2"/>
      <c r="G63" s="1"/>
      <c r="H63" s="1"/>
    </row>
    <row r="64" spans="1:8" x14ac:dyDescent="0.15">
      <c r="A64" s="1"/>
      <c r="B64" s="1"/>
      <c r="C64" s="1"/>
      <c r="D64" s="107"/>
      <c r="E64" s="107"/>
      <c r="F64" s="2"/>
      <c r="G64" s="1"/>
      <c r="H64" s="1"/>
    </row>
    <row r="65" spans="1:8" x14ac:dyDescent="0.15">
      <c r="A65" s="1"/>
      <c r="B65" s="1"/>
      <c r="C65" s="1"/>
      <c r="D65" s="107"/>
      <c r="E65" s="107"/>
      <c r="F65" s="2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giiGGaFBazAJbxxkAg1B4xXu9OCB7w4K5wqRaloLiNdj+rC13/ecW5o+38capiTr+lSwaQgZbv/rgYgAaQgrfg==" saltValue="TMWn+IHX54GVsMYMYAHM0w==" spinCount="100000" sheet="1" objects="1" scenarios="1"/>
  <mergeCells count="50">
    <mergeCell ref="D63:E65"/>
    <mergeCell ref="C44:D44"/>
    <mergeCell ref="C45:D45"/>
    <mergeCell ref="C46:F46"/>
    <mergeCell ref="B49:F49"/>
    <mergeCell ref="D58:E59"/>
    <mergeCell ref="D60:E62"/>
    <mergeCell ref="B38:B40"/>
    <mergeCell ref="C38:D38"/>
    <mergeCell ref="E38:E40"/>
    <mergeCell ref="F38:F40"/>
    <mergeCell ref="G38:G40"/>
    <mergeCell ref="B41:B43"/>
    <mergeCell ref="C41:D41"/>
    <mergeCell ref="E41:E43"/>
    <mergeCell ref="F41:F43"/>
    <mergeCell ref="G41:G43"/>
    <mergeCell ref="G32:G34"/>
    <mergeCell ref="B35:B37"/>
    <mergeCell ref="C35:D35"/>
    <mergeCell ref="E35:E37"/>
    <mergeCell ref="F35:F37"/>
    <mergeCell ref="G35:G37"/>
    <mergeCell ref="B32:B34"/>
    <mergeCell ref="C32:D32"/>
    <mergeCell ref="E32:E34"/>
    <mergeCell ref="F32:F34"/>
    <mergeCell ref="C27:D27"/>
    <mergeCell ref="C28:D28"/>
    <mergeCell ref="C29:D29"/>
    <mergeCell ref="C30:F30"/>
    <mergeCell ref="C31:D31"/>
    <mergeCell ref="C26:D26"/>
    <mergeCell ref="C14:D14"/>
    <mergeCell ref="C15:D15"/>
    <mergeCell ref="C16:D16"/>
    <mergeCell ref="C17:D17"/>
    <mergeCell ref="C18:D18"/>
    <mergeCell ref="C19:D19"/>
    <mergeCell ref="C20:D20"/>
    <mergeCell ref="C21:D21"/>
    <mergeCell ref="C23:D23"/>
    <mergeCell ref="C24:D24"/>
    <mergeCell ref="C25:D25"/>
    <mergeCell ref="C13:D13"/>
    <mergeCell ref="B6:G6"/>
    <mergeCell ref="B7:G7"/>
    <mergeCell ref="B8:H8"/>
    <mergeCell ref="B9:G9"/>
    <mergeCell ref="C12:D1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 Perceel 1 totaal 3A</vt:lpstr>
      <vt:lpstr>P1 onderdeel Ploegen</vt:lpstr>
      <vt:lpstr>P1 onderdeel strooiers</vt:lpstr>
      <vt:lpstr>'P1 onderdeel Ploegen'!Afdrukbereik</vt:lpstr>
      <vt:lpstr>'P1 onderdeel strooiers'!Afdrukbereik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(RWS CD)</cp:lastModifiedBy>
  <cp:lastPrinted>2025-02-26T09:24:13Z</cp:lastPrinted>
  <dcterms:created xsi:type="dcterms:W3CDTF">2015-09-16T20:38:20Z</dcterms:created>
  <dcterms:modified xsi:type="dcterms:W3CDTF">2025-02-26T10:51:59Z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P1.xlsx</vt:lpwstr>
  </property>
</Properties>
</file>