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helderai-my.sharepoint.com/personal/dijksma_helderai_onmicrosoft_com/Documents/Helder a.i/3. Projecten/25-001 - SKD Accountant/"/>
    </mc:Choice>
  </mc:AlternateContent>
  <xr:revisionPtr revIDLastSave="73" documentId="8_{4303A13A-7D90-4A30-B970-5F19302380A5}" xr6:coauthVersionLast="47" xr6:coauthVersionMax="47" xr10:uidLastSave="{29B9F898-0C26-4E30-B70D-E0B7D8FC03FF}"/>
  <bookViews>
    <workbookView xWindow="-110" yWindow="-110" windowWidth="25820" windowHeight="15500" xr2:uid="{00000000-000D-0000-FFFF-FFFF00000000}"/>
  </bookViews>
  <sheets>
    <sheet name="Tarieventabel" sheetId="1" r:id="rId1"/>
    <sheet name="Verhouding dossiers"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1" l="1"/>
  <c r="D27" i="1"/>
  <c r="D26" i="1"/>
  <c r="D25" i="1"/>
  <c r="D24" i="1"/>
  <c r="D23" i="1"/>
  <c r="D22" i="1"/>
  <c r="D21" i="1"/>
  <c r="D20" i="1"/>
  <c r="D8" i="1"/>
  <c r="C11" i="2" l="1"/>
  <c r="D5" i="2" s="1"/>
  <c r="E11" i="2"/>
  <c r="F8" i="2" s="1"/>
  <c r="I11" i="2"/>
  <c r="K11" i="2" s="1"/>
  <c r="F7" i="2" l="1"/>
  <c r="K7" i="2" s="1"/>
  <c r="L7" i="2" s="1"/>
  <c r="F10" i="2"/>
  <c r="K10" i="2" s="1"/>
  <c r="L10" i="2" s="1"/>
  <c r="F9" i="2"/>
  <c r="K9" i="2" s="1"/>
  <c r="L9" i="2" s="1"/>
  <c r="F5" i="2"/>
  <c r="F6" i="2"/>
  <c r="K6" i="2" s="1"/>
  <c r="L6" i="2" s="1"/>
  <c r="I5" i="2"/>
  <c r="J5" i="2" s="1"/>
  <c r="D10" i="2"/>
  <c r="I10" i="2" s="1"/>
  <c r="J10" i="2" s="1"/>
  <c r="D8" i="2"/>
  <c r="I8" i="2" s="1"/>
  <c r="J8" i="2" s="1"/>
  <c r="D6" i="2"/>
  <c r="I6" i="2" s="1"/>
  <c r="J6" i="2" s="1"/>
  <c r="K8" i="2"/>
  <c r="L8" i="2" s="1"/>
  <c r="D13" i="2"/>
  <c r="D9" i="2"/>
  <c r="I9" i="2" s="1"/>
  <c r="J9" i="2" s="1"/>
  <c r="D7" i="2"/>
  <c r="I7" i="2" s="1"/>
  <c r="J7" i="2" s="1"/>
  <c r="F11" i="2" l="1"/>
  <c r="K5" i="2"/>
  <c r="L5" i="2" s="1"/>
  <c r="L11" i="2" s="1"/>
  <c r="D11" i="2"/>
  <c r="J11" i="2"/>
  <c r="D9" i="1" l="1"/>
  <c r="D10" i="1"/>
  <c r="D11" i="1"/>
  <c r="D12" i="1"/>
  <c r="D13" i="1"/>
  <c r="D14" i="1"/>
  <c r="D15" i="1"/>
  <c r="D16" i="1"/>
  <c r="D17" i="1"/>
  <c r="D18" i="1" l="1"/>
</calcChain>
</file>

<file path=xl/sharedStrings.xml><?xml version="1.0" encoding="utf-8"?>
<sst xmlns="http://schemas.openxmlformats.org/spreadsheetml/2006/main" count="53" uniqueCount="46">
  <si>
    <t>Functie</t>
  </si>
  <si>
    <t>Aantal uur</t>
  </si>
  <si>
    <t>Prijs per uur</t>
  </si>
  <si>
    <t>Totale kosten</t>
  </si>
  <si>
    <t>PPC 2019/2020</t>
  </si>
  <si>
    <t>Aanbesteding</t>
  </si>
  <si>
    <t>Dossiers</t>
  </si>
  <si>
    <t>Staffelbedrag</t>
  </si>
  <si>
    <t>EU</t>
  </si>
  <si>
    <t>%</t>
  </si>
  <si>
    <t>Overig</t>
  </si>
  <si>
    <t>Aandeel EU:</t>
  </si>
  <si>
    <t>Is lager geweest doordat H2020 pas aan het eind komt. Daarom verhouding van 30/70 aangehouden.</t>
  </si>
  <si>
    <t>Aantal medewerkers EKP</t>
  </si>
  <si>
    <t>ATV</t>
  </si>
  <si>
    <t>DDW</t>
  </si>
  <si>
    <t>DOW</t>
  </si>
  <si>
    <t>ISRIC</t>
  </si>
  <si>
    <t>DPW</t>
  </si>
  <si>
    <t>WEnR</t>
  </si>
  <si>
    <t>WBVR</t>
  </si>
  <si>
    <t>WFBR</t>
  </si>
  <si>
    <t>WMR</t>
  </si>
  <si>
    <t>WEcR</t>
  </si>
  <si>
    <t>WLR</t>
  </si>
  <si>
    <t>WPR</t>
  </si>
  <si>
    <t>WFSR</t>
  </si>
  <si>
    <t>CDI</t>
  </si>
  <si>
    <t>Naam rechtsgeldig ondertekenaar:</t>
  </si>
  <si>
    <t>Functie:</t>
  </si>
  <si>
    <t>Datum:</t>
  </si>
  <si>
    <t>Handtekening:</t>
  </si>
  <si>
    <t>De Inschrijver is als Opdrachtnemer alleen verantwoordelijk voor alle zaken in het kader van zijn Inschrijving en de uitvoering van de opdracht. De Inschrijver verklaart deze Inschrijving te doen met inachtneming van de bepalingen en de gegevens zoals deze zijn omschreven in de Aanbestedingsstukken en de Nota van Inlichtingen.</t>
  </si>
  <si>
    <t>Inschrijver dient (alleen) de groene velden in te vullen.</t>
  </si>
  <si>
    <t>Prijsformulier SKD AccountantsdienstenSKD  d.d. 29.01.2025</t>
  </si>
  <si>
    <t>Boekjaar 2025</t>
  </si>
  <si>
    <t>Boekjaar 2026</t>
  </si>
  <si>
    <t>Boekjaar 2027</t>
  </si>
  <si>
    <t>Boekjaar 2028</t>
  </si>
  <si>
    <t xml:space="preserve">TOTALE KOSTEN DIENSTVERLENING PER BOEKJAAR </t>
  </si>
  <si>
    <t>Optie: Boekjaar 2029</t>
  </si>
  <si>
    <t>Optie: Boekjaar 2030</t>
  </si>
  <si>
    <t>Optie: Boekjaar 2031</t>
  </si>
  <si>
    <t>Optie: Boekjaar 2032</t>
  </si>
  <si>
    <t>Accountantsdienstverlening SKD</t>
  </si>
  <si>
    <t>GC1 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</si>
</sst>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_(* #,##0.00_);_(* \(#,##0.00\);_(* &quot;-&quot;??_);_(@_)"/>
    <numFmt numFmtId="165" formatCode="_ &quot;€&quot;\ * #,##0_ ;_ &quot;€&quot;\ * \-#,##0_ ;_ &quot;€&quot;\ * &quot;-&quot;??_ ;_ @_ "/>
    <numFmt numFmtId="166" formatCode="_-&quot;€&quot;\ * #,##0.00_-;_-&quot;€&quot;\ * #,##0.00\-;_-&quot;€&quot;\ * &quot;-&quot;??_-;_-@_-"/>
    <numFmt numFmtId="167" formatCode="_-* #,##0.00_-;_-* #,##0.00\-;_-* &quot;-&quot;??_-;_-@_-"/>
    <numFmt numFmtId="168" formatCode="_(* #,##0_);_(* \(#,##0\);_(* &quot;-&quot;??_);_(@_)"/>
    <numFmt numFmtId="169" formatCode="_ * #,##0_ ;_ * \-#,##0_ ;_ * &quot;-&quot;??_ ;_ @_ "/>
  </numFmts>
  <fonts count="10" x14ac:knownFonts="1">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b/>
      <u/>
      <sz val="18"/>
      <color theme="1"/>
      <name val="Arial"/>
      <family val="2"/>
    </font>
    <font>
      <sz val="11"/>
      <color theme="1"/>
      <name val="Arial"/>
      <family val="2"/>
    </font>
    <font>
      <sz val="12"/>
      <color theme="1"/>
      <name val="Arial"/>
      <family val="2"/>
    </font>
    <font>
      <b/>
      <sz val="11"/>
      <color theme="1"/>
      <name val="Arial"/>
      <family val="2"/>
    </font>
    <font>
      <sz val="11"/>
      <color rgb="FF006100"/>
      <name val="Arial"/>
      <family val="2"/>
    </font>
  </fonts>
  <fills count="6">
    <fill>
      <patternFill patternType="none"/>
    </fill>
    <fill>
      <patternFill patternType="gray125"/>
    </fill>
    <fill>
      <patternFill patternType="solid">
        <fgColor rgb="FFC6EFCE"/>
      </patternFill>
    </fill>
    <fill>
      <patternFill patternType="solid">
        <fgColor rgb="FF92D050"/>
        <bgColor indexed="64"/>
      </patternFill>
    </fill>
    <fill>
      <patternFill patternType="solid">
        <fgColor rgb="FFFFC000"/>
        <bgColor indexed="64"/>
      </patternFill>
    </fill>
    <fill>
      <patternFill patternType="solid">
        <fgColor theme="9"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s>
  <cellStyleXfs count="10">
    <xf numFmtId="0" fontId="0" fillId="0" borderId="0"/>
    <xf numFmtId="44" fontId="1" fillId="0" borderId="0" applyFont="0" applyFill="0" applyBorder="0" applyAlignment="0" applyProtection="0"/>
    <xf numFmtId="0" fontId="2" fillId="0" borderId="0"/>
    <xf numFmtId="167" fontId="2"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cellStyleXfs>
  <cellXfs count="46">
    <xf numFmtId="0" fontId="0" fillId="0" borderId="0" xfId="0"/>
    <xf numFmtId="0" fontId="2" fillId="0" borderId="0" xfId="6"/>
    <xf numFmtId="9" fontId="2" fillId="0" borderId="0" xfId="6" applyNumberFormat="1"/>
    <xf numFmtId="9" fontId="0" fillId="0" borderId="0" xfId="7" applyFont="1"/>
    <xf numFmtId="0" fontId="3" fillId="0" borderId="0" xfId="6" applyFont="1" applyAlignment="1">
      <alignment horizontal="right"/>
    </xf>
    <xf numFmtId="9" fontId="2" fillId="0" borderId="1" xfId="6" applyNumberFormat="1" applyBorder="1"/>
    <xf numFmtId="0" fontId="2" fillId="0" borderId="1" xfId="6" applyBorder="1"/>
    <xf numFmtId="9" fontId="0" fillId="0" borderId="1" xfId="7" applyFont="1" applyBorder="1"/>
    <xf numFmtId="168" fontId="0" fillId="0" borderId="1" xfId="8" applyNumberFormat="1" applyFont="1" applyBorder="1"/>
    <xf numFmtId="0" fontId="3" fillId="0" borderId="1" xfId="6" applyFont="1" applyBorder="1"/>
    <xf numFmtId="0" fontId="4" fillId="0" borderId="0" xfId="6" applyFont="1"/>
    <xf numFmtId="0" fontId="3" fillId="0" borderId="0" xfId="9" applyFont="1"/>
    <xf numFmtId="169" fontId="2" fillId="0" borderId="0" xfId="5" applyNumberFormat="1" applyFont="1"/>
    <xf numFmtId="169" fontId="2" fillId="3" borderId="0" xfId="5" applyNumberFormat="1" applyFont="1" applyFill="1"/>
    <xf numFmtId="169" fontId="2" fillId="4" borderId="0" xfId="5" applyNumberFormat="1" applyFont="1" applyFill="1"/>
    <xf numFmtId="0" fontId="5" fillId="0" borderId="0" xfId="0" applyFont="1"/>
    <xf numFmtId="0" fontId="6" fillId="0" borderId="0" xfId="0" applyFont="1"/>
    <xf numFmtId="0" fontId="7" fillId="0" borderId="0" xfId="0" applyFont="1"/>
    <xf numFmtId="0" fontId="8" fillId="0" borderId="4" xfId="0" applyFont="1" applyBorder="1"/>
    <xf numFmtId="0" fontId="8" fillId="0" borderId="5" xfId="0" applyFont="1" applyBorder="1"/>
    <xf numFmtId="0" fontId="9" fillId="2" borderId="2" xfId="1" applyNumberFormat="1" applyFont="1" applyFill="1" applyBorder="1"/>
    <xf numFmtId="2" fontId="9" fillId="2" borderId="2" xfId="1" applyNumberFormat="1" applyFont="1" applyFill="1" applyBorder="1"/>
    <xf numFmtId="165" fontId="9" fillId="2" borderId="2" xfId="1" applyNumberFormat="1" applyFont="1" applyFill="1" applyBorder="1"/>
    <xf numFmtId="165" fontId="6" fillId="0" borderId="10" xfId="1" applyNumberFormat="1" applyFont="1" applyBorder="1"/>
    <xf numFmtId="0" fontId="6" fillId="0" borderId="7" xfId="0" applyFont="1" applyBorder="1"/>
    <xf numFmtId="0" fontId="6" fillId="0" borderId="8" xfId="0" applyFont="1" applyBorder="1"/>
    <xf numFmtId="165" fontId="8" fillId="0" borderId="9" xfId="1" applyNumberFormat="1" applyFont="1" applyBorder="1"/>
    <xf numFmtId="0" fontId="8" fillId="0" borderId="0" xfId="0" quotePrefix="1" applyFont="1"/>
    <xf numFmtId="165" fontId="6" fillId="0" borderId="1" xfId="0" applyNumberFormat="1" applyFont="1" applyBorder="1"/>
    <xf numFmtId="0" fontId="6" fillId="0" borderId="6" xfId="0" applyFont="1" applyBorder="1"/>
    <xf numFmtId="165" fontId="6" fillId="0" borderId="6" xfId="0" applyNumberFormat="1" applyFont="1" applyBorder="1"/>
    <xf numFmtId="0" fontId="8" fillId="5" borderId="3" xfId="0" applyFont="1" applyFill="1" applyBorder="1" applyAlignment="1">
      <alignment horizontal="right"/>
    </xf>
    <xf numFmtId="165" fontId="8" fillId="5" borderId="5" xfId="0" applyNumberFormat="1" applyFont="1" applyFill="1" applyBorder="1"/>
    <xf numFmtId="0" fontId="6" fillId="0" borderId="1" xfId="0" applyFont="1" applyBorder="1" applyAlignment="1">
      <alignment horizontal="left"/>
    </xf>
    <xf numFmtId="0" fontId="8" fillId="0" borderId="8" xfId="0" applyFont="1" applyBorder="1" applyAlignment="1">
      <alignment wrapText="1"/>
    </xf>
    <xf numFmtId="0" fontId="6" fillId="0" borderId="14" xfId="0" applyFont="1" applyBorder="1"/>
    <xf numFmtId="0" fontId="6" fillId="0" borderId="11" xfId="0" applyFont="1" applyBorder="1"/>
    <xf numFmtId="0" fontId="6" fillId="0" borderId="15" xfId="0" applyFont="1" applyBorder="1"/>
    <xf numFmtId="0" fontId="6" fillId="0" borderId="0" xfId="0" applyFont="1" applyAlignment="1">
      <alignment horizontal="left" vertical="center" wrapText="1"/>
    </xf>
    <xf numFmtId="0" fontId="6" fillId="0" borderId="19" xfId="0" applyFont="1" applyBorder="1" applyAlignment="1">
      <alignment horizontal="left" vertical="center" wrapText="1"/>
    </xf>
    <xf numFmtId="0" fontId="9" fillId="2" borderId="17" xfId="1" applyNumberFormat="1" applyFont="1" applyFill="1" applyBorder="1" applyAlignment="1">
      <alignment horizontal="left"/>
    </xf>
    <xf numFmtId="0" fontId="9" fillId="2" borderId="13" xfId="1" applyNumberFormat="1" applyFont="1" applyFill="1" applyBorder="1" applyAlignment="1">
      <alignment horizontal="left"/>
    </xf>
    <xf numFmtId="0" fontId="9" fillId="2" borderId="1" xfId="1" applyNumberFormat="1" applyFont="1" applyFill="1" applyBorder="1" applyAlignment="1">
      <alignment horizontal="left"/>
    </xf>
    <xf numFmtId="0" fontId="9" fillId="2" borderId="12" xfId="1" applyNumberFormat="1" applyFont="1" applyFill="1" applyBorder="1" applyAlignment="1">
      <alignment horizontal="left"/>
    </xf>
    <xf numFmtId="0" fontId="9" fillId="2" borderId="18" xfId="1" applyNumberFormat="1" applyFont="1" applyFill="1" applyBorder="1" applyAlignment="1">
      <alignment horizontal="left"/>
    </xf>
    <xf numFmtId="0" fontId="9" fillId="2" borderId="16" xfId="1" applyNumberFormat="1" applyFont="1" applyFill="1" applyBorder="1" applyAlignment="1">
      <alignment horizontal="left"/>
    </xf>
  </cellXfs>
  <cellStyles count="10">
    <cellStyle name="Comma 2" xfId="8" xr:uid="{1B2B8770-D397-4055-BA98-3DA45D4D2BCF}"/>
    <cellStyle name="Komma" xfId="5" builtinId="3"/>
    <cellStyle name="Komma 2" xfId="3" xr:uid="{00000000-0005-0000-0000-000001000000}"/>
    <cellStyle name="Normal 2" xfId="6" xr:uid="{A1C65E44-D2F5-4A03-9639-9F0223D9C513}"/>
    <cellStyle name="Normal 3" xfId="9" xr:uid="{3BD007C0-486E-4ADD-8D35-4CA5CC40E5C5}"/>
    <cellStyle name="Percent 2" xfId="7" xr:uid="{FD458CD2-35ED-4938-B143-FF2169CB32C5}"/>
    <cellStyle name="Standaard" xfId="0" builtinId="0"/>
    <cellStyle name="Standaard 2" xfId="2" xr:uid="{00000000-0005-0000-0000-000004000000}"/>
    <cellStyle name="Valuta" xfId="1" builtinId="4"/>
    <cellStyle name="Valuta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1377950</xdr:colOff>
      <xdr:row>1</xdr:row>
      <xdr:rowOff>50425</xdr:rowOff>
    </xdr:from>
    <xdr:to>
      <xdr:col>3</xdr:col>
      <xdr:colOff>1792941</xdr:colOff>
      <xdr:row>5</xdr:row>
      <xdr:rowOff>70268</xdr:rowOff>
    </xdr:to>
    <xdr:pic>
      <xdr:nvPicPr>
        <xdr:cNvPr id="2" name="Afbeelding 1" descr="Afbeelding met tekst, Lettertype, ontwerp, typografie&#10;&#10;Door AI gegenereerde inhoud is mogelijk onjuist.">
          <a:extLst>
            <a:ext uri="{FF2B5EF4-FFF2-40B4-BE49-F238E27FC236}">
              <a16:creationId xmlns:a16="http://schemas.microsoft.com/office/drawing/2014/main" id="{F85B1470-6BD5-154D-9A23-F1F2C666FE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52832" y="341778"/>
          <a:ext cx="2125756" cy="80425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3"/>
  <sheetViews>
    <sheetView tabSelected="1" zoomScale="85" zoomScaleNormal="85" workbookViewId="0">
      <selection activeCell="F6" sqref="F6"/>
    </sheetView>
  </sheetViews>
  <sheetFormatPr defaultColWidth="8.90625" defaultRowHeight="14" x14ac:dyDescent="0.3"/>
  <cols>
    <col min="1" max="1" width="48.54296875" style="16" customWidth="1"/>
    <col min="2" max="2" width="15.54296875" style="16" customWidth="1"/>
    <col min="3" max="3" width="24.453125" style="16" customWidth="1"/>
    <col min="4" max="4" width="26" style="16" customWidth="1"/>
    <col min="5" max="5" width="15.54296875" style="16" customWidth="1"/>
    <col min="6" max="16384" width="8.90625" style="16"/>
  </cols>
  <sheetData>
    <row r="1" spans="1:4" ht="23" x14ac:dyDescent="0.5">
      <c r="A1" s="15" t="s">
        <v>34</v>
      </c>
    </row>
    <row r="2" spans="1:4" ht="15.5" x14ac:dyDescent="0.35">
      <c r="A2" s="17"/>
    </row>
    <row r="3" spans="1:4" ht="15.5" x14ac:dyDescent="0.35">
      <c r="A3" s="17"/>
    </row>
    <row r="4" spans="1:4" ht="15.5" x14ac:dyDescent="0.35">
      <c r="A4" s="17" t="s">
        <v>33</v>
      </c>
    </row>
    <row r="5" spans="1:4" ht="16" thickBot="1" x14ac:dyDescent="0.4">
      <c r="A5" s="17"/>
    </row>
    <row r="6" spans="1:4" ht="14.5" thickBot="1" x14ac:dyDescent="0.35">
      <c r="A6" s="18" t="s">
        <v>44</v>
      </c>
    </row>
    <row r="7" spans="1:4" ht="14.5" thickBot="1" x14ac:dyDescent="0.35">
      <c r="A7" s="18" t="s">
        <v>0</v>
      </c>
      <c r="B7" s="18" t="s">
        <v>1</v>
      </c>
      <c r="C7" s="18" t="s">
        <v>2</v>
      </c>
      <c r="D7" s="19" t="s">
        <v>3</v>
      </c>
    </row>
    <row r="8" spans="1:4" x14ac:dyDescent="0.3">
      <c r="A8" s="20"/>
      <c r="B8" s="21"/>
      <c r="C8" s="22"/>
      <c r="D8" s="23">
        <f>B8*C8</f>
        <v>0</v>
      </c>
    </row>
    <row r="9" spans="1:4" x14ac:dyDescent="0.3">
      <c r="A9" s="20"/>
      <c r="B9" s="21"/>
      <c r="C9" s="22"/>
      <c r="D9" s="23">
        <f t="shared" ref="D9:D17" si="0">B9*C9</f>
        <v>0</v>
      </c>
    </row>
    <row r="10" spans="1:4" x14ac:dyDescent="0.3">
      <c r="A10" s="20"/>
      <c r="B10" s="21"/>
      <c r="C10" s="22"/>
      <c r="D10" s="23">
        <f t="shared" si="0"/>
        <v>0</v>
      </c>
    </row>
    <row r="11" spans="1:4" x14ac:dyDescent="0.3">
      <c r="A11" s="20"/>
      <c r="B11" s="21"/>
      <c r="C11" s="22"/>
      <c r="D11" s="23">
        <f t="shared" si="0"/>
        <v>0</v>
      </c>
    </row>
    <row r="12" spans="1:4" x14ac:dyDescent="0.3">
      <c r="A12" s="20"/>
      <c r="B12" s="21"/>
      <c r="C12" s="22"/>
      <c r="D12" s="23">
        <f t="shared" si="0"/>
        <v>0</v>
      </c>
    </row>
    <row r="13" spans="1:4" x14ac:dyDescent="0.3">
      <c r="A13" s="20"/>
      <c r="B13" s="21"/>
      <c r="C13" s="22"/>
      <c r="D13" s="23">
        <f t="shared" si="0"/>
        <v>0</v>
      </c>
    </row>
    <row r="14" spans="1:4" x14ac:dyDescent="0.3">
      <c r="A14" s="20"/>
      <c r="B14" s="21"/>
      <c r="C14" s="22"/>
      <c r="D14" s="23">
        <f t="shared" si="0"/>
        <v>0</v>
      </c>
    </row>
    <row r="15" spans="1:4" x14ac:dyDescent="0.3">
      <c r="A15" s="20"/>
      <c r="B15" s="21"/>
      <c r="C15" s="22"/>
      <c r="D15" s="23">
        <f t="shared" si="0"/>
        <v>0</v>
      </c>
    </row>
    <row r="16" spans="1:4" x14ac:dyDescent="0.3">
      <c r="A16" s="20"/>
      <c r="B16" s="21"/>
      <c r="C16" s="22"/>
      <c r="D16" s="23">
        <f t="shared" si="0"/>
        <v>0</v>
      </c>
    </row>
    <row r="17" spans="1:4" x14ac:dyDescent="0.3">
      <c r="A17" s="20"/>
      <c r="B17" s="21"/>
      <c r="C17" s="22"/>
      <c r="D17" s="23">
        <f t="shared" si="0"/>
        <v>0</v>
      </c>
    </row>
    <row r="18" spans="1:4" ht="42.5" thickBot="1" x14ac:dyDescent="0.35">
      <c r="A18" s="24"/>
      <c r="B18" s="25"/>
      <c r="C18" s="34" t="s">
        <v>39</v>
      </c>
      <c r="D18" s="26">
        <f>SUM(D8:D17)</f>
        <v>0</v>
      </c>
    </row>
    <row r="19" spans="1:4" x14ac:dyDescent="0.3">
      <c r="A19" s="27"/>
    </row>
    <row r="20" spans="1:4" ht="14.5" customHeight="1" x14ac:dyDescent="0.3">
      <c r="A20" s="38" t="s">
        <v>32</v>
      </c>
      <c r="C20" s="33" t="s">
        <v>35</v>
      </c>
      <c r="D20" s="28">
        <f>D18</f>
        <v>0</v>
      </c>
    </row>
    <row r="21" spans="1:4" x14ac:dyDescent="0.3">
      <c r="A21" s="38"/>
      <c r="C21" s="33" t="s">
        <v>36</v>
      </c>
      <c r="D21" s="28">
        <f>D18</f>
        <v>0</v>
      </c>
    </row>
    <row r="22" spans="1:4" x14ac:dyDescent="0.3">
      <c r="A22" s="38"/>
      <c r="C22" s="33" t="s">
        <v>37</v>
      </c>
      <c r="D22" s="28">
        <f>D18</f>
        <v>0</v>
      </c>
    </row>
    <row r="23" spans="1:4" x14ac:dyDescent="0.3">
      <c r="A23" s="38"/>
      <c r="C23" s="29" t="s">
        <v>38</v>
      </c>
      <c r="D23" s="30">
        <f>D18</f>
        <v>0</v>
      </c>
    </row>
    <row r="24" spans="1:4" ht="14" customHeight="1" x14ac:dyDescent="0.3">
      <c r="A24" s="38"/>
      <c r="C24" s="33" t="s">
        <v>40</v>
      </c>
      <c r="D24" s="28">
        <f>D18</f>
        <v>0</v>
      </c>
    </row>
    <row r="25" spans="1:4" x14ac:dyDescent="0.3">
      <c r="A25" s="38"/>
      <c r="C25" s="33" t="s">
        <v>41</v>
      </c>
      <c r="D25" s="28">
        <f>D18</f>
        <v>0</v>
      </c>
    </row>
    <row r="26" spans="1:4" x14ac:dyDescent="0.3">
      <c r="A26" s="38"/>
      <c r="C26" s="33" t="s">
        <v>42</v>
      </c>
      <c r="D26" s="28">
        <f>D18</f>
        <v>0</v>
      </c>
    </row>
    <row r="27" spans="1:4" ht="14.5" thickBot="1" x14ac:dyDescent="0.35">
      <c r="A27" s="38"/>
      <c r="C27" s="29" t="s">
        <v>43</v>
      </c>
      <c r="D27" s="30">
        <f>D18</f>
        <v>0</v>
      </c>
    </row>
    <row r="28" spans="1:4" ht="14.5" thickBot="1" x14ac:dyDescent="0.35">
      <c r="A28" s="38"/>
      <c r="C28" s="31" t="s">
        <v>45</v>
      </c>
      <c r="D28" s="32">
        <f>SUM(D19:D27)</f>
        <v>0</v>
      </c>
    </row>
    <row r="29" spans="1:4" ht="14.5" customHeight="1" thickBot="1" x14ac:dyDescent="0.35">
      <c r="A29" s="39"/>
    </row>
    <row r="30" spans="1:4" x14ac:dyDescent="0.3">
      <c r="A30" s="35" t="s">
        <v>28</v>
      </c>
      <c r="B30" s="40"/>
      <c r="C30" s="41"/>
    </row>
    <row r="31" spans="1:4" x14ac:dyDescent="0.3">
      <c r="A31" s="36" t="s">
        <v>29</v>
      </c>
      <c r="B31" s="42"/>
      <c r="C31" s="43"/>
    </row>
    <row r="32" spans="1:4" x14ac:dyDescent="0.3">
      <c r="A32" s="36" t="s">
        <v>30</v>
      </c>
      <c r="B32" s="42"/>
      <c r="C32" s="43"/>
    </row>
    <row r="33" spans="1:3" ht="14.5" thickBot="1" x14ac:dyDescent="0.35">
      <c r="A33" s="37" t="s">
        <v>31</v>
      </c>
      <c r="B33" s="44"/>
      <c r="C33" s="45"/>
    </row>
  </sheetData>
  <mergeCells count="5">
    <mergeCell ref="A20:A29"/>
    <mergeCell ref="B30:C30"/>
    <mergeCell ref="B31:C31"/>
    <mergeCell ref="B32:C32"/>
    <mergeCell ref="B33:C33"/>
  </mergeCells>
  <pageMargins left="0.7" right="0.7" top="0.75" bottom="0.75" header="0.3" footer="0.3"/>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EAEB3-A1BD-4348-8E3E-19D2C1515BC0}">
  <dimension ref="B3:M34"/>
  <sheetViews>
    <sheetView workbookViewId="0">
      <selection activeCell="F33" sqref="F33"/>
    </sheetView>
  </sheetViews>
  <sheetFormatPr defaultColWidth="8.90625" defaultRowHeight="12.5" x14ac:dyDescent="0.25"/>
  <cols>
    <col min="1" max="1" width="8.90625" style="1"/>
    <col min="2" max="2" width="13.08984375" style="1" bestFit="1" customWidth="1"/>
    <col min="3" max="7" width="8.90625" style="1"/>
    <col min="8" max="8" width="12.54296875" style="1" bestFit="1" customWidth="1"/>
    <col min="9" max="16384" width="8.90625" style="1"/>
  </cols>
  <sheetData>
    <row r="3" spans="2:12" ht="13" x14ac:dyDescent="0.3">
      <c r="B3" s="10" t="s">
        <v>4</v>
      </c>
      <c r="H3" s="10" t="s">
        <v>5</v>
      </c>
      <c r="K3" s="1">
        <v>150</v>
      </c>
      <c r="L3" s="1" t="s">
        <v>6</v>
      </c>
    </row>
    <row r="4" spans="2:12" ht="13" x14ac:dyDescent="0.3">
      <c r="B4" s="9" t="s">
        <v>7</v>
      </c>
      <c r="C4" s="9" t="s">
        <v>8</v>
      </c>
      <c r="D4" s="9" t="s">
        <v>9</v>
      </c>
      <c r="E4" s="9" t="s">
        <v>10</v>
      </c>
      <c r="F4" s="9" t="s">
        <v>9</v>
      </c>
      <c r="H4" s="9" t="s">
        <v>7</v>
      </c>
      <c r="I4" s="9" t="s">
        <v>8</v>
      </c>
      <c r="J4" s="9" t="s">
        <v>9</v>
      </c>
      <c r="K4" s="9" t="s">
        <v>10</v>
      </c>
      <c r="L4" s="9" t="s">
        <v>9</v>
      </c>
    </row>
    <row r="5" spans="2:12" ht="14.5" x14ac:dyDescent="0.35">
      <c r="B5" s="8">
        <v>150000</v>
      </c>
      <c r="C5" s="6">
        <v>2</v>
      </c>
      <c r="D5" s="7">
        <f t="shared" ref="D5:D10" si="0">C5/$C$11</f>
        <v>4.6511627906976744E-2</v>
      </c>
      <c r="E5" s="6">
        <v>36</v>
      </c>
      <c r="F5" s="7">
        <f t="shared" ref="F5:F10" si="1">E5/$E$11</f>
        <v>0.23225806451612904</v>
      </c>
      <c r="G5" s="3"/>
      <c r="H5" s="8">
        <v>150000</v>
      </c>
      <c r="I5" s="6">
        <f t="shared" ref="I5:I10" si="2">ROUND(D5*$I$11,0)</f>
        <v>2</v>
      </c>
      <c r="J5" s="7">
        <f t="shared" ref="J5:J10" si="3">I5/$C$11</f>
        <v>4.6511627906976744E-2</v>
      </c>
      <c r="K5" s="6">
        <f t="shared" ref="K5:K10" si="4">ROUND(F5*$K$11,0)</f>
        <v>24</v>
      </c>
      <c r="L5" s="7">
        <f t="shared" ref="L5:L10" si="5">K5/$E$11</f>
        <v>0.15483870967741936</v>
      </c>
    </row>
    <row r="6" spans="2:12" ht="14.5" x14ac:dyDescent="0.35">
      <c r="B6" s="8">
        <v>300000</v>
      </c>
      <c r="C6" s="6">
        <v>3</v>
      </c>
      <c r="D6" s="7">
        <f t="shared" si="0"/>
        <v>6.9767441860465115E-2</v>
      </c>
      <c r="E6" s="6">
        <v>36</v>
      </c>
      <c r="F6" s="7">
        <f t="shared" si="1"/>
        <v>0.23225806451612904</v>
      </c>
      <c r="G6" s="3"/>
      <c r="H6" s="8">
        <v>300000</v>
      </c>
      <c r="I6" s="6">
        <f t="shared" si="2"/>
        <v>3</v>
      </c>
      <c r="J6" s="7">
        <f t="shared" si="3"/>
        <v>6.9767441860465115E-2</v>
      </c>
      <c r="K6" s="6">
        <f t="shared" si="4"/>
        <v>24</v>
      </c>
      <c r="L6" s="7">
        <f t="shared" si="5"/>
        <v>0.15483870967741936</v>
      </c>
    </row>
    <row r="7" spans="2:12" ht="14.5" x14ac:dyDescent="0.35">
      <c r="B7" s="8">
        <v>600000</v>
      </c>
      <c r="C7" s="6">
        <v>13</v>
      </c>
      <c r="D7" s="7">
        <f t="shared" si="0"/>
        <v>0.30232558139534882</v>
      </c>
      <c r="E7" s="6">
        <v>34</v>
      </c>
      <c r="F7" s="7">
        <f t="shared" si="1"/>
        <v>0.21935483870967742</v>
      </c>
      <c r="G7" s="3"/>
      <c r="H7" s="8">
        <v>600000</v>
      </c>
      <c r="I7" s="6">
        <f t="shared" si="2"/>
        <v>14</v>
      </c>
      <c r="J7" s="7">
        <f t="shared" si="3"/>
        <v>0.32558139534883723</v>
      </c>
      <c r="K7" s="6">
        <f t="shared" si="4"/>
        <v>23</v>
      </c>
      <c r="L7" s="7">
        <f t="shared" si="5"/>
        <v>0.14838709677419354</v>
      </c>
    </row>
    <row r="8" spans="2:12" ht="14.5" x14ac:dyDescent="0.35">
      <c r="B8" s="8">
        <v>1000000</v>
      </c>
      <c r="C8" s="6">
        <v>16</v>
      </c>
      <c r="D8" s="7">
        <f t="shared" si="0"/>
        <v>0.37209302325581395</v>
      </c>
      <c r="E8" s="6">
        <v>19</v>
      </c>
      <c r="F8" s="7">
        <f t="shared" si="1"/>
        <v>0.12258064516129032</v>
      </c>
      <c r="G8" s="3"/>
      <c r="H8" s="8">
        <v>1000000</v>
      </c>
      <c r="I8" s="6">
        <f t="shared" si="2"/>
        <v>17</v>
      </c>
      <c r="J8" s="7">
        <f t="shared" si="3"/>
        <v>0.39534883720930231</v>
      </c>
      <c r="K8" s="6">
        <f t="shared" si="4"/>
        <v>13</v>
      </c>
      <c r="L8" s="7">
        <f t="shared" si="5"/>
        <v>8.387096774193549E-2</v>
      </c>
    </row>
    <row r="9" spans="2:12" ht="14.5" x14ac:dyDescent="0.35">
      <c r="B9" s="8">
        <v>2000000</v>
      </c>
      <c r="C9" s="6">
        <v>7</v>
      </c>
      <c r="D9" s="7">
        <f t="shared" si="0"/>
        <v>0.16279069767441862</v>
      </c>
      <c r="E9" s="6">
        <v>19</v>
      </c>
      <c r="F9" s="7">
        <f t="shared" si="1"/>
        <v>0.12258064516129032</v>
      </c>
      <c r="G9" s="3"/>
      <c r="H9" s="8">
        <v>2000000</v>
      </c>
      <c r="I9" s="6">
        <f t="shared" si="2"/>
        <v>7</v>
      </c>
      <c r="J9" s="7">
        <f t="shared" si="3"/>
        <v>0.16279069767441862</v>
      </c>
      <c r="K9" s="6">
        <f t="shared" si="4"/>
        <v>13</v>
      </c>
      <c r="L9" s="7">
        <f t="shared" si="5"/>
        <v>8.387096774193549E-2</v>
      </c>
    </row>
    <row r="10" spans="2:12" ht="14.5" x14ac:dyDescent="0.35">
      <c r="B10" s="8">
        <v>3000000</v>
      </c>
      <c r="C10" s="6">
        <v>2</v>
      </c>
      <c r="D10" s="7">
        <f t="shared" si="0"/>
        <v>4.6511627906976744E-2</v>
      </c>
      <c r="E10" s="6">
        <v>11</v>
      </c>
      <c r="F10" s="7">
        <f t="shared" si="1"/>
        <v>7.0967741935483872E-2</v>
      </c>
      <c r="G10" s="3"/>
      <c r="H10" s="8">
        <v>3000000</v>
      </c>
      <c r="I10" s="6">
        <f t="shared" si="2"/>
        <v>2</v>
      </c>
      <c r="J10" s="7">
        <f t="shared" si="3"/>
        <v>4.6511627906976744E-2</v>
      </c>
      <c r="K10" s="6">
        <f t="shared" si="4"/>
        <v>7</v>
      </c>
      <c r="L10" s="7">
        <f t="shared" si="5"/>
        <v>4.5161290322580643E-2</v>
      </c>
    </row>
    <row r="11" spans="2:12" x14ac:dyDescent="0.25">
      <c r="B11" s="6"/>
      <c r="C11" s="6">
        <f>SUM(C5:C10)</f>
        <v>43</v>
      </c>
      <c r="D11" s="5">
        <f>SUM(D5:D10)</f>
        <v>0.99999999999999989</v>
      </c>
      <c r="E11" s="6">
        <f>SUM(E5:E10)</f>
        <v>155</v>
      </c>
      <c r="F11" s="5">
        <f>SUM(F5:F10)</f>
        <v>0.99999999999999989</v>
      </c>
      <c r="G11" s="2"/>
      <c r="H11" s="6"/>
      <c r="I11" s="6">
        <f>K3*D14</f>
        <v>45</v>
      </c>
      <c r="J11" s="5">
        <f>SUM(J5:J10)</f>
        <v>1.0465116279069768</v>
      </c>
      <c r="K11" s="6">
        <f>K3-I11</f>
        <v>105</v>
      </c>
      <c r="L11" s="5">
        <f>SUM(L5:L10)</f>
        <v>0.67096774193548392</v>
      </c>
    </row>
    <row r="13" spans="2:12" ht="14.5" x14ac:dyDescent="0.35">
      <c r="C13" s="4" t="s">
        <v>11</v>
      </c>
      <c r="D13" s="3">
        <f>C11/(C11+E11)</f>
        <v>0.21717171717171718</v>
      </c>
      <c r="E13" s="1" t="s">
        <v>12</v>
      </c>
    </row>
    <row r="14" spans="2:12" x14ac:dyDescent="0.25">
      <c r="D14" s="2">
        <v>0.3</v>
      </c>
    </row>
    <row r="19" spans="2:13" x14ac:dyDescent="0.25">
      <c r="B19" s="1" t="s">
        <v>13</v>
      </c>
    </row>
    <row r="20" spans="2:13" x14ac:dyDescent="0.25">
      <c r="B20" s="1" t="s">
        <v>14</v>
      </c>
      <c r="C20" s="12">
        <v>632.65240580986313</v>
      </c>
    </row>
    <row r="21" spans="2:13" x14ac:dyDescent="0.25">
      <c r="B21" s="1" t="s">
        <v>15</v>
      </c>
      <c r="C21" s="14">
        <v>234.7647</v>
      </c>
    </row>
    <row r="22" spans="2:13" x14ac:dyDescent="0.25">
      <c r="B22" s="1" t="s">
        <v>16</v>
      </c>
      <c r="C22" s="12">
        <v>355.3692788314176</v>
      </c>
    </row>
    <row r="23" spans="2:13" ht="13" x14ac:dyDescent="0.3">
      <c r="B23" s="1" t="s">
        <v>17</v>
      </c>
      <c r="C23" s="13">
        <v>16.544466666666668</v>
      </c>
      <c r="G23" s="11"/>
      <c r="H23" s="11"/>
      <c r="I23" s="11"/>
      <c r="J23" s="11"/>
      <c r="K23" s="11"/>
      <c r="L23" s="11"/>
      <c r="M23" s="11"/>
    </row>
    <row r="24" spans="2:13" x14ac:dyDescent="0.25">
      <c r="B24" s="1" t="s">
        <v>18</v>
      </c>
      <c r="C24" s="12">
        <v>474.60793607878793</v>
      </c>
    </row>
    <row r="25" spans="2:13" x14ac:dyDescent="0.25">
      <c r="B25" s="1" t="s">
        <v>15</v>
      </c>
      <c r="C25" s="12">
        <v>367.77469501915698</v>
      </c>
    </row>
    <row r="26" spans="2:13" x14ac:dyDescent="0.25">
      <c r="B26" s="1" t="s">
        <v>19</v>
      </c>
      <c r="C26" s="12">
        <v>264.67935710851299</v>
      </c>
    </row>
    <row r="27" spans="2:13" ht="13" x14ac:dyDescent="0.3">
      <c r="B27" s="1" t="s">
        <v>20</v>
      </c>
      <c r="C27" s="13">
        <v>172.33388873988929</v>
      </c>
      <c r="D27" s="11"/>
      <c r="E27" s="11"/>
      <c r="F27" s="11"/>
      <c r="G27" s="11"/>
      <c r="H27" s="11"/>
      <c r="I27" s="11"/>
      <c r="J27" s="11"/>
    </row>
    <row r="28" spans="2:13" ht="13" x14ac:dyDescent="0.3">
      <c r="B28" s="1" t="s">
        <v>21</v>
      </c>
      <c r="C28" s="14">
        <v>236.33682597914003</v>
      </c>
      <c r="D28" s="11"/>
      <c r="E28" s="11"/>
      <c r="F28" s="11"/>
      <c r="G28" s="11"/>
      <c r="H28" s="11"/>
      <c r="I28" s="11"/>
      <c r="J28" s="11"/>
    </row>
    <row r="29" spans="2:13" ht="13" x14ac:dyDescent="0.3">
      <c r="B29" s="1" t="s">
        <v>22</v>
      </c>
      <c r="C29" s="13">
        <v>151.05224255802312</v>
      </c>
      <c r="D29" s="11"/>
      <c r="E29" s="11"/>
      <c r="F29" s="11"/>
      <c r="G29" s="11"/>
      <c r="H29" s="11"/>
      <c r="I29" s="11"/>
      <c r="J29" s="11"/>
    </row>
    <row r="30" spans="2:13" ht="13" x14ac:dyDescent="0.3">
      <c r="B30" s="1" t="s">
        <v>23</v>
      </c>
      <c r="C30" s="14">
        <v>223.72487777777775</v>
      </c>
      <c r="D30" s="11"/>
      <c r="E30" s="11"/>
      <c r="F30" s="11"/>
      <c r="G30" s="11"/>
      <c r="H30" s="11"/>
      <c r="I30" s="11"/>
      <c r="J30" s="11"/>
    </row>
    <row r="31" spans="2:13" ht="13" x14ac:dyDescent="0.3">
      <c r="B31" s="1" t="s">
        <v>24</v>
      </c>
      <c r="C31" s="13">
        <v>164.70818043728931</v>
      </c>
      <c r="D31" s="11"/>
      <c r="E31" s="11"/>
      <c r="F31" s="11"/>
      <c r="G31" s="11"/>
      <c r="H31" s="11"/>
      <c r="I31" s="11"/>
      <c r="J31" s="11"/>
    </row>
    <row r="32" spans="2:13" ht="13" x14ac:dyDescent="0.3">
      <c r="B32" s="1" t="s">
        <v>25</v>
      </c>
      <c r="C32" s="12">
        <v>406.62606933218575</v>
      </c>
      <c r="D32" s="11"/>
      <c r="E32" s="11"/>
      <c r="F32" s="11"/>
      <c r="G32" s="11"/>
      <c r="H32" s="11"/>
      <c r="I32" s="11"/>
      <c r="J32" s="11"/>
    </row>
    <row r="33" spans="2:10" ht="13" x14ac:dyDescent="0.3">
      <c r="B33" s="1" t="s">
        <v>26</v>
      </c>
      <c r="C33" s="14">
        <v>243.4654433163048</v>
      </c>
      <c r="D33" s="11"/>
      <c r="E33" s="11"/>
      <c r="F33" s="11"/>
      <c r="G33" s="11"/>
      <c r="H33" s="11"/>
      <c r="I33" s="11"/>
      <c r="J33" s="11"/>
    </row>
    <row r="34" spans="2:10" x14ac:dyDescent="0.25">
      <c r="B34" s="1" t="s">
        <v>27</v>
      </c>
      <c r="C34" s="13">
        <v>59.363716666666669</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7751BB0A17224FA252892635550D31" ma:contentTypeVersion="2" ma:contentTypeDescription="Een nieuw document maken." ma:contentTypeScope="" ma:versionID="c10215832349b22a07661546b13f35cb">
  <xsd:schema xmlns:xsd="http://www.w3.org/2001/XMLSchema" xmlns:xs="http://www.w3.org/2001/XMLSchema" xmlns:p="http://schemas.microsoft.com/office/2006/metadata/properties" xmlns:ns2="7213f078-2647-49a5-9dff-f3671a9c4ffd" targetNamespace="http://schemas.microsoft.com/office/2006/metadata/properties" ma:root="true" ma:fieldsID="5da466a31566f3b14f0527ad2c1d02f4" ns2:_="">
    <xsd:import namespace="7213f078-2647-49a5-9dff-f3671a9c4ff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3f078-2647-49a5-9dff-f3671a9c4f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0E5729-42C6-493F-B391-9E20B6374196}">
  <ds:schemaRefs>
    <ds:schemaRef ds:uri="http://schemas.microsoft.com/office/2006/metadata/properties"/>
    <ds:schemaRef ds:uri="7213f078-2647-49a5-9dff-f3671a9c4ffd"/>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82320354-CAF9-4E71-8AA9-3E3619279959}">
  <ds:schemaRefs>
    <ds:schemaRef ds:uri="http://schemas.microsoft.com/sharepoint/v3/contenttype/forms"/>
  </ds:schemaRefs>
</ds:datastoreItem>
</file>

<file path=customXml/itemProps3.xml><?xml version="1.0" encoding="utf-8"?>
<ds:datastoreItem xmlns:ds="http://schemas.openxmlformats.org/officeDocument/2006/customXml" ds:itemID="{AF3AB108-E307-405C-B600-78A203F152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3f078-2647-49a5-9dff-f3671a9c4f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Tarieventabel</vt:lpstr>
      <vt:lpstr>Verhouding dossiers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Steven Dijksma</cp:lastModifiedBy>
  <cp:revision/>
  <dcterms:created xsi:type="dcterms:W3CDTF">2013-10-09T12:10:36Z</dcterms:created>
  <dcterms:modified xsi:type="dcterms:W3CDTF">2025-02-11T15:43:51Z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0x010100DB7751BB0A17224FA252892635550D31</vt:lpwstr>
  </property>
</Properties>
</file>