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08"/>
  <workbookPr defaultThemeVersion="166925"/>
  <mc:AlternateContent xmlns:mc="http://schemas.openxmlformats.org/markup-compatibility/2006">
    <mc:Choice Requires="x15">
      <x15ac:absPath xmlns:x15ac="http://schemas.microsoft.com/office/spreadsheetml/2010/11/ac" url="https://tilburg.sharepoint.com/sites/TB-PRC-Inkoop_Bedrijfsvoering/Gedeelde documenten/Aanbestedingsprocedures/Mobiliteitsdienstverbanden 2024-645-WG/05b. NvI/"/>
    </mc:Choice>
  </mc:AlternateContent>
  <xr:revisionPtr revIDLastSave="306" documentId="13_ncr:1_{47BA900F-E7AE-44A4-89F3-D588BE7194B6}" xr6:coauthVersionLast="47" xr6:coauthVersionMax="47" xr10:uidLastSave="{6522C6A1-9B05-48CE-87AF-242E1B202020}"/>
  <bookViews>
    <workbookView xWindow="-28920" yWindow="780" windowWidth="29040" windowHeight="15720" xr2:uid="{6DDD9DCE-FC02-4E63-8B29-E181E5D8275D}"/>
  </bookViews>
  <sheets>
    <sheet name="Blad1" sheetId="1" r:id="rId1"/>
    <sheet name="Blad2"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C7" i="1"/>
  <c r="B9" i="1" l="1"/>
  <c r="B11" i="1" s="1"/>
  <c r="J5" i="1"/>
  <c r="J8" i="1" s="1"/>
  <c r="J9" i="1" s="1"/>
  <c r="J10" i="1" s="1"/>
  <c r="J11" i="1" s="1"/>
  <c r="J12" i="1" s="1"/>
  <c r="J13" i="1" s="1"/>
  <c r="J14" i="1" s="1"/>
  <c r="J15" i="1" s="1"/>
  <c r="J16" i="1" s="1"/>
  <c r="J17" i="1" s="1"/>
  <c r="J18" i="1" s="1"/>
  <c r="J19" i="1" s="1"/>
  <c r="J20" i="1" s="1"/>
  <c r="J21" i="1" s="1"/>
  <c r="J22" i="1" s="1"/>
  <c r="J23" i="1" s="1"/>
  <c r="J24" i="1" s="1"/>
  <c r="J25" i="1" s="1"/>
  <c r="J26" i="1" s="1"/>
  <c r="J27" i="1" s="1"/>
  <c r="J28" i="1" s="1"/>
  <c r="J29" i="1" s="1"/>
  <c r="J30" i="1" s="1"/>
  <c r="J31" i="1" s="1"/>
  <c r="J32" i="1" s="1"/>
  <c r="J33" i="1" s="1"/>
  <c r="J34" i="1" s="1"/>
  <c r="J35" i="1" s="1"/>
  <c r="J36" i="1" s="1"/>
  <c r="J37" i="1" s="1"/>
  <c r="J38" i="1" s="1"/>
  <c r="J39" i="1" s="1"/>
  <c r="J40" i="1" s="1"/>
  <c r="J41" i="1" s="1"/>
  <c r="J42" i="1" s="1"/>
  <c r="J43" i="1" s="1"/>
  <c r="J44" i="1" s="1"/>
  <c r="J45" i="1" s="1"/>
  <c r="J46" i="1" s="1"/>
  <c r="J47" i="1" s="1"/>
  <c r="J48" i="1" s="1"/>
  <c r="J49" i="1" s="1"/>
  <c r="J50" i="1" s="1"/>
  <c r="J51" i="1" s="1"/>
  <c r="J52" i="1" s="1"/>
  <c r="J53" i="1" s="1"/>
  <c r="J54" i="1" s="1"/>
  <c r="J55" i="1" s="1"/>
  <c r="J56" i="1" s="1"/>
  <c r="J57" i="1" s="1"/>
  <c r="J58" i="1" s="1"/>
  <c r="J59" i="1" s="1"/>
  <c r="J60" i="1" s="1"/>
  <c r="J61" i="1" s="1"/>
  <c r="J62" i="1" s="1"/>
  <c r="J63" i="1" s="1"/>
  <c r="J64" i="1" s="1"/>
  <c r="J65" i="1" s="1"/>
  <c r="J66" i="1" s="1"/>
  <c r="J67" i="1" s="1"/>
  <c r="J68" i="1" s="1"/>
  <c r="J69" i="1" s="1"/>
  <c r="J70" i="1" s="1"/>
  <c r="J71" i="1" s="1"/>
  <c r="J72" i="1" s="1"/>
  <c r="J73" i="1" s="1"/>
  <c r="J74" i="1" s="1"/>
  <c r="J75" i="1" s="1"/>
  <c r="J76" i="1" s="1"/>
  <c r="J77" i="1" s="1"/>
  <c r="J78" i="1" s="1"/>
  <c r="J79" i="1" s="1"/>
  <c r="J80" i="1" s="1"/>
  <c r="J81" i="1" s="1"/>
  <c r="J82" i="1" s="1"/>
  <c r="J83" i="1" s="1"/>
  <c r="J84" i="1" s="1"/>
  <c r="J85" i="1" s="1"/>
  <c r="J86" i="1" s="1"/>
  <c r="J87" i="1" s="1"/>
  <c r="J88" i="1" s="1"/>
  <c r="J89" i="1" s="1"/>
  <c r="J90" i="1" s="1"/>
  <c r="J91" i="1" s="1"/>
  <c r="J92" i="1" s="1"/>
  <c r="J93" i="1" s="1"/>
  <c r="J94" i="1" s="1"/>
  <c r="J95" i="1" s="1"/>
  <c r="J96" i="1" s="1"/>
  <c r="J97" i="1" s="1"/>
  <c r="J98" i="1" s="1"/>
  <c r="J99" i="1" s="1"/>
  <c r="J100" i="1" s="1"/>
  <c r="J101" i="1" s="1"/>
  <c r="J102" i="1" s="1"/>
  <c r="J103" i="1" s="1"/>
  <c r="J104" i="1" s="1"/>
  <c r="J105" i="1" s="1"/>
  <c r="J106" i="1" s="1"/>
  <c r="J107" i="1" s="1"/>
  <c r="J108" i="1" s="1"/>
  <c r="J109" i="1" s="1"/>
  <c r="J110" i="1" s="1"/>
  <c r="J111" i="1" s="1"/>
  <c r="J112" i="1" s="1"/>
  <c r="J113" i="1" s="1"/>
  <c r="J114" i="1" s="1"/>
  <c r="J115" i="1" s="1"/>
  <c r="J116" i="1" s="1"/>
  <c r="J117" i="1" s="1"/>
  <c r="J118" i="1" s="1"/>
  <c r="J119" i="1" s="1"/>
  <c r="J120" i="1" s="1"/>
  <c r="J121" i="1" s="1"/>
  <c r="J122" i="1" s="1"/>
  <c r="J123" i="1" s="1"/>
  <c r="J124" i="1" s="1"/>
  <c r="J125" i="1" s="1"/>
  <c r="J126" i="1" s="1"/>
  <c r="J127" i="1" s="1"/>
  <c r="J128" i="1" s="1"/>
  <c r="J129" i="1" s="1"/>
  <c r="J130" i="1" s="1"/>
  <c r="J131" i="1" s="1"/>
  <c r="J132" i="1" s="1"/>
  <c r="J133" i="1" s="1"/>
  <c r="J134" i="1" s="1"/>
  <c r="J135" i="1" s="1"/>
  <c r="J136" i="1" s="1"/>
</calcChain>
</file>

<file path=xl/sharedStrings.xml><?xml version="1.0" encoding="utf-8"?>
<sst xmlns="http://schemas.openxmlformats.org/spreadsheetml/2006/main" count="25" uniqueCount="17">
  <si>
    <t xml:space="preserve">Prijzenblad Mobiliteitsdienstverbanden 2025-2027  </t>
  </si>
  <si>
    <t>Inschrijver dient in de geel gemarkeerde cellen te vullen. De aanbestedende dienst heeft ervoor gekozen om de prijzen uit te vragen d.m.v. een omrekenfactor over de loonsom, gedifferentieerd naar de looptijd van een traject. De loonsom die gehanteerd wordt is brutoloon * 1,6.
Onder loonsom wordt verstaan: Bruto salaris inclusief sociale lasten, vakantietoelage, eindejaarsuitkering, pensioenopbouw en eventueel levensloopbijdrage.
De omrekenfactor dient alle overige kosten en/of vergoedingen (denk aan reiskosten, opleidingskosten, begeleidingskosten en alle overig denkbare kosten) te omvatten. Er mogen géén additionele kosten in rekening worden gebracht. Zie ook hoofdstuk 7 van het aanbestedingsdocument.                                                                                                                                                         De geoffreerde tarieven evenals bedrijfsnaam, naam bevoegd vertegenwoordiger, functie, plaats en datum dienen op dit Prijzenblad door Inschrijver digitaal te worden ingevuld. Daarna dient het te worden afgedrukt en te worden ondertekend door de rechtsgeldig vertegenwoordiger van Inschrijver. Na ondertekening dient het Prijzenblad te worden gescand om vervolgens als PDF-document bij de Inschrijving te worden gevoegd.</t>
  </si>
  <si>
    <t>Omrekenfactoren</t>
  </si>
  <si>
    <t>Bandbreedte</t>
  </si>
  <si>
    <t>min. 1,15 max. 1,28</t>
  </si>
  <si>
    <t>0-12 maanden</t>
  </si>
  <si>
    <t>12-24 maanden</t>
  </si>
  <si>
    <t>Gewogen vergelijkingsfactor</t>
  </si>
  <si>
    <t>Aantal punten</t>
  </si>
  <si>
    <t>Bedrijfsnaam:</t>
  </si>
  <si>
    <t>(digitaal invullen)</t>
  </si>
  <si>
    <t>Naam bevoegd vertegenwoordiger:</t>
  </si>
  <si>
    <t>Functie:</t>
  </si>
  <si>
    <t>Handtekening:</t>
  </si>
  <si>
    <t>(handmatig invullen)</t>
  </si>
  <si>
    <t>Plaats en datum:</t>
  </si>
  <si>
    <t xml:space="preserve">Inschrijver verklaart dat hetgeen aangeboden wordt inhoudelijk volledig volgens het aanbestedingsdocument zal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</si>
</sst>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quot;€&quot;\ #,##0.00"/>
  </numFmts>
  <fonts count="5">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s>
  <fills count="8">
    <fill>
      <patternFill patternType="none"/>
    </fill>
    <fill>
      <patternFill patternType="gray125"/>
    </fill>
    <fill>
      <patternFill patternType="solid">
        <fgColor rgb="FF00B0F0"/>
        <bgColor indexed="64"/>
      </patternFill>
    </fill>
    <fill>
      <patternFill patternType="solid">
        <fgColor theme="9" tint="0.39997558519241921"/>
        <bgColor indexed="64"/>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4"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34">
    <xf numFmtId="0" fontId="0" fillId="0" borderId="0" xfId="0"/>
    <xf numFmtId="0" fontId="0" fillId="0" borderId="1" xfId="0" applyBorder="1"/>
    <xf numFmtId="0" fontId="0" fillId="0" borderId="1" xfId="0" applyBorder="1" applyAlignment="1">
      <alignment vertical="top"/>
    </xf>
    <xf numFmtId="0" fontId="0" fillId="0" borderId="1" xfId="0" applyBorder="1" applyAlignment="1">
      <alignment vertical="top" wrapText="1"/>
    </xf>
    <xf numFmtId="0" fontId="0" fillId="2" borderId="1" xfId="0" applyFill="1" applyBorder="1" applyProtection="1">
      <protection locked="0"/>
    </xf>
    <xf numFmtId="9" fontId="0" fillId="0" borderId="1" xfId="0" applyNumberFormat="1" applyBorder="1"/>
    <xf numFmtId="0" fontId="0" fillId="0" borderId="3" xfId="0" applyBorder="1"/>
    <xf numFmtId="0" fontId="0" fillId="0" borderId="4" xfId="0" applyBorder="1"/>
    <xf numFmtId="9" fontId="0" fillId="0" borderId="5" xfId="0" applyNumberFormat="1" applyBorder="1"/>
    <xf numFmtId="0" fontId="0" fillId="3" borderId="2" xfId="0" applyFill="1" applyBorder="1"/>
    <xf numFmtId="9" fontId="0" fillId="0" borderId="0" xfId="0" applyNumberFormat="1"/>
    <xf numFmtId="43" fontId="0" fillId="0" borderId="0" xfId="1" applyFont="1" applyBorder="1"/>
    <xf numFmtId="43" fontId="0" fillId="0" borderId="0" xfId="0" applyNumberFormat="1"/>
    <xf numFmtId="164" fontId="0" fillId="0" borderId="1" xfId="0" applyNumberFormat="1" applyBorder="1"/>
    <xf numFmtId="0" fontId="0" fillId="4" borderId="6" xfId="0" applyFill="1" applyBorder="1"/>
    <xf numFmtId="0" fontId="0" fillId="4" borderId="0" xfId="0" applyFill="1"/>
    <xf numFmtId="0" fontId="0" fillId="0" borderId="0" xfId="0" applyAlignment="1">
      <alignment horizontal="center"/>
    </xf>
    <xf numFmtId="0" fontId="2" fillId="5" borderId="7" xfId="0" applyFont="1" applyFill="1" applyBorder="1" applyAlignment="1" applyProtection="1">
      <alignment vertical="center" wrapText="1"/>
      <protection hidden="1"/>
    </xf>
    <xf numFmtId="0" fontId="3" fillId="6" borderId="2" xfId="0" applyFont="1" applyFill="1" applyBorder="1" applyAlignment="1" applyProtection="1">
      <alignment horizontal="center" vertical="center"/>
      <protection locked="0"/>
    </xf>
    <xf numFmtId="0" fontId="0" fillId="0" borderId="11" xfId="0" applyBorder="1" applyAlignment="1">
      <alignment wrapText="1"/>
    </xf>
    <xf numFmtId="0" fontId="0" fillId="6" borderId="1" xfId="0" applyFill="1" applyBorder="1" applyProtection="1">
      <protection locked="0"/>
    </xf>
    <xf numFmtId="0" fontId="0" fillId="6" borderId="2" xfId="0" applyFill="1" applyBorder="1"/>
    <xf numFmtId="0" fontId="0" fillId="7" borderId="7" xfId="0" applyFill="1"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4" fillId="7" borderId="7" xfId="0" applyFont="1" applyFill="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2" fillId="5" borderId="8" xfId="0" applyFont="1" applyFill="1" applyBorder="1" applyAlignment="1" applyProtection="1">
      <alignment vertical="top" wrapText="1"/>
      <protection hidden="1"/>
    </xf>
    <xf numFmtId="0" fontId="0" fillId="0" borderId="9" xfId="0" applyBorder="1" applyAlignment="1">
      <alignment vertical="top" wrapText="1"/>
    </xf>
    <xf numFmtId="0" fontId="0" fillId="0" borderId="10" xfId="0" applyBorder="1" applyAlignment="1">
      <alignment vertical="top" wrapText="1"/>
    </xf>
    <xf numFmtId="0" fontId="3" fillId="6" borderId="8" xfId="0" applyFont="1" applyFill="1" applyBorder="1" applyAlignment="1" applyProtection="1">
      <alignment horizontal="center" vertical="center"/>
      <protection locked="0"/>
    </xf>
    <xf numFmtId="0" fontId="0" fillId="0" borderId="9" xfId="0" applyBorder="1" applyAlignment="1">
      <alignment horizontal="center" vertical="center"/>
    </xf>
    <xf numFmtId="0" fontId="0" fillId="0" borderId="10" xfId="0" applyBorder="1" applyAlignment="1">
      <alignment horizontal="center" vertical="center"/>
    </xf>
  </cellXfs>
  <cellStyles count="2">
    <cellStyle name="Komma" xfId="1" builtinId="3"/>
    <cellStyle name="Standaard" xfId="0" builtinId="0"/>
  </cellStyles>
  <dxfs count="2">
    <dxf>
      <font>
        <color rgb="FF006100"/>
      </font>
      <fill>
        <patternFill patternType="solid">
          <bgColor rgb="FF00B050"/>
        </patternFill>
      </fill>
    </dxf>
    <dxf>
      <font>
        <color rgb="FF006100"/>
      </font>
      <fill>
        <patternFill patternType="solid">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7904A-FF93-44D7-82D7-22C046B7C483}">
  <dimension ref="A1:L137"/>
  <sheetViews>
    <sheetView tabSelected="1" topLeftCell="A16" workbookViewId="0">
      <selection activeCell="B6" sqref="B6"/>
    </sheetView>
  </sheetViews>
  <sheetFormatPr defaultRowHeight="15"/>
  <cols>
    <col min="1" max="1" width="44.140625" customWidth="1"/>
    <col min="3" max="3" width="24.85546875" hidden="1" customWidth="1"/>
    <col min="7" max="7" width="9.85546875" customWidth="1"/>
    <col min="8" max="12" width="9.140625" hidden="1" customWidth="1"/>
  </cols>
  <sheetData>
    <row r="1" spans="1:12" ht="19.5" thickBot="1">
      <c r="A1" s="25" t="s">
        <v>0</v>
      </c>
      <c r="B1" s="26"/>
      <c r="C1" s="26"/>
      <c r="D1" s="26"/>
      <c r="E1" s="26"/>
      <c r="F1" s="26"/>
      <c r="G1" s="27"/>
    </row>
    <row r="2" spans="1:12" ht="15.75" thickBot="1"/>
    <row r="3" spans="1:12" ht="218.25" customHeight="1" thickBot="1">
      <c r="A3" s="22" t="s">
        <v>1</v>
      </c>
      <c r="B3" s="23"/>
      <c r="C3" s="23"/>
      <c r="D3" s="23"/>
      <c r="E3" s="23"/>
      <c r="F3" s="23"/>
      <c r="G3" s="24"/>
    </row>
    <row r="5" spans="1:12">
      <c r="A5" s="1" t="s">
        <v>2</v>
      </c>
      <c r="B5" s="1"/>
      <c r="C5" s="1"/>
      <c r="D5" s="1"/>
      <c r="E5" s="1"/>
      <c r="F5" s="1"/>
      <c r="G5" s="1"/>
      <c r="J5">
        <f>J7/L7</f>
        <v>0.30769230769230771</v>
      </c>
    </row>
    <row r="6" spans="1:12" ht="45">
      <c r="A6" s="2" t="s">
        <v>3</v>
      </c>
      <c r="B6" s="3" t="s">
        <v>4</v>
      </c>
      <c r="C6" s="3"/>
      <c r="D6" s="1"/>
      <c r="E6" s="1"/>
      <c r="F6" s="1"/>
      <c r="G6" s="1"/>
    </row>
    <row r="7" spans="1:12">
      <c r="A7" s="1" t="s">
        <v>5</v>
      </c>
      <c r="B7" s="20">
        <v>0</v>
      </c>
      <c r="C7" s="4" t="str">
        <f>IF(AND(B7&gt;1.14,B7&lt;1.29),B7,"Buiten de bandbreedte.")</f>
        <v>Buiten de bandbreedte.</v>
      </c>
      <c r="D7" s="5">
        <v>0.85</v>
      </c>
      <c r="E7" s="1"/>
      <c r="F7" s="1"/>
      <c r="G7" s="1"/>
      <c r="H7">
        <v>1</v>
      </c>
      <c r="I7">
        <v>1.1499999999999999</v>
      </c>
      <c r="J7" s="1">
        <v>40</v>
      </c>
      <c r="L7">
        <v>130</v>
      </c>
    </row>
    <row r="8" spans="1:12">
      <c r="A8" s="1" t="s">
        <v>6</v>
      </c>
      <c r="B8" s="20"/>
      <c r="C8" s="4" t="str">
        <f>IF(AND(B8&gt;1.14,B8&lt;1.29),B8,"Buiten de bandbreedte.")</f>
        <v>Buiten de bandbreedte.</v>
      </c>
      <c r="D8" s="5">
        <v>0.15</v>
      </c>
      <c r="E8" s="1"/>
      <c r="F8" s="1"/>
      <c r="G8" s="1"/>
      <c r="H8">
        <v>2</v>
      </c>
      <c r="I8">
        <v>1.151</v>
      </c>
      <c r="J8" s="1">
        <f>J7-$J$5</f>
        <v>39.692307692307693</v>
      </c>
    </row>
    <row r="9" spans="1:12">
      <c r="A9" s="1" t="s">
        <v>7</v>
      </c>
      <c r="B9" s="21" t="e">
        <f>ROUND(((C7*D7)+(C8*D8))/SUM(D7:D8),3)</f>
        <v>#VALUE!</v>
      </c>
      <c r="C9" s="14"/>
      <c r="D9" s="6"/>
      <c r="E9" s="7"/>
      <c r="F9" s="7"/>
      <c r="G9" s="8"/>
      <c r="H9">
        <v>3</v>
      </c>
      <c r="I9">
        <v>1.1519999999999999</v>
      </c>
      <c r="J9" s="1">
        <f t="shared" ref="J9:J72" si="0">J8-$J$5</f>
        <v>39.384615384615387</v>
      </c>
    </row>
    <row r="10" spans="1:12">
      <c r="E10" s="10"/>
      <c r="H10">
        <v>4</v>
      </c>
      <c r="I10">
        <v>1.153</v>
      </c>
      <c r="J10" s="1">
        <f t="shared" si="0"/>
        <v>39.07692307692308</v>
      </c>
    </row>
    <row r="11" spans="1:12">
      <c r="A11" s="1" t="s">
        <v>8</v>
      </c>
      <c r="B11" s="9" t="e">
        <f>ROUND(VLOOKUP(B9,I:J,2),2)</f>
        <v>#VALUE!</v>
      </c>
      <c r="C11" s="15"/>
      <c r="D11" s="11"/>
      <c r="E11" s="10"/>
      <c r="F11" s="12"/>
      <c r="H11">
        <v>5</v>
      </c>
      <c r="I11">
        <v>1.1539999999999999</v>
      </c>
      <c r="J11" s="1">
        <f t="shared" si="0"/>
        <v>38.769230769230774</v>
      </c>
    </row>
    <row r="12" spans="1:12" ht="15.75" thickBot="1">
      <c r="D12" s="12"/>
      <c r="F12" s="12"/>
      <c r="H12">
        <v>6</v>
      </c>
      <c r="I12">
        <v>1.155</v>
      </c>
      <c r="J12" s="1">
        <f t="shared" si="0"/>
        <v>38.461538461538467</v>
      </c>
    </row>
    <row r="13" spans="1:12" ht="15.75" thickBot="1">
      <c r="A13" s="17" t="s">
        <v>9</v>
      </c>
      <c r="B13" s="18"/>
      <c r="C13" t="s">
        <v>10</v>
      </c>
      <c r="D13" t="s">
        <v>10</v>
      </c>
      <c r="H13">
        <v>7</v>
      </c>
      <c r="I13">
        <v>1.1559999999999999</v>
      </c>
      <c r="J13" s="1">
        <f t="shared" si="0"/>
        <v>38.15384615384616</v>
      </c>
    </row>
    <row r="14" spans="1:12" ht="15.75" thickBot="1">
      <c r="A14" s="17" t="s">
        <v>11</v>
      </c>
      <c r="B14" s="18"/>
      <c r="C14" t="s">
        <v>10</v>
      </c>
      <c r="D14" t="s">
        <v>10</v>
      </c>
      <c r="H14">
        <v>8</v>
      </c>
      <c r="I14">
        <v>1.157</v>
      </c>
      <c r="J14" s="1">
        <f t="shared" si="0"/>
        <v>37.846153846153854</v>
      </c>
    </row>
    <row r="15" spans="1:12" ht="15.75" thickBot="1">
      <c r="A15" s="17" t="s">
        <v>12</v>
      </c>
      <c r="B15" s="18"/>
      <c r="C15" t="s">
        <v>10</v>
      </c>
      <c r="D15" t="s">
        <v>10</v>
      </c>
      <c r="H15">
        <v>9</v>
      </c>
      <c r="I15">
        <v>1.1579999999999999</v>
      </c>
      <c r="J15" s="1">
        <f t="shared" si="0"/>
        <v>37.538461538461547</v>
      </c>
    </row>
    <row r="16" spans="1:12">
      <c r="A16" s="28" t="s">
        <v>13</v>
      </c>
      <c r="B16" s="31"/>
      <c r="H16">
        <v>10</v>
      </c>
      <c r="I16">
        <v>1.159</v>
      </c>
      <c r="J16" s="1">
        <f t="shared" si="0"/>
        <v>37.230769230769241</v>
      </c>
    </row>
    <row r="17" spans="1:10">
      <c r="A17" s="29"/>
      <c r="B17" s="32"/>
      <c r="H17">
        <v>11</v>
      </c>
      <c r="I17">
        <v>1.1599999999999999</v>
      </c>
      <c r="J17" s="1">
        <f t="shared" si="0"/>
        <v>36.923076923076934</v>
      </c>
    </row>
    <row r="18" spans="1:10">
      <c r="A18" s="29"/>
      <c r="B18" s="32"/>
      <c r="C18" t="s">
        <v>14</v>
      </c>
      <c r="D18" t="s">
        <v>14</v>
      </c>
      <c r="H18">
        <v>12</v>
      </c>
      <c r="I18">
        <v>1.161</v>
      </c>
      <c r="J18" s="1">
        <f t="shared" si="0"/>
        <v>36.615384615384627</v>
      </c>
    </row>
    <row r="19" spans="1:10">
      <c r="A19" s="29"/>
      <c r="B19" s="32"/>
      <c r="H19">
        <v>13</v>
      </c>
      <c r="I19">
        <v>1.1619999999999999</v>
      </c>
      <c r="J19" s="1">
        <f t="shared" si="0"/>
        <v>36.307692307692321</v>
      </c>
    </row>
    <row r="20" spans="1:10" ht="15.75" thickBot="1">
      <c r="A20" s="30"/>
      <c r="B20" s="33"/>
      <c r="H20">
        <v>14</v>
      </c>
      <c r="I20">
        <v>1.163</v>
      </c>
      <c r="J20" s="1">
        <f t="shared" si="0"/>
        <v>36.000000000000014</v>
      </c>
    </row>
    <row r="21" spans="1:10" ht="15.75" thickBot="1">
      <c r="A21" s="17" t="s">
        <v>15</v>
      </c>
      <c r="B21" s="18"/>
      <c r="C21" t="s">
        <v>10</v>
      </c>
      <c r="D21" t="s">
        <v>10</v>
      </c>
      <c r="H21">
        <v>15</v>
      </c>
      <c r="I21">
        <v>1.1639999999999999</v>
      </c>
      <c r="J21" s="1">
        <f t="shared" si="0"/>
        <v>35.692307692307708</v>
      </c>
    </row>
    <row r="22" spans="1:10" ht="15.75" thickBot="1">
      <c r="B22" s="16"/>
      <c r="C22" s="16"/>
      <c r="D22" s="16"/>
      <c r="E22" s="16"/>
      <c r="H22">
        <v>16</v>
      </c>
      <c r="I22">
        <v>1.165</v>
      </c>
      <c r="J22" s="1">
        <f t="shared" si="0"/>
        <v>35.384615384615401</v>
      </c>
    </row>
    <row r="23" spans="1:10" ht="45">
      <c r="A23" s="19" t="s">
        <v>16</v>
      </c>
      <c r="C23" s="16"/>
      <c r="D23" s="16"/>
      <c r="E23" s="16"/>
      <c r="H23">
        <v>17</v>
      </c>
      <c r="I23">
        <v>1.1659999999999999</v>
      </c>
      <c r="J23" s="1">
        <f t="shared" si="0"/>
        <v>35.076923076923094</v>
      </c>
    </row>
    <row r="24" spans="1:10">
      <c r="H24">
        <v>18</v>
      </c>
      <c r="I24">
        <v>1.167</v>
      </c>
      <c r="J24" s="1">
        <f t="shared" si="0"/>
        <v>34.769230769230788</v>
      </c>
    </row>
    <row r="25" spans="1:10">
      <c r="H25">
        <v>19</v>
      </c>
      <c r="I25">
        <v>1.1679999999999999</v>
      </c>
      <c r="J25" s="1">
        <f t="shared" si="0"/>
        <v>34.461538461538481</v>
      </c>
    </row>
    <row r="26" spans="1:10">
      <c r="H26">
        <v>20</v>
      </c>
      <c r="I26">
        <v>1.169</v>
      </c>
      <c r="J26" s="1">
        <f t="shared" si="0"/>
        <v>34.153846153846175</v>
      </c>
    </row>
    <row r="27" spans="1:10">
      <c r="H27">
        <v>21</v>
      </c>
      <c r="I27">
        <v>1.17</v>
      </c>
      <c r="J27" s="1">
        <f t="shared" si="0"/>
        <v>33.846153846153868</v>
      </c>
    </row>
    <row r="28" spans="1:10">
      <c r="H28">
        <v>22</v>
      </c>
      <c r="I28">
        <v>1.171</v>
      </c>
      <c r="J28" s="1">
        <f t="shared" si="0"/>
        <v>33.538461538461561</v>
      </c>
    </row>
    <row r="29" spans="1:10">
      <c r="H29">
        <v>23</v>
      </c>
      <c r="I29">
        <v>1.1719999999999999</v>
      </c>
      <c r="J29" s="1">
        <f t="shared" si="0"/>
        <v>33.230769230769255</v>
      </c>
    </row>
    <row r="30" spans="1:10">
      <c r="H30">
        <v>24</v>
      </c>
      <c r="I30">
        <v>1.173</v>
      </c>
      <c r="J30" s="1">
        <f t="shared" si="0"/>
        <v>32.923076923076948</v>
      </c>
    </row>
    <row r="31" spans="1:10">
      <c r="H31">
        <v>25</v>
      </c>
      <c r="I31">
        <v>1.1739999999999999</v>
      </c>
      <c r="J31" s="1">
        <f t="shared" si="0"/>
        <v>32.615384615384642</v>
      </c>
    </row>
    <row r="32" spans="1:10">
      <c r="H32">
        <v>26</v>
      </c>
      <c r="I32">
        <v>1.175</v>
      </c>
      <c r="J32" s="1">
        <f t="shared" si="0"/>
        <v>32.307692307692335</v>
      </c>
    </row>
    <row r="33" spans="8:10">
      <c r="H33">
        <v>27</v>
      </c>
      <c r="I33">
        <v>1.1759999999999999</v>
      </c>
      <c r="J33" s="1">
        <f t="shared" si="0"/>
        <v>32.000000000000028</v>
      </c>
    </row>
    <row r="34" spans="8:10">
      <c r="H34">
        <v>28</v>
      </c>
      <c r="I34">
        <v>1.177</v>
      </c>
      <c r="J34" s="1">
        <f t="shared" si="0"/>
        <v>31.692307692307722</v>
      </c>
    </row>
    <row r="35" spans="8:10">
      <c r="H35">
        <v>29</v>
      </c>
      <c r="I35">
        <v>1.1779999999999999</v>
      </c>
      <c r="J35" s="1">
        <f t="shared" si="0"/>
        <v>31.384615384615415</v>
      </c>
    </row>
    <row r="36" spans="8:10">
      <c r="H36">
        <v>30</v>
      </c>
      <c r="I36">
        <v>1.179</v>
      </c>
      <c r="J36" s="1">
        <f t="shared" si="0"/>
        <v>31.076923076923109</v>
      </c>
    </row>
    <row r="37" spans="8:10">
      <c r="H37">
        <v>31</v>
      </c>
      <c r="I37">
        <v>1.18</v>
      </c>
      <c r="J37" s="1">
        <f t="shared" si="0"/>
        <v>30.769230769230802</v>
      </c>
    </row>
    <row r="38" spans="8:10">
      <c r="H38">
        <v>32</v>
      </c>
      <c r="I38">
        <v>1.181</v>
      </c>
      <c r="J38" s="1">
        <f t="shared" si="0"/>
        <v>30.461538461538495</v>
      </c>
    </row>
    <row r="39" spans="8:10">
      <c r="H39">
        <v>33</v>
      </c>
      <c r="I39">
        <v>1.1819999999999999</v>
      </c>
      <c r="J39" s="1">
        <f t="shared" si="0"/>
        <v>30.153846153846189</v>
      </c>
    </row>
    <row r="40" spans="8:10">
      <c r="H40">
        <v>34</v>
      </c>
      <c r="I40">
        <v>1.1830000000000001</v>
      </c>
      <c r="J40" s="1">
        <f t="shared" si="0"/>
        <v>29.846153846153882</v>
      </c>
    </row>
    <row r="41" spans="8:10">
      <c r="H41">
        <v>35</v>
      </c>
      <c r="I41">
        <v>1.1839999999999999</v>
      </c>
      <c r="J41" s="1">
        <f t="shared" si="0"/>
        <v>29.538461538461576</v>
      </c>
    </row>
    <row r="42" spans="8:10">
      <c r="H42">
        <v>36</v>
      </c>
      <c r="I42">
        <v>1.1850000000000001</v>
      </c>
      <c r="J42" s="1">
        <f t="shared" si="0"/>
        <v>29.230769230769269</v>
      </c>
    </row>
    <row r="43" spans="8:10">
      <c r="H43">
        <v>37</v>
      </c>
      <c r="I43">
        <v>1.1859999999999999</v>
      </c>
      <c r="J43" s="1">
        <f t="shared" si="0"/>
        <v>28.923076923076962</v>
      </c>
    </row>
    <row r="44" spans="8:10">
      <c r="H44">
        <v>38</v>
      </c>
      <c r="I44">
        <v>1.1870000000000001</v>
      </c>
      <c r="J44" s="1">
        <f t="shared" si="0"/>
        <v>28.615384615384656</v>
      </c>
    </row>
    <row r="45" spans="8:10">
      <c r="H45">
        <v>39</v>
      </c>
      <c r="I45">
        <v>1.1879999999999999</v>
      </c>
      <c r="J45" s="1">
        <f t="shared" si="0"/>
        <v>28.307692307692349</v>
      </c>
    </row>
    <row r="46" spans="8:10">
      <c r="H46">
        <v>40</v>
      </c>
      <c r="I46">
        <v>1.1890000000000001</v>
      </c>
      <c r="J46" s="1">
        <f t="shared" si="0"/>
        <v>28.000000000000043</v>
      </c>
    </row>
    <row r="47" spans="8:10">
      <c r="H47">
        <v>41</v>
      </c>
      <c r="I47">
        <v>1.19</v>
      </c>
      <c r="J47" s="1">
        <f t="shared" si="0"/>
        <v>27.692307692307736</v>
      </c>
    </row>
    <row r="48" spans="8:10">
      <c r="H48">
        <v>42</v>
      </c>
      <c r="I48">
        <v>1.1910000000000001</v>
      </c>
      <c r="J48" s="1">
        <f t="shared" si="0"/>
        <v>27.384615384615429</v>
      </c>
    </row>
    <row r="49" spans="8:10">
      <c r="H49">
        <v>43</v>
      </c>
      <c r="I49">
        <v>1.1919999999999999</v>
      </c>
      <c r="J49" s="1">
        <f t="shared" si="0"/>
        <v>27.076923076923123</v>
      </c>
    </row>
    <row r="50" spans="8:10">
      <c r="H50">
        <v>44</v>
      </c>
      <c r="I50">
        <v>1.1930000000000001</v>
      </c>
      <c r="J50" s="1">
        <f t="shared" si="0"/>
        <v>26.769230769230816</v>
      </c>
    </row>
    <row r="51" spans="8:10">
      <c r="H51">
        <v>45</v>
      </c>
      <c r="I51">
        <v>1.194</v>
      </c>
      <c r="J51" s="1">
        <f t="shared" si="0"/>
        <v>26.46153846153851</v>
      </c>
    </row>
    <row r="52" spans="8:10">
      <c r="H52">
        <v>46</v>
      </c>
      <c r="I52">
        <v>1.1950000000000001</v>
      </c>
      <c r="J52" s="1">
        <f t="shared" si="0"/>
        <v>26.153846153846203</v>
      </c>
    </row>
    <row r="53" spans="8:10">
      <c r="H53">
        <v>47</v>
      </c>
      <c r="I53">
        <v>1.196</v>
      </c>
      <c r="J53" s="1">
        <f t="shared" si="0"/>
        <v>25.846153846153896</v>
      </c>
    </row>
    <row r="54" spans="8:10">
      <c r="H54">
        <v>48</v>
      </c>
      <c r="I54">
        <v>1.1970000000000001</v>
      </c>
      <c r="J54" s="1">
        <f t="shared" si="0"/>
        <v>25.53846153846159</v>
      </c>
    </row>
    <row r="55" spans="8:10">
      <c r="H55">
        <v>49</v>
      </c>
      <c r="I55">
        <v>1.198</v>
      </c>
      <c r="J55" s="1">
        <f t="shared" si="0"/>
        <v>25.230769230769283</v>
      </c>
    </row>
    <row r="56" spans="8:10">
      <c r="H56">
        <v>50</v>
      </c>
      <c r="I56">
        <v>1.1990000000000001</v>
      </c>
      <c r="J56" s="1">
        <f t="shared" si="0"/>
        <v>24.923076923076977</v>
      </c>
    </row>
    <row r="57" spans="8:10">
      <c r="H57">
        <v>51</v>
      </c>
      <c r="I57">
        <v>1.2</v>
      </c>
      <c r="J57" s="1">
        <f t="shared" si="0"/>
        <v>24.61538461538467</v>
      </c>
    </row>
    <row r="58" spans="8:10">
      <c r="H58">
        <v>52</v>
      </c>
      <c r="I58">
        <v>1.2010000000000001</v>
      </c>
      <c r="J58" s="1">
        <f t="shared" si="0"/>
        <v>24.307692307692363</v>
      </c>
    </row>
    <row r="59" spans="8:10">
      <c r="H59">
        <v>53</v>
      </c>
      <c r="I59">
        <v>1.202</v>
      </c>
      <c r="J59" s="1">
        <f t="shared" si="0"/>
        <v>24.000000000000057</v>
      </c>
    </row>
    <row r="60" spans="8:10">
      <c r="H60">
        <v>54</v>
      </c>
      <c r="I60">
        <v>1.2030000000000001</v>
      </c>
      <c r="J60" s="1">
        <f t="shared" si="0"/>
        <v>23.69230769230775</v>
      </c>
    </row>
    <row r="61" spans="8:10">
      <c r="H61">
        <v>55</v>
      </c>
      <c r="I61">
        <v>1.204</v>
      </c>
      <c r="J61" s="1">
        <f t="shared" si="0"/>
        <v>23.384615384615444</v>
      </c>
    </row>
    <row r="62" spans="8:10">
      <c r="H62">
        <v>56</v>
      </c>
      <c r="I62">
        <v>1.2050000000000001</v>
      </c>
      <c r="J62" s="1">
        <f t="shared" si="0"/>
        <v>23.076923076923137</v>
      </c>
    </row>
    <row r="63" spans="8:10">
      <c r="H63">
        <v>57</v>
      </c>
      <c r="I63">
        <v>1.206</v>
      </c>
      <c r="J63" s="1">
        <f t="shared" si="0"/>
        <v>22.76923076923083</v>
      </c>
    </row>
    <row r="64" spans="8:10">
      <c r="H64">
        <v>58</v>
      </c>
      <c r="I64">
        <v>1.2070000000000001</v>
      </c>
      <c r="J64" s="1">
        <f t="shared" si="0"/>
        <v>22.461538461538524</v>
      </c>
    </row>
    <row r="65" spans="8:10">
      <c r="H65">
        <v>59</v>
      </c>
      <c r="I65">
        <v>1.208</v>
      </c>
      <c r="J65" s="1">
        <f t="shared" si="0"/>
        <v>22.153846153846217</v>
      </c>
    </row>
    <row r="66" spans="8:10">
      <c r="H66">
        <v>60</v>
      </c>
      <c r="I66">
        <v>1.2090000000000001</v>
      </c>
      <c r="J66" s="1">
        <f t="shared" si="0"/>
        <v>21.846153846153911</v>
      </c>
    </row>
    <row r="67" spans="8:10">
      <c r="H67">
        <v>61</v>
      </c>
      <c r="I67">
        <v>1.21</v>
      </c>
      <c r="J67" s="1">
        <f t="shared" si="0"/>
        <v>21.538461538461604</v>
      </c>
    </row>
    <row r="68" spans="8:10">
      <c r="H68">
        <v>62</v>
      </c>
      <c r="I68">
        <v>1.2110000000000001</v>
      </c>
      <c r="J68" s="1">
        <f t="shared" si="0"/>
        <v>21.230769230769297</v>
      </c>
    </row>
    <row r="69" spans="8:10">
      <c r="H69">
        <v>63</v>
      </c>
      <c r="I69">
        <v>1.212</v>
      </c>
      <c r="J69" s="1">
        <f t="shared" si="0"/>
        <v>20.923076923076991</v>
      </c>
    </row>
    <row r="70" spans="8:10">
      <c r="H70">
        <v>64</v>
      </c>
      <c r="I70">
        <v>1.2130000000000001</v>
      </c>
      <c r="J70" s="1">
        <f t="shared" si="0"/>
        <v>20.615384615384684</v>
      </c>
    </row>
    <row r="71" spans="8:10">
      <c r="H71">
        <v>65</v>
      </c>
      <c r="I71">
        <v>1.214</v>
      </c>
      <c r="J71" s="1">
        <f t="shared" si="0"/>
        <v>20.307692307692378</v>
      </c>
    </row>
    <row r="72" spans="8:10">
      <c r="H72">
        <v>66</v>
      </c>
      <c r="I72">
        <v>1.2150000000000001</v>
      </c>
      <c r="J72" s="1">
        <f t="shared" si="0"/>
        <v>20.000000000000071</v>
      </c>
    </row>
    <row r="73" spans="8:10">
      <c r="H73">
        <v>67</v>
      </c>
      <c r="I73">
        <v>1.216</v>
      </c>
      <c r="J73" s="1">
        <f t="shared" ref="J73:J136" si="1">J72-$J$5</f>
        <v>19.692307692307764</v>
      </c>
    </row>
    <row r="74" spans="8:10">
      <c r="H74">
        <v>68</v>
      </c>
      <c r="I74">
        <v>1.2170000000000001</v>
      </c>
      <c r="J74" s="1">
        <f t="shared" si="1"/>
        <v>19.384615384615458</v>
      </c>
    </row>
    <row r="75" spans="8:10">
      <c r="H75">
        <v>69</v>
      </c>
      <c r="I75">
        <v>1.218</v>
      </c>
      <c r="J75" s="1">
        <f t="shared" si="1"/>
        <v>19.076923076923151</v>
      </c>
    </row>
    <row r="76" spans="8:10">
      <c r="H76">
        <v>70</v>
      </c>
      <c r="I76">
        <v>1.2190000000000001</v>
      </c>
      <c r="J76" s="1">
        <f t="shared" si="1"/>
        <v>18.769230769230845</v>
      </c>
    </row>
    <row r="77" spans="8:10">
      <c r="H77">
        <v>71</v>
      </c>
      <c r="I77">
        <v>1.22</v>
      </c>
      <c r="J77" s="1">
        <f t="shared" si="1"/>
        <v>18.461538461538538</v>
      </c>
    </row>
    <row r="78" spans="8:10">
      <c r="H78">
        <v>72</v>
      </c>
      <c r="I78">
        <v>1.2210000000000001</v>
      </c>
      <c r="J78" s="1">
        <f t="shared" si="1"/>
        <v>18.153846153846231</v>
      </c>
    </row>
    <row r="79" spans="8:10">
      <c r="H79">
        <v>73</v>
      </c>
      <c r="I79">
        <v>1.222</v>
      </c>
      <c r="J79" s="1">
        <f t="shared" si="1"/>
        <v>17.846153846153925</v>
      </c>
    </row>
    <row r="80" spans="8:10">
      <c r="H80">
        <v>74</v>
      </c>
      <c r="I80">
        <v>1.2230000000000001</v>
      </c>
      <c r="J80" s="1">
        <f t="shared" si="1"/>
        <v>17.538461538461618</v>
      </c>
    </row>
    <row r="81" spans="8:10">
      <c r="H81">
        <v>75</v>
      </c>
      <c r="I81">
        <v>1.224</v>
      </c>
      <c r="J81" s="1">
        <f t="shared" si="1"/>
        <v>17.230769230769312</v>
      </c>
    </row>
    <row r="82" spans="8:10">
      <c r="H82">
        <v>76</v>
      </c>
      <c r="I82">
        <v>1.2250000000000001</v>
      </c>
      <c r="J82" s="1">
        <f t="shared" si="1"/>
        <v>16.923076923077005</v>
      </c>
    </row>
    <row r="83" spans="8:10">
      <c r="H83">
        <v>77</v>
      </c>
      <c r="I83">
        <v>1.226</v>
      </c>
      <c r="J83" s="1">
        <f t="shared" si="1"/>
        <v>16.615384615384698</v>
      </c>
    </row>
    <row r="84" spans="8:10">
      <c r="H84">
        <v>78</v>
      </c>
      <c r="I84">
        <v>1.2270000000000001</v>
      </c>
      <c r="J84" s="1">
        <f t="shared" si="1"/>
        <v>16.307692307692392</v>
      </c>
    </row>
    <row r="85" spans="8:10">
      <c r="H85">
        <v>79</v>
      </c>
      <c r="I85">
        <v>1.228</v>
      </c>
      <c r="J85" s="1">
        <f t="shared" si="1"/>
        <v>16.000000000000085</v>
      </c>
    </row>
    <row r="86" spans="8:10">
      <c r="H86">
        <v>80</v>
      </c>
      <c r="I86">
        <v>1.2290000000000001</v>
      </c>
      <c r="J86" s="1">
        <f t="shared" si="1"/>
        <v>15.692307692307777</v>
      </c>
    </row>
    <row r="87" spans="8:10">
      <c r="H87">
        <v>81</v>
      </c>
      <c r="I87">
        <v>1.23</v>
      </c>
      <c r="J87" s="1">
        <f t="shared" si="1"/>
        <v>15.384615384615469</v>
      </c>
    </row>
    <row r="88" spans="8:10">
      <c r="H88">
        <v>82</v>
      </c>
      <c r="I88">
        <v>1.2310000000000001</v>
      </c>
      <c r="J88" s="1">
        <f t="shared" si="1"/>
        <v>15.07692307692316</v>
      </c>
    </row>
    <row r="89" spans="8:10">
      <c r="H89">
        <v>83</v>
      </c>
      <c r="I89">
        <v>1.232</v>
      </c>
      <c r="J89" s="1">
        <f t="shared" si="1"/>
        <v>14.769230769230852</v>
      </c>
    </row>
    <row r="90" spans="8:10">
      <c r="H90">
        <v>84</v>
      </c>
      <c r="I90">
        <v>1.2330000000000001</v>
      </c>
      <c r="J90" s="1">
        <f t="shared" si="1"/>
        <v>14.461538461538543</v>
      </c>
    </row>
    <row r="91" spans="8:10">
      <c r="H91">
        <v>85</v>
      </c>
      <c r="I91">
        <v>1.234</v>
      </c>
      <c r="J91" s="1">
        <f t="shared" si="1"/>
        <v>14.153846153846235</v>
      </c>
    </row>
    <row r="92" spans="8:10">
      <c r="H92">
        <v>86</v>
      </c>
      <c r="I92">
        <v>1.2350000000000001</v>
      </c>
      <c r="J92" s="1">
        <f t="shared" si="1"/>
        <v>13.846153846153927</v>
      </c>
    </row>
    <row r="93" spans="8:10">
      <c r="H93">
        <v>87</v>
      </c>
      <c r="I93">
        <v>1.236</v>
      </c>
      <c r="J93" s="1">
        <f t="shared" si="1"/>
        <v>13.538461538461618</v>
      </c>
    </row>
    <row r="94" spans="8:10">
      <c r="H94">
        <v>88</v>
      </c>
      <c r="I94">
        <v>1.2370000000000001</v>
      </c>
      <c r="J94" s="1">
        <f t="shared" si="1"/>
        <v>13.23076923076931</v>
      </c>
    </row>
    <row r="95" spans="8:10">
      <c r="H95">
        <v>89</v>
      </c>
      <c r="I95">
        <v>1.238</v>
      </c>
      <c r="J95" s="1">
        <f t="shared" si="1"/>
        <v>12.923076923077002</v>
      </c>
    </row>
    <row r="96" spans="8:10">
      <c r="H96">
        <v>90</v>
      </c>
      <c r="I96">
        <v>1.2390000000000001</v>
      </c>
      <c r="J96" s="1">
        <f t="shared" si="1"/>
        <v>12.615384615384693</v>
      </c>
    </row>
    <row r="97" spans="8:10">
      <c r="H97">
        <v>91</v>
      </c>
      <c r="I97">
        <v>1.24</v>
      </c>
      <c r="J97" s="1">
        <f t="shared" si="1"/>
        <v>12.307692307692385</v>
      </c>
    </row>
    <row r="98" spans="8:10">
      <c r="H98">
        <v>92</v>
      </c>
      <c r="I98">
        <v>1.2410000000000001</v>
      </c>
      <c r="J98" s="1">
        <f t="shared" si="1"/>
        <v>12.000000000000076</v>
      </c>
    </row>
    <row r="99" spans="8:10">
      <c r="H99">
        <v>93</v>
      </c>
      <c r="I99">
        <v>1.242</v>
      </c>
      <c r="J99" s="1">
        <f t="shared" si="1"/>
        <v>11.692307692307768</v>
      </c>
    </row>
    <row r="100" spans="8:10">
      <c r="H100">
        <v>94</v>
      </c>
      <c r="I100">
        <v>1.2430000000000001</v>
      </c>
      <c r="J100" s="1">
        <f t="shared" si="1"/>
        <v>11.38461538461546</v>
      </c>
    </row>
    <row r="101" spans="8:10">
      <c r="H101">
        <v>95</v>
      </c>
      <c r="I101">
        <v>1.244</v>
      </c>
      <c r="J101" s="1">
        <f t="shared" si="1"/>
        <v>11.076923076923151</v>
      </c>
    </row>
    <row r="102" spans="8:10">
      <c r="H102">
        <v>96</v>
      </c>
      <c r="I102">
        <v>1.2450000000000001</v>
      </c>
      <c r="J102" s="1">
        <f t="shared" si="1"/>
        <v>10.769230769230843</v>
      </c>
    </row>
    <row r="103" spans="8:10">
      <c r="H103">
        <v>97</v>
      </c>
      <c r="I103">
        <v>1.246</v>
      </c>
      <c r="J103" s="1">
        <f t="shared" si="1"/>
        <v>10.461538461538535</v>
      </c>
    </row>
    <row r="104" spans="8:10">
      <c r="H104">
        <v>98</v>
      </c>
      <c r="I104">
        <v>1.2470000000000001</v>
      </c>
      <c r="J104" s="1">
        <f t="shared" si="1"/>
        <v>10.153846153846226</v>
      </c>
    </row>
    <row r="105" spans="8:10">
      <c r="H105">
        <v>99</v>
      </c>
      <c r="I105">
        <v>1.248</v>
      </c>
      <c r="J105" s="1">
        <f t="shared" si="1"/>
        <v>9.8461538461539178</v>
      </c>
    </row>
    <row r="106" spans="8:10">
      <c r="H106">
        <v>100</v>
      </c>
      <c r="I106">
        <v>1.2490000000000001</v>
      </c>
      <c r="J106" s="1">
        <f t="shared" si="1"/>
        <v>9.5384615384616094</v>
      </c>
    </row>
    <row r="107" spans="8:10">
      <c r="H107">
        <v>101</v>
      </c>
      <c r="I107">
        <v>1.25</v>
      </c>
      <c r="J107" s="1">
        <f t="shared" si="1"/>
        <v>9.230769230769301</v>
      </c>
    </row>
    <row r="108" spans="8:10">
      <c r="H108">
        <v>102</v>
      </c>
      <c r="I108">
        <v>1.2509999999999999</v>
      </c>
      <c r="J108" s="1">
        <f t="shared" si="1"/>
        <v>8.9230769230769926</v>
      </c>
    </row>
    <row r="109" spans="8:10">
      <c r="H109">
        <v>103</v>
      </c>
      <c r="I109">
        <v>1.252</v>
      </c>
      <c r="J109" s="1">
        <f t="shared" si="1"/>
        <v>8.6153846153846843</v>
      </c>
    </row>
    <row r="110" spans="8:10">
      <c r="H110">
        <v>104</v>
      </c>
      <c r="I110">
        <v>1.2529999999999999</v>
      </c>
      <c r="J110" s="1">
        <f t="shared" si="1"/>
        <v>8.3076923076923759</v>
      </c>
    </row>
    <row r="111" spans="8:10">
      <c r="H111">
        <v>105</v>
      </c>
      <c r="I111">
        <v>1.254</v>
      </c>
      <c r="J111" s="1">
        <f t="shared" si="1"/>
        <v>8.0000000000000675</v>
      </c>
    </row>
    <row r="112" spans="8:10">
      <c r="H112">
        <v>106</v>
      </c>
      <c r="I112">
        <v>1.2549999999999999</v>
      </c>
      <c r="J112" s="1">
        <f t="shared" si="1"/>
        <v>7.69230769230776</v>
      </c>
    </row>
    <row r="113" spans="8:10">
      <c r="H113">
        <v>107</v>
      </c>
      <c r="I113">
        <v>1.256</v>
      </c>
      <c r="J113" s="1">
        <f t="shared" si="1"/>
        <v>7.3846153846154525</v>
      </c>
    </row>
    <row r="114" spans="8:10">
      <c r="H114">
        <v>108</v>
      </c>
      <c r="I114">
        <v>1.2569999999999999</v>
      </c>
      <c r="J114" s="1">
        <f t="shared" si="1"/>
        <v>7.076923076923145</v>
      </c>
    </row>
    <row r="115" spans="8:10">
      <c r="H115">
        <v>109</v>
      </c>
      <c r="I115">
        <v>1.258</v>
      </c>
      <c r="J115" s="1">
        <f t="shared" si="1"/>
        <v>6.7692307692308376</v>
      </c>
    </row>
    <row r="116" spans="8:10">
      <c r="H116">
        <v>110</v>
      </c>
      <c r="I116">
        <v>1.2589999999999999</v>
      </c>
      <c r="J116" s="1">
        <f t="shared" si="1"/>
        <v>6.4615384615385301</v>
      </c>
    </row>
    <row r="117" spans="8:10">
      <c r="H117">
        <v>111</v>
      </c>
      <c r="I117">
        <v>1.26</v>
      </c>
      <c r="J117" s="1">
        <f t="shared" si="1"/>
        <v>6.1538461538462226</v>
      </c>
    </row>
    <row r="118" spans="8:10">
      <c r="H118">
        <v>112</v>
      </c>
      <c r="I118">
        <v>1.2609999999999999</v>
      </c>
      <c r="J118" s="1">
        <f t="shared" si="1"/>
        <v>5.8461538461539151</v>
      </c>
    </row>
    <row r="119" spans="8:10">
      <c r="H119">
        <v>113</v>
      </c>
      <c r="I119">
        <v>1.262</v>
      </c>
      <c r="J119" s="1">
        <f t="shared" si="1"/>
        <v>5.5384615384616076</v>
      </c>
    </row>
    <row r="120" spans="8:10">
      <c r="H120">
        <v>114</v>
      </c>
      <c r="I120">
        <v>1.2629999999999999</v>
      </c>
      <c r="J120" s="1">
        <f t="shared" si="1"/>
        <v>5.2307692307693001</v>
      </c>
    </row>
    <row r="121" spans="8:10">
      <c r="H121">
        <v>115</v>
      </c>
      <c r="I121">
        <v>1.264</v>
      </c>
      <c r="J121" s="1">
        <f t="shared" si="1"/>
        <v>4.9230769230769926</v>
      </c>
    </row>
    <row r="122" spans="8:10">
      <c r="H122">
        <v>116</v>
      </c>
      <c r="I122">
        <v>1.2649999999999999</v>
      </c>
      <c r="J122" s="1">
        <f t="shared" si="1"/>
        <v>4.6153846153846851</v>
      </c>
    </row>
    <row r="123" spans="8:10">
      <c r="H123">
        <v>117</v>
      </c>
      <c r="I123">
        <v>1.266</v>
      </c>
      <c r="J123" s="1">
        <f t="shared" si="1"/>
        <v>4.3076923076923777</v>
      </c>
    </row>
    <row r="124" spans="8:10">
      <c r="H124">
        <v>118</v>
      </c>
      <c r="I124">
        <v>1.2669999999999999</v>
      </c>
      <c r="J124" s="1">
        <f t="shared" si="1"/>
        <v>4.0000000000000702</v>
      </c>
    </row>
    <row r="125" spans="8:10">
      <c r="H125">
        <v>119</v>
      </c>
      <c r="I125">
        <v>1.268</v>
      </c>
      <c r="J125" s="1">
        <f t="shared" si="1"/>
        <v>3.6923076923077627</v>
      </c>
    </row>
    <row r="126" spans="8:10">
      <c r="H126">
        <v>120</v>
      </c>
      <c r="I126">
        <v>1.2689999999999999</v>
      </c>
      <c r="J126" s="1">
        <f t="shared" si="1"/>
        <v>3.3846153846154552</v>
      </c>
    </row>
    <row r="127" spans="8:10">
      <c r="H127">
        <v>121</v>
      </c>
      <c r="I127">
        <v>1.27</v>
      </c>
      <c r="J127" s="1">
        <f t="shared" si="1"/>
        <v>3.0769230769231477</v>
      </c>
    </row>
    <row r="128" spans="8:10">
      <c r="H128">
        <v>122</v>
      </c>
      <c r="I128">
        <v>1.2709999999999999</v>
      </c>
      <c r="J128" s="1">
        <f t="shared" si="1"/>
        <v>2.7692307692308402</v>
      </c>
    </row>
    <row r="129" spans="8:10">
      <c r="H129">
        <v>123</v>
      </c>
      <c r="I129">
        <v>1.272</v>
      </c>
      <c r="J129" s="1">
        <f t="shared" si="1"/>
        <v>2.4615384615385327</v>
      </c>
    </row>
    <row r="130" spans="8:10">
      <c r="H130">
        <v>124</v>
      </c>
      <c r="I130">
        <v>1.2729999999999999</v>
      </c>
      <c r="J130" s="1">
        <f t="shared" si="1"/>
        <v>2.1538461538462252</v>
      </c>
    </row>
    <row r="131" spans="8:10">
      <c r="H131">
        <v>125</v>
      </c>
      <c r="I131">
        <v>1.274</v>
      </c>
      <c r="J131" s="1">
        <f t="shared" si="1"/>
        <v>1.8461538461539175</v>
      </c>
    </row>
    <row r="132" spans="8:10">
      <c r="H132">
        <v>126</v>
      </c>
      <c r="I132">
        <v>1.2749999999999999</v>
      </c>
      <c r="J132" s="1">
        <f t="shared" si="1"/>
        <v>1.5384615384616098</v>
      </c>
    </row>
    <row r="133" spans="8:10">
      <c r="H133">
        <v>127</v>
      </c>
      <c r="I133">
        <v>1.276</v>
      </c>
      <c r="J133" s="1">
        <f t="shared" si="1"/>
        <v>1.2307692307693021</v>
      </c>
    </row>
    <row r="134" spans="8:10">
      <c r="H134">
        <v>128</v>
      </c>
      <c r="I134">
        <v>1.2769999999999999</v>
      </c>
      <c r="J134" s="1">
        <f t="shared" si="1"/>
        <v>0.9230769230769944</v>
      </c>
    </row>
    <row r="135" spans="8:10">
      <c r="H135">
        <v>129</v>
      </c>
      <c r="I135">
        <v>1.278</v>
      </c>
      <c r="J135" s="1">
        <f t="shared" si="1"/>
        <v>0.6153846153846867</v>
      </c>
    </row>
    <row r="136" spans="8:10">
      <c r="H136">
        <v>130</v>
      </c>
      <c r="I136">
        <v>1.2789999999999999</v>
      </c>
      <c r="J136" s="1">
        <f t="shared" si="1"/>
        <v>0.30769230769237899</v>
      </c>
    </row>
    <row r="137" spans="8:10">
      <c r="H137">
        <v>131</v>
      </c>
      <c r="I137">
        <v>1.28</v>
      </c>
      <c r="J137" s="1">
        <v>0</v>
      </c>
    </row>
  </sheetData>
  <sheetProtection sheet="1" objects="1" scenarios="1"/>
  <protectedRanges>
    <protectedRange algorithmName="SHA-512" hashValue="N3iN7gJSZpG4iFQGC8NfpcWbA+8I5LbuTx905k4UncLK+LGBSzoGVhoAPPI0Lyn5VtTYqXz/CGelVLuo7J54og==" saltValue="7nnb14ExAV88+OnK9sPhYw==" spinCount="100000" sqref="B7:B8" name="Bereik1"/>
  </protectedRanges>
  <mergeCells count="4">
    <mergeCell ref="A3:G3"/>
    <mergeCell ref="A1:G1"/>
    <mergeCell ref="A16:A20"/>
    <mergeCell ref="B16:B20"/>
  </mergeCells>
  <conditionalFormatting sqref="B7:B9">
    <cfRule type="cellIs" dxfId="1" priority="2" operator="between">
      <formula>1.15</formula>
      <formula>1.28</formula>
    </cfRule>
  </conditionalFormatting>
  <conditionalFormatting sqref="B9">
    <cfRule type="cellIs" dxfId="0" priority="1" operator="between">
      <formula>1.15</formula>
      <formula>1.25</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50F1B-62E2-48FE-BC92-9088D05D69A8}">
  <dimension ref="A1:A101"/>
  <sheetViews>
    <sheetView topLeftCell="A97" workbookViewId="0"/>
  </sheetViews>
  <sheetFormatPr defaultRowHeight="15"/>
  <sheetData>
    <row r="1" spans="1:1">
      <c r="A1" s="13">
        <v>1.1499999999999999</v>
      </c>
    </row>
    <row r="2" spans="1:1">
      <c r="A2" s="13">
        <v>1.151</v>
      </c>
    </row>
    <row r="3" spans="1:1">
      <c r="A3" s="13">
        <v>1.1519999999999999</v>
      </c>
    </row>
    <row r="4" spans="1:1">
      <c r="A4" s="13">
        <v>1.153</v>
      </c>
    </row>
    <row r="5" spans="1:1">
      <c r="A5" s="13">
        <v>1.1539999999999999</v>
      </c>
    </row>
    <row r="6" spans="1:1">
      <c r="A6" s="13">
        <v>1.155</v>
      </c>
    </row>
    <row r="7" spans="1:1">
      <c r="A7" s="13">
        <v>1.1559999999999999</v>
      </c>
    </row>
    <row r="8" spans="1:1">
      <c r="A8" s="13">
        <v>1.157</v>
      </c>
    </row>
    <row r="9" spans="1:1">
      <c r="A9" s="13">
        <v>1.1579999999999999</v>
      </c>
    </row>
    <row r="10" spans="1:1">
      <c r="A10" s="13">
        <v>1.159</v>
      </c>
    </row>
    <row r="11" spans="1:1">
      <c r="A11" s="13">
        <v>1.1599999999999999</v>
      </c>
    </row>
    <row r="12" spans="1:1">
      <c r="A12" s="13">
        <v>1.161</v>
      </c>
    </row>
    <row r="13" spans="1:1">
      <c r="A13" s="13">
        <v>1.1619999999999999</v>
      </c>
    </row>
    <row r="14" spans="1:1">
      <c r="A14" s="13">
        <v>1.163</v>
      </c>
    </row>
    <row r="15" spans="1:1">
      <c r="A15" s="13">
        <v>1.1639999999999999</v>
      </c>
    </row>
    <row r="16" spans="1:1">
      <c r="A16" s="13">
        <v>1.165</v>
      </c>
    </row>
    <row r="17" spans="1:1">
      <c r="A17" s="13">
        <v>1.1659999999999999</v>
      </c>
    </row>
    <row r="18" spans="1:1">
      <c r="A18" s="13">
        <v>1.167</v>
      </c>
    </row>
    <row r="19" spans="1:1">
      <c r="A19" s="13">
        <v>1.1679999999999999</v>
      </c>
    </row>
    <row r="20" spans="1:1">
      <c r="A20" s="13">
        <v>1.169</v>
      </c>
    </row>
    <row r="21" spans="1:1">
      <c r="A21" s="13">
        <v>1.17</v>
      </c>
    </row>
    <row r="22" spans="1:1">
      <c r="A22" s="13">
        <v>1.171</v>
      </c>
    </row>
    <row r="23" spans="1:1">
      <c r="A23" s="13">
        <v>1.1719999999999999</v>
      </c>
    </row>
    <row r="24" spans="1:1">
      <c r="A24" s="13">
        <v>1.173</v>
      </c>
    </row>
    <row r="25" spans="1:1">
      <c r="A25" s="13">
        <v>1.1739999999999999</v>
      </c>
    </row>
    <row r="26" spans="1:1">
      <c r="A26" s="13">
        <v>1.175</v>
      </c>
    </row>
    <row r="27" spans="1:1">
      <c r="A27" s="13">
        <v>1.1759999999999999</v>
      </c>
    </row>
    <row r="28" spans="1:1">
      <c r="A28" s="13">
        <v>1.177</v>
      </c>
    </row>
    <row r="29" spans="1:1">
      <c r="A29" s="13">
        <v>1.1779999999999999</v>
      </c>
    </row>
    <row r="30" spans="1:1">
      <c r="A30" s="13">
        <v>1.179</v>
      </c>
    </row>
    <row r="31" spans="1:1">
      <c r="A31" s="13">
        <v>1.18</v>
      </c>
    </row>
    <row r="32" spans="1:1">
      <c r="A32" s="13">
        <v>1.181</v>
      </c>
    </row>
    <row r="33" spans="1:1">
      <c r="A33" s="13">
        <v>1.1819999999999999</v>
      </c>
    </row>
    <row r="34" spans="1:1">
      <c r="A34" s="13">
        <v>1.1830000000000001</v>
      </c>
    </row>
    <row r="35" spans="1:1">
      <c r="A35" s="13">
        <v>1.1839999999999999</v>
      </c>
    </row>
    <row r="36" spans="1:1">
      <c r="A36" s="13">
        <v>1.1850000000000001</v>
      </c>
    </row>
    <row r="37" spans="1:1">
      <c r="A37" s="13">
        <v>1.1859999999999999</v>
      </c>
    </row>
    <row r="38" spans="1:1">
      <c r="A38" s="13">
        <v>1.1870000000000001</v>
      </c>
    </row>
    <row r="39" spans="1:1">
      <c r="A39" s="13">
        <v>1.1879999999999999</v>
      </c>
    </row>
    <row r="40" spans="1:1">
      <c r="A40" s="13">
        <v>1.1890000000000001</v>
      </c>
    </row>
    <row r="41" spans="1:1">
      <c r="A41" s="13">
        <v>1.19</v>
      </c>
    </row>
    <row r="42" spans="1:1">
      <c r="A42" s="13">
        <v>1.1910000000000001</v>
      </c>
    </row>
    <row r="43" spans="1:1">
      <c r="A43" s="13">
        <v>1.1919999999999999</v>
      </c>
    </row>
    <row r="44" spans="1:1">
      <c r="A44" s="13">
        <v>1.1930000000000001</v>
      </c>
    </row>
    <row r="45" spans="1:1">
      <c r="A45" s="13">
        <v>1.194</v>
      </c>
    </row>
    <row r="46" spans="1:1">
      <c r="A46" s="13">
        <v>1.1950000000000001</v>
      </c>
    </row>
    <row r="47" spans="1:1">
      <c r="A47" s="13">
        <v>1.1960000000000099</v>
      </c>
    </row>
    <row r="48" spans="1:1">
      <c r="A48" s="13">
        <v>1.1970000000000101</v>
      </c>
    </row>
    <row r="49" spans="1:1">
      <c r="A49" s="13">
        <v>1.1980000000000099</v>
      </c>
    </row>
    <row r="50" spans="1:1">
      <c r="A50" s="13">
        <v>1.1990000000000101</v>
      </c>
    </row>
    <row r="51" spans="1:1">
      <c r="A51" s="13">
        <v>1.2000000000000099</v>
      </c>
    </row>
    <row r="52" spans="1:1">
      <c r="A52" s="13">
        <v>1.2010000000000101</v>
      </c>
    </row>
    <row r="53" spans="1:1">
      <c r="A53" s="13">
        <v>1.2020000000000099</v>
      </c>
    </row>
    <row r="54" spans="1:1">
      <c r="A54" s="13">
        <v>1.2030000000000101</v>
      </c>
    </row>
    <row r="55" spans="1:1">
      <c r="A55" s="13">
        <v>1.20400000000001</v>
      </c>
    </row>
    <row r="56" spans="1:1">
      <c r="A56" s="13">
        <v>1.2050000000000101</v>
      </c>
    </row>
    <row r="57" spans="1:1">
      <c r="A57" s="13">
        <v>1.20600000000001</v>
      </c>
    </row>
    <row r="58" spans="1:1">
      <c r="A58" s="13">
        <v>1.2070000000000101</v>
      </c>
    </row>
    <row r="59" spans="1:1">
      <c r="A59" s="13">
        <v>1.20800000000001</v>
      </c>
    </row>
    <row r="60" spans="1:1">
      <c r="A60" s="13">
        <v>1.2090000000000101</v>
      </c>
    </row>
    <row r="61" spans="1:1">
      <c r="A61" s="13">
        <v>1.21000000000001</v>
      </c>
    </row>
    <row r="62" spans="1:1">
      <c r="A62" s="13">
        <v>1.2110000000000101</v>
      </c>
    </row>
    <row r="63" spans="1:1">
      <c r="A63" s="13">
        <v>1.21200000000001</v>
      </c>
    </row>
    <row r="64" spans="1:1">
      <c r="A64" s="13">
        <v>1.2130000000000101</v>
      </c>
    </row>
    <row r="65" spans="1:1">
      <c r="A65" s="13">
        <v>1.21400000000001</v>
      </c>
    </row>
    <row r="66" spans="1:1">
      <c r="A66" s="13">
        <v>1.2150000000000101</v>
      </c>
    </row>
    <row r="67" spans="1:1">
      <c r="A67" s="13">
        <v>1.21600000000001</v>
      </c>
    </row>
    <row r="68" spans="1:1">
      <c r="A68" s="13">
        <v>1.2170000000000101</v>
      </c>
    </row>
    <row r="69" spans="1:1">
      <c r="A69" s="13">
        <v>1.21800000000001</v>
      </c>
    </row>
    <row r="70" spans="1:1">
      <c r="A70" s="13">
        <v>1.2190000000000101</v>
      </c>
    </row>
    <row r="71" spans="1:1">
      <c r="A71" s="13">
        <v>1.22000000000001</v>
      </c>
    </row>
    <row r="72" spans="1:1">
      <c r="A72" s="13">
        <v>1.2210000000000101</v>
      </c>
    </row>
    <row r="73" spans="1:1">
      <c r="A73" s="13">
        <v>1.22200000000001</v>
      </c>
    </row>
    <row r="74" spans="1:1">
      <c r="A74" s="13">
        <v>1.2230000000000101</v>
      </c>
    </row>
    <row r="75" spans="1:1">
      <c r="A75" s="13">
        <v>1.22400000000001</v>
      </c>
    </row>
    <row r="76" spans="1:1">
      <c r="A76" s="13">
        <v>1.2250000000000101</v>
      </c>
    </row>
    <row r="77" spans="1:1">
      <c r="A77" s="13">
        <v>1.22600000000001</v>
      </c>
    </row>
    <row r="78" spans="1:1">
      <c r="A78" s="13">
        <v>1.2270000000000101</v>
      </c>
    </row>
    <row r="79" spans="1:1">
      <c r="A79" s="13">
        <v>1.22800000000001</v>
      </c>
    </row>
    <row r="80" spans="1:1">
      <c r="A80" s="13">
        <v>1.2290000000000101</v>
      </c>
    </row>
    <row r="81" spans="1:1">
      <c r="A81" s="13">
        <v>1.23000000000001</v>
      </c>
    </row>
    <row r="82" spans="1:1">
      <c r="A82" s="13">
        <v>1.2310000000000101</v>
      </c>
    </row>
    <row r="83" spans="1:1">
      <c r="A83" s="13">
        <v>1.23200000000001</v>
      </c>
    </row>
    <row r="84" spans="1:1">
      <c r="A84" s="13">
        <v>1.2330000000000101</v>
      </c>
    </row>
    <row r="85" spans="1:1">
      <c r="A85" s="13">
        <v>1.23400000000001</v>
      </c>
    </row>
    <row r="86" spans="1:1">
      <c r="A86" s="13">
        <v>1.2350000000000101</v>
      </c>
    </row>
    <row r="87" spans="1:1">
      <c r="A87" s="13">
        <v>1.23600000000001</v>
      </c>
    </row>
    <row r="88" spans="1:1">
      <c r="A88" s="13">
        <v>1.2370000000000101</v>
      </c>
    </row>
    <row r="89" spans="1:1">
      <c r="A89" s="13">
        <v>1.23800000000001</v>
      </c>
    </row>
    <row r="90" spans="1:1">
      <c r="A90" s="13">
        <v>1.2390000000000101</v>
      </c>
    </row>
    <row r="91" spans="1:1">
      <c r="A91" s="13">
        <v>1.24000000000001</v>
      </c>
    </row>
    <row r="92" spans="1:1">
      <c r="A92" s="13">
        <v>1.2410000000000101</v>
      </c>
    </row>
    <row r="93" spans="1:1">
      <c r="A93" s="13">
        <v>1.24200000000001</v>
      </c>
    </row>
    <row r="94" spans="1:1">
      <c r="A94" s="13">
        <v>1.2430000000000101</v>
      </c>
    </row>
    <row r="95" spans="1:1">
      <c r="A95" s="13">
        <v>1.24400000000001</v>
      </c>
    </row>
    <row r="96" spans="1:1">
      <c r="A96" s="13">
        <v>1.2450000000000101</v>
      </c>
    </row>
    <row r="97" spans="1:1">
      <c r="A97" s="13">
        <v>1.24600000000001</v>
      </c>
    </row>
    <row r="98" spans="1:1">
      <c r="A98" s="13">
        <v>1.2470000000000101</v>
      </c>
    </row>
    <row r="99" spans="1:1">
      <c r="A99" s="13">
        <v>1.24800000000001</v>
      </c>
    </row>
    <row r="100" spans="1:1">
      <c r="A100" s="13">
        <v>1.2490000000000101</v>
      </c>
    </row>
    <row r="101" spans="1:1">
      <c r="A101" s="13">
        <v>1.25000000000001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A090013BEE95488BFE93D3F039CB73" ma:contentTypeVersion="19" ma:contentTypeDescription="Een nieuw document maken." ma:contentTypeScope="" ma:versionID="0c1c72b834441c19fae1858d5a8bcb86">
  <xsd:schema xmlns:xsd="http://www.w3.org/2001/XMLSchema" xmlns:xs="http://www.w3.org/2001/XMLSchema" xmlns:p="http://schemas.microsoft.com/office/2006/metadata/properties" xmlns:ns2="bf3d2008-c423-4719-8267-0a2df733c7e1" xmlns:ns3="a0cf0202-a5c5-484a-8f56-a5c31f00845a" xmlns:ns4="02702376-cb15-4beb-959e-e30b3f1455fe" targetNamespace="http://schemas.microsoft.com/office/2006/metadata/properties" ma:root="true" ma:fieldsID="f3f6573321d6d48623db26fa2ad083c8" ns2:_="" ns3:_="" ns4:_="">
    <xsd:import namespace="bf3d2008-c423-4719-8267-0a2df733c7e1"/>
    <xsd:import namespace="a0cf0202-a5c5-484a-8f56-a5c31f00845a"/>
    <xsd:import namespace="02702376-cb15-4beb-959e-e30b3f1455fe"/>
    <xsd:element name="properties">
      <xsd:complexType>
        <xsd:sequence>
          <xsd:element name="documentManagement">
            <xsd:complexType>
              <xsd:all>
                <xsd:element ref="ns2:TaxCatchAll" minOccurs="0"/>
                <xsd:element ref="ns3:SharedWithUsers" minOccurs="0"/>
                <xsd:element ref="ns3:SharedWithDetails" minOccurs="0"/>
                <xsd:element ref="ns4:e26c6b24c3df49c793a0121843eb7569" minOccurs="0"/>
                <xsd:element ref="ns4:MediaServiceMetadata" minOccurs="0"/>
                <xsd:element ref="ns4:MediaServiceFastMetadata" minOccurs="0"/>
                <xsd:element ref="ns4:MediaServiceDateTaken" minOccurs="0"/>
                <xsd:element ref="ns4:MediaServiceObjectDetectorVersions" minOccurs="0"/>
                <xsd:element ref="ns4:MediaServiceGenerationTime" minOccurs="0"/>
                <xsd:element ref="ns4:MediaServiceEventHashCode" minOccurs="0"/>
                <xsd:element ref="ns4:MediaLengthInSeconds" minOccurs="0"/>
                <xsd:element ref="ns4:lcf76f155ced4ddcb4097134ff3c332f" minOccurs="0"/>
                <xsd:element ref="ns4:MediaServiceOCR" minOccurs="0"/>
                <xsd:element ref="ns4:MediaServiceLocation"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3d2008-c423-4719-8267-0a2df733c7e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a508e5f-11c9-4dc4-9df6-52b1ca3bff2f}" ma:internalName="TaxCatchAll" ma:showField="CatchAllData" ma:web="bf3d2008-c423-4719-8267-0a2df733c7e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702376-cb15-4beb-959e-e30b3f1455fe" elementFormDefault="qualified">
    <xsd:import namespace="http://schemas.microsoft.com/office/2006/documentManagement/types"/>
    <xsd:import namespace="http://schemas.microsoft.com/office/infopath/2007/PartnerControls"/>
    <xsd:element name="e26c6b24c3df49c793a0121843eb7569" ma:index="12" nillable="true" ma:taxonomy="true" ma:internalName="e26c6b24c3df49c793a0121843eb7569" ma:taxonomyFieldName="Afdelingscode" ma:displayName="Afdelingscode" ma:default="3;#P＆O|358cb00d-3b53-4b2f-8e6b-5c97583b1f3d" ma:fieldId="{e26c6b24-c3df-49c7-93a0-121843eb7569}"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a0cf0202-a5c5-484a-8f56-a5c31f00845a">
      <UserInfo>
        <DisplayName/>
        <AccountId xsi:nil="true"/>
        <AccountType/>
      </UserInfo>
    </SharedWithUsers>
    <TaxCatchAll xmlns="bf3d2008-c423-4719-8267-0a2df733c7e1">
      <Value>3</Value>
    </TaxCatchAll>
    <lcf76f155ced4ddcb4097134ff3c332f xmlns="02702376-cb15-4beb-959e-e30b3f1455fe">
      <Terms xmlns="http://schemas.microsoft.com/office/infopath/2007/PartnerControls"/>
    </lcf76f155ced4ddcb4097134ff3c332f>
    <e26c6b24c3df49c793a0121843eb7569 xmlns="02702376-cb15-4beb-959e-e30b3f1455fe">
      <Terms xmlns="http://schemas.microsoft.com/office/infopath/2007/PartnerControls">
        <TermInfo xmlns="http://schemas.microsoft.com/office/infopath/2007/PartnerControls">
          <TermName xmlns="http://schemas.microsoft.com/office/infopath/2007/PartnerControls">P＆O</TermName>
          <TermId xmlns="http://schemas.microsoft.com/office/infopath/2007/PartnerControls">358cb00d-3b53-4b2f-8e6b-5c97583b1f3d</TermId>
        </TermInfo>
      </Terms>
    </e26c6b24c3df49c793a0121843eb7569>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7E3227-A8D7-40A9-9DB4-8F16A37184FC}"/>
</file>

<file path=customXml/itemProps2.xml><?xml version="1.0" encoding="utf-8"?>
<ds:datastoreItem xmlns:ds="http://schemas.openxmlformats.org/officeDocument/2006/customXml" ds:itemID="{D2C0BBAE-B415-4027-88AA-48183909C7F0}"/>
</file>

<file path=customXml/itemProps3.xml><?xml version="1.0" encoding="utf-8"?>
<ds:datastoreItem xmlns:ds="http://schemas.openxmlformats.org/officeDocument/2006/customXml" ds:itemID="{29C81854-DC9E-4ECA-9019-ABE2D5147820}"/>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Nagelkerke, Olivier</dc:creator>
  <cp:keywords/>
  <dc:description/>
  <cp:lastModifiedBy>Stevens, Laura</cp:lastModifiedBy>
  <cp:revision/>
  <dcterms:created xsi:type="dcterms:W3CDTF">2020-09-11T09:29:53Z</dcterms:created>
  <dcterms:modified xsi:type="dcterms:W3CDTF">2024-11-15T09:39:57Z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0x01010096A090013BEE95488BFE93D3F039CB73</vt:lpwstr>
  </property>
  <property fmtid="{D5CDD505-2E9C-101B-9397-08002B2CF9AE}" pid="3" name="Afdelingnaam">
    <vt:lpwstr>1;#PEC|cd9905e9-2e4b-45da-98f8-2b71f4ce1c24</vt:lpwstr>
  </property>
  <property fmtid="{D5CDD505-2E9C-101B-9397-08002B2CF9AE}" pid="4" name="MediaServiceImageTags">
    <vt:lpwstr/>
  </property>
  <property fmtid="{D5CDD505-2E9C-101B-9397-08002B2CF9AE}" pid="5" name="Afdelingscode">
    <vt:lpwstr>3;#P＆O|358cb00d-3b53-4b2f-8e6b-5c97583b1f3d</vt:lpwstr>
  </property>
  <property fmtid="{D5CDD505-2E9C-101B-9397-08002B2CF9AE}" pid="6" name="Order">
    <vt:r8>22783700</vt:r8>
  </property>
  <property fmtid="{D5CDD505-2E9C-101B-9397-08002B2CF9AE}" pid="7" name="e26c6b24c3df49c793a0121843eb7569">
    <vt:lpwstr>P＆O|358cb00d-3b53-4b2f-8e6b-5c97583b1f3d</vt:lpwstr>
  </property>
  <property fmtid="{D5CDD505-2E9C-101B-9397-08002B2CF9AE}" pid="8" name="xd_Signature">
    <vt:bool>false</vt:bool>
  </property>
  <property fmtid="{D5CDD505-2E9C-101B-9397-08002B2CF9AE}" pid="9" name="xd_ProgID">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y fmtid="{D5CDD505-2E9C-101B-9397-08002B2CF9AE}" pid="14" name="Afdeling">
    <vt:lpwstr>2;#JUR|c13dae60-aece-4cd4-a722-d80de7d0f43c</vt:lpwstr>
  </property>
</Properties>
</file>