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corporateroot.sharepoint.com/sites/Project-BI7797/Team/WIP/Freesvakken en overhakkers/"/>
    </mc:Choice>
  </mc:AlternateContent>
  <xr:revisionPtr revIDLastSave="64" documentId="13_ncr:1_{C96C9357-A062-4EA2-8C58-76506B9A9DD5}" xr6:coauthVersionLast="47" xr6:coauthVersionMax="47" xr10:uidLastSave="{85B87673-C058-4018-A5A1-9859F2F44DF0}"/>
  <bookViews>
    <workbookView xWindow="-120" yWindow="-120" windowWidth="29040" windowHeight="15840" xr2:uid="{00000000-000D-0000-FFFF-FFFF00000000}"/>
  </bookViews>
  <sheets>
    <sheet name="Freesvakken en overhakkers" sheetId="1" r:id="rId1"/>
    <sheet name="Scheurvull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J83" i="1"/>
  <c r="J82" i="1"/>
  <c r="H47" i="1"/>
  <c r="H49" i="1"/>
  <c r="H53" i="1"/>
  <c r="H55" i="1"/>
  <c r="H59" i="1"/>
  <c r="H61" i="1"/>
  <c r="H64" i="1"/>
  <c r="H65" i="1"/>
  <c r="H71" i="1"/>
  <c r="H73" i="1"/>
  <c r="H74" i="1"/>
  <c r="H76" i="1"/>
  <c r="H42" i="1"/>
  <c r="F43" i="1"/>
  <c r="H43" i="1" s="1"/>
  <c r="F44" i="1"/>
  <c r="H44" i="1" s="1"/>
  <c r="F45" i="1"/>
  <c r="H45" i="1" s="1"/>
  <c r="F46" i="1"/>
  <c r="H46" i="1" s="1"/>
  <c r="F47" i="1"/>
  <c r="F48" i="1"/>
  <c r="H48" i="1" s="1"/>
  <c r="F49" i="1"/>
  <c r="F50" i="1"/>
  <c r="H50" i="1" s="1"/>
  <c r="F51" i="1"/>
  <c r="H51" i="1" s="1"/>
  <c r="F52" i="1"/>
  <c r="H52" i="1" s="1"/>
  <c r="F53" i="1"/>
  <c r="F54" i="1"/>
  <c r="H54" i="1" s="1"/>
  <c r="F55" i="1"/>
  <c r="F56" i="1"/>
  <c r="H56" i="1" s="1"/>
  <c r="F57" i="1"/>
  <c r="H57" i="1" s="1"/>
  <c r="F58" i="1"/>
  <c r="H58" i="1" s="1"/>
  <c r="F59" i="1"/>
  <c r="F60" i="1"/>
  <c r="H60" i="1" s="1"/>
  <c r="F61" i="1"/>
  <c r="F62" i="1"/>
  <c r="H62" i="1" s="1"/>
  <c r="F63" i="1"/>
  <c r="H63" i="1" s="1"/>
  <c r="F64" i="1"/>
  <c r="F65" i="1"/>
  <c r="F66" i="1"/>
  <c r="H66" i="1" s="1"/>
  <c r="F67" i="1"/>
  <c r="H67" i="1" s="1"/>
  <c r="F68" i="1"/>
  <c r="H68" i="1" s="1"/>
  <c r="F69" i="1"/>
  <c r="H69" i="1" s="1"/>
  <c r="F70" i="1"/>
  <c r="H70" i="1" s="1"/>
  <c r="F71" i="1"/>
  <c r="F72" i="1"/>
  <c r="H72" i="1" s="1"/>
  <c r="F73" i="1"/>
  <c r="F74" i="1"/>
  <c r="F75" i="1"/>
  <c r="H75" i="1" s="1"/>
  <c r="F76" i="1"/>
  <c r="F42" i="1"/>
  <c r="H9" i="1"/>
  <c r="H10" i="1"/>
  <c r="H14" i="1"/>
  <c r="H15" i="1"/>
  <c r="H20" i="1"/>
  <c r="H21" i="1"/>
  <c r="H26" i="1"/>
  <c r="H27" i="1"/>
  <c r="H30" i="1"/>
  <c r="F9" i="1"/>
  <c r="F10" i="1"/>
  <c r="F11" i="1"/>
  <c r="H11" i="1" s="1"/>
  <c r="F12" i="1"/>
  <c r="H12" i="1" s="1"/>
  <c r="F13" i="1"/>
  <c r="H13" i="1" s="1"/>
  <c r="F14" i="1"/>
  <c r="F15" i="1"/>
  <c r="F16" i="1"/>
  <c r="H16" i="1" s="1"/>
  <c r="F17" i="1"/>
  <c r="H17" i="1" s="1"/>
  <c r="F18" i="1"/>
  <c r="H18" i="1" s="1"/>
  <c r="F19" i="1"/>
  <c r="H19" i="1" s="1"/>
  <c r="F20" i="1"/>
  <c r="F21" i="1"/>
  <c r="F22" i="1"/>
  <c r="H22" i="1" s="1"/>
  <c r="F23" i="1"/>
  <c r="H23" i="1" s="1"/>
  <c r="F24" i="1"/>
  <c r="H24" i="1" s="1"/>
  <c r="F25" i="1"/>
  <c r="H25" i="1" s="1"/>
  <c r="F26" i="1"/>
  <c r="F27" i="1"/>
  <c r="F28" i="1"/>
  <c r="H28" i="1" s="1"/>
  <c r="F29" i="1"/>
  <c r="H29" i="1" s="1"/>
  <c r="F30" i="1"/>
  <c r="F8" i="1"/>
  <c r="H8" i="1" s="1"/>
  <c r="F156" i="1"/>
  <c r="F157" i="1"/>
  <c r="F158" i="1"/>
  <c r="F159" i="1"/>
  <c r="F160" i="1"/>
  <c r="F161" i="1"/>
  <c r="F162" i="1"/>
  <c r="F155" i="1"/>
  <c r="G30" i="1"/>
  <c r="G29" i="1"/>
  <c r="G28" i="1"/>
  <c r="G27" i="1"/>
  <c r="G26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8" i="1"/>
  <c r="F145" i="1"/>
  <c r="F144" i="1"/>
  <c r="F143" i="1"/>
  <c r="F142" i="1"/>
  <c r="F141" i="1"/>
  <c r="F140" i="1"/>
  <c r="F139" i="1"/>
  <c r="G76" i="1"/>
  <c r="G75" i="1"/>
  <c r="G74" i="1"/>
  <c r="G73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46" i="1"/>
  <c r="F84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42" i="1"/>
  <c r="D46" i="2"/>
  <c r="M8" i="1" l="1"/>
  <c r="M7" i="1"/>
  <c r="L7" i="1"/>
  <c r="G36" i="1"/>
  <c r="F165" i="1"/>
  <c r="G79" i="1"/>
  <c r="F149" i="1"/>
</calcChain>
</file>

<file path=xl/sharedStrings.xml><?xml version="1.0" encoding="utf-8"?>
<sst xmlns="http://schemas.openxmlformats.org/spreadsheetml/2006/main" count="329" uniqueCount="180">
  <si>
    <t>Straatnaam:</t>
  </si>
  <si>
    <t>Plaatsbepaling:</t>
  </si>
  <si>
    <t>Lengte:</t>
  </si>
  <si>
    <t>Breedte:</t>
  </si>
  <si>
    <t>Oppervlak:</t>
  </si>
  <si>
    <t>Opmerkingen:</t>
  </si>
  <si>
    <t>Totaal blad:</t>
  </si>
  <si>
    <t xml:space="preserve">Gemeente Simpelveld </t>
  </si>
  <si>
    <t>BOCHOLTZ</t>
  </si>
  <si>
    <t>Totaal</t>
  </si>
  <si>
    <t>Reparatievak</t>
  </si>
  <si>
    <t>Scheurvulling</t>
  </si>
  <si>
    <t>Overhakkers</t>
  </si>
  <si>
    <t>Simpelveld</t>
  </si>
  <si>
    <t>Bocholtz</t>
  </si>
  <si>
    <t>Kloosterstraat</t>
  </si>
  <si>
    <t>ingang Rode Beuk</t>
  </si>
  <si>
    <t>hoek Rode Put</t>
  </si>
  <si>
    <t>vlak voor mini rotonde</t>
  </si>
  <si>
    <t>Pater Damiaanstraat</t>
  </si>
  <si>
    <t>Rode Put</t>
  </si>
  <si>
    <t>Hoogenbergervoetpad</t>
  </si>
  <si>
    <t>Sweijersgewanden</t>
  </si>
  <si>
    <t>Pulsterstraat</t>
  </si>
  <si>
    <t>11 (in bocht)</t>
  </si>
  <si>
    <t>Giezerstraat</t>
  </si>
  <si>
    <t>1e bocht vanaf Rolduckerweg</t>
  </si>
  <si>
    <t>Dit is een vak dat 26 m2 groot is maar afm. is verschillend</t>
  </si>
  <si>
    <t>Rolduckerweg</t>
  </si>
  <si>
    <t>vlak voor rotonde</t>
  </si>
  <si>
    <t>komend van Heerlen</t>
  </si>
  <si>
    <t>Huls</t>
  </si>
  <si>
    <t>bij wegversmalling</t>
  </si>
  <si>
    <t>Wissemicherweg</t>
  </si>
  <si>
    <t>ca. 20 m voor Veeweg</t>
  </si>
  <si>
    <t>Wijnstraat</t>
  </si>
  <si>
    <t>vlak voor gemeentegrens</t>
  </si>
  <si>
    <t>ca. 100 m voor Molsberg</t>
  </si>
  <si>
    <t>gat</t>
  </si>
  <si>
    <t>ca. 50 m voor Molsberg</t>
  </si>
  <si>
    <t>kruispunt Molsberg</t>
  </si>
  <si>
    <t>Molsberg</t>
  </si>
  <si>
    <t>ca. 100 m voor Peuschkensheiderweg</t>
  </si>
  <si>
    <t>kruispunt Schanternelsweg</t>
  </si>
  <si>
    <t>bij gietijzeren monument</t>
  </si>
  <si>
    <t>richting Ubachsberg</t>
  </si>
  <si>
    <t>richting roda stadion</t>
  </si>
  <si>
    <t>54a</t>
  </si>
  <si>
    <t>Gilissenstraat</t>
  </si>
  <si>
    <t>Zijstraat</t>
  </si>
  <si>
    <t>Kapelstraat</t>
  </si>
  <si>
    <t>hoek Zijstraat</t>
  </si>
  <si>
    <t>Opnameformulier scheurvulling</t>
  </si>
  <si>
    <t>Opnameformulier overhakkers en reparatievakken</t>
  </si>
  <si>
    <t>Nieuwe Gaasstraat</t>
  </si>
  <si>
    <t>kruispunt Stationstraat</t>
  </si>
  <si>
    <t>Via reconstructie Stationstraat?</t>
  </si>
  <si>
    <t>Bulkemsbroek</t>
  </si>
  <si>
    <t xml:space="preserve">Dr. Poelsplein </t>
  </si>
  <si>
    <t>Brewerstraat</t>
  </si>
  <si>
    <t>Houbiersstraat</t>
  </si>
  <si>
    <t>Norbertijnenstraat</t>
  </si>
  <si>
    <t>Buijs Roggestraat</t>
  </si>
  <si>
    <t>St. Remigiusstraat</t>
  </si>
  <si>
    <t>t.h.v. Brewerstraat</t>
  </si>
  <si>
    <t>t.h.v. Gilissenstraat</t>
  </si>
  <si>
    <t>t.h.v. Hulsbergweg</t>
  </si>
  <si>
    <t>Pleistraat</t>
  </si>
  <si>
    <t>rotonde, zijde shoko</t>
  </si>
  <si>
    <t>rotonde, zijde Oude Schoolhuis</t>
  </si>
  <si>
    <t>as rijbaan</t>
  </si>
  <si>
    <t>Mr. Jongenstraat</t>
  </si>
  <si>
    <t>Irmstraat</t>
  </si>
  <si>
    <t>Tussen de driehoeken en 1-1 streep</t>
  </si>
  <si>
    <t>Bulkemstraat</t>
  </si>
  <si>
    <t>gat in bestaand freesvak</t>
  </si>
  <si>
    <t>Buiten de bebouwde kom</t>
  </si>
  <si>
    <t>as weg staat open (50 m voor gemeentegrens)</t>
  </si>
  <si>
    <t>as weg staat open (bij laatste woning)</t>
  </si>
  <si>
    <t>Buiten de bebouwde kom, huisnr. 45</t>
  </si>
  <si>
    <t>Oude Molenstraat</t>
  </si>
  <si>
    <t>2a</t>
  </si>
  <si>
    <t>overzijde straat bij inrit</t>
  </si>
  <si>
    <t>5-5a</t>
  </si>
  <si>
    <t>vlak voor inrit huisnr. 4, gat</t>
  </si>
  <si>
    <t>Hennebergweg</t>
  </si>
  <si>
    <t>in het bergje</t>
  </si>
  <si>
    <t>gat, randschade</t>
  </si>
  <si>
    <t>vlak na schuine drempel</t>
  </si>
  <si>
    <t>Dr. Poelsplein</t>
  </si>
  <si>
    <t>22a</t>
  </si>
  <si>
    <t>Haembuckerstraat</t>
  </si>
  <si>
    <t>gat, sinkhole</t>
  </si>
  <si>
    <t>thv Haembuckerstraat</t>
  </si>
  <si>
    <t>bocht picknickplaats</t>
  </si>
  <si>
    <t>Peitzenberg</t>
  </si>
  <si>
    <t>Panisserweide</t>
  </si>
  <si>
    <t>Lange Graaf</t>
  </si>
  <si>
    <t>buiten de kom in as weg</t>
  </si>
  <si>
    <t>Waalbroek</t>
  </si>
  <si>
    <t>Delta</t>
  </si>
  <si>
    <t xml:space="preserve">van der Leyenstraat </t>
  </si>
  <si>
    <t>Schilterstraat</t>
  </si>
  <si>
    <t>t.h.v. friture</t>
  </si>
  <si>
    <t>Dr. Ottenstraat</t>
  </si>
  <si>
    <t>t.h.v. Cultuurhoes</t>
  </si>
  <si>
    <t>Brandstraat</t>
  </si>
  <si>
    <t>bocht Hennebergstraat</t>
  </si>
  <si>
    <t>rondom kolk</t>
  </si>
  <si>
    <t>Scheelenstraat</t>
  </si>
  <si>
    <t>2 t/m 12</t>
  </si>
  <si>
    <t>Schanternelsweg</t>
  </si>
  <si>
    <t>t.h.v. Bosschenhuizerweg</t>
  </si>
  <si>
    <t>Bosschenhuizen</t>
  </si>
  <si>
    <t>in bocht vanaf put</t>
  </si>
  <si>
    <t>ca. 50 m hoger dan huisnr. 4</t>
  </si>
  <si>
    <t>randschade</t>
  </si>
  <si>
    <t>rondom put</t>
  </si>
  <si>
    <t>van der Leyenstraat</t>
  </si>
  <si>
    <t>Cochemstraat</t>
  </si>
  <si>
    <t>vanaf bos tot aan Wissemicherweg</t>
  </si>
  <si>
    <t>Aretsbosweg</t>
  </si>
  <si>
    <t>parkeerplaats</t>
  </si>
  <si>
    <t>bij uitgang P-plaats bij pijl</t>
  </si>
  <si>
    <t>van den Hovestraat</t>
  </si>
  <si>
    <t>kruispunt Kerkeveld</t>
  </si>
  <si>
    <t>Bocholtzerweg</t>
  </si>
  <si>
    <t>vlak voor overgang BSS</t>
  </si>
  <si>
    <t>in bocht Schilterstraat</t>
  </si>
  <si>
    <t>Nijswillerweg</t>
  </si>
  <si>
    <t>fietspad</t>
  </si>
  <si>
    <t>picknickplaats</t>
  </si>
  <si>
    <t>t.h.v. scoutinggebouw, gat</t>
  </si>
  <si>
    <t>Baneheide</t>
  </si>
  <si>
    <t>Heiweg</t>
  </si>
  <si>
    <t>Bethlehemstraat</t>
  </si>
  <si>
    <t>tussen Baneheide en Plateweg</t>
  </si>
  <si>
    <t>Vincentiusstraat</t>
  </si>
  <si>
    <t>Rosaliestraat</t>
  </si>
  <si>
    <t>Jacobusstraat</t>
  </si>
  <si>
    <t>Billenhovenstraat</t>
  </si>
  <si>
    <t>Kruisbroederstraat</t>
  </si>
  <si>
    <t>Lazaristenstraat</t>
  </si>
  <si>
    <t>Elf Schoorstenen</t>
  </si>
  <si>
    <t>Kerkeveld</t>
  </si>
  <si>
    <t xml:space="preserve">Tienbaan </t>
  </si>
  <si>
    <t>deel langs autosnelweg</t>
  </si>
  <si>
    <t>vanaf autoweg naar Prickart</t>
  </si>
  <si>
    <t>Steenberg</t>
  </si>
  <si>
    <t>Tienbaan</t>
  </si>
  <si>
    <t>bij 1e uitrit vanaf Stevensweg</t>
  </si>
  <si>
    <t>t.h.v. koeienstal</t>
  </si>
  <si>
    <t>direct na ingang koeienstal</t>
  </si>
  <si>
    <t>na uitgang, tussen boerderijen</t>
  </si>
  <si>
    <t>Schoolstraat</t>
  </si>
  <si>
    <t>37 t/m 41</t>
  </si>
  <si>
    <t>Groeneboord</t>
  </si>
  <si>
    <t>Persoonstraat</t>
  </si>
  <si>
    <t>Julianastraat</t>
  </si>
  <si>
    <t>Steenbergervoetpad</t>
  </si>
  <si>
    <t>kruispunt Kommerstraat</t>
  </si>
  <si>
    <t>Molenweg</t>
  </si>
  <si>
    <t>De Baan</t>
  </si>
  <si>
    <t>Begoniastraat</t>
  </si>
  <si>
    <t>Op de Klinkert</t>
  </si>
  <si>
    <t>d.d. 1 maart 2024, Wegbeheer 2023</t>
  </si>
  <si>
    <t>Op de Weijer</t>
  </si>
  <si>
    <t>Gasthof</t>
  </si>
  <si>
    <t>thv Bongaarderweg</t>
  </si>
  <si>
    <t>Margrietstraat</t>
  </si>
  <si>
    <t>thv Crocusstraat</t>
  </si>
  <si>
    <t>Rozenstraat</t>
  </si>
  <si>
    <t>Wijngracht</t>
  </si>
  <si>
    <t>voor bocht naar Heiweg</t>
  </si>
  <si>
    <t>betreft bestaand freesvak</t>
  </si>
  <si>
    <t>tussen Hartjensweg en Baneheide(parallelweg)</t>
  </si>
  <si>
    <t>SOM B&lt;1</t>
  </si>
  <si>
    <t>SOM B=1-2,5</t>
  </si>
  <si>
    <t>Breedte Frezen:</t>
  </si>
  <si>
    <t>Oppervlak Frezen: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</si>
</sst>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2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/>
    <xf numFmtId="0" fontId="7" fillId="0" borderId="0" xfId="0" applyFont="1" applyFill="1" applyBorder="1"/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wrapText="1"/>
    </xf>
    <xf numFmtId="2" fontId="5" fillId="0" borderId="5" xfId="0" applyNumberFormat="1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left" wrapText="1"/>
    </xf>
    <xf numFmtId="0" fontId="4" fillId="0" borderId="7" xfId="0" applyNumberFormat="1" applyFont="1" applyFill="1" applyBorder="1" applyAlignment="1">
      <alignment horizontal="center" wrapText="1"/>
    </xf>
    <xf numFmtId="2" fontId="4" fillId="0" borderId="7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2" fontId="5" fillId="0" borderId="3" xfId="0" applyNumberFormat="1" applyFont="1" applyFill="1" applyBorder="1" applyAlignment="1">
      <alignment horizontal="center"/>
    </xf>
    <xf numFmtId="0" fontId="4" fillId="0" borderId="4" xfId="0" applyFont="1" applyFill="1" applyBorder="1"/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/>
    <xf numFmtId="0" fontId="5" fillId="0" borderId="11" xfId="0" applyFont="1" applyFill="1" applyBorder="1" applyAlignment="1">
      <alignment horizontal="center"/>
    </xf>
    <xf numFmtId="0" fontId="4" fillId="0" borderId="12" xfId="0" applyFont="1" applyFill="1" applyBorder="1"/>
    <xf numFmtId="0" fontId="4" fillId="0" borderId="13" xfId="0" applyFont="1" applyFill="1" applyBorder="1" applyAlignment="1">
      <alignment horizontal="center"/>
    </xf>
    <xf numFmtId="0" fontId="5" fillId="2" borderId="9" xfId="0" applyFont="1" applyFill="1" applyBorder="1"/>
    <xf numFmtId="0" fontId="4" fillId="0" borderId="13" xfId="0" applyFont="1" applyFill="1" applyBorder="1"/>
    <xf numFmtId="0" fontId="4" fillId="0" borderId="15" xfId="0" applyFont="1" applyFill="1" applyBorder="1"/>
    <xf numFmtId="0" fontId="4" fillId="0" borderId="16" xfId="0" applyFont="1" applyFill="1" applyBorder="1"/>
    <xf numFmtId="0" fontId="6" fillId="0" borderId="12" xfId="0" applyFont="1" applyBorder="1"/>
    <xf numFmtId="0" fontId="4" fillId="0" borderId="13" xfId="0" applyNumberFormat="1" applyFont="1" applyFill="1" applyBorder="1" applyAlignment="1">
      <alignment wrapText="1"/>
    </xf>
    <xf numFmtId="0" fontId="6" fillId="0" borderId="12" xfId="0" applyFont="1" applyFill="1" applyBorder="1"/>
    <xf numFmtId="0" fontId="8" fillId="0" borderId="17" xfId="0" applyFont="1" applyBorder="1"/>
    <xf numFmtId="0" fontId="4" fillId="0" borderId="18" xfId="0" applyNumberFormat="1" applyFont="1" applyFill="1" applyBorder="1" applyAlignment="1">
      <alignment wrapText="1"/>
    </xf>
    <xf numFmtId="0" fontId="4" fillId="0" borderId="12" xfId="0" applyNumberFormat="1" applyFont="1" applyFill="1" applyBorder="1" applyAlignment="1">
      <alignment wrapText="1"/>
    </xf>
    <xf numFmtId="0" fontId="6" fillId="0" borderId="19" xfId="0" applyFont="1" applyBorder="1"/>
    <xf numFmtId="0" fontId="4" fillId="0" borderId="20" xfId="0" applyNumberFormat="1" applyFont="1" applyFill="1" applyBorder="1" applyAlignment="1">
      <alignment horizontal="left" wrapText="1"/>
    </xf>
    <xf numFmtId="0" fontId="4" fillId="0" borderId="20" xfId="0" applyNumberFormat="1" applyFont="1" applyFill="1" applyBorder="1" applyAlignment="1">
      <alignment horizontal="center" wrapText="1"/>
    </xf>
    <xf numFmtId="0" fontId="4" fillId="0" borderId="21" xfId="0" applyNumberFormat="1" applyFont="1" applyFill="1" applyBorder="1" applyAlignment="1">
      <alignment wrapText="1"/>
    </xf>
    <xf numFmtId="0" fontId="4" fillId="0" borderId="16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4" fillId="2" borderId="0" xfId="0" applyFont="1" applyFill="1" applyBorder="1"/>
    <xf numFmtId="0" fontId="1" fillId="0" borderId="0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13" xfId="0" applyNumberFormat="1" applyFont="1" applyFill="1" applyBorder="1" applyAlignment="1">
      <alignment vertical="top" wrapText="1"/>
    </xf>
    <xf numFmtId="2" fontId="5" fillId="0" borderId="20" xfId="0" applyNumberFormat="1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1" fillId="0" borderId="22" xfId="0" applyFont="1" applyFill="1" applyBorder="1" applyAlignment="1">
      <alignment horizontal="left"/>
    </xf>
    <xf numFmtId="0" fontId="4" fillId="0" borderId="24" xfId="0" applyFont="1" applyFill="1" applyBorder="1"/>
    <xf numFmtId="0" fontId="4" fillId="0" borderId="0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5" fillId="0" borderId="14" xfId="0" applyFont="1" applyFill="1" applyBorder="1"/>
    <xf numFmtId="0" fontId="4" fillId="0" borderId="12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vertical="top" wrapText="1"/>
    </xf>
    <xf numFmtId="0" fontId="5" fillId="0" borderId="0" xfId="0" applyFont="1" applyFill="1" applyBorder="1"/>
    <xf numFmtId="2" fontId="5" fillId="0" borderId="0" xfId="0" applyNumberFormat="1" applyFont="1" applyFill="1" applyBorder="1" applyAlignment="1">
      <alignment horizontal="center"/>
    </xf>
    <xf numFmtId="0" fontId="4" fillId="0" borderId="13" xfId="0" applyFont="1" applyFill="1" applyBorder="1" applyAlignment="1">
      <alignment horizontal="left"/>
    </xf>
    <xf numFmtId="0" fontId="4" fillId="0" borderId="24" xfId="0" applyFont="1" applyFill="1" applyBorder="1" applyAlignment="1">
      <alignment horizontal="left"/>
    </xf>
    <xf numFmtId="0" fontId="6" fillId="0" borderId="15" xfId="0" applyFont="1" applyBorder="1"/>
    <xf numFmtId="0" fontId="4" fillId="0" borderId="6" xfId="0" applyNumberFormat="1" applyFont="1" applyFill="1" applyBorder="1" applyAlignment="1">
      <alignment horizontal="left" wrapText="1"/>
    </xf>
    <xf numFmtId="0" fontId="4" fillId="0" borderId="6" xfId="0" applyNumberFormat="1" applyFont="1" applyFill="1" applyBorder="1" applyAlignment="1">
      <alignment horizontal="center" wrapText="1"/>
    </xf>
    <xf numFmtId="2" fontId="4" fillId="0" borderId="6" xfId="0" applyNumberFormat="1" applyFont="1" applyFill="1" applyBorder="1" applyAlignment="1">
      <alignment horizontal="center" wrapText="1"/>
    </xf>
    <xf numFmtId="0" fontId="4" fillId="0" borderId="16" xfId="0" applyNumberFormat="1" applyFont="1" applyFill="1" applyBorder="1" applyAlignment="1">
      <alignment wrapText="1"/>
    </xf>
    <xf numFmtId="2" fontId="4" fillId="0" borderId="6" xfId="0" applyNumberFormat="1" applyFont="1" applyFill="1" applyBorder="1" applyAlignment="1">
      <alignment horizontal="center"/>
    </xf>
    <xf numFmtId="0" fontId="6" fillId="0" borderId="0" xfId="0" applyFont="1" applyBorder="1"/>
    <xf numFmtId="0" fontId="4" fillId="0" borderId="0" xfId="0" applyNumberFormat="1" applyFont="1" applyFill="1" applyBorder="1" applyAlignment="1">
      <alignment wrapText="1"/>
    </xf>
    <xf numFmtId="0" fontId="4" fillId="0" borderId="0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center" wrapText="1"/>
    </xf>
    <xf numFmtId="2" fontId="5" fillId="0" borderId="0" xfId="0" applyNumberFormat="1" applyFont="1" applyFill="1" applyBorder="1" applyAlignment="1">
      <alignment horizontal="center" wrapText="1"/>
    </xf>
    <xf numFmtId="2" fontId="4" fillId="0" borderId="0" xfId="0" applyNumberFormat="1" applyFont="1" applyFill="1" applyBorder="1" applyAlignment="1">
      <alignment horizontal="center" wrapText="1"/>
    </xf>
    <xf numFmtId="0" fontId="5" fillId="0" borderId="17" xfId="0" applyFont="1" applyFill="1" applyBorder="1"/>
    <xf numFmtId="0" fontId="5" fillId="0" borderId="7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2" fontId="4" fillId="0" borderId="0" xfId="0" applyNumberFormat="1" applyFont="1" applyFill="1" applyBorder="1"/>
    <xf numFmtId="2" fontId="4" fillId="0" borderId="25" xfId="0" applyNumberFormat="1" applyFont="1" applyFill="1" applyBorder="1" applyAlignment="1">
      <alignment horizontal="center" wrapText="1"/>
    </xf>
    <xf numFmtId="2" fontId="4" fillId="0" borderId="26" xfId="0" applyNumberFormat="1" applyFont="1" applyFill="1" applyBorder="1" applyAlignment="1">
      <alignment horizontal="center" wrapText="1"/>
    </xf>
    <xf numFmtId="2" fontId="4" fillId="0" borderId="27" xfId="0" applyNumberFormat="1" applyFont="1" applyFill="1" applyBorder="1" applyAlignment="1">
      <alignment horizontal="center" wrapText="1"/>
    </xf>
    <xf numFmtId="2" fontId="5" fillId="0" borderId="28" xfId="0" applyNumberFormat="1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/>
    </xf>
    <xf numFmtId="0" fontId="5" fillId="0" borderId="2" xfId="0" applyFont="1" applyFill="1" applyBorder="1" applyAlignment="1">
      <alignment vertical="top"/>
    </xf>
    <xf numFmtId="0" fontId="5" fillId="0" borderId="3" xfId="0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/>
    </xf>
    <xf numFmtId="2" fontId="4" fillId="2" borderId="0" xfId="0" applyNumberFormat="1" applyFont="1" applyFill="1" applyBorder="1"/>
    <xf numFmtId="2" fontId="10" fillId="0" borderId="0" xfId="0" applyNumberFormat="1" applyFont="1" applyFill="1" applyBorder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5"/>
  <sheetViews>
    <sheetView tabSelected="1" topLeftCell="A9" workbookViewId="0">
      <selection activeCell="F1" sqref="F1"/>
    </sheetView>
  </sheetViews>
  <sheetFormatPr defaultRowHeight="15.75" x14ac:dyDescent="0.25"/>
  <cols>
    <col min="1" max="1" width="5" style="22" customWidth="1"/>
    <col min="2" max="2" width="28.7109375" style="1" customWidth="1"/>
    <col min="3" max="3" width="21.85546875" style="22" customWidth="1"/>
    <col min="4" max="4" width="11.7109375" style="2" customWidth="1"/>
    <col min="5" max="5" width="11" style="2" customWidth="1"/>
    <col min="6" max="6" width="13.42578125" style="2" customWidth="1"/>
    <col min="7" max="8" width="12" style="2" customWidth="1"/>
    <col min="9" max="9" width="31.140625" style="1" customWidth="1"/>
    <col min="10" max="11" width="9.140625" style="1"/>
    <col min="12" max="12" width="12.42578125" style="1" bestFit="1" customWidth="1"/>
    <col min="13" max="259" width="9.140625" style="1"/>
    <col min="260" max="260" width="19.5703125" style="1" customWidth="1"/>
    <col min="261" max="261" width="45.42578125" style="1" customWidth="1"/>
    <col min="262" max="262" width="8.28515625" style="1" customWidth="1"/>
    <col min="263" max="263" width="8.140625" style="1" customWidth="1"/>
    <col min="264" max="264" width="11.140625" style="1" customWidth="1"/>
    <col min="265" max="265" width="15.42578125" style="1" customWidth="1"/>
    <col min="266" max="267" width="9.140625" style="1"/>
    <col min="268" max="268" width="12.42578125" style="1" bestFit="1" customWidth="1"/>
    <col min="269" max="515" width="9.140625" style="1"/>
    <col min="516" max="516" width="19.5703125" style="1" customWidth="1"/>
    <col min="517" max="517" width="45.42578125" style="1" customWidth="1"/>
    <col min="518" max="518" width="8.28515625" style="1" customWidth="1"/>
    <col min="519" max="519" width="8.140625" style="1" customWidth="1"/>
    <col min="520" max="520" width="11.140625" style="1" customWidth="1"/>
    <col min="521" max="521" width="15.42578125" style="1" customWidth="1"/>
    <col min="522" max="523" width="9.140625" style="1"/>
    <col min="524" max="524" width="12.42578125" style="1" bestFit="1" customWidth="1"/>
    <col min="525" max="771" width="9.140625" style="1"/>
    <col min="772" max="772" width="19.5703125" style="1" customWidth="1"/>
    <col min="773" max="773" width="45.42578125" style="1" customWidth="1"/>
    <col min="774" max="774" width="8.28515625" style="1" customWidth="1"/>
    <col min="775" max="775" width="8.140625" style="1" customWidth="1"/>
    <col min="776" max="776" width="11.140625" style="1" customWidth="1"/>
    <col min="777" max="777" width="15.42578125" style="1" customWidth="1"/>
    <col min="778" max="779" width="9.140625" style="1"/>
    <col min="780" max="780" width="12.42578125" style="1" bestFit="1" customWidth="1"/>
    <col min="781" max="1027" width="9.140625" style="1"/>
    <col min="1028" max="1028" width="19.5703125" style="1" customWidth="1"/>
    <col min="1029" max="1029" width="45.42578125" style="1" customWidth="1"/>
    <col min="1030" max="1030" width="8.28515625" style="1" customWidth="1"/>
    <col min="1031" max="1031" width="8.140625" style="1" customWidth="1"/>
    <col min="1032" max="1032" width="11.140625" style="1" customWidth="1"/>
    <col min="1033" max="1033" width="15.42578125" style="1" customWidth="1"/>
    <col min="1034" max="1035" width="9.140625" style="1"/>
    <col min="1036" max="1036" width="12.42578125" style="1" bestFit="1" customWidth="1"/>
    <col min="1037" max="1283" width="9.140625" style="1"/>
    <col min="1284" max="1284" width="19.5703125" style="1" customWidth="1"/>
    <col min="1285" max="1285" width="45.42578125" style="1" customWidth="1"/>
    <col min="1286" max="1286" width="8.28515625" style="1" customWidth="1"/>
    <col min="1287" max="1287" width="8.140625" style="1" customWidth="1"/>
    <col min="1288" max="1288" width="11.140625" style="1" customWidth="1"/>
    <col min="1289" max="1289" width="15.42578125" style="1" customWidth="1"/>
    <col min="1290" max="1291" width="9.140625" style="1"/>
    <col min="1292" max="1292" width="12.42578125" style="1" bestFit="1" customWidth="1"/>
    <col min="1293" max="1539" width="9.140625" style="1"/>
    <col min="1540" max="1540" width="19.5703125" style="1" customWidth="1"/>
    <col min="1541" max="1541" width="45.42578125" style="1" customWidth="1"/>
    <col min="1542" max="1542" width="8.28515625" style="1" customWidth="1"/>
    <col min="1543" max="1543" width="8.140625" style="1" customWidth="1"/>
    <col min="1544" max="1544" width="11.140625" style="1" customWidth="1"/>
    <col min="1545" max="1545" width="15.42578125" style="1" customWidth="1"/>
    <col min="1546" max="1547" width="9.140625" style="1"/>
    <col min="1548" max="1548" width="12.42578125" style="1" bestFit="1" customWidth="1"/>
    <col min="1549" max="1795" width="9.140625" style="1"/>
    <col min="1796" max="1796" width="19.5703125" style="1" customWidth="1"/>
    <col min="1797" max="1797" width="45.42578125" style="1" customWidth="1"/>
    <col min="1798" max="1798" width="8.28515625" style="1" customWidth="1"/>
    <col min="1799" max="1799" width="8.140625" style="1" customWidth="1"/>
    <col min="1800" max="1800" width="11.140625" style="1" customWidth="1"/>
    <col min="1801" max="1801" width="15.42578125" style="1" customWidth="1"/>
    <col min="1802" max="1803" width="9.140625" style="1"/>
    <col min="1804" max="1804" width="12.42578125" style="1" bestFit="1" customWidth="1"/>
    <col min="1805" max="2051" width="9.140625" style="1"/>
    <col min="2052" max="2052" width="19.5703125" style="1" customWidth="1"/>
    <col min="2053" max="2053" width="45.42578125" style="1" customWidth="1"/>
    <col min="2054" max="2054" width="8.28515625" style="1" customWidth="1"/>
    <col min="2055" max="2055" width="8.140625" style="1" customWidth="1"/>
    <col min="2056" max="2056" width="11.140625" style="1" customWidth="1"/>
    <col min="2057" max="2057" width="15.42578125" style="1" customWidth="1"/>
    <col min="2058" max="2059" width="9.140625" style="1"/>
    <col min="2060" max="2060" width="12.42578125" style="1" bestFit="1" customWidth="1"/>
    <col min="2061" max="2307" width="9.140625" style="1"/>
    <col min="2308" max="2308" width="19.5703125" style="1" customWidth="1"/>
    <col min="2309" max="2309" width="45.42578125" style="1" customWidth="1"/>
    <col min="2310" max="2310" width="8.28515625" style="1" customWidth="1"/>
    <col min="2311" max="2311" width="8.140625" style="1" customWidth="1"/>
    <col min="2312" max="2312" width="11.140625" style="1" customWidth="1"/>
    <col min="2313" max="2313" width="15.42578125" style="1" customWidth="1"/>
    <col min="2314" max="2315" width="9.140625" style="1"/>
    <col min="2316" max="2316" width="12.42578125" style="1" bestFit="1" customWidth="1"/>
    <col min="2317" max="2563" width="9.140625" style="1"/>
    <col min="2564" max="2564" width="19.5703125" style="1" customWidth="1"/>
    <col min="2565" max="2565" width="45.42578125" style="1" customWidth="1"/>
    <col min="2566" max="2566" width="8.28515625" style="1" customWidth="1"/>
    <col min="2567" max="2567" width="8.140625" style="1" customWidth="1"/>
    <col min="2568" max="2568" width="11.140625" style="1" customWidth="1"/>
    <col min="2569" max="2569" width="15.42578125" style="1" customWidth="1"/>
    <col min="2570" max="2571" width="9.140625" style="1"/>
    <col min="2572" max="2572" width="12.42578125" style="1" bestFit="1" customWidth="1"/>
    <col min="2573" max="2819" width="9.140625" style="1"/>
    <col min="2820" max="2820" width="19.5703125" style="1" customWidth="1"/>
    <col min="2821" max="2821" width="45.42578125" style="1" customWidth="1"/>
    <col min="2822" max="2822" width="8.28515625" style="1" customWidth="1"/>
    <col min="2823" max="2823" width="8.140625" style="1" customWidth="1"/>
    <col min="2824" max="2824" width="11.140625" style="1" customWidth="1"/>
    <col min="2825" max="2825" width="15.42578125" style="1" customWidth="1"/>
    <col min="2826" max="2827" width="9.140625" style="1"/>
    <col min="2828" max="2828" width="12.42578125" style="1" bestFit="1" customWidth="1"/>
    <col min="2829" max="3075" width="9.140625" style="1"/>
    <col min="3076" max="3076" width="19.5703125" style="1" customWidth="1"/>
    <col min="3077" max="3077" width="45.42578125" style="1" customWidth="1"/>
    <col min="3078" max="3078" width="8.28515625" style="1" customWidth="1"/>
    <col min="3079" max="3079" width="8.140625" style="1" customWidth="1"/>
    <col min="3080" max="3080" width="11.140625" style="1" customWidth="1"/>
    <col min="3081" max="3081" width="15.42578125" style="1" customWidth="1"/>
    <col min="3082" max="3083" width="9.140625" style="1"/>
    <col min="3084" max="3084" width="12.42578125" style="1" bestFit="1" customWidth="1"/>
    <col min="3085" max="3331" width="9.140625" style="1"/>
    <col min="3332" max="3332" width="19.5703125" style="1" customWidth="1"/>
    <col min="3333" max="3333" width="45.42578125" style="1" customWidth="1"/>
    <col min="3334" max="3334" width="8.28515625" style="1" customWidth="1"/>
    <col min="3335" max="3335" width="8.140625" style="1" customWidth="1"/>
    <col min="3336" max="3336" width="11.140625" style="1" customWidth="1"/>
    <col min="3337" max="3337" width="15.42578125" style="1" customWidth="1"/>
    <col min="3338" max="3339" width="9.140625" style="1"/>
    <col min="3340" max="3340" width="12.42578125" style="1" bestFit="1" customWidth="1"/>
    <col min="3341" max="3587" width="9.140625" style="1"/>
    <col min="3588" max="3588" width="19.5703125" style="1" customWidth="1"/>
    <col min="3589" max="3589" width="45.42578125" style="1" customWidth="1"/>
    <col min="3590" max="3590" width="8.28515625" style="1" customWidth="1"/>
    <col min="3591" max="3591" width="8.140625" style="1" customWidth="1"/>
    <col min="3592" max="3592" width="11.140625" style="1" customWidth="1"/>
    <col min="3593" max="3593" width="15.42578125" style="1" customWidth="1"/>
    <col min="3594" max="3595" width="9.140625" style="1"/>
    <col min="3596" max="3596" width="12.42578125" style="1" bestFit="1" customWidth="1"/>
    <col min="3597" max="3843" width="9.140625" style="1"/>
    <col min="3844" max="3844" width="19.5703125" style="1" customWidth="1"/>
    <col min="3845" max="3845" width="45.42578125" style="1" customWidth="1"/>
    <col min="3846" max="3846" width="8.28515625" style="1" customWidth="1"/>
    <col min="3847" max="3847" width="8.140625" style="1" customWidth="1"/>
    <col min="3848" max="3848" width="11.140625" style="1" customWidth="1"/>
    <col min="3849" max="3849" width="15.42578125" style="1" customWidth="1"/>
    <col min="3850" max="3851" width="9.140625" style="1"/>
    <col min="3852" max="3852" width="12.42578125" style="1" bestFit="1" customWidth="1"/>
    <col min="3853" max="4099" width="9.140625" style="1"/>
    <col min="4100" max="4100" width="19.5703125" style="1" customWidth="1"/>
    <col min="4101" max="4101" width="45.42578125" style="1" customWidth="1"/>
    <col min="4102" max="4102" width="8.28515625" style="1" customWidth="1"/>
    <col min="4103" max="4103" width="8.140625" style="1" customWidth="1"/>
    <col min="4104" max="4104" width="11.140625" style="1" customWidth="1"/>
    <col min="4105" max="4105" width="15.42578125" style="1" customWidth="1"/>
    <col min="4106" max="4107" width="9.140625" style="1"/>
    <col min="4108" max="4108" width="12.42578125" style="1" bestFit="1" customWidth="1"/>
    <col min="4109" max="4355" width="9.140625" style="1"/>
    <col min="4356" max="4356" width="19.5703125" style="1" customWidth="1"/>
    <col min="4357" max="4357" width="45.42578125" style="1" customWidth="1"/>
    <col min="4358" max="4358" width="8.28515625" style="1" customWidth="1"/>
    <col min="4359" max="4359" width="8.140625" style="1" customWidth="1"/>
    <col min="4360" max="4360" width="11.140625" style="1" customWidth="1"/>
    <col min="4361" max="4361" width="15.42578125" style="1" customWidth="1"/>
    <col min="4362" max="4363" width="9.140625" style="1"/>
    <col min="4364" max="4364" width="12.42578125" style="1" bestFit="1" customWidth="1"/>
    <col min="4365" max="4611" width="9.140625" style="1"/>
    <col min="4612" max="4612" width="19.5703125" style="1" customWidth="1"/>
    <col min="4613" max="4613" width="45.42578125" style="1" customWidth="1"/>
    <col min="4614" max="4614" width="8.28515625" style="1" customWidth="1"/>
    <col min="4615" max="4615" width="8.140625" style="1" customWidth="1"/>
    <col min="4616" max="4616" width="11.140625" style="1" customWidth="1"/>
    <col min="4617" max="4617" width="15.42578125" style="1" customWidth="1"/>
    <col min="4618" max="4619" width="9.140625" style="1"/>
    <col min="4620" max="4620" width="12.42578125" style="1" bestFit="1" customWidth="1"/>
    <col min="4621" max="4867" width="9.140625" style="1"/>
    <col min="4868" max="4868" width="19.5703125" style="1" customWidth="1"/>
    <col min="4869" max="4869" width="45.42578125" style="1" customWidth="1"/>
    <col min="4870" max="4870" width="8.28515625" style="1" customWidth="1"/>
    <col min="4871" max="4871" width="8.140625" style="1" customWidth="1"/>
    <col min="4872" max="4872" width="11.140625" style="1" customWidth="1"/>
    <col min="4873" max="4873" width="15.42578125" style="1" customWidth="1"/>
    <col min="4874" max="4875" width="9.140625" style="1"/>
    <col min="4876" max="4876" width="12.42578125" style="1" bestFit="1" customWidth="1"/>
    <col min="4877" max="5123" width="9.140625" style="1"/>
    <col min="5124" max="5124" width="19.5703125" style="1" customWidth="1"/>
    <col min="5125" max="5125" width="45.42578125" style="1" customWidth="1"/>
    <col min="5126" max="5126" width="8.28515625" style="1" customWidth="1"/>
    <col min="5127" max="5127" width="8.140625" style="1" customWidth="1"/>
    <col min="5128" max="5128" width="11.140625" style="1" customWidth="1"/>
    <col min="5129" max="5129" width="15.42578125" style="1" customWidth="1"/>
    <col min="5130" max="5131" width="9.140625" style="1"/>
    <col min="5132" max="5132" width="12.42578125" style="1" bestFit="1" customWidth="1"/>
    <col min="5133" max="5379" width="9.140625" style="1"/>
    <col min="5380" max="5380" width="19.5703125" style="1" customWidth="1"/>
    <col min="5381" max="5381" width="45.42578125" style="1" customWidth="1"/>
    <col min="5382" max="5382" width="8.28515625" style="1" customWidth="1"/>
    <col min="5383" max="5383" width="8.140625" style="1" customWidth="1"/>
    <col min="5384" max="5384" width="11.140625" style="1" customWidth="1"/>
    <col min="5385" max="5385" width="15.42578125" style="1" customWidth="1"/>
    <col min="5386" max="5387" width="9.140625" style="1"/>
    <col min="5388" max="5388" width="12.42578125" style="1" bestFit="1" customWidth="1"/>
    <col min="5389" max="5635" width="9.140625" style="1"/>
    <col min="5636" max="5636" width="19.5703125" style="1" customWidth="1"/>
    <col min="5637" max="5637" width="45.42578125" style="1" customWidth="1"/>
    <col min="5638" max="5638" width="8.28515625" style="1" customWidth="1"/>
    <col min="5639" max="5639" width="8.140625" style="1" customWidth="1"/>
    <col min="5640" max="5640" width="11.140625" style="1" customWidth="1"/>
    <col min="5641" max="5641" width="15.42578125" style="1" customWidth="1"/>
    <col min="5642" max="5643" width="9.140625" style="1"/>
    <col min="5644" max="5644" width="12.42578125" style="1" bestFit="1" customWidth="1"/>
    <col min="5645" max="5891" width="9.140625" style="1"/>
    <col min="5892" max="5892" width="19.5703125" style="1" customWidth="1"/>
    <col min="5893" max="5893" width="45.42578125" style="1" customWidth="1"/>
    <col min="5894" max="5894" width="8.28515625" style="1" customWidth="1"/>
    <col min="5895" max="5895" width="8.140625" style="1" customWidth="1"/>
    <col min="5896" max="5896" width="11.140625" style="1" customWidth="1"/>
    <col min="5897" max="5897" width="15.42578125" style="1" customWidth="1"/>
    <col min="5898" max="5899" width="9.140625" style="1"/>
    <col min="5900" max="5900" width="12.42578125" style="1" bestFit="1" customWidth="1"/>
    <col min="5901" max="6147" width="9.140625" style="1"/>
    <col min="6148" max="6148" width="19.5703125" style="1" customWidth="1"/>
    <col min="6149" max="6149" width="45.42578125" style="1" customWidth="1"/>
    <col min="6150" max="6150" width="8.28515625" style="1" customWidth="1"/>
    <col min="6151" max="6151" width="8.140625" style="1" customWidth="1"/>
    <col min="6152" max="6152" width="11.140625" style="1" customWidth="1"/>
    <col min="6153" max="6153" width="15.42578125" style="1" customWidth="1"/>
    <col min="6154" max="6155" width="9.140625" style="1"/>
    <col min="6156" max="6156" width="12.42578125" style="1" bestFit="1" customWidth="1"/>
    <col min="6157" max="6403" width="9.140625" style="1"/>
    <col min="6404" max="6404" width="19.5703125" style="1" customWidth="1"/>
    <col min="6405" max="6405" width="45.42578125" style="1" customWidth="1"/>
    <col min="6406" max="6406" width="8.28515625" style="1" customWidth="1"/>
    <col min="6407" max="6407" width="8.140625" style="1" customWidth="1"/>
    <col min="6408" max="6408" width="11.140625" style="1" customWidth="1"/>
    <col min="6409" max="6409" width="15.42578125" style="1" customWidth="1"/>
    <col min="6410" max="6411" width="9.140625" style="1"/>
    <col min="6412" max="6412" width="12.42578125" style="1" bestFit="1" customWidth="1"/>
    <col min="6413" max="6659" width="9.140625" style="1"/>
    <col min="6660" max="6660" width="19.5703125" style="1" customWidth="1"/>
    <col min="6661" max="6661" width="45.42578125" style="1" customWidth="1"/>
    <col min="6662" max="6662" width="8.28515625" style="1" customWidth="1"/>
    <col min="6663" max="6663" width="8.140625" style="1" customWidth="1"/>
    <col min="6664" max="6664" width="11.140625" style="1" customWidth="1"/>
    <col min="6665" max="6665" width="15.42578125" style="1" customWidth="1"/>
    <col min="6666" max="6667" width="9.140625" style="1"/>
    <col min="6668" max="6668" width="12.42578125" style="1" bestFit="1" customWidth="1"/>
    <col min="6669" max="6915" width="9.140625" style="1"/>
    <col min="6916" max="6916" width="19.5703125" style="1" customWidth="1"/>
    <col min="6917" max="6917" width="45.42578125" style="1" customWidth="1"/>
    <col min="6918" max="6918" width="8.28515625" style="1" customWidth="1"/>
    <col min="6919" max="6919" width="8.140625" style="1" customWidth="1"/>
    <col min="6920" max="6920" width="11.140625" style="1" customWidth="1"/>
    <col min="6921" max="6921" width="15.42578125" style="1" customWidth="1"/>
    <col min="6922" max="6923" width="9.140625" style="1"/>
    <col min="6924" max="6924" width="12.42578125" style="1" bestFit="1" customWidth="1"/>
    <col min="6925" max="7171" width="9.140625" style="1"/>
    <col min="7172" max="7172" width="19.5703125" style="1" customWidth="1"/>
    <col min="7173" max="7173" width="45.42578125" style="1" customWidth="1"/>
    <col min="7174" max="7174" width="8.28515625" style="1" customWidth="1"/>
    <col min="7175" max="7175" width="8.140625" style="1" customWidth="1"/>
    <col min="7176" max="7176" width="11.140625" style="1" customWidth="1"/>
    <col min="7177" max="7177" width="15.42578125" style="1" customWidth="1"/>
    <col min="7178" max="7179" width="9.140625" style="1"/>
    <col min="7180" max="7180" width="12.42578125" style="1" bestFit="1" customWidth="1"/>
    <col min="7181" max="7427" width="9.140625" style="1"/>
    <col min="7428" max="7428" width="19.5703125" style="1" customWidth="1"/>
    <col min="7429" max="7429" width="45.42578125" style="1" customWidth="1"/>
    <col min="7430" max="7430" width="8.28515625" style="1" customWidth="1"/>
    <col min="7431" max="7431" width="8.140625" style="1" customWidth="1"/>
    <col min="7432" max="7432" width="11.140625" style="1" customWidth="1"/>
    <col min="7433" max="7433" width="15.42578125" style="1" customWidth="1"/>
    <col min="7434" max="7435" width="9.140625" style="1"/>
    <col min="7436" max="7436" width="12.42578125" style="1" bestFit="1" customWidth="1"/>
    <col min="7437" max="7683" width="9.140625" style="1"/>
    <col min="7684" max="7684" width="19.5703125" style="1" customWidth="1"/>
    <col min="7685" max="7685" width="45.42578125" style="1" customWidth="1"/>
    <col min="7686" max="7686" width="8.28515625" style="1" customWidth="1"/>
    <col min="7687" max="7687" width="8.140625" style="1" customWidth="1"/>
    <col min="7688" max="7688" width="11.140625" style="1" customWidth="1"/>
    <col min="7689" max="7689" width="15.42578125" style="1" customWidth="1"/>
    <col min="7690" max="7691" width="9.140625" style="1"/>
    <col min="7692" max="7692" width="12.42578125" style="1" bestFit="1" customWidth="1"/>
    <col min="7693" max="7939" width="9.140625" style="1"/>
    <col min="7940" max="7940" width="19.5703125" style="1" customWidth="1"/>
    <col min="7941" max="7941" width="45.42578125" style="1" customWidth="1"/>
    <col min="7942" max="7942" width="8.28515625" style="1" customWidth="1"/>
    <col min="7943" max="7943" width="8.140625" style="1" customWidth="1"/>
    <col min="7944" max="7944" width="11.140625" style="1" customWidth="1"/>
    <col min="7945" max="7945" width="15.42578125" style="1" customWidth="1"/>
    <col min="7946" max="7947" width="9.140625" style="1"/>
    <col min="7948" max="7948" width="12.42578125" style="1" bestFit="1" customWidth="1"/>
    <col min="7949" max="8195" width="9.140625" style="1"/>
    <col min="8196" max="8196" width="19.5703125" style="1" customWidth="1"/>
    <col min="8197" max="8197" width="45.42578125" style="1" customWidth="1"/>
    <col min="8198" max="8198" width="8.28515625" style="1" customWidth="1"/>
    <col min="8199" max="8199" width="8.140625" style="1" customWidth="1"/>
    <col min="8200" max="8200" width="11.140625" style="1" customWidth="1"/>
    <col min="8201" max="8201" width="15.42578125" style="1" customWidth="1"/>
    <col min="8202" max="8203" width="9.140625" style="1"/>
    <col min="8204" max="8204" width="12.42578125" style="1" bestFit="1" customWidth="1"/>
    <col min="8205" max="8451" width="9.140625" style="1"/>
    <col min="8452" max="8452" width="19.5703125" style="1" customWidth="1"/>
    <col min="8453" max="8453" width="45.42578125" style="1" customWidth="1"/>
    <col min="8454" max="8454" width="8.28515625" style="1" customWidth="1"/>
    <col min="8455" max="8455" width="8.140625" style="1" customWidth="1"/>
    <col min="8456" max="8456" width="11.140625" style="1" customWidth="1"/>
    <col min="8457" max="8457" width="15.42578125" style="1" customWidth="1"/>
    <col min="8458" max="8459" width="9.140625" style="1"/>
    <col min="8460" max="8460" width="12.42578125" style="1" bestFit="1" customWidth="1"/>
    <col min="8461" max="8707" width="9.140625" style="1"/>
    <col min="8708" max="8708" width="19.5703125" style="1" customWidth="1"/>
    <col min="8709" max="8709" width="45.42578125" style="1" customWidth="1"/>
    <col min="8710" max="8710" width="8.28515625" style="1" customWidth="1"/>
    <col min="8711" max="8711" width="8.140625" style="1" customWidth="1"/>
    <col min="8712" max="8712" width="11.140625" style="1" customWidth="1"/>
    <col min="8713" max="8713" width="15.42578125" style="1" customWidth="1"/>
    <col min="8714" max="8715" width="9.140625" style="1"/>
    <col min="8716" max="8716" width="12.42578125" style="1" bestFit="1" customWidth="1"/>
    <col min="8717" max="8963" width="9.140625" style="1"/>
    <col min="8964" max="8964" width="19.5703125" style="1" customWidth="1"/>
    <col min="8965" max="8965" width="45.42578125" style="1" customWidth="1"/>
    <col min="8966" max="8966" width="8.28515625" style="1" customWidth="1"/>
    <col min="8967" max="8967" width="8.140625" style="1" customWidth="1"/>
    <col min="8968" max="8968" width="11.140625" style="1" customWidth="1"/>
    <col min="8969" max="8969" width="15.42578125" style="1" customWidth="1"/>
    <col min="8970" max="8971" width="9.140625" style="1"/>
    <col min="8972" max="8972" width="12.42578125" style="1" bestFit="1" customWidth="1"/>
    <col min="8973" max="9219" width="9.140625" style="1"/>
    <col min="9220" max="9220" width="19.5703125" style="1" customWidth="1"/>
    <col min="9221" max="9221" width="45.42578125" style="1" customWidth="1"/>
    <col min="9222" max="9222" width="8.28515625" style="1" customWidth="1"/>
    <col min="9223" max="9223" width="8.140625" style="1" customWidth="1"/>
    <col min="9224" max="9224" width="11.140625" style="1" customWidth="1"/>
    <col min="9225" max="9225" width="15.42578125" style="1" customWidth="1"/>
    <col min="9226" max="9227" width="9.140625" style="1"/>
    <col min="9228" max="9228" width="12.42578125" style="1" bestFit="1" customWidth="1"/>
    <col min="9229" max="9475" width="9.140625" style="1"/>
    <col min="9476" max="9476" width="19.5703125" style="1" customWidth="1"/>
    <col min="9477" max="9477" width="45.42578125" style="1" customWidth="1"/>
    <col min="9478" max="9478" width="8.28515625" style="1" customWidth="1"/>
    <col min="9479" max="9479" width="8.140625" style="1" customWidth="1"/>
    <col min="9480" max="9480" width="11.140625" style="1" customWidth="1"/>
    <col min="9481" max="9481" width="15.42578125" style="1" customWidth="1"/>
    <col min="9482" max="9483" width="9.140625" style="1"/>
    <col min="9484" max="9484" width="12.42578125" style="1" bestFit="1" customWidth="1"/>
    <col min="9485" max="9731" width="9.140625" style="1"/>
    <col min="9732" max="9732" width="19.5703125" style="1" customWidth="1"/>
    <col min="9733" max="9733" width="45.42578125" style="1" customWidth="1"/>
    <col min="9734" max="9734" width="8.28515625" style="1" customWidth="1"/>
    <col min="9735" max="9735" width="8.140625" style="1" customWidth="1"/>
    <col min="9736" max="9736" width="11.140625" style="1" customWidth="1"/>
    <col min="9737" max="9737" width="15.42578125" style="1" customWidth="1"/>
    <col min="9738" max="9739" width="9.140625" style="1"/>
    <col min="9740" max="9740" width="12.42578125" style="1" bestFit="1" customWidth="1"/>
    <col min="9741" max="9987" width="9.140625" style="1"/>
    <col min="9988" max="9988" width="19.5703125" style="1" customWidth="1"/>
    <col min="9989" max="9989" width="45.42578125" style="1" customWidth="1"/>
    <col min="9990" max="9990" width="8.28515625" style="1" customWidth="1"/>
    <col min="9991" max="9991" width="8.140625" style="1" customWidth="1"/>
    <col min="9992" max="9992" width="11.140625" style="1" customWidth="1"/>
    <col min="9993" max="9993" width="15.42578125" style="1" customWidth="1"/>
    <col min="9994" max="9995" width="9.140625" style="1"/>
    <col min="9996" max="9996" width="12.42578125" style="1" bestFit="1" customWidth="1"/>
    <col min="9997" max="10243" width="9.140625" style="1"/>
    <col min="10244" max="10244" width="19.5703125" style="1" customWidth="1"/>
    <col min="10245" max="10245" width="45.42578125" style="1" customWidth="1"/>
    <col min="10246" max="10246" width="8.28515625" style="1" customWidth="1"/>
    <col min="10247" max="10247" width="8.140625" style="1" customWidth="1"/>
    <col min="10248" max="10248" width="11.140625" style="1" customWidth="1"/>
    <col min="10249" max="10249" width="15.42578125" style="1" customWidth="1"/>
    <col min="10250" max="10251" width="9.140625" style="1"/>
    <col min="10252" max="10252" width="12.42578125" style="1" bestFit="1" customWidth="1"/>
    <col min="10253" max="10499" width="9.140625" style="1"/>
    <col min="10500" max="10500" width="19.5703125" style="1" customWidth="1"/>
    <col min="10501" max="10501" width="45.42578125" style="1" customWidth="1"/>
    <col min="10502" max="10502" width="8.28515625" style="1" customWidth="1"/>
    <col min="10503" max="10503" width="8.140625" style="1" customWidth="1"/>
    <col min="10504" max="10504" width="11.140625" style="1" customWidth="1"/>
    <col min="10505" max="10505" width="15.42578125" style="1" customWidth="1"/>
    <col min="10506" max="10507" width="9.140625" style="1"/>
    <col min="10508" max="10508" width="12.42578125" style="1" bestFit="1" customWidth="1"/>
    <col min="10509" max="10755" width="9.140625" style="1"/>
    <col min="10756" max="10756" width="19.5703125" style="1" customWidth="1"/>
    <col min="10757" max="10757" width="45.42578125" style="1" customWidth="1"/>
    <col min="10758" max="10758" width="8.28515625" style="1" customWidth="1"/>
    <col min="10759" max="10759" width="8.140625" style="1" customWidth="1"/>
    <col min="10760" max="10760" width="11.140625" style="1" customWidth="1"/>
    <col min="10761" max="10761" width="15.42578125" style="1" customWidth="1"/>
    <col min="10762" max="10763" width="9.140625" style="1"/>
    <col min="10764" max="10764" width="12.42578125" style="1" bestFit="1" customWidth="1"/>
    <col min="10765" max="11011" width="9.140625" style="1"/>
    <col min="11012" max="11012" width="19.5703125" style="1" customWidth="1"/>
    <col min="11013" max="11013" width="45.42578125" style="1" customWidth="1"/>
    <col min="11014" max="11014" width="8.28515625" style="1" customWidth="1"/>
    <col min="11015" max="11015" width="8.140625" style="1" customWidth="1"/>
    <col min="11016" max="11016" width="11.140625" style="1" customWidth="1"/>
    <col min="11017" max="11017" width="15.42578125" style="1" customWidth="1"/>
    <col min="11018" max="11019" width="9.140625" style="1"/>
    <col min="11020" max="11020" width="12.42578125" style="1" bestFit="1" customWidth="1"/>
    <col min="11021" max="11267" width="9.140625" style="1"/>
    <col min="11268" max="11268" width="19.5703125" style="1" customWidth="1"/>
    <col min="11269" max="11269" width="45.42578125" style="1" customWidth="1"/>
    <col min="11270" max="11270" width="8.28515625" style="1" customWidth="1"/>
    <col min="11271" max="11271" width="8.140625" style="1" customWidth="1"/>
    <col min="11272" max="11272" width="11.140625" style="1" customWidth="1"/>
    <col min="11273" max="11273" width="15.42578125" style="1" customWidth="1"/>
    <col min="11274" max="11275" width="9.140625" style="1"/>
    <col min="11276" max="11276" width="12.42578125" style="1" bestFit="1" customWidth="1"/>
    <col min="11277" max="11523" width="9.140625" style="1"/>
    <col min="11524" max="11524" width="19.5703125" style="1" customWidth="1"/>
    <col min="11525" max="11525" width="45.42578125" style="1" customWidth="1"/>
    <col min="11526" max="11526" width="8.28515625" style="1" customWidth="1"/>
    <col min="11527" max="11527" width="8.140625" style="1" customWidth="1"/>
    <col min="11528" max="11528" width="11.140625" style="1" customWidth="1"/>
    <col min="11529" max="11529" width="15.42578125" style="1" customWidth="1"/>
    <col min="11530" max="11531" width="9.140625" style="1"/>
    <col min="11532" max="11532" width="12.42578125" style="1" bestFit="1" customWidth="1"/>
    <col min="11533" max="11779" width="9.140625" style="1"/>
    <col min="11780" max="11780" width="19.5703125" style="1" customWidth="1"/>
    <col min="11781" max="11781" width="45.42578125" style="1" customWidth="1"/>
    <col min="11782" max="11782" width="8.28515625" style="1" customWidth="1"/>
    <col min="11783" max="11783" width="8.140625" style="1" customWidth="1"/>
    <col min="11784" max="11784" width="11.140625" style="1" customWidth="1"/>
    <col min="11785" max="11785" width="15.42578125" style="1" customWidth="1"/>
    <col min="11786" max="11787" width="9.140625" style="1"/>
    <col min="11788" max="11788" width="12.42578125" style="1" bestFit="1" customWidth="1"/>
    <col min="11789" max="12035" width="9.140625" style="1"/>
    <col min="12036" max="12036" width="19.5703125" style="1" customWidth="1"/>
    <col min="12037" max="12037" width="45.42578125" style="1" customWidth="1"/>
    <col min="12038" max="12038" width="8.28515625" style="1" customWidth="1"/>
    <col min="12039" max="12039" width="8.140625" style="1" customWidth="1"/>
    <col min="12040" max="12040" width="11.140625" style="1" customWidth="1"/>
    <col min="12041" max="12041" width="15.42578125" style="1" customWidth="1"/>
    <col min="12042" max="12043" width="9.140625" style="1"/>
    <col min="12044" max="12044" width="12.42578125" style="1" bestFit="1" customWidth="1"/>
    <col min="12045" max="12291" width="9.140625" style="1"/>
    <col min="12292" max="12292" width="19.5703125" style="1" customWidth="1"/>
    <col min="12293" max="12293" width="45.42578125" style="1" customWidth="1"/>
    <col min="12294" max="12294" width="8.28515625" style="1" customWidth="1"/>
    <col min="12295" max="12295" width="8.140625" style="1" customWidth="1"/>
    <col min="12296" max="12296" width="11.140625" style="1" customWidth="1"/>
    <col min="12297" max="12297" width="15.42578125" style="1" customWidth="1"/>
    <col min="12298" max="12299" width="9.140625" style="1"/>
    <col min="12300" max="12300" width="12.42578125" style="1" bestFit="1" customWidth="1"/>
    <col min="12301" max="12547" width="9.140625" style="1"/>
    <col min="12548" max="12548" width="19.5703125" style="1" customWidth="1"/>
    <col min="12549" max="12549" width="45.42578125" style="1" customWidth="1"/>
    <col min="12550" max="12550" width="8.28515625" style="1" customWidth="1"/>
    <col min="12551" max="12551" width="8.140625" style="1" customWidth="1"/>
    <col min="12552" max="12552" width="11.140625" style="1" customWidth="1"/>
    <col min="12553" max="12553" width="15.42578125" style="1" customWidth="1"/>
    <col min="12554" max="12555" width="9.140625" style="1"/>
    <col min="12556" max="12556" width="12.42578125" style="1" bestFit="1" customWidth="1"/>
    <col min="12557" max="12803" width="9.140625" style="1"/>
    <col min="12804" max="12804" width="19.5703125" style="1" customWidth="1"/>
    <col min="12805" max="12805" width="45.42578125" style="1" customWidth="1"/>
    <col min="12806" max="12806" width="8.28515625" style="1" customWidth="1"/>
    <col min="12807" max="12807" width="8.140625" style="1" customWidth="1"/>
    <col min="12808" max="12808" width="11.140625" style="1" customWidth="1"/>
    <col min="12809" max="12809" width="15.42578125" style="1" customWidth="1"/>
    <col min="12810" max="12811" width="9.140625" style="1"/>
    <col min="12812" max="12812" width="12.42578125" style="1" bestFit="1" customWidth="1"/>
    <col min="12813" max="13059" width="9.140625" style="1"/>
    <col min="13060" max="13060" width="19.5703125" style="1" customWidth="1"/>
    <col min="13061" max="13061" width="45.42578125" style="1" customWidth="1"/>
    <col min="13062" max="13062" width="8.28515625" style="1" customWidth="1"/>
    <col min="13063" max="13063" width="8.140625" style="1" customWidth="1"/>
    <col min="13064" max="13064" width="11.140625" style="1" customWidth="1"/>
    <col min="13065" max="13065" width="15.42578125" style="1" customWidth="1"/>
    <col min="13066" max="13067" width="9.140625" style="1"/>
    <col min="13068" max="13068" width="12.42578125" style="1" bestFit="1" customWidth="1"/>
    <col min="13069" max="13315" width="9.140625" style="1"/>
    <col min="13316" max="13316" width="19.5703125" style="1" customWidth="1"/>
    <col min="13317" max="13317" width="45.42578125" style="1" customWidth="1"/>
    <col min="13318" max="13318" width="8.28515625" style="1" customWidth="1"/>
    <col min="13319" max="13319" width="8.140625" style="1" customWidth="1"/>
    <col min="13320" max="13320" width="11.140625" style="1" customWidth="1"/>
    <col min="13321" max="13321" width="15.42578125" style="1" customWidth="1"/>
    <col min="13322" max="13323" width="9.140625" style="1"/>
    <col min="13324" max="13324" width="12.42578125" style="1" bestFit="1" customWidth="1"/>
    <col min="13325" max="13571" width="9.140625" style="1"/>
    <col min="13572" max="13572" width="19.5703125" style="1" customWidth="1"/>
    <col min="13573" max="13573" width="45.42578125" style="1" customWidth="1"/>
    <col min="13574" max="13574" width="8.28515625" style="1" customWidth="1"/>
    <col min="13575" max="13575" width="8.140625" style="1" customWidth="1"/>
    <col min="13576" max="13576" width="11.140625" style="1" customWidth="1"/>
    <col min="13577" max="13577" width="15.42578125" style="1" customWidth="1"/>
    <col min="13578" max="13579" width="9.140625" style="1"/>
    <col min="13580" max="13580" width="12.42578125" style="1" bestFit="1" customWidth="1"/>
    <col min="13581" max="13827" width="9.140625" style="1"/>
    <col min="13828" max="13828" width="19.5703125" style="1" customWidth="1"/>
    <col min="13829" max="13829" width="45.42578125" style="1" customWidth="1"/>
    <col min="13830" max="13830" width="8.28515625" style="1" customWidth="1"/>
    <col min="13831" max="13831" width="8.140625" style="1" customWidth="1"/>
    <col min="13832" max="13832" width="11.140625" style="1" customWidth="1"/>
    <col min="13833" max="13833" width="15.42578125" style="1" customWidth="1"/>
    <col min="13834" max="13835" width="9.140625" style="1"/>
    <col min="13836" max="13836" width="12.42578125" style="1" bestFit="1" customWidth="1"/>
    <col min="13837" max="14083" width="9.140625" style="1"/>
    <col min="14084" max="14084" width="19.5703125" style="1" customWidth="1"/>
    <col min="14085" max="14085" width="45.42578125" style="1" customWidth="1"/>
    <col min="14086" max="14086" width="8.28515625" style="1" customWidth="1"/>
    <col min="14087" max="14087" width="8.140625" style="1" customWidth="1"/>
    <col min="14088" max="14088" width="11.140625" style="1" customWidth="1"/>
    <col min="14089" max="14089" width="15.42578125" style="1" customWidth="1"/>
    <col min="14090" max="14091" width="9.140625" style="1"/>
    <col min="14092" max="14092" width="12.42578125" style="1" bestFit="1" customWidth="1"/>
    <col min="14093" max="14339" width="9.140625" style="1"/>
    <col min="14340" max="14340" width="19.5703125" style="1" customWidth="1"/>
    <col min="14341" max="14341" width="45.42578125" style="1" customWidth="1"/>
    <col min="14342" max="14342" width="8.28515625" style="1" customWidth="1"/>
    <col min="14343" max="14343" width="8.140625" style="1" customWidth="1"/>
    <col min="14344" max="14344" width="11.140625" style="1" customWidth="1"/>
    <col min="14345" max="14345" width="15.42578125" style="1" customWidth="1"/>
    <col min="14346" max="14347" width="9.140625" style="1"/>
    <col min="14348" max="14348" width="12.42578125" style="1" bestFit="1" customWidth="1"/>
    <col min="14349" max="14595" width="9.140625" style="1"/>
    <col min="14596" max="14596" width="19.5703125" style="1" customWidth="1"/>
    <col min="14597" max="14597" width="45.42578125" style="1" customWidth="1"/>
    <col min="14598" max="14598" width="8.28515625" style="1" customWidth="1"/>
    <col min="14599" max="14599" width="8.140625" style="1" customWidth="1"/>
    <col min="14600" max="14600" width="11.140625" style="1" customWidth="1"/>
    <col min="14601" max="14601" width="15.42578125" style="1" customWidth="1"/>
    <col min="14602" max="14603" width="9.140625" style="1"/>
    <col min="14604" max="14604" width="12.42578125" style="1" bestFit="1" customWidth="1"/>
    <col min="14605" max="14851" width="9.140625" style="1"/>
    <col min="14852" max="14852" width="19.5703125" style="1" customWidth="1"/>
    <col min="14853" max="14853" width="45.42578125" style="1" customWidth="1"/>
    <col min="14854" max="14854" width="8.28515625" style="1" customWidth="1"/>
    <col min="14855" max="14855" width="8.140625" style="1" customWidth="1"/>
    <col min="14856" max="14856" width="11.140625" style="1" customWidth="1"/>
    <col min="14857" max="14857" width="15.42578125" style="1" customWidth="1"/>
    <col min="14858" max="14859" width="9.140625" style="1"/>
    <col min="14860" max="14860" width="12.42578125" style="1" bestFit="1" customWidth="1"/>
    <col min="14861" max="15107" width="9.140625" style="1"/>
    <col min="15108" max="15108" width="19.5703125" style="1" customWidth="1"/>
    <col min="15109" max="15109" width="45.42578125" style="1" customWidth="1"/>
    <col min="15110" max="15110" width="8.28515625" style="1" customWidth="1"/>
    <col min="15111" max="15111" width="8.140625" style="1" customWidth="1"/>
    <col min="15112" max="15112" width="11.140625" style="1" customWidth="1"/>
    <col min="15113" max="15113" width="15.42578125" style="1" customWidth="1"/>
    <col min="15114" max="15115" width="9.140625" style="1"/>
    <col min="15116" max="15116" width="12.42578125" style="1" bestFit="1" customWidth="1"/>
    <col min="15117" max="15363" width="9.140625" style="1"/>
    <col min="15364" max="15364" width="19.5703125" style="1" customWidth="1"/>
    <col min="15365" max="15365" width="45.42578125" style="1" customWidth="1"/>
    <col min="15366" max="15366" width="8.28515625" style="1" customWidth="1"/>
    <col min="15367" max="15367" width="8.140625" style="1" customWidth="1"/>
    <col min="15368" max="15368" width="11.140625" style="1" customWidth="1"/>
    <col min="15369" max="15369" width="15.42578125" style="1" customWidth="1"/>
    <col min="15370" max="15371" width="9.140625" style="1"/>
    <col min="15372" max="15372" width="12.42578125" style="1" bestFit="1" customWidth="1"/>
    <col min="15373" max="15619" width="9.140625" style="1"/>
    <col min="15620" max="15620" width="19.5703125" style="1" customWidth="1"/>
    <col min="15621" max="15621" width="45.42578125" style="1" customWidth="1"/>
    <col min="15622" max="15622" width="8.28515625" style="1" customWidth="1"/>
    <col min="15623" max="15623" width="8.140625" style="1" customWidth="1"/>
    <col min="15624" max="15624" width="11.140625" style="1" customWidth="1"/>
    <col min="15625" max="15625" width="15.42578125" style="1" customWidth="1"/>
    <col min="15626" max="15627" width="9.140625" style="1"/>
    <col min="15628" max="15628" width="12.42578125" style="1" bestFit="1" customWidth="1"/>
    <col min="15629" max="15875" width="9.140625" style="1"/>
    <col min="15876" max="15876" width="19.5703125" style="1" customWidth="1"/>
    <col min="15877" max="15877" width="45.42578125" style="1" customWidth="1"/>
    <col min="15878" max="15878" width="8.28515625" style="1" customWidth="1"/>
    <col min="15879" max="15879" width="8.140625" style="1" customWidth="1"/>
    <col min="15880" max="15880" width="11.140625" style="1" customWidth="1"/>
    <col min="15881" max="15881" width="15.42578125" style="1" customWidth="1"/>
    <col min="15882" max="15883" width="9.140625" style="1"/>
    <col min="15884" max="15884" width="12.42578125" style="1" bestFit="1" customWidth="1"/>
    <col min="15885" max="16131" width="9.140625" style="1"/>
    <col min="16132" max="16132" width="19.5703125" style="1" customWidth="1"/>
    <col min="16133" max="16133" width="45.42578125" style="1" customWidth="1"/>
    <col min="16134" max="16134" width="8.28515625" style="1" customWidth="1"/>
    <col min="16135" max="16135" width="8.140625" style="1" customWidth="1"/>
    <col min="16136" max="16136" width="11.140625" style="1" customWidth="1"/>
    <col min="16137" max="16137" width="15.42578125" style="1" customWidth="1"/>
    <col min="16138" max="16139" width="9.140625" style="1"/>
    <col min="16140" max="16140" width="12.42578125" style="1" bestFit="1" customWidth="1"/>
    <col min="16141" max="16384" width="9.140625" style="1"/>
  </cols>
  <sheetData>
    <row r="1" spans="1:13" s="3" customFormat="1" ht="20.25" x14ac:dyDescent="0.3">
      <c r="A1" s="21"/>
      <c r="B1" s="5" t="s">
        <v>7</v>
      </c>
      <c r="C1" s="21"/>
      <c r="D1" s="4"/>
      <c r="E1" s="4"/>
      <c r="F1" s="4"/>
      <c r="G1" s="4"/>
      <c r="H1" s="4"/>
    </row>
    <row r="2" spans="1:13" s="3" customFormat="1" x14ac:dyDescent="0.25">
      <c r="A2" s="21"/>
      <c r="B2" s="12" t="s">
        <v>165</v>
      </c>
      <c r="C2" s="21"/>
      <c r="D2" s="4"/>
      <c r="E2" s="4"/>
      <c r="F2" s="4"/>
      <c r="G2" s="4"/>
      <c r="H2" s="4"/>
    </row>
    <row r="3" spans="1:13" s="6" customFormat="1" ht="15" x14ac:dyDescent="0.2">
      <c r="A3" s="20"/>
      <c r="B3" s="50" t="s">
        <v>53</v>
      </c>
      <c r="C3" s="59"/>
      <c r="D3" s="4"/>
      <c r="E3" s="7"/>
      <c r="F3" s="7"/>
      <c r="G3" s="7"/>
      <c r="H3" s="7"/>
    </row>
    <row r="4" spans="1:13" s="6" customFormat="1" ht="13.5" thickBot="1" x14ac:dyDescent="0.25">
      <c r="A4" s="20"/>
      <c r="C4" s="20"/>
      <c r="D4" s="7"/>
      <c r="E4" s="7"/>
      <c r="F4" s="7"/>
      <c r="G4" s="7"/>
      <c r="H4" s="7"/>
    </row>
    <row r="5" spans="1:13" s="6" customFormat="1" ht="15.75" customHeight="1" thickBot="1" x14ac:dyDescent="0.25">
      <c r="A5" s="20"/>
      <c r="B5" s="34" t="s">
        <v>12</v>
      </c>
      <c r="C5" s="20"/>
      <c r="D5" s="7"/>
      <c r="E5" s="7"/>
      <c r="F5" s="7"/>
      <c r="G5" s="7"/>
      <c r="H5" s="7"/>
    </row>
    <row r="6" spans="1:13" s="6" customFormat="1" ht="26.25" thickBot="1" x14ac:dyDescent="0.25">
      <c r="A6" s="20"/>
      <c r="B6" s="99" t="s">
        <v>0</v>
      </c>
      <c r="C6" s="100" t="s">
        <v>1</v>
      </c>
      <c r="D6" s="101" t="s">
        <v>2</v>
      </c>
      <c r="E6" s="101" t="s">
        <v>3</v>
      </c>
      <c r="F6" s="102" t="s">
        <v>178</v>
      </c>
      <c r="G6" s="101" t="s">
        <v>4</v>
      </c>
      <c r="H6" s="103" t="s">
        <v>179</v>
      </c>
      <c r="I6" s="104" t="s">
        <v>5</v>
      </c>
    </row>
    <row r="7" spans="1:13" s="6" customFormat="1" ht="15.75" customHeight="1" x14ac:dyDescent="0.2">
      <c r="A7" s="20"/>
      <c r="B7" s="41" t="s">
        <v>8</v>
      </c>
      <c r="C7" s="17"/>
      <c r="D7" s="18"/>
      <c r="E7" s="18"/>
      <c r="F7" s="18"/>
      <c r="G7" s="19"/>
      <c r="H7" s="94"/>
      <c r="I7" s="42"/>
      <c r="K7" s="50" t="s">
        <v>176</v>
      </c>
      <c r="L7" s="105">
        <f>SUM(G10,G13,G15,G17,G18,G20,G21,G22,G23,G25,G27,G29,G30,G42,G43,G44,G47,G48,G50,G52,G53,G54,G55,G56,G57,G58,G61,G63:G71,G73:G76)</f>
        <v>97.580000000000013</v>
      </c>
      <c r="M7" s="105">
        <f>SUM(H10,H13,H15,H17,H18,H20,H21,H22,H23,H25,H27,H29,H30,H42,H43,H44,H47,H48,H50,H52,H53,H54,H55,H56,H57,H58,H61,H63:H71,H73:H76)</f>
        <v>282.67999999999995</v>
      </c>
    </row>
    <row r="8" spans="1:13" s="6" customFormat="1" ht="15.75" customHeight="1" x14ac:dyDescent="0.2">
      <c r="A8" s="20"/>
      <c r="B8" s="43" t="s">
        <v>148</v>
      </c>
      <c r="C8" s="13">
        <v>53</v>
      </c>
      <c r="D8" s="14">
        <v>5.6</v>
      </c>
      <c r="E8" s="14">
        <v>1.2</v>
      </c>
      <c r="F8" s="14">
        <f>E8+1</f>
        <v>2.2000000000000002</v>
      </c>
      <c r="G8" s="14">
        <f>D8*E8</f>
        <v>6.72</v>
      </c>
      <c r="H8" s="95">
        <f>D8*F8</f>
        <v>12.32</v>
      </c>
      <c r="I8" s="39"/>
      <c r="K8" s="50" t="s">
        <v>177</v>
      </c>
      <c r="L8" s="105">
        <f>SUM(G8:G9,G11:G12,G14,G16,G19,G24,G26,G28,G45:G46,G49,G51,G59:G60,G62,G72)</f>
        <v>92.3</v>
      </c>
      <c r="M8" s="105">
        <f>SUM(H8:H9,H11:H12,H14,H16,H19,H24,H26,H28,H45:H46,H49,H51,H59:H60,H62,H72)</f>
        <v>158.6</v>
      </c>
    </row>
    <row r="9" spans="1:13" s="6" customFormat="1" ht="15.75" customHeight="1" x14ac:dyDescent="0.2">
      <c r="A9" s="20"/>
      <c r="B9" s="43" t="s">
        <v>148</v>
      </c>
      <c r="C9" s="13">
        <v>48</v>
      </c>
      <c r="D9" s="14">
        <v>2.9</v>
      </c>
      <c r="E9" s="14">
        <v>1.7</v>
      </c>
      <c r="F9" s="14">
        <f t="shared" ref="F9:F30" si="0">E9+1</f>
        <v>2.7</v>
      </c>
      <c r="G9" s="14">
        <f t="shared" ref="G9:G30" si="1">D9*E9</f>
        <v>4.93</v>
      </c>
      <c r="H9" s="95">
        <f t="shared" ref="H9:H30" si="2">D9*F9</f>
        <v>7.83</v>
      </c>
      <c r="I9" s="39"/>
    </row>
    <row r="10" spans="1:13" s="6" customFormat="1" ht="15.75" customHeight="1" x14ac:dyDescent="0.2">
      <c r="A10" s="20"/>
      <c r="B10" s="43" t="s">
        <v>148</v>
      </c>
      <c r="C10" s="13">
        <v>13</v>
      </c>
      <c r="D10" s="14">
        <v>2.9</v>
      </c>
      <c r="E10" s="14">
        <v>0.5</v>
      </c>
      <c r="F10" s="14">
        <f t="shared" si="0"/>
        <v>1.5</v>
      </c>
      <c r="G10" s="14">
        <f t="shared" si="1"/>
        <v>1.45</v>
      </c>
      <c r="H10" s="95">
        <f t="shared" si="2"/>
        <v>4.3499999999999996</v>
      </c>
      <c r="I10" s="39"/>
    </row>
    <row r="11" spans="1:13" s="6" customFormat="1" ht="15.75" customHeight="1" x14ac:dyDescent="0.2">
      <c r="A11" s="20"/>
      <c r="B11" s="43" t="s">
        <v>148</v>
      </c>
      <c r="C11" s="13">
        <v>13</v>
      </c>
      <c r="D11" s="14">
        <v>2.7</v>
      </c>
      <c r="E11" s="14">
        <v>1</v>
      </c>
      <c r="F11" s="14">
        <f t="shared" si="0"/>
        <v>2</v>
      </c>
      <c r="G11" s="14">
        <f t="shared" si="1"/>
        <v>2.7</v>
      </c>
      <c r="H11" s="95">
        <f t="shared" si="2"/>
        <v>5.4</v>
      </c>
      <c r="I11" s="39"/>
    </row>
    <row r="12" spans="1:13" s="6" customFormat="1" ht="15.75" customHeight="1" x14ac:dyDescent="0.2">
      <c r="A12" s="20"/>
      <c r="B12" s="43" t="s">
        <v>156</v>
      </c>
      <c r="C12" s="13" t="s">
        <v>160</v>
      </c>
      <c r="D12" s="14">
        <v>1.8</v>
      </c>
      <c r="E12" s="14">
        <v>1.2</v>
      </c>
      <c r="F12" s="14">
        <f t="shared" si="0"/>
        <v>2.2000000000000002</v>
      </c>
      <c r="G12" s="14">
        <f t="shared" si="1"/>
        <v>2.16</v>
      </c>
      <c r="H12" s="95">
        <f t="shared" si="2"/>
        <v>3.9600000000000004</v>
      </c>
      <c r="I12" s="39"/>
    </row>
    <row r="13" spans="1:13" s="6" customFormat="1" ht="15.75" customHeight="1" x14ac:dyDescent="0.2">
      <c r="A13" s="20"/>
      <c r="B13" s="43" t="s">
        <v>156</v>
      </c>
      <c r="C13" s="13">
        <v>27</v>
      </c>
      <c r="D13" s="14">
        <v>4.3</v>
      </c>
      <c r="E13" s="14">
        <v>0.6</v>
      </c>
      <c r="F13" s="14">
        <f t="shared" si="0"/>
        <v>1.6</v>
      </c>
      <c r="G13" s="14">
        <f t="shared" si="1"/>
        <v>2.5799999999999996</v>
      </c>
      <c r="H13" s="95">
        <f t="shared" si="2"/>
        <v>6.88</v>
      </c>
      <c r="I13" s="39"/>
    </row>
    <row r="14" spans="1:13" s="6" customFormat="1" ht="15.75" customHeight="1" x14ac:dyDescent="0.2">
      <c r="A14" s="20"/>
      <c r="B14" s="43" t="s">
        <v>157</v>
      </c>
      <c r="C14" s="13">
        <v>31</v>
      </c>
      <c r="D14" s="14">
        <v>4.3</v>
      </c>
      <c r="E14" s="14">
        <v>1.1000000000000001</v>
      </c>
      <c r="F14" s="14">
        <f t="shared" si="0"/>
        <v>2.1</v>
      </c>
      <c r="G14" s="14">
        <f t="shared" si="1"/>
        <v>4.7300000000000004</v>
      </c>
      <c r="H14" s="95">
        <f t="shared" si="2"/>
        <v>9.0299999999999994</v>
      </c>
      <c r="I14" s="39"/>
    </row>
    <row r="15" spans="1:13" s="6" customFormat="1" ht="15.75" customHeight="1" x14ac:dyDescent="0.2">
      <c r="A15" s="20"/>
      <c r="B15" s="43" t="s">
        <v>157</v>
      </c>
      <c r="C15" s="13">
        <v>25</v>
      </c>
      <c r="D15" s="14">
        <v>3.6</v>
      </c>
      <c r="E15" s="14">
        <v>0.9</v>
      </c>
      <c r="F15" s="14">
        <f t="shared" si="0"/>
        <v>1.9</v>
      </c>
      <c r="G15" s="14">
        <f t="shared" si="1"/>
        <v>3.24</v>
      </c>
      <c r="H15" s="95">
        <f t="shared" si="2"/>
        <v>6.84</v>
      </c>
      <c r="I15" s="39"/>
    </row>
    <row r="16" spans="1:13" s="6" customFormat="1" ht="15.75" customHeight="1" x14ac:dyDescent="0.2">
      <c r="A16" s="20"/>
      <c r="B16" s="43" t="s">
        <v>161</v>
      </c>
      <c r="C16" s="13">
        <v>3</v>
      </c>
      <c r="D16" s="14">
        <v>3.1</v>
      </c>
      <c r="E16" s="14">
        <v>1</v>
      </c>
      <c r="F16" s="14">
        <f t="shared" si="0"/>
        <v>2</v>
      </c>
      <c r="G16" s="14">
        <f t="shared" si="1"/>
        <v>3.1</v>
      </c>
      <c r="H16" s="95">
        <f t="shared" si="2"/>
        <v>6.2</v>
      </c>
      <c r="I16" s="39"/>
    </row>
    <row r="17" spans="1:9" s="6" customFormat="1" ht="15.75" customHeight="1" x14ac:dyDescent="0.2">
      <c r="A17" s="20"/>
      <c r="B17" s="43" t="s">
        <v>161</v>
      </c>
      <c r="C17" s="13">
        <v>1</v>
      </c>
      <c r="D17" s="14">
        <v>3.9</v>
      </c>
      <c r="E17" s="14">
        <v>0.8</v>
      </c>
      <c r="F17" s="14">
        <f t="shared" si="0"/>
        <v>1.8</v>
      </c>
      <c r="G17" s="14">
        <f t="shared" si="1"/>
        <v>3.12</v>
      </c>
      <c r="H17" s="95">
        <f t="shared" si="2"/>
        <v>7.02</v>
      </c>
      <c r="I17" s="39"/>
    </row>
    <row r="18" spans="1:9" s="6" customFormat="1" ht="15.75" customHeight="1" x14ac:dyDescent="0.2">
      <c r="A18" s="20"/>
      <c r="B18" s="43" t="s">
        <v>162</v>
      </c>
      <c r="C18" s="13">
        <v>63</v>
      </c>
      <c r="D18" s="14">
        <v>10.199999999999999</v>
      </c>
      <c r="E18" s="14">
        <v>0.5</v>
      </c>
      <c r="F18" s="14">
        <f t="shared" si="0"/>
        <v>1.5</v>
      </c>
      <c r="G18" s="14">
        <f t="shared" si="1"/>
        <v>5.0999999999999996</v>
      </c>
      <c r="H18" s="95">
        <f t="shared" si="2"/>
        <v>15.299999999999999</v>
      </c>
      <c r="I18" s="39"/>
    </row>
    <row r="19" spans="1:9" s="6" customFormat="1" ht="15.75" customHeight="1" x14ac:dyDescent="0.2">
      <c r="A19" s="20"/>
      <c r="B19" s="43" t="s">
        <v>162</v>
      </c>
      <c r="C19" s="13">
        <v>28</v>
      </c>
      <c r="D19" s="14">
        <v>1.8</v>
      </c>
      <c r="E19" s="14">
        <v>1.2</v>
      </c>
      <c r="F19" s="14">
        <f t="shared" si="0"/>
        <v>2.2000000000000002</v>
      </c>
      <c r="G19" s="14">
        <f t="shared" si="1"/>
        <v>2.16</v>
      </c>
      <c r="H19" s="95">
        <f t="shared" si="2"/>
        <v>3.9600000000000004</v>
      </c>
      <c r="I19" s="39"/>
    </row>
    <row r="20" spans="1:9" s="6" customFormat="1" ht="15.75" customHeight="1" x14ac:dyDescent="0.2">
      <c r="A20" s="20"/>
      <c r="B20" s="43" t="s">
        <v>162</v>
      </c>
      <c r="C20" s="13">
        <v>24</v>
      </c>
      <c r="D20" s="14">
        <v>10.6</v>
      </c>
      <c r="E20" s="14">
        <v>0.5</v>
      </c>
      <c r="F20" s="14">
        <f t="shared" si="0"/>
        <v>1.5</v>
      </c>
      <c r="G20" s="14">
        <f t="shared" si="1"/>
        <v>5.3</v>
      </c>
      <c r="H20" s="95">
        <f t="shared" si="2"/>
        <v>15.899999999999999</v>
      </c>
      <c r="I20" s="39"/>
    </row>
    <row r="21" spans="1:9" s="6" customFormat="1" ht="15.75" customHeight="1" x14ac:dyDescent="0.2">
      <c r="A21" s="20"/>
      <c r="B21" s="43" t="s">
        <v>162</v>
      </c>
      <c r="C21" s="13">
        <v>12</v>
      </c>
      <c r="D21" s="14">
        <v>5.2</v>
      </c>
      <c r="E21" s="14">
        <v>0.5</v>
      </c>
      <c r="F21" s="14">
        <f t="shared" si="0"/>
        <v>1.5</v>
      </c>
      <c r="G21" s="14">
        <f t="shared" si="1"/>
        <v>2.6</v>
      </c>
      <c r="H21" s="95">
        <f t="shared" si="2"/>
        <v>7.8000000000000007</v>
      </c>
      <c r="I21" s="39"/>
    </row>
    <row r="22" spans="1:9" s="6" customFormat="1" ht="15.75" customHeight="1" x14ac:dyDescent="0.2">
      <c r="A22" s="20"/>
      <c r="B22" s="43" t="s">
        <v>162</v>
      </c>
      <c r="C22" s="13">
        <v>2</v>
      </c>
      <c r="D22" s="14">
        <v>9.8000000000000007</v>
      </c>
      <c r="E22" s="14">
        <v>0.5</v>
      </c>
      <c r="F22" s="14">
        <f t="shared" si="0"/>
        <v>1.5</v>
      </c>
      <c r="G22" s="14">
        <f t="shared" si="1"/>
        <v>4.9000000000000004</v>
      </c>
      <c r="H22" s="95">
        <f t="shared" si="2"/>
        <v>14.700000000000001</v>
      </c>
      <c r="I22" s="39"/>
    </row>
    <row r="23" spans="1:9" s="6" customFormat="1" ht="15.75" customHeight="1" x14ac:dyDescent="0.2">
      <c r="A23" s="20"/>
      <c r="B23" s="43" t="s">
        <v>163</v>
      </c>
      <c r="C23" s="13">
        <v>8</v>
      </c>
      <c r="D23" s="14">
        <v>1.7</v>
      </c>
      <c r="E23" s="14">
        <v>0.8</v>
      </c>
      <c r="F23" s="14">
        <f t="shared" si="0"/>
        <v>1.8</v>
      </c>
      <c r="G23" s="14">
        <f t="shared" si="1"/>
        <v>1.36</v>
      </c>
      <c r="H23" s="95">
        <f t="shared" si="2"/>
        <v>3.06</v>
      </c>
      <c r="I23" s="39"/>
    </row>
    <row r="24" spans="1:9" s="6" customFormat="1" ht="15.75" customHeight="1" x14ac:dyDescent="0.2">
      <c r="A24" s="20"/>
      <c r="B24" s="43" t="s">
        <v>164</v>
      </c>
      <c r="C24" s="13">
        <v>11</v>
      </c>
      <c r="D24" s="14">
        <v>1.8</v>
      </c>
      <c r="E24" s="14">
        <v>1.2</v>
      </c>
      <c r="F24" s="14">
        <f t="shared" si="0"/>
        <v>2.2000000000000002</v>
      </c>
      <c r="G24" s="14">
        <f t="shared" si="1"/>
        <v>2.16</v>
      </c>
      <c r="H24" s="95">
        <f t="shared" si="2"/>
        <v>3.9600000000000004</v>
      </c>
      <c r="I24" s="39"/>
    </row>
    <row r="25" spans="1:9" s="6" customFormat="1" ht="15.75" customHeight="1" x14ac:dyDescent="0.2">
      <c r="A25" s="20"/>
      <c r="B25" s="43" t="s">
        <v>164</v>
      </c>
      <c r="C25" s="13">
        <v>11</v>
      </c>
      <c r="D25" s="14">
        <v>0.8</v>
      </c>
      <c r="E25" s="14">
        <v>0.6</v>
      </c>
      <c r="F25" s="14">
        <f t="shared" si="0"/>
        <v>1.6</v>
      </c>
      <c r="G25" s="14">
        <f t="shared" si="1"/>
        <v>0.48</v>
      </c>
      <c r="H25" s="95">
        <f t="shared" si="2"/>
        <v>1.2800000000000002</v>
      </c>
      <c r="I25" s="39"/>
    </row>
    <row r="26" spans="1:9" s="6" customFormat="1" ht="15.75" customHeight="1" x14ac:dyDescent="0.2">
      <c r="A26" s="20"/>
      <c r="B26" s="43" t="s">
        <v>164</v>
      </c>
      <c r="C26" s="13">
        <v>58</v>
      </c>
      <c r="D26" s="14">
        <v>1.8</v>
      </c>
      <c r="E26" s="14">
        <v>1.2</v>
      </c>
      <c r="F26" s="14">
        <f t="shared" si="0"/>
        <v>2.2000000000000002</v>
      </c>
      <c r="G26" s="14">
        <f t="shared" si="1"/>
        <v>2.16</v>
      </c>
      <c r="H26" s="95">
        <f t="shared" si="2"/>
        <v>3.9600000000000004</v>
      </c>
      <c r="I26" s="39"/>
    </row>
    <row r="27" spans="1:9" s="6" customFormat="1" ht="15.75" customHeight="1" x14ac:dyDescent="0.2">
      <c r="A27" s="20"/>
      <c r="B27" s="43" t="s">
        <v>166</v>
      </c>
      <c r="C27" s="13">
        <v>1</v>
      </c>
      <c r="D27" s="14">
        <v>3.2</v>
      </c>
      <c r="E27" s="14">
        <v>0.9</v>
      </c>
      <c r="F27" s="14">
        <f t="shared" si="0"/>
        <v>1.9</v>
      </c>
      <c r="G27" s="14">
        <f t="shared" si="1"/>
        <v>2.8800000000000003</v>
      </c>
      <c r="H27" s="95">
        <f t="shared" si="2"/>
        <v>6.08</v>
      </c>
      <c r="I27" s="39"/>
    </row>
    <row r="28" spans="1:9" s="6" customFormat="1" ht="15.75" customHeight="1" x14ac:dyDescent="0.2">
      <c r="A28" s="20"/>
      <c r="B28" s="43" t="s">
        <v>167</v>
      </c>
      <c r="C28" s="13">
        <v>14</v>
      </c>
      <c r="D28" s="14">
        <v>1.8</v>
      </c>
      <c r="E28" s="14">
        <v>1.4</v>
      </c>
      <c r="F28" s="14">
        <f t="shared" si="0"/>
        <v>2.4</v>
      </c>
      <c r="G28" s="14">
        <f t="shared" si="1"/>
        <v>2.52</v>
      </c>
      <c r="H28" s="95">
        <f t="shared" si="2"/>
        <v>4.32</v>
      </c>
      <c r="I28" s="39"/>
    </row>
    <row r="29" spans="1:9" s="6" customFormat="1" ht="15.75" customHeight="1" x14ac:dyDescent="0.2">
      <c r="A29" s="20"/>
      <c r="B29" s="43" t="s">
        <v>134</v>
      </c>
      <c r="C29" s="13">
        <v>8</v>
      </c>
      <c r="D29" s="14">
        <v>4.2</v>
      </c>
      <c r="E29" s="14">
        <v>0.8</v>
      </c>
      <c r="F29" s="14">
        <f t="shared" si="0"/>
        <v>1.8</v>
      </c>
      <c r="G29" s="14">
        <f t="shared" si="1"/>
        <v>3.3600000000000003</v>
      </c>
      <c r="H29" s="95">
        <f t="shared" si="2"/>
        <v>7.5600000000000005</v>
      </c>
      <c r="I29" s="39"/>
    </row>
    <row r="30" spans="1:9" ht="15.75" customHeight="1" x14ac:dyDescent="0.25">
      <c r="A30" s="20"/>
      <c r="B30" s="38" t="s">
        <v>134</v>
      </c>
      <c r="C30" s="13">
        <v>8</v>
      </c>
      <c r="D30" s="14">
        <v>6.6</v>
      </c>
      <c r="E30" s="14">
        <v>0.4</v>
      </c>
      <c r="F30" s="14">
        <f t="shared" si="0"/>
        <v>1.4</v>
      </c>
      <c r="G30" s="14">
        <f t="shared" si="1"/>
        <v>2.64</v>
      </c>
      <c r="H30" s="95">
        <f t="shared" si="2"/>
        <v>9.2399999999999984</v>
      </c>
      <c r="I30" s="39"/>
    </row>
    <row r="31" spans="1:9" ht="15.75" customHeight="1" x14ac:dyDescent="0.25">
      <c r="A31" s="20"/>
      <c r="B31" s="77"/>
      <c r="C31" s="78"/>
      <c r="D31" s="80"/>
      <c r="E31" s="80"/>
      <c r="F31" s="80"/>
      <c r="G31" s="80"/>
      <c r="H31" s="96"/>
      <c r="I31" s="81"/>
    </row>
    <row r="32" spans="1:9" ht="15.75" customHeight="1" x14ac:dyDescent="0.25">
      <c r="A32" s="20"/>
      <c r="B32" s="77"/>
      <c r="C32" s="78"/>
      <c r="D32" s="80"/>
      <c r="E32" s="80"/>
      <c r="F32" s="80"/>
      <c r="G32" s="80"/>
      <c r="H32" s="96"/>
      <c r="I32" s="81"/>
    </row>
    <row r="33" spans="1:9" ht="15.75" customHeight="1" x14ac:dyDescent="0.25">
      <c r="A33" s="20"/>
      <c r="B33" s="77"/>
      <c r="C33" s="78"/>
      <c r="D33" s="80"/>
      <c r="E33" s="80"/>
      <c r="F33" s="80"/>
      <c r="G33" s="80"/>
      <c r="H33" s="96"/>
      <c r="I33" s="81"/>
    </row>
    <row r="34" spans="1:9" ht="15.75" customHeight="1" x14ac:dyDescent="0.25">
      <c r="A34" s="20"/>
      <c r="B34" s="77"/>
      <c r="C34" s="78"/>
      <c r="D34" s="80"/>
      <c r="E34" s="80"/>
      <c r="F34" s="80"/>
      <c r="G34" s="80"/>
      <c r="H34" s="96"/>
      <c r="I34" s="81"/>
    </row>
    <row r="35" spans="1:9" ht="15.75" customHeight="1" x14ac:dyDescent="0.25">
      <c r="A35" s="20"/>
      <c r="B35" s="77"/>
      <c r="C35" s="78"/>
      <c r="D35" s="79"/>
      <c r="E35" s="79"/>
      <c r="F35" s="79"/>
      <c r="G35" s="80"/>
      <c r="H35" s="96"/>
      <c r="I35" s="81"/>
    </row>
    <row r="36" spans="1:9" ht="15.75" customHeight="1" thickBot="1" x14ac:dyDescent="0.3">
      <c r="A36" s="20"/>
      <c r="B36" s="44"/>
      <c r="C36" s="45"/>
      <c r="D36" s="46"/>
      <c r="E36" s="46"/>
      <c r="F36" s="46"/>
      <c r="G36" s="58">
        <f>SUM(G17:G34)</f>
        <v>40.74</v>
      </c>
      <c r="H36" s="97"/>
      <c r="I36" s="47"/>
    </row>
    <row r="37" spans="1:9" x14ac:dyDescent="0.25">
      <c r="A37" s="20"/>
      <c r="B37" s="83"/>
      <c r="C37" s="85"/>
      <c r="D37" s="86"/>
      <c r="E37" s="86"/>
      <c r="F37" s="86"/>
      <c r="G37" s="87"/>
      <c r="H37" s="87"/>
      <c r="I37" s="84"/>
    </row>
    <row r="38" spans="1:9" ht="16.5" thickBot="1" x14ac:dyDescent="0.3">
      <c r="A38" s="20"/>
      <c r="B38" s="83"/>
      <c r="C38" s="85"/>
      <c r="D38" s="86"/>
      <c r="E38" s="86"/>
      <c r="F38" s="86"/>
      <c r="G38" s="87"/>
      <c r="H38" s="87"/>
      <c r="I38" s="84"/>
    </row>
    <row r="39" spans="1:9" ht="16.5" thickBot="1" x14ac:dyDescent="0.3">
      <c r="A39" s="20"/>
      <c r="B39" s="34" t="s">
        <v>12</v>
      </c>
      <c r="C39" s="85"/>
      <c r="D39" s="86"/>
      <c r="E39" s="86"/>
      <c r="F39" s="86"/>
      <c r="G39" s="88"/>
      <c r="H39" s="88"/>
      <c r="I39" s="84"/>
    </row>
    <row r="40" spans="1:9" s="6" customFormat="1" ht="26.25" thickBot="1" x14ac:dyDescent="0.25">
      <c r="A40" s="20"/>
      <c r="B40" s="99" t="s">
        <v>0</v>
      </c>
      <c r="C40" s="100" t="s">
        <v>1</v>
      </c>
      <c r="D40" s="101" t="s">
        <v>2</v>
      </c>
      <c r="E40" s="101" t="s">
        <v>3</v>
      </c>
      <c r="F40" s="102" t="s">
        <v>178</v>
      </c>
      <c r="G40" s="101" t="s">
        <v>4</v>
      </c>
      <c r="H40" s="103" t="s">
        <v>179</v>
      </c>
      <c r="I40" s="104" t="s">
        <v>5</v>
      </c>
    </row>
    <row r="41" spans="1:9" s="6" customFormat="1" ht="12.75" x14ac:dyDescent="0.2">
      <c r="A41" s="20"/>
      <c r="B41" s="89" t="s">
        <v>13</v>
      </c>
      <c r="C41" s="90"/>
      <c r="D41" s="91"/>
      <c r="E41" s="91"/>
      <c r="F41" s="91"/>
      <c r="G41" s="91"/>
      <c r="H41" s="98"/>
      <c r="I41" s="92"/>
    </row>
    <row r="42" spans="1:9" x14ac:dyDescent="0.25">
      <c r="A42" s="20"/>
      <c r="B42" s="38" t="s">
        <v>20</v>
      </c>
      <c r="C42" s="13">
        <v>54</v>
      </c>
      <c r="D42" s="14">
        <v>5</v>
      </c>
      <c r="E42" s="14">
        <v>0.5</v>
      </c>
      <c r="F42" s="14">
        <f>E42+1</f>
        <v>1.5</v>
      </c>
      <c r="G42" s="14">
        <f>D42*E42</f>
        <v>2.5</v>
      </c>
      <c r="H42" s="95">
        <f>D42*F42</f>
        <v>7.5</v>
      </c>
      <c r="I42" s="39"/>
    </row>
    <row r="43" spans="1:9" s="53" customFormat="1" x14ac:dyDescent="0.2">
      <c r="A43" s="20"/>
      <c r="B43" s="55" t="s">
        <v>41</v>
      </c>
      <c r="C43" s="56" t="s">
        <v>47</v>
      </c>
      <c r="D43" s="68">
        <v>4.7</v>
      </c>
      <c r="E43" s="68">
        <v>0.5</v>
      </c>
      <c r="F43" s="14">
        <f t="shared" ref="F43:F76" si="3">E43+1</f>
        <v>1.5</v>
      </c>
      <c r="G43" s="14">
        <f t="shared" ref="G43:G76" si="4">D43*E43</f>
        <v>2.35</v>
      </c>
      <c r="H43" s="95">
        <f t="shared" ref="H43:H76" si="5">D43*F43</f>
        <v>7.0500000000000007</v>
      </c>
      <c r="I43" s="57"/>
    </row>
    <row r="44" spans="1:9" x14ac:dyDescent="0.25">
      <c r="A44" s="20"/>
      <c r="B44" s="38" t="s">
        <v>41</v>
      </c>
      <c r="C44" s="13">
        <v>58</v>
      </c>
      <c r="D44" s="14">
        <v>4.2</v>
      </c>
      <c r="E44" s="14">
        <v>0.5</v>
      </c>
      <c r="F44" s="14">
        <f t="shared" si="3"/>
        <v>1.5</v>
      </c>
      <c r="G44" s="14">
        <f t="shared" si="4"/>
        <v>2.1</v>
      </c>
      <c r="H44" s="95">
        <f t="shared" si="5"/>
        <v>6.3000000000000007</v>
      </c>
      <c r="I44" s="39"/>
    </row>
    <row r="45" spans="1:9" x14ac:dyDescent="0.25">
      <c r="A45" s="20"/>
      <c r="B45" s="38" t="s">
        <v>41</v>
      </c>
      <c r="C45" s="13">
        <v>62</v>
      </c>
      <c r="D45" s="14">
        <v>5.5</v>
      </c>
      <c r="E45" s="14">
        <v>2</v>
      </c>
      <c r="F45" s="14">
        <f t="shared" si="3"/>
        <v>3</v>
      </c>
      <c r="G45" s="14">
        <f t="shared" si="4"/>
        <v>11</v>
      </c>
      <c r="H45" s="95">
        <f t="shared" si="5"/>
        <v>16.5</v>
      </c>
      <c r="I45" s="39"/>
    </row>
    <row r="46" spans="1:9" x14ac:dyDescent="0.25">
      <c r="A46" s="20"/>
      <c r="B46" s="38" t="s">
        <v>41</v>
      </c>
      <c r="C46" s="13">
        <v>62</v>
      </c>
      <c r="D46" s="14">
        <v>7.7</v>
      </c>
      <c r="E46" s="14">
        <v>2</v>
      </c>
      <c r="F46" s="14">
        <f t="shared" si="3"/>
        <v>3</v>
      </c>
      <c r="G46" s="14">
        <f t="shared" si="4"/>
        <v>15.4</v>
      </c>
      <c r="H46" s="95">
        <f t="shared" si="5"/>
        <v>23.1</v>
      </c>
      <c r="I46" s="39"/>
    </row>
    <row r="47" spans="1:9" x14ac:dyDescent="0.25">
      <c r="A47" s="20"/>
      <c r="B47" s="40" t="s">
        <v>48</v>
      </c>
      <c r="C47" s="13" t="s">
        <v>31</v>
      </c>
      <c r="D47" s="14">
        <v>5.7</v>
      </c>
      <c r="E47" s="14">
        <v>0.5</v>
      </c>
      <c r="F47" s="14">
        <f t="shared" si="3"/>
        <v>1.5</v>
      </c>
      <c r="G47" s="14">
        <f t="shared" si="4"/>
        <v>2.85</v>
      </c>
      <c r="H47" s="95">
        <f t="shared" si="5"/>
        <v>8.5500000000000007</v>
      </c>
      <c r="I47" s="39"/>
    </row>
    <row r="48" spans="1:9" x14ac:dyDescent="0.25">
      <c r="A48" s="20"/>
      <c r="B48" s="40" t="s">
        <v>49</v>
      </c>
      <c r="C48" s="13">
        <v>2</v>
      </c>
      <c r="D48" s="14">
        <v>1.2</v>
      </c>
      <c r="E48" s="14">
        <v>0.8</v>
      </c>
      <c r="F48" s="14">
        <f t="shared" si="3"/>
        <v>1.8</v>
      </c>
      <c r="G48" s="14">
        <f t="shared" si="4"/>
        <v>0.96</v>
      </c>
      <c r="H48" s="95">
        <f t="shared" si="5"/>
        <v>2.16</v>
      </c>
      <c r="I48" s="39"/>
    </row>
    <row r="49" spans="1:9" x14ac:dyDescent="0.25">
      <c r="A49" s="20"/>
      <c r="B49" s="40" t="s">
        <v>50</v>
      </c>
      <c r="C49" s="13" t="s">
        <v>51</v>
      </c>
      <c r="D49" s="14">
        <v>7.6</v>
      </c>
      <c r="E49" s="14">
        <v>1.3</v>
      </c>
      <c r="F49" s="14">
        <f t="shared" si="3"/>
        <v>2.2999999999999998</v>
      </c>
      <c r="G49" s="14">
        <f t="shared" si="4"/>
        <v>9.879999999999999</v>
      </c>
      <c r="H49" s="95">
        <f t="shared" si="5"/>
        <v>17.479999999999997</v>
      </c>
      <c r="I49" s="39"/>
    </row>
    <row r="50" spans="1:9" x14ac:dyDescent="0.25">
      <c r="A50" s="20"/>
      <c r="B50" s="40" t="s">
        <v>50</v>
      </c>
      <c r="C50" s="13">
        <v>2</v>
      </c>
      <c r="D50" s="14">
        <v>5</v>
      </c>
      <c r="E50" s="14">
        <v>0.5</v>
      </c>
      <c r="F50" s="14">
        <f t="shared" si="3"/>
        <v>1.5</v>
      </c>
      <c r="G50" s="14">
        <f t="shared" si="4"/>
        <v>2.5</v>
      </c>
      <c r="H50" s="95">
        <f t="shared" si="5"/>
        <v>7.5</v>
      </c>
      <c r="I50" s="39"/>
    </row>
    <row r="51" spans="1:9" x14ac:dyDescent="0.25">
      <c r="A51" s="20"/>
      <c r="B51" s="40" t="s">
        <v>31</v>
      </c>
      <c r="C51" s="13">
        <v>85</v>
      </c>
      <c r="D51" s="14">
        <v>3.9</v>
      </c>
      <c r="E51" s="14">
        <v>1.2</v>
      </c>
      <c r="F51" s="14">
        <f t="shared" si="3"/>
        <v>2.2000000000000002</v>
      </c>
      <c r="G51" s="14">
        <f t="shared" si="4"/>
        <v>4.68</v>
      </c>
      <c r="H51" s="95">
        <f t="shared" si="5"/>
        <v>8.58</v>
      </c>
      <c r="I51" s="39"/>
    </row>
    <row r="52" spans="1:9" x14ac:dyDescent="0.25">
      <c r="A52" s="20"/>
      <c r="B52" s="38" t="s">
        <v>54</v>
      </c>
      <c r="C52" s="13">
        <v>1</v>
      </c>
      <c r="D52" s="14">
        <v>4.5999999999999996</v>
      </c>
      <c r="E52" s="14">
        <v>0.5</v>
      </c>
      <c r="F52" s="14">
        <f t="shared" si="3"/>
        <v>1.5</v>
      </c>
      <c r="G52" s="14">
        <f t="shared" si="4"/>
        <v>2.2999999999999998</v>
      </c>
      <c r="H52" s="95">
        <f t="shared" si="5"/>
        <v>6.8999999999999995</v>
      </c>
      <c r="I52" s="39"/>
    </row>
    <row r="53" spans="1:9" x14ac:dyDescent="0.25">
      <c r="A53" s="20"/>
      <c r="B53" s="38" t="s">
        <v>54</v>
      </c>
      <c r="C53" s="13" t="s">
        <v>55</v>
      </c>
      <c r="D53" s="14">
        <v>7.8</v>
      </c>
      <c r="E53" s="14">
        <v>0.5</v>
      </c>
      <c r="F53" s="14">
        <f t="shared" si="3"/>
        <v>1.5</v>
      </c>
      <c r="G53" s="14">
        <f t="shared" si="4"/>
        <v>3.9</v>
      </c>
      <c r="H53" s="95">
        <f t="shared" si="5"/>
        <v>11.7</v>
      </c>
      <c r="I53" s="39" t="s">
        <v>56</v>
      </c>
    </row>
    <row r="54" spans="1:9" x14ac:dyDescent="0.25">
      <c r="A54" s="20"/>
      <c r="B54" s="38" t="s">
        <v>57</v>
      </c>
      <c r="C54" s="13">
        <v>24</v>
      </c>
      <c r="D54" s="14">
        <v>6</v>
      </c>
      <c r="E54" s="14">
        <v>0.3</v>
      </c>
      <c r="F54" s="14">
        <f t="shared" si="3"/>
        <v>1.3</v>
      </c>
      <c r="G54" s="14">
        <f t="shared" si="4"/>
        <v>1.7999999999999998</v>
      </c>
      <c r="H54" s="95">
        <f t="shared" si="5"/>
        <v>7.8000000000000007</v>
      </c>
      <c r="I54" s="39"/>
    </row>
    <row r="55" spans="1:9" x14ac:dyDescent="0.25">
      <c r="A55" s="20"/>
      <c r="B55" s="38" t="s">
        <v>57</v>
      </c>
      <c r="C55" s="13">
        <v>23</v>
      </c>
      <c r="D55" s="14">
        <v>4</v>
      </c>
      <c r="E55" s="14">
        <v>0.3</v>
      </c>
      <c r="F55" s="14">
        <f t="shared" si="3"/>
        <v>1.3</v>
      </c>
      <c r="G55" s="14">
        <f t="shared" si="4"/>
        <v>1.2</v>
      </c>
      <c r="H55" s="95">
        <f t="shared" si="5"/>
        <v>5.2</v>
      </c>
      <c r="I55" s="39"/>
    </row>
    <row r="56" spans="1:9" x14ac:dyDescent="0.25">
      <c r="A56" s="20"/>
      <c r="B56" s="38" t="s">
        <v>57</v>
      </c>
      <c r="C56" s="13">
        <v>22</v>
      </c>
      <c r="D56" s="14">
        <v>4</v>
      </c>
      <c r="E56" s="14">
        <v>0.3</v>
      </c>
      <c r="F56" s="14">
        <f t="shared" si="3"/>
        <v>1.3</v>
      </c>
      <c r="G56" s="14">
        <f t="shared" si="4"/>
        <v>1.2</v>
      </c>
      <c r="H56" s="95">
        <f t="shared" si="5"/>
        <v>5.2</v>
      </c>
      <c r="I56" s="39"/>
    </row>
    <row r="57" spans="1:9" x14ac:dyDescent="0.25">
      <c r="A57" s="20"/>
      <c r="B57" s="38" t="s">
        <v>57</v>
      </c>
      <c r="C57" s="13">
        <v>21</v>
      </c>
      <c r="D57" s="14">
        <v>4</v>
      </c>
      <c r="E57" s="14">
        <v>0.3</v>
      </c>
      <c r="F57" s="14">
        <f t="shared" si="3"/>
        <v>1.3</v>
      </c>
      <c r="G57" s="14">
        <f t="shared" si="4"/>
        <v>1.2</v>
      </c>
      <c r="H57" s="95">
        <f t="shared" si="5"/>
        <v>5.2</v>
      </c>
      <c r="I57" s="39"/>
    </row>
    <row r="58" spans="1:9" x14ac:dyDescent="0.25">
      <c r="A58" s="20"/>
      <c r="B58" s="38" t="s">
        <v>58</v>
      </c>
      <c r="C58" s="13">
        <v>26</v>
      </c>
      <c r="D58" s="14">
        <v>1</v>
      </c>
      <c r="E58" s="14">
        <v>0.5</v>
      </c>
      <c r="F58" s="14">
        <f t="shared" si="3"/>
        <v>1.5</v>
      </c>
      <c r="G58" s="14">
        <f t="shared" si="4"/>
        <v>0.5</v>
      </c>
      <c r="H58" s="95">
        <f t="shared" si="5"/>
        <v>1.5</v>
      </c>
      <c r="I58" s="39"/>
    </row>
    <row r="59" spans="1:9" x14ac:dyDescent="0.25">
      <c r="A59" s="20"/>
      <c r="B59" s="38" t="s">
        <v>59</v>
      </c>
      <c r="C59" s="13">
        <v>10</v>
      </c>
      <c r="D59" s="14">
        <v>6.6</v>
      </c>
      <c r="E59" s="14">
        <v>1</v>
      </c>
      <c r="F59" s="14">
        <f t="shared" si="3"/>
        <v>2</v>
      </c>
      <c r="G59" s="14">
        <f t="shared" si="4"/>
        <v>6.6</v>
      </c>
      <c r="H59" s="95">
        <f t="shared" si="5"/>
        <v>13.2</v>
      </c>
      <c r="I59" s="39"/>
    </row>
    <row r="60" spans="1:9" x14ac:dyDescent="0.25">
      <c r="A60" s="20"/>
      <c r="B60" s="38" t="s">
        <v>60</v>
      </c>
      <c r="C60" s="13">
        <v>24</v>
      </c>
      <c r="D60" s="14">
        <v>1.8</v>
      </c>
      <c r="E60" s="14">
        <v>1.2</v>
      </c>
      <c r="F60" s="14">
        <f t="shared" si="3"/>
        <v>2.2000000000000002</v>
      </c>
      <c r="G60" s="14">
        <f t="shared" si="4"/>
        <v>2.16</v>
      </c>
      <c r="H60" s="95">
        <f t="shared" si="5"/>
        <v>3.9600000000000004</v>
      </c>
      <c r="I60" s="39"/>
    </row>
    <row r="61" spans="1:9" x14ac:dyDescent="0.25">
      <c r="A61" s="20"/>
      <c r="B61" s="38" t="s">
        <v>60</v>
      </c>
      <c r="C61" s="13">
        <v>26</v>
      </c>
      <c r="D61" s="14">
        <v>5.8</v>
      </c>
      <c r="E61" s="14">
        <v>0.5</v>
      </c>
      <c r="F61" s="14">
        <f t="shared" si="3"/>
        <v>1.5</v>
      </c>
      <c r="G61" s="14">
        <f t="shared" si="4"/>
        <v>2.9</v>
      </c>
      <c r="H61" s="95">
        <f t="shared" si="5"/>
        <v>8.6999999999999993</v>
      </c>
      <c r="I61" s="39"/>
    </row>
    <row r="62" spans="1:9" x14ac:dyDescent="0.25">
      <c r="A62" s="20"/>
      <c r="B62" s="38" t="s">
        <v>61</v>
      </c>
      <c r="C62" s="13">
        <v>22</v>
      </c>
      <c r="D62" s="14">
        <v>2.1</v>
      </c>
      <c r="E62" s="14">
        <v>1.4</v>
      </c>
      <c r="F62" s="14">
        <f t="shared" si="3"/>
        <v>2.4</v>
      </c>
      <c r="G62" s="14">
        <f t="shared" si="4"/>
        <v>2.94</v>
      </c>
      <c r="H62" s="95">
        <f t="shared" si="5"/>
        <v>5.04</v>
      </c>
      <c r="I62" s="39"/>
    </row>
    <row r="63" spans="1:9" x14ac:dyDescent="0.25">
      <c r="A63" s="20"/>
      <c r="B63" s="38" t="s">
        <v>62</v>
      </c>
      <c r="C63" s="13">
        <v>12</v>
      </c>
      <c r="D63" s="14">
        <v>5.4</v>
      </c>
      <c r="E63" s="14">
        <v>0.5</v>
      </c>
      <c r="F63" s="14">
        <f t="shared" si="3"/>
        <v>1.5</v>
      </c>
      <c r="G63" s="14">
        <f t="shared" si="4"/>
        <v>2.7</v>
      </c>
      <c r="H63" s="95">
        <f t="shared" si="5"/>
        <v>8.1000000000000014</v>
      </c>
      <c r="I63" s="39"/>
    </row>
    <row r="64" spans="1:9" x14ac:dyDescent="0.25">
      <c r="A64" s="20"/>
      <c r="B64" s="38" t="s">
        <v>63</v>
      </c>
      <c r="C64" s="13" t="s">
        <v>64</v>
      </c>
      <c r="D64" s="14">
        <v>5.7</v>
      </c>
      <c r="E64" s="14">
        <v>0.5</v>
      </c>
      <c r="F64" s="14">
        <f t="shared" si="3"/>
        <v>1.5</v>
      </c>
      <c r="G64" s="14">
        <f t="shared" si="4"/>
        <v>2.85</v>
      </c>
      <c r="H64" s="95">
        <f t="shared" si="5"/>
        <v>8.5500000000000007</v>
      </c>
      <c r="I64" s="39"/>
    </row>
    <row r="65" spans="1:13" x14ac:dyDescent="0.25">
      <c r="A65" s="20"/>
      <c r="B65" s="38" t="s">
        <v>63</v>
      </c>
      <c r="C65" s="13" t="s">
        <v>65</v>
      </c>
      <c r="D65" s="14">
        <v>5.7</v>
      </c>
      <c r="E65" s="14">
        <v>0.5</v>
      </c>
      <c r="F65" s="14">
        <f t="shared" si="3"/>
        <v>1.5</v>
      </c>
      <c r="G65" s="14">
        <f t="shared" si="4"/>
        <v>2.85</v>
      </c>
      <c r="H65" s="95">
        <f t="shared" si="5"/>
        <v>8.5500000000000007</v>
      </c>
      <c r="I65" s="39"/>
    </row>
    <row r="66" spans="1:13" s="53" customFormat="1" x14ac:dyDescent="0.2">
      <c r="A66" s="67"/>
      <c r="B66" s="55" t="s">
        <v>63</v>
      </c>
      <c r="C66" s="56" t="s">
        <v>66</v>
      </c>
      <c r="D66" s="68">
        <v>3.3</v>
      </c>
      <c r="E66" s="68">
        <v>0.5</v>
      </c>
      <c r="F66" s="14">
        <f t="shared" si="3"/>
        <v>1.5</v>
      </c>
      <c r="G66" s="14">
        <f t="shared" si="4"/>
        <v>1.65</v>
      </c>
      <c r="H66" s="95">
        <f t="shared" si="5"/>
        <v>4.9499999999999993</v>
      </c>
      <c r="I66" s="57"/>
    </row>
    <row r="67" spans="1:13" x14ac:dyDescent="0.25">
      <c r="A67" s="20"/>
      <c r="B67" s="38" t="s">
        <v>101</v>
      </c>
      <c r="C67" s="13">
        <v>1</v>
      </c>
      <c r="D67" s="14">
        <v>2.4</v>
      </c>
      <c r="E67" s="14">
        <v>0.9</v>
      </c>
      <c r="F67" s="14">
        <f t="shared" si="3"/>
        <v>1.9</v>
      </c>
      <c r="G67" s="14">
        <f t="shared" si="4"/>
        <v>2.16</v>
      </c>
      <c r="H67" s="95">
        <f t="shared" si="5"/>
        <v>4.5599999999999996</v>
      </c>
      <c r="I67" s="39"/>
    </row>
    <row r="68" spans="1:13" x14ac:dyDescent="0.25">
      <c r="A68" s="20"/>
      <c r="B68" s="38" t="s">
        <v>101</v>
      </c>
      <c r="C68" s="13">
        <v>5</v>
      </c>
      <c r="D68" s="14">
        <v>3.9</v>
      </c>
      <c r="E68" s="14">
        <v>0.9</v>
      </c>
      <c r="F68" s="14">
        <f t="shared" si="3"/>
        <v>1.9</v>
      </c>
      <c r="G68" s="14">
        <f t="shared" si="4"/>
        <v>3.51</v>
      </c>
      <c r="H68" s="95">
        <f t="shared" si="5"/>
        <v>7.4099999999999993</v>
      </c>
      <c r="I68" s="39"/>
    </row>
    <row r="69" spans="1:13" x14ac:dyDescent="0.25">
      <c r="A69" s="20"/>
      <c r="B69" s="38" t="s">
        <v>102</v>
      </c>
      <c r="C69" s="13" t="s">
        <v>103</v>
      </c>
      <c r="D69" s="14">
        <v>1.2</v>
      </c>
      <c r="E69" s="14">
        <v>0.7</v>
      </c>
      <c r="F69" s="14">
        <f t="shared" si="3"/>
        <v>1.7</v>
      </c>
      <c r="G69" s="14">
        <f t="shared" si="4"/>
        <v>0.84</v>
      </c>
      <c r="H69" s="95">
        <f t="shared" si="5"/>
        <v>2.04</v>
      </c>
      <c r="I69" s="39"/>
    </row>
    <row r="70" spans="1:13" x14ac:dyDescent="0.25">
      <c r="A70" s="20"/>
      <c r="B70" s="38" t="s">
        <v>104</v>
      </c>
      <c r="C70" s="13" t="s">
        <v>105</v>
      </c>
      <c r="D70" s="14">
        <v>1</v>
      </c>
      <c r="E70" s="14">
        <v>0.5</v>
      </c>
      <c r="F70" s="14">
        <f t="shared" si="3"/>
        <v>1.5</v>
      </c>
      <c r="G70" s="14">
        <f t="shared" si="4"/>
        <v>0.5</v>
      </c>
      <c r="H70" s="95">
        <f t="shared" si="5"/>
        <v>1.5</v>
      </c>
      <c r="I70" s="39" t="s">
        <v>108</v>
      </c>
    </row>
    <row r="71" spans="1:13" x14ac:dyDescent="0.25">
      <c r="A71" s="20"/>
      <c r="B71" s="38" t="s">
        <v>106</v>
      </c>
      <c r="C71" s="13" t="s">
        <v>107</v>
      </c>
      <c r="D71" s="14">
        <v>5.3</v>
      </c>
      <c r="E71" s="14">
        <v>0.5</v>
      </c>
      <c r="F71" s="14">
        <f t="shared" si="3"/>
        <v>1.5</v>
      </c>
      <c r="G71" s="14">
        <f t="shared" si="4"/>
        <v>2.65</v>
      </c>
      <c r="H71" s="95">
        <f t="shared" si="5"/>
        <v>7.9499999999999993</v>
      </c>
      <c r="I71" s="39"/>
    </row>
    <row r="72" spans="1:13" x14ac:dyDescent="0.25">
      <c r="A72" s="20"/>
      <c r="B72" s="38" t="s">
        <v>109</v>
      </c>
      <c r="C72" s="13" t="s">
        <v>110</v>
      </c>
      <c r="D72" s="14">
        <v>3.5</v>
      </c>
      <c r="E72" s="14">
        <v>1.8</v>
      </c>
      <c r="F72" s="14">
        <f t="shared" si="3"/>
        <v>2.8</v>
      </c>
      <c r="G72" s="14">
        <f t="shared" si="4"/>
        <v>6.3</v>
      </c>
      <c r="H72" s="95">
        <f t="shared" si="5"/>
        <v>9.7999999999999989</v>
      </c>
      <c r="I72" s="39"/>
    </row>
    <row r="73" spans="1:13" s="53" customFormat="1" ht="25.5" x14ac:dyDescent="0.2">
      <c r="A73" s="67"/>
      <c r="B73" s="55" t="s">
        <v>111</v>
      </c>
      <c r="C73" s="56" t="s">
        <v>112</v>
      </c>
      <c r="D73" s="68">
        <v>1.6</v>
      </c>
      <c r="E73" s="68">
        <v>0.5</v>
      </c>
      <c r="F73" s="14">
        <f t="shared" si="3"/>
        <v>1.5</v>
      </c>
      <c r="G73" s="68">
        <f t="shared" si="4"/>
        <v>0.8</v>
      </c>
      <c r="H73" s="95">
        <f t="shared" si="5"/>
        <v>2.4000000000000004</v>
      </c>
      <c r="I73" s="57"/>
    </row>
    <row r="74" spans="1:13" x14ac:dyDescent="0.25">
      <c r="A74" s="20"/>
      <c r="B74" s="38" t="s">
        <v>113</v>
      </c>
      <c r="C74" s="13">
        <v>13</v>
      </c>
      <c r="D74" s="14">
        <v>3.4</v>
      </c>
      <c r="E74" s="14">
        <v>0.5</v>
      </c>
      <c r="F74" s="14">
        <f t="shared" si="3"/>
        <v>1.5</v>
      </c>
      <c r="G74" s="14">
        <f t="shared" si="4"/>
        <v>1.7</v>
      </c>
      <c r="H74" s="95">
        <f t="shared" si="5"/>
        <v>5.0999999999999996</v>
      </c>
      <c r="I74" s="39"/>
    </row>
    <row r="75" spans="1:13" x14ac:dyDescent="0.25">
      <c r="A75" s="20"/>
      <c r="B75" s="38" t="s">
        <v>113</v>
      </c>
      <c r="C75" s="13">
        <v>13</v>
      </c>
      <c r="D75" s="14">
        <v>12</v>
      </c>
      <c r="E75" s="14">
        <v>0.5</v>
      </c>
      <c r="F75" s="14">
        <f t="shared" si="3"/>
        <v>1.5</v>
      </c>
      <c r="G75" s="14">
        <f t="shared" si="4"/>
        <v>6</v>
      </c>
      <c r="H75" s="95">
        <f t="shared" si="5"/>
        <v>18</v>
      </c>
      <c r="I75" s="39"/>
    </row>
    <row r="76" spans="1:13" x14ac:dyDescent="0.25">
      <c r="A76" s="20"/>
      <c r="B76" s="38" t="s">
        <v>113</v>
      </c>
      <c r="C76" s="13">
        <v>18</v>
      </c>
      <c r="D76" s="14">
        <v>4.2</v>
      </c>
      <c r="E76" s="14">
        <v>0.5</v>
      </c>
      <c r="F76" s="14">
        <f t="shared" si="3"/>
        <v>1.5</v>
      </c>
      <c r="G76" s="14">
        <f t="shared" si="4"/>
        <v>2.1</v>
      </c>
      <c r="H76" s="95">
        <f t="shared" si="5"/>
        <v>6.3000000000000007</v>
      </c>
      <c r="I76" s="39"/>
    </row>
    <row r="77" spans="1:13" x14ac:dyDescent="0.25">
      <c r="A77" s="20"/>
      <c r="B77" s="38"/>
      <c r="C77" s="13"/>
      <c r="D77" s="15"/>
      <c r="E77" s="15"/>
      <c r="F77" s="15"/>
      <c r="G77" s="14"/>
      <c r="H77" s="95"/>
      <c r="I77" s="39"/>
    </row>
    <row r="78" spans="1:13" ht="16.5" thickBot="1" x14ac:dyDescent="0.3">
      <c r="A78" s="20"/>
      <c r="B78" s="38"/>
      <c r="C78" s="13"/>
      <c r="D78" s="15"/>
      <c r="E78" s="15"/>
      <c r="F78" s="15"/>
      <c r="G78" s="14"/>
      <c r="H78" s="95"/>
      <c r="I78" s="39"/>
    </row>
    <row r="79" spans="1:13" ht="16.5" thickBot="1" x14ac:dyDescent="0.3">
      <c r="B79" s="8" t="s">
        <v>6</v>
      </c>
      <c r="C79" s="60"/>
      <c r="D79" s="9"/>
      <c r="E79" s="10"/>
      <c r="F79" s="10"/>
      <c r="G79" s="16">
        <f>SUM(G42:G78)</f>
        <v>117.53</v>
      </c>
      <c r="H79" s="16"/>
      <c r="I79" s="11"/>
    </row>
    <row r="80" spans="1:13" ht="16.5" thickBot="1" x14ac:dyDescent="0.3">
      <c r="B80" s="3"/>
      <c r="C80" s="20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13" s="54" customFormat="1" ht="20.25" customHeight="1" thickBot="1" x14ac:dyDescent="0.3">
      <c r="A81" s="51"/>
      <c r="B81" s="52" t="s">
        <v>10</v>
      </c>
      <c r="C81" s="51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x14ac:dyDescent="0.25">
      <c r="A82" s="20"/>
      <c r="B82" s="30" t="s">
        <v>0</v>
      </c>
      <c r="C82" s="61" t="s">
        <v>1</v>
      </c>
      <c r="D82" s="29" t="s">
        <v>2</v>
      </c>
      <c r="E82" s="29" t="s">
        <v>3</v>
      </c>
      <c r="F82" s="29" t="s">
        <v>4</v>
      </c>
      <c r="G82" s="31" t="s">
        <v>5</v>
      </c>
      <c r="H82" s="1"/>
      <c r="I82" s="50" t="s">
        <v>176</v>
      </c>
      <c r="J82" s="105">
        <f>SUM(F85:F86,F88:F89,F96,F99:F105,F109:F112,F116:F117,F120,F123,F125:F127,F130:F132,F140:F141,F155,F157:F159,F161:F162)</f>
        <v>50.75</v>
      </c>
      <c r="K82" s="106"/>
    </row>
    <row r="83" spans="1:13" x14ac:dyDescent="0.25">
      <c r="B83" s="69" t="s">
        <v>13</v>
      </c>
      <c r="C83" s="62"/>
      <c r="D83" s="23"/>
      <c r="E83" s="23"/>
      <c r="F83" s="24"/>
      <c r="G83" s="35"/>
      <c r="H83" s="1"/>
      <c r="I83" s="50" t="s">
        <v>177</v>
      </c>
      <c r="J83" s="105">
        <f>SUM(F84,F87,F90:F95,F97:F98,F106:F108,F113:F115,F118:F119,F121:F122,F124,F128:F129,F133:F139,F142:F146,F156,F160)</f>
        <v>268.93</v>
      </c>
      <c r="K83" s="93"/>
    </row>
    <row r="84" spans="1:13" x14ac:dyDescent="0.25">
      <c r="B84" s="32" t="s">
        <v>15</v>
      </c>
      <c r="C84" s="62" t="s">
        <v>16</v>
      </c>
      <c r="D84" s="24">
        <v>3</v>
      </c>
      <c r="E84" s="24">
        <v>1.5</v>
      </c>
      <c r="F84" s="24">
        <f t="shared" ref="F84:F115" si="6">D84*E84</f>
        <v>4.5</v>
      </c>
      <c r="G84" s="35"/>
      <c r="H84" s="1"/>
    </row>
    <row r="85" spans="1:13" x14ac:dyDescent="0.25">
      <c r="B85" s="32" t="s">
        <v>15</v>
      </c>
      <c r="C85" s="62" t="s">
        <v>17</v>
      </c>
      <c r="D85" s="24">
        <v>1</v>
      </c>
      <c r="E85" s="24">
        <v>0.5</v>
      </c>
      <c r="F85" s="24">
        <f t="shared" si="6"/>
        <v>0.5</v>
      </c>
      <c r="G85" s="35" t="s">
        <v>18</v>
      </c>
      <c r="H85" s="1"/>
    </row>
    <row r="86" spans="1:13" x14ac:dyDescent="0.25">
      <c r="B86" s="32" t="s">
        <v>19</v>
      </c>
      <c r="C86" s="62">
        <v>28</v>
      </c>
      <c r="D86" s="24">
        <v>0.5</v>
      </c>
      <c r="E86" s="24">
        <v>0.5</v>
      </c>
      <c r="F86" s="24">
        <f t="shared" si="6"/>
        <v>0.25</v>
      </c>
      <c r="G86" s="35"/>
      <c r="H86" s="1"/>
    </row>
    <row r="87" spans="1:13" x14ac:dyDescent="0.25">
      <c r="B87" s="32" t="s">
        <v>20</v>
      </c>
      <c r="C87" s="62" t="s">
        <v>21</v>
      </c>
      <c r="D87" s="24">
        <v>2</v>
      </c>
      <c r="E87" s="24">
        <v>1</v>
      </c>
      <c r="F87" s="24">
        <f t="shared" si="6"/>
        <v>2</v>
      </c>
      <c r="G87" s="35"/>
      <c r="H87" s="1"/>
    </row>
    <row r="88" spans="1:13" x14ac:dyDescent="0.25">
      <c r="B88" s="32" t="s">
        <v>22</v>
      </c>
      <c r="C88" s="62" t="s">
        <v>23</v>
      </c>
      <c r="D88" s="24">
        <v>3</v>
      </c>
      <c r="E88" s="24">
        <v>0.5</v>
      </c>
      <c r="F88" s="24">
        <f t="shared" si="6"/>
        <v>1.5</v>
      </c>
      <c r="G88" s="35"/>
      <c r="H88" s="1"/>
    </row>
    <row r="89" spans="1:13" x14ac:dyDescent="0.25">
      <c r="B89" s="32" t="s">
        <v>22</v>
      </c>
      <c r="C89" s="62" t="s">
        <v>23</v>
      </c>
      <c r="D89" s="24">
        <v>0.5</v>
      </c>
      <c r="E89" s="24">
        <v>0.5</v>
      </c>
      <c r="F89" s="24">
        <f t="shared" si="6"/>
        <v>0.25</v>
      </c>
      <c r="G89" s="35"/>
      <c r="H89" s="1"/>
    </row>
    <row r="90" spans="1:13" x14ac:dyDescent="0.25">
      <c r="B90" s="32" t="s">
        <v>22</v>
      </c>
      <c r="C90" s="62" t="s">
        <v>24</v>
      </c>
      <c r="D90" s="24">
        <v>2</v>
      </c>
      <c r="E90" s="24">
        <v>1</v>
      </c>
      <c r="F90" s="24">
        <f t="shared" si="6"/>
        <v>2</v>
      </c>
      <c r="G90" s="35"/>
      <c r="H90" s="1"/>
    </row>
    <row r="91" spans="1:13" s="53" customFormat="1" ht="63.75" x14ac:dyDescent="0.2">
      <c r="A91" s="51"/>
      <c r="B91" s="70" t="s">
        <v>25</v>
      </c>
      <c r="C91" s="71" t="s">
        <v>22</v>
      </c>
      <c r="D91" s="68">
        <v>13</v>
      </c>
      <c r="E91" s="68">
        <v>2</v>
      </c>
      <c r="F91" s="24">
        <f t="shared" si="6"/>
        <v>26</v>
      </c>
      <c r="G91" s="72" t="s">
        <v>27</v>
      </c>
    </row>
    <row r="92" spans="1:13" x14ac:dyDescent="0.25">
      <c r="B92" s="32" t="s">
        <v>22</v>
      </c>
      <c r="C92" s="62">
        <v>12</v>
      </c>
      <c r="D92" s="24">
        <v>3</v>
      </c>
      <c r="E92" s="24">
        <v>2</v>
      </c>
      <c r="F92" s="24">
        <f t="shared" si="6"/>
        <v>6</v>
      </c>
      <c r="G92" s="75" t="s">
        <v>26</v>
      </c>
      <c r="H92" s="1"/>
    </row>
    <row r="93" spans="1:13" x14ac:dyDescent="0.25">
      <c r="B93" s="32" t="s">
        <v>22</v>
      </c>
      <c r="C93" s="62">
        <v>12</v>
      </c>
      <c r="D93" s="24">
        <v>2</v>
      </c>
      <c r="E93" s="24">
        <v>1.5</v>
      </c>
      <c r="F93" s="24">
        <f t="shared" si="6"/>
        <v>3</v>
      </c>
      <c r="G93" s="75" t="s">
        <v>26</v>
      </c>
      <c r="H93" s="1"/>
    </row>
    <row r="94" spans="1:13" x14ac:dyDescent="0.25">
      <c r="B94" s="32" t="s">
        <v>28</v>
      </c>
      <c r="C94" s="62" t="s">
        <v>29</v>
      </c>
      <c r="D94" s="24">
        <v>5</v>
      </c>
      <c r="E94" s="24">
        <v>3</v>
      </c>
      <c r="F94" s="24">
        <f t="shared" si="6"/>
        <v>15</v>
      </c>
      <c r="G94" s="35" t="s">
        <v>30</v>
      </c>
      <c r="H94" s="1"/>
    </row>
    <row r="95" spans="1:13" x14ac:dyDescent="0.25">
      <c r="B95" s="32" t="s">
        <v>28</v>
      </c>
      <c r="C95" s="62" t="s">
        <v>29</v>
      </c>
      <c r="D95" s="24">
        <v>3</v>
      </c>
      <c r="E95" s="24">
        <v>1</v>
      </c>
      <c r="F95" s="24">
        <f t="shared" si="6"/>
        <v>3</v>
      </c>
      <c r="G95" s="35"/>
      <c r="H95" s="1"/>
    </row>
    <row r="96" spans="1:13" s="53" customFormat="1" ht="38.25" x14ac:dyDescent="0.2">
      <c r="A96" s="51"/>
      <c r="B96" s="70" t="s">
        <v>31</v>
      </c>
      <c r="C96" s="71">
        <v>3</v>
      </c>
      <c r="D96" s="68">
        <v>3</v>
      </c>
      <c r="E96" s="68">
        <v>0.5</v>
      </c>
      <c r="F96" s="24">
        <f t="shared" si="6"/>
        <v>1.5</v>
      </c>
      <c r="G96" s="72" t="s">
        <v>32</v>
      </c>
    </row>
    <row r="97" spans="1:8" x14ac:dyDescent="0.25">
      <c r="B97" s="32" t="s">
        <v>31</v>
      </c>
      <c r="C97" s="62">
        <v>21</v>
      </c>
      <c r="D97" s="24">
        <v>0.5</v>
      </c>
      <c r="E97" s="24">
        <v>1</v>
      </c>
      <c r="F97" s="24">
        <f t="shared" si="6"/>
        <v>0.5</v>
      </c>
      <c r="G97" s="72"/>
      <c r="H97" s="1"/>
    </row>
    <row r="98" spans="1:8" ht="38.25" x14ac:dyDescent="0.25">
      <c r="B98" s="32" t="s">
        <v>31</v>
      </c>
      <c r="C98" s="62">
        <v>26</v>
      </c>
      <c r="D98" s="24">
        <v>0.5</v>
      </c>
      <c r="E98" s="24">
        <v>1</v>
      </c>
      <c r="F98" s="24">
        <f t="shared" si="6"/>
        <v>0.5</v>
      </c>
      <c r="G98" s="72" t="s">
        <v>32</v>
      </c>
      <c r="H98" s="1"/>
    </row>
    <row r="99" spans="1:8" ht="38.25" x14ac:dyDescent="0.25">
      <c r="B99" s="32" t="s">
        <v>31</v>
      </c>
      <c r="C99" s="62">
        <v>26</v>
      </c>
      <c r="D99" s="24">
        <v>3</v>
      </c>
      <c r="E99" s="24">
        <v>0.5</v>
      </c>
      <c r="F99" s="24">
        <f t="shared" si="6"/>
        <v>1.5</v>
      </c>
      <c r="G99" s="72" t="s">
        <v>32</v>
      </c>
      <c r="H99" s="1"/>
    </row>
    <row r="100" spans="1:8" ht="38.25" x14ac:dyDescent="0.25">
      <c r="B100" s="32" t="s">
        <v>31</v>
      </c>
      <c r="C100" s="62">
        <v>99</v>
      </c>
      <c r="D100" s="24">
        <v>3</v>
      </c>
      <c r="E100" s="24">
        <v>0.5</v>
      </c>
      <c r="F100" s="24">
        <f t="shared" si="6"/>
        <v>1.5</v>
      </c>
      <c r="G100" s="72" t="s">
        <v>32</v>
      </c>
      <c r="H100" s="1"/>
    </row>
    <row r="101" spans="1:8" x14ac:dyDescent="0.25">
      <c r="B101" s="32" t="s">
        <v>33</v>
      </c>
      <c r="C101" s="62" t="s">
        <v>34</v>
      </c>
      <c r="D101" s="24">
        <v>7</v>
      </c>
      <c r="E101" s="24">
        <v>0.5</v>
      </c>
      <c r="F101" s="24">
        <f t="shared" si="6"/>
        <v>3.5</v>
      </c>
      <c r="G101" s="35" t="s">
        <v>36</v>
      </c>
      <c r="H101" s="1"/>
    </row>
    <row r="102" spans="1:8" s="53" customFormat="1" ht="25.5" x14ac:dyDescent="0.2">
      <c r="A102" s="51"/>
      <c r="B102" s="70" t="s">
        <v>33</v>
      </c>
      <c r="C102" s="71" t="s">
        <v>43</v>
      </c>
      <c r="D102" s="68">
        <v>1</v>
      </c>
      <c r="E102" s="68">
        <v>0.5</v>
      </c>
      <c r="F102" s="24">
        <f t="shared" si="6"/>
        <v>0.5</v>
      </c>
      <c r="G102" s="72" t="s">
        <v>44</v>
      </c>
    </row>
    <row r="103" spans="1:8" x14ac:dyDescent="0.25">
      <c r="B103" s="32" t="s">
        <v>35</v>
      </c>
      <c r="C103" s="62" t="s">
        <v>37</v>
      </c>
      <c r="D103" s="24">
        <v>2</v>
      </c>
      <c r="E103" s="24">
        <v>0.5</v>
      </c>
      <c r="F103" s="24">
        <f t="shared" si="6"/>
        <v>1</v>
      </c>
      <c r="G103" s="35" t="s">
        <v>38</v>
      </c>
      <c r="H103" s="1"/>
    </row>
    <row r="104" spans="1:8" x14ac:dyDescent="0.25">
      <c r="B104" s="32" t="s">
        <v>35</v>
      </c>
      <c r="C104" s="62" t="s">
        <v>39</v>
      </c>
      <c r="D104" s="24">
        <v>1</v>
      </c>
      <c r="E104" s="24">
        <v>0.5</v>
      </c>
      <c r="F104" s="24">
        <f t="shared" si="6"/>
        <v>0.5</v>
      </c>
      <c r="G104" s="35" t="s">
        <v>38</v>
      </c>
      <c r="H104" s="1"/>
    </row>
    <row r="105" spans="1:8" x14ac:dyDescent="0.25">
      <c r="B105" s="32" t="s">
        <v>35</v>
      </c>
      <c r="C105" s="62" t="s">
        <v>40</v>
      </c>
      <c r="D105" s="24">
        <v>0.5</v>
      </c>
      <c r="E105" s="24">
        <v>0.5</v>
      </c>
      <c r="F105" s="24">
        <f t="shared" si="6"/>
        <v>0.25</v>
      </c>
      <c r="G105" s="35" t="s">
        <v>38</v>
      </c>
      <c r="H105" s="1"/>
    </row>
    <row r="106" spans="1:8" s="53" customFormat="1" ht="25.5" x14ac:dyDescent="0.25">
      <c r="A106" s="51"/>
      <c r="B106" s="70" t="s">
        <v>41</v>
      </c>
      <c r="C106" s="71" t="s">
        <v>42</v>
      </c>
      <c r="D106" s="68">
        <v>2</v>
      </c>
      <c r="E106" s="68">
        <v>1</v>
      </c>
      <c r="F106" s="68">
        <f t="shared" si="6"/>
        <v>2</v>
      </c>
      <c r="G106" s="72"/>
    </row>
    <row r="107" spans="1:8" s="53" customFormat="1" ht="25.5" x14ac:dyDescent="0.2">
      <c r="A107" s="51"/>
      <c r="B107" s="70" t="s">
        <v>41</v>
      </c>
      <c r="C107" s="71" t="s">
        <v>42</v>
      </c>
      <c r="D107" s="68">
        <v>6</v>
      </c>
      <c r="E107" s="68">
        <v>1</v>
      </c>
      <c r="F107" s="24">
        <f t="shared" si="6"/>
        <v>6</v>
      </c>
      <c r="G107" s="72"/>
    </row>
    <row r="108" spans="1:8" s="53" customFormat="1" ht="25.5" x14ac:dyDescent="0.2">
      <c r="A108" s="51"/>
      <c r="B108" s="70" t="s">
        <v>41</v>
      </c>
      <c r="C108" s="71" t="s">
        <v>42</v>
      </c>
      <c r="D108" s="68">
        <v>4</v>
      </c>
      <c r="E108" s="68">
        <v>2</v>
      </c>
      <c r="F108" s="24">
        <f t="shared" si="6"/>
        <v>8</v>
      </c>
      <c r="G108" s="72"/>
    </row>
    <row r="109" spans="1:8" s="53" customFormat="1" ht="25.5" x14ac:dyDescent="0.2">
      <c r="A109" s="51"/>
      <c r="B109" s="70" t="s">
        <v>41</v>
      </c>
      <c r="C109" s="71" t="s">
        <v>42</v>
      </c>
      <c r="D109" s="68">
        <v>0.5</v>
      </c>
      <c r="E109" s="68">
        <v>0.5</v>
      </c>
      <c r="F109" s="24">
        <f t="shared" si="6"/>
        <v>0.25</v>
      </c>
      <c r="G109" s="72"/>
    </row>
    <row r="110" spans="1:8" s="53" customFormat="1" ht="25.5" x14ac:dyDescent="0.2">
      <c r="A110" s="51"/>
      <c r="B110" s="70" t="s">
        <v>41</v>
      </c>
      <c r="C110" s="71" t="s">
        <v>42</v>
      </c>
      <c r="D110" s="68">
        <v>5</v>
      </c>
      <c r="E110" s="68">
        <v>0.5</v>
      </c>
      <c r="F110" s="24">
        <f t="shared" si="6"/>
        <v>2.5</v>
      </c>
      <c r="G110" s="72"/>
    </row>
    <row r="111" spans="1:8" x14ac:dyDescent="0.25">
      <c r="B111" s="32" t="s">
        <v>67</v>
      </c>
      <c r="C111" s="62" t="s">
        <v>68</v>
      </c>
      <c r="D111" s="24">
        <v>5</v>
      </c>
      <c r="E111" s="24">
        <v>0.5</v>
      </c>
      <c r="F111" s="24">
        <f t="shared" si="6"/>
        <v>2.5</v>
      </c>
      <c r="G111" s="35" t="s">
        <v>70</v>
      </c>
      <c r="H111" s="1"/>
    </row>
    <row r="112" spans="1:8" s="53" customFormat="1" ht="25.5" x14ac:dyDescent="0.2">
      <c r="A112" s="51"/>
      <c r="B112" s="70" t="s">
        <v>67</v>
      </c>
      <c r="C112" s="71" t="s">
        <v>69</v>
      </c>
      <c r="D112" s="68">
        <v>5</v>
      </c>
      <c r="E112" s="68">
        <v>0.5</v>
      </c>
      <c r="F112" s="24">
        <f t="shared" si="6"/>
        <v>2.5</v>
      </c>
      <c r="G112" s="72" t="s">
        <v>70</v>
      </c>
    </row>
    <row r="113" spans="1:8" x14ac:dyDescent="0.25">
      <c r="B113" s="32" t="s">
        <v>71</v>
      </c>
      <c r="C113" s="62">
        <v>2</v>
      </c>
      <c r="D113" s="24">
        <v>7.2</v>
      </c>
      <c r="E113" s="24">
        <v>2</v>
      </c>
      <c r="F113" s="24">
        <f t="shared" si="6"/>
        <v>14.4</v>
      </c>
      <c r="G113" s="35"/>
      <c r="H113" s="1"/>
    </row>
    <row r="114" spans="1:8" x14ac:dyDescent="0.25">
      <c r="B114" s="32" t="s">
        <v>72</v>
      </c>
      <c r="C114" s="62">
        <v>98</v>
      </c>
      <c r="D114" s="24">
        <v>4</v>
      </c>
      <c r="E114" s="24">
        <v>1.5</v>
      </c>
      <c r="F114" s="24">
        <f t="shared" si="6"/>
        <v>6</v>
      </c>
      <c r="G114" s="35" t="s">
        <v>73</v>
      </c>
      <c r="H114" s="1"/>
    </row>
    <row r="115" spans="1:8" x14ac:dyDescent="0.25">
      <c r="B115" s="32" t="s">
        <v>74</v>
      </c>
      <c r="C115" s="62">
        <v>11</v>
      </c>
      <c r="D115" s="24">
        <v>1.5</v>
      </c>
      <c r="E115" s="24">
        <v>1</v>
      </c>
      <c r="F115" s="24">
        <f t="shared" si="6"/>
        <v>1.5</v>
      </c>
      <c r="G115" s="35" t="s">
        <v>75</v>
      </c>
      <c r="H115" s="1"/>
    </row>
    <row r="116" spans="1:8" s="53" customFormat="1" ht="63.75" x14ac:dyDescent="0.2">
      <c r="A116" s="51"/>
      <c r="B116" s="70" t="s">
        <v>74</v>
      </c>
      <c r="C116" s="71" t="s">
        <v>76</v>
      </c>
      <c r="D116" s="68">
        <v>18</v>
      </c>
      <c r="E116" s="68">
        <v>0.5</v>
      </c>
      <c r="F116" s="24">
        <f t="shared" ref="F116:F147" si="7">D116*E116</f>
        <v>9</v>
      </c>
      <c r="G116" s="72" t="s">
        <v>77</v>
      </c>
    </row>
    <row r="117" spans="1:8" s="53" customFormat="1" ht="51" x14ac:dyDescent="0.2">
      <c r="A117" s="51"/>
      <c r="B117" s="70" t="s">
        <v>74</v>
      </c>
      <c r="C117" s="71" t="s">
        <v>79</v>
      </c>
      <c r="D117" s="68">
        <v>11</v>
      </c>
      <c r="E117" s="68">
        <v>0.5</v>
      </c>
      <c r="F117" s="24">
        <f t="shared" si="7"/>
        <v>5.5</v>
      </c>
      <c r="G117" s="72" t="s">
        <v>78</v>
      </c>
    </row>
    <row r="118" spans="1:8" x14ac:dyDescent="0.25">
      <c r="B118" s="32" t="s">
        <v>80</v>
      </c>
      <c r="C118" s="62" t="s">
        <v>81</v>
      </c>
      <c r="D118" s="24">
        <v>6</v>
      </c>
      <c r="E118" s="24">
        <v>1.5</v>
      </c>
      <c r="F118" s="24">
        <f t="shared" si="7"/>
        <v>9</v>
      </c>
      <c r="G118" s="35" t="s">
        <v>82</v>
      </c>
      <c r="H118" s="1"/>
    </row>
    <row r="119" spans="1:8" x14ac:dyDescent="0.25">
      <c r="B119" s="32" t="s">
        <v>80</v>
      </c>
      <c r="C119" s="62">
        <v>4</v>
      </c>
      <c r="D119" s="24">
        <v>2</v>
      </c>
      <c r="E119" s="24">
        <v>1</v>
      </c>
      <c r="F119" s="24">
        <f t="shared" si="7"/>
        <v>2</v>
      </c>
      <c r="G119" s="35" t="s">
        <v>84</v>
      </c>
      <c r="H119" s="1"/>
    </row>
    <row r="120" spans="1:8" x14ac:dyDescent="0.25">
      <c r="B120" s="32" t="s">
        <v>80</v>
      </c>
      <c r="C120" s="62">
        <v>4</v>
      </c>
      <c r="D120" s="24">
        <v>0.5</v>
      </c>
      <c r="E120" s="24">
        <v>0.5</v>
      </c>
      <c r="F120" s="24">
        <f t="shared" si="7"/>
        <v>0.25</v>
      </c>
      <c r="G120" s="35" t="s">
        <v>84</v>
      </c>
      <c r="H120" s="1"/>
    </row>
    <row r="121" spans="1:8" x14ac:dyDescent="0.25">
      <c r="B121" s="32" t="s">
        <v>80</v>
      </c>
      <c r="C121" s="62" t="s">
        <v>83</v>
      </c>
      <c r="D121" s="24">
        <v>9</v>
      </c>
      <c r="E121" s="24">
        <v>1.5</v>
      </c>
      <c r="F121" s="24">
        <f t="shared" si="7"/>
        <v>13.5</v>
      </c>
      <c r="G121" s="35"/>
      <c r="H121" s="1"/>
    </row>
    <row r="122" spans="1:8" x14ac:dyDescent="0.25">
      <c r="B122" s="32" t="s">
        <v>80</v>
      </c>
      <c r="C122" s="62" t="s">
        <v>83</v>
      </c>
      <c r="D122" s="24">
        <v>5</v>
      </c>
      <c r="E122" s="24">
        <v>1.5</v>
      </c>
      <c r="F122" s="24">
        <f t="shared" si="7"/>
        <v>7.5</v>
      </c>
      <c r="G122" s="35"/>
      <c r="H122" s="1"/>
    </row>
    <row r="123" spans="1:8" x14ac:dyDescent="0.25">
      <c r="B123" s="32" t="s">
        <v>85</v>
      </c>
      <c r="C123" s="62" t="s">
        <v>86</v>
      </c>
      <c r="D123" s="24">
        <v>1</v>
      </c>
      <c r="E123" s="24">
        <v>0.5</v>
      </c>
      <c r="F123" s="24">
        <f t="shared" si="7"/>
        <v>0.5</v>
      </c>
      <c r="G123" s="35" t="s">
        <v>87</v>
      </c>
      <c r="H123" s="1"/>
    </row>
    <row r="124" spans="1:8" x14ac:dyDescent="0.25">
      <c r="B124" s="32" t="s">
        <v>85</v>
      </c>
      <c r="C124" s="62" t="s">
        <v>88</v>
      </c>
      <c r="D124" s="24">
        <v>2</v>
      </c>
      <c r="E124" s="24">
        <v>1</v>
      </c>
      <c r="F124" s="24">
        <f t="shared" si="7"/>
        <v>2</v>
      </c>
      <c r="G124" s="35" t="s">
        <v>87</v>
      </c>
      <c r="H124" s="1"/>
    </row>
    <row r="125" spans="1:8" x14ac:dyDescent="0.25">
      <c r="B125" s="32" t="s">
        <v>89</v>
      </c>
      <c r="C125" s="62" t="s">
        <v>90</v>
      </c>
      <c r="D125" s="24">
        <v>1</v>
      </c>
      <c r="E125" s="24">
        <v>0.5</v>
      </c>
      <c r="F125" s="24">
        <f t="shared" si="7"/>
        <v>0.5</v>
      </c>
      <c r="G125" s="35" t="s">
        <v>38</v>
      </c>
      <c r="H125" s="1"/>
    </row>
    <row r="126" spans="1:8" x14ac:dyDescent="0.25">
      <c r="B126" s="32" t="s">
        <v>91</v>
      </c>
      <c r="C126" s="62">
        <v>28</v>
      </c>
      <c r="D126" s="24">
        <v>0.5</v>
      </c>
      <c r="E126" s="24">
        <v>0.5</v>
      </c>
      <c r="F126" s="24">
        <f t="shared" si="7"/>
        <v>0.25</v>
      </c>
      <c r="G126" s="35" t="s">
        <v>92</v>
      </c>
      <c r="H126" s="1"/>
    </row>
    <row r="127" spans="1:8" x14ac:dyDescent="0.25">
      <c r="B127" s="32" t="s">
        <v>63</v>
      </c>
      <c r="C127" s="62" t="s">
        <v>93</v>
      </c>
      <c r="D127" s="24">
        <v>2</v>
      </c>
      <c r="E127" s="24">
        <v>0.5</v>
      </c>
      <c r="F127" s="24">
        <f t="shared" si="7"/>
        <v>1</v>
      </c>
      <c r="G127" s="35"/>
      <c r="H127" s="1"/>
    </row>
    <row r="128" spans="1:8" x14ac:dyDescent="0.25">
      <c r="B128" s="32" t="s">
        <v>63</v>
      </c>
      <c r="C128" s="62" t="s">
        <v>94</v>
      </c>
      <c r="D128" s="24">
        <v>5</v>
      </c>
      <c r="E128" s="24">
        <v>1</v>
      </c>
      <c r="F128" s="24">
        <f t="shared" si="7"/>
        <v>5</v>
      </c>
      <c r="G128" s="35"/>
      <c r="H128" s="1"/>
    </row>
    <row r="129" spans="2:8" x14ac:dyDescent="0.25">
      <c r="B129" s="32" t="s">
        <v>63</v>
      </c>
      <c r="C129" s="62" t="s">
        <v>94</v>
      </c>
      <c r="D129" s="24">
        <v>4</v>
      </c>
      <c r="E129" s="24">
        <v>1</v>
      </c>
      <c r="F129" s="24">
        <f t="shared" si="7"/>
        <v>4</v>
      </c>
      <c r="G129" s="35"/>
      <c r="H129" s="1"/>
    </row>
    <row r="130" spans="2:8" x14ac:dyDescent="0.25">
      <c r="B130" s="32" t="s">
        <v>99</v>
      </c>
      <c r="C130" s="62">
        <v>19</v>
      </c>
      <c r="D130" s="24">
        <v>3.3</v>
      </c>
      <c r="E130" s="24">
        <v>0.4</v>
      </c>
      <c r="F130" s="24">
        <f t="shared" si="7"/>
        <v>1.32</v>
      </c>
      <c r="G130" s="35" t="s">
        <v>100</v>
      </c>
      <c r="H130" s="1"/>
    </row>
    <row r="131" spans="2:8" x14ac:dyDescent="0.25">
      <c r="B131" s="32" t="s">
        <v>99</v>
      </c>
      <c r="C131" s="62">
        <v>17</v>
      </c>
      <c r="D131" s="24">
        <v>3.4</v>
      </c>
      <c r="E131" s="24">
        <v>0.4</v>
      </c>
      <c r="F131" s="24">
        <f t="shared" si="7"/>
        <v>1.36</v>
      </c>
      <c r="G131" s="35" t="s">
        <v>100</v>
      </c>
      <c r="H131" s="1"/>
    </row>
    <row r="132" spans="2:8" x14ac:dyDescent="0.25">
      <c r="B132" s="32" t="s">
        <v>99</v>
      </c>
      <c r="C132" s="62">
        <v>15</v>
      </c>
      <c r="D132" s="24">
        <v>3.3</v>
      </c>
      <c r="E132" s="24">
        <v>0.4</v>
      </c>
      <c r="F132" s="24">
        <f t="shared" si="7"/>
        <v>1.32</v>
      </c>
      <c r="G132" s="35" t="s">
        <v>100</v>
      </c>
      <c r="H132" s="1"/>
    </row>
    <row r="133" spans="2:8" x14ac:dyDescent="0.25">
      <c r="B133" s="32" t="s">
        <v>99</v>
      </c>
      <c r="C133" s="62">
        <v>5</v>
      </c>
      <c r="D133" s="24">
        <v>0.9</v>
      </c>
      <c r="E133" s="24">
        <v>1.7</v>
      </c>
      <c r="F133" s="24">
        <f t="shared" si="7"/>
        <v>1.53</v>
      </c>
      <c r="G133" s="35"/>
      <c r="H133" s="1"/>
    </row>
    <row r="134" spans="2:8" x14ac:dyDescent="0.25">
      <c r="B134" s="32" t="s">
        <v>113</v>
      </c>
      <c r="C134" s="62">
        <v>12</v>
      </c>
      <c r="D134" s="24">
        <v>5</v>
      </c>
      <c r="E134" s="24">
        <v>1.5</v>
      </c>
      <c r="F134" s="24">
        <f t="shared" si="7"/>
        <v>7.5</v>
      </c>
      <c r="G134" s="35" t="s">
        <v>114</v>
      </c>
      <c r="H134" s="1"/>
    </row>
    <row r="135" spans="2:8" x14ac:dyDescent="0.25">
      <c r="B135" s="32" t="s">
        <v>113</v>
      </c>
      <c r="C135" s="62">
        <v>4</v>
      </c>
      <c r="D135" s="24">
        <v>5</v>
      </c>
      <c r="E135" s="24">
        <v>1.5</v>
      </c>
      <c r="F135" s="24">
        <f t="shared" si="7"/>
        <v>7.5</v>
      </c>
      <c r="G135" s="35" t="s">
        <v>115</v>
      </c>
      <c r="H135" s="1"/>
    </row>
    <row r="136" spans="2:8" x14ac:dyDescent="0.25">
      <c r="B136" s="32" t="s">
        <v>113</v>
      </c>
      <c r="C136" s="62">
        <v>5</v>
      </c>
      <c r="D136" s="24">
        <v>8</v>
      </c>
      <c r="E136" s="24">
        <v>1</v>
      </c>
      <c r="F136" s="24">
        <f t="shared" si="7"/>
        <v>8</v>
      </c>
      <c r="G136" s="35" t="s">
        <v>116</v>
      </c>
      <c r="H136" s="1"/>
    </row>
    <row r="137" spans="2:8" x14ac:dyDescent="0.25">
      <c r="B137" s="32" t="s">
        <v>113</v>
      </c>
      <c r="C137" s="62">
        <v>5</v>
      </c>
      <c r="D137" s="24">
        <v>1</v>
      </c>
      <c r="E137" s="24">
        <v>1</v>
      </c>
      <c r="F137" s="24">
        <f t="shared" si="7"/>
        <v>1</v>
      </c>
      <c r="G137" s="35" t="s">
        <v>117</v>
      </c>
      <c r="H137" s="1"/>
    </row>
    <row r="138" spans="2:8" x14ac:dyDescent="0.25">
      <c r="B138" s="32" t="s">
        <v>113</v>
      </c>
      <c r="C138" s="62">
        <v>5</v>
      </c>
      <c r="D138" s="24">
        <v>1</v>
      </c>
      <c r="E138" s="24">
        <v>1</v>
      </c>
      <c r="F138" s="24">
        <f t="shared" si="7"/>
        <v>1</v>
      </c>
      <c r="G138" s="35" t="s">
        <v>38</v>
      </c>
      <c r="H138" s="1"/>
    </row>
    <row r="139" spans="2:8" x14ac:dyDescent="0.25">
      <c r="B139" s="32" t="s">
        <v>126</v>
      </c>
      <c r="C139" s="62" t="s">
        <v>127</v>
      </c>
      <c r="D139" s="24">
        <v>4</v>
      </c>
      <c r="E139" s="24">
        <v>1</v>
      </c>
      <c r="F139" s="24">
        <f t="shared" si="7"/>
        <v>4</v>
      </c>
      <c r="G139" s="35" t="s">
        <v>128</v>
      </c>
      <c r="H139" s="1"/>
    </row>
    <row r="140" spans="2:8" x14ac:dyDescent="0.25">
      <c r="B140" s="32" t="s">
        <v>129</v>
      </c>
      <c r="C140" s="62" t="s">
        <v>130</v>
      </c>
      <c r="D140" s="24">
        <v>2</v>
      </c>
      <c r="E140" s="24">
        <v>0.5</v>
      </c>
      <c r="F140" s="24">
        <f t="shared" si="7"/>
        <v>1</v>
      </c>
      <c r="G140" s="35" t="s">
        <v>132</v>
      </c>
      <c r="H140" s="1"/>
    </row>
    <row r="141" spans="2:8" x14ac:dyDescent="0.25">
      <c r="B141" s="32" t="s">
        <v>129</v>
      </c>
      <c r="C141" s="62" t="s">
        <v>131</v>
      </c>
      <c r="D141" s="24">
        <v>1</v>
      </c>
      <c r="E141" s="24">
        <v>0.5</v>
      </c>
      <c r="F141" s="24">
        <f t="shared" si="7"/>
        <v>0.5</v>
      </c>
      <c r="G141" s="35" t="s">
        <v>38</v>
      </c>
      <c r="H141" s="1"/>
    </row>
    <row r="142" spans="2:8" x14ac:dyDescent="0.25">
      <c r="B142" s="32" t="s">
        <v>124</v>
      </c>
      <c r="C142" s="62" t="s">
        <v>125</v>
      </c>
      <c r="D142" s="24">
        <v>2</v>
      </c>
      <c r="E142" s="24">
        <v>1</v>
      </c>
      <c r="F142" s="24">
        <f t="shared" si="7"/>
        <v>2</v>
      </c>
      <c r="G142" s="35"/>
      <c r="H142" s="1"/>
    </row>
    <row r="143" spans="2:8" x14ac:dyDescent="0.25">
      <c r="B143" s="32" t="s">
        <v>149</v>
      </c>
      <c r="C143" s="62"/>
      <c r="D143" s="24">
        <v>2</v>
      </c>
      <c r="E143" s="24">
        <v>1</v>
      </c>
      <c r="F143" s="24">
        <f t="shared" si="7"/>
        <v>2</v>
      </c>
      <c r="G143" s="35" t="s">
        <v>150</v>
      </c>
      <c r="H143" s="1"/>
    </row>
    <row r="144" spans="2:8" x14ac:dyDescent="0.25">
      <c r="B144" s="32" t="s">
        <v>149</v>
      </c>
      <c r="C144" s="62"/>
      <c r="D144" s="24">
        <v>16</v>
      </c>
      <c r="E144" s="24">
        <v>1.5</v>
      </c>
      <c r="F144" s="24">
        <f t="shared" si="7"/>
        <v>24</v>
      </c>
      <c r="G144" s="35" t="s">
        <v>151</v>
      </c>
      <c r="H144" s="1"/>
    </row>
    <row r="145" spans="1:11" x14ac:dyDescent="0.25">
      <c r="B145" s="32" t="s">
        <v>149</v>
      </c>
      <c r="C145" s="62"/>
      <c r="D145" s="24">
        <v>8</v>
      </c>
      <c r="E145" s="24">
        <v>1.5</v>
      </c>
      <c r="F145" s="24">
        <f t="shared" si="7"/>
        <v>12</v>
      </c>
      <c r="G145" s="35" t="s">
        <v>152</v>
      </c>
      <c r="H145" s="1"/>
    </row>
    <row r="146" spans="1:11" x14ac:dyDescent="0.25">
      <c r="B146" s="32" t="s">
        <v>149</v>
      </c>
      <c r="C146" s="62"/>
      <c r="D146" s="24">
        <v>34</v>
      </c>
      <c r="E146" s="24">
        <v>1.5</v>
      </c>
      <c r="F146" s="24">
        <f t="shared" si="7"/>
        <v>51</v>
      </c>
      <c r="G146" s="35" t="s">
        <v>153</v>
      </c>
      <c r="H146" s="1"/>
    </row>
    <row r="147" spans="1:11" x14ac:dyDescent="0.25">
      <c r="B147" s="36"/>
      <c r="C147" s="63"/>
      <c r="D147" s="82"/>
      <c r="E147" s="82"/>
      <c r="F147" s="24"/>
      <c r="G147" s="37"/>
      <c r="H147" s="1"/>
    </row>
    <row r="148" spans="1:11" ht="16.5" thickBot="1" x14ac:dyDescent="0.3">
      <c r="B148" s="36"/>
      <c r="C148" s="63"/>
      <c r="D148" s="25"/>
      <c r="E148" s="25"/>
      <c r="F148" s="24"/>
      <c r="G148" s="37"/>
      <c r="H148" s="1"/>
    </row>
    <row r="149" spans="1:11" ht="16.5" thickBot="1" x14ac:dyDescent="0.3">
      <c r="B149" s="8" t="s">
        <v>9</v>
      </c>
      <c r="C149" s="64"/>
      <c r="D149" s="26"/>
      <c r="E149" s="26"/>
      <c r="F149" s="27">
        <f>SUM(F83:F148)</f>
        <v>307.93</v>
      </c>
      <c r="G149" s="28"/>
      <c r="H149" s="6"/>
      <c r="I149" s="6"/>
      <c r="J149" s="6"/>
      <c r="K149" s="6"/>
    </row>
    <row r="150" spans="1:11" x14ac:dyDescent="0.25">
      <c r="B150" s="73"/>
      <c r="C150" s="20"/>
      <c r="D150" s="7"/>
      <c r="E150" s="7"/>
      <c r="F150" s="74"/>
      <c r="G150" s="6"/>
      <c r="H150" s="6"/>
      <c r="I150" s="6"/>
      <c r="J150" s="6"/>
      <c r="K150" s="6"/>
    </row>
    <row r="151" spans="1:11" ht="16.5" thickBot="1" x14ac:dyDescent="0.3">
      <c r="B151" s="73"/>
      <c r="C151" s="20"/>
      <c r="D151" s="7"/>
      <c r="E151" s="7"/>
      <c r="F151" s="74"/>
      <c r="G151" s="6"/>
      <c r="H151" s="6"/>
      <c r="I151" s="6"/>
      <c r="J151" s="6"/>
      <c r="K151" s="6"/>
    </row>
    <row r="152" spans="1:11" ht="16.5" thickBot="1" x14ac:dyDescent="0.3">
      <c r="A152" s="51"/>
      <c r="B152" s="52" t="s">
        <v>10</v>
      </c>
      <c r="C152" s="51"/>
      <c r="D152" s="53"/>
      <c r="E152" s="53"/>
      <c r="F152" s="53"/>
      <c r="G152" s="53"/>
      <c r="H152" s="1"/>
    </row>
    <row r="153" spans="1:11" x14ac:dyDescent="0.25">
      <c r="A153" s="20"/>
      <c r="B153" s="30" t="s">
        <v>0</v>
      </c>
      <c r="C153" s="61" t="s">
        <v>1</v>
      </c>
      <c r="D153" s="29" t="s">
        <v>2</v>
      </c>
      <c r="E153" s="29" t="s">
        <v>3</v>
      </c>
      <c r="F153" s="29" t="s">
        <v>4</v>
      </c>
      <c r="G153" s="31" t="s">
        <v>5</v>
      </c>
      <c r="H153" s="1"/>
    </row>
    <row r="154" spans="1:11" x14ac:dyDescent="0.25">
      <c r="B154" s="69" t="s">
        <v>14</v>
      </c>
      <c r="C154" s="62"/>
      <c r="D154" s="23"/>
      <c r="E154" s="23"/>
      <c r="F154" s="24"/>
      <c r="G154" s="35"/>
      <c r="H154" s="1"/>
    </row>
    <row r="155" spans="1:11" x14ac:dyDescent="0.25">
      <c r="B155" s="32" t="s">
        <v>121</v>
      </c>
      <c r="C155" s="62" t="s">
        <v>122</v>
      </c>
      <c r="D155" s="24">
        <v>4</v>
      </c>
      <c r="E155" s="24">
        <v>0.5</v>
      </c>
      <c r="F155" s="24">
        <f t="shared" ref="F155:F162" si="8">D155*E155</f>
        <v>2</v>
      </c>
      <c r="G155" s="35" t="s">
        <v>123</v>
      </c>
      <c r="H155" s="1"/>
    </row>
    <row r="156" spans="1:11" x14ac:dyDescent="0.25">
      <c r="B156" s="32" t="s">
        <v>124</v>
      </c>
      <c r="C156" s="62" t="s">
        <v>125</v>
      </c>
      <c r="D156" s="24">
        <v>2</v>
      </c>
      <c r="E156" s="24">
        <v>1</v>
      </c>
      <c r="F156" s="24">
        <f t="shared" si="8"/>
        <v>2</v>
      </c>
      <c r="G156" s="35"/>
      <c r="H156" s="1"/>
    </row>
    <row r="157" spans="1:11" x14ac:dyDescent="0.25">
      <c r="B157" s="32" t="s">
        <v>158</v>
      </c>
      <c r="C157" s="62">
        <v>14</v>
      </c>
      <c r="D157" s="24">
        <v>2</v>
      </c>
      <c r="E157" s="24">
        <v>0.5</v>
      </c>
      <c r="F157" s="24">
        <f t="shared" si="8"/>
        <v>1</v>
      </c>
      <c r="G157" s="35"/>
      <c r="H157" s="1"/>
    </row>
    <row r="158" spans="1:11" x14ac:dyDescent="0.25">
      <c r="B158" s="32" t="s">
        <v>159</v>
      </c>
      <c r="C158" s="62" t="s">
        <v>168</v>
      </c>
      <c r="D158" s="24">
        <v>2</v>
      </c>
      <c r="E158" s="24">
        <v>0.5</v>
      </c>
      <c r="F158" s="24">
        <f t="shared" si="8"/>
        <v>1</v>
      </c>
      <c r="G158" s="35"/>
      <c r="H158" s="1"/>
    </row>
    <row r="159" spans="1:11" x14ac:dyDescent="0.25">
      <c r="B159" s="32" t="s">
        <v>169</v>
      </c>
      <c r="C159" s="62" t="s">
        <v>170</v>
      </c>
      <c r="D159" s="24">
        <v>2</v>
      </c>
      <c r="E159" s="24">
        <v>0.5</v>
      </c>
      <c r="F159" s="24">
        <f t="shared" si="8"/>
        <v>1</v>
      </c>
      <c r="G159" s="35"/>
      <c r="H159" s="1"/>
    </row>
    <row r="160" spans="1:11" x14ac:dyDescent="0.25">
      <c r="B160" s="32" t="s">
        <v>171</v>
      </c>
      <c r="C160" s="62">
        <v>12</v>
      </c>
      <c r="D160" s="24">
        <v>2</v>
      </c>
      <c r="E160" s="24">
        <v>1</v>
      </c>
      <c r="F160" s="24">
        <f t="shared" si="8"/>
        <v>2</v>
      </c>
      <c r="G160" s="35"/>
      <c r="H160" s="1"/>
    </row>
    <row r="161" spans="1:8" x14ac:dyDescent="0.25">
      <c r="B161" s="32" t="s">
        <v>134</v>
      </c>
      <c r="C161" s="62">
        <v>42</v>
      </c>
      <c r="D161" s="24">
        <v>0.5</v>
      </c>
      <c r="E161" s="24">
        <v>0.5</v>
      </c>
      <c r="F161" s="24">
        <f t="shared" si="8"/>
        <v>0.25</v>
      </c>
      <c r="G161" s="35"/>
      <c r="H161" s="1"/>
    </row>
    <row r="162" spans="1:8" ht="38.25" x14ac:dyDescent="0.25">
      <c r="A162" s="51"/>
      <c r="B162" s="70" t="s">
        <v>172</v>
      </c>
      <c r="C162" s="71" t="s">
        <v>173</v>
      </c>
      <c r="D162" s="68">
        <v>5</v>
      </c>
      <c r="E162" s="68">
        <v>0.5</v>
      </c>
      <c r="F162" s="24">
        <f t="shared" si="8"/>
        <v>2.5</v>
      </c>
      <c r="G162" s="72" t="s">
        <v>174</v>
      </c>
      <c r="H162" s="1"/>
    </row>
    <row r="163" spans="1:8" x14ac:dyDescent="0.25">
      <c r="B163" s="36"/>
      <c r="C163" s="63"/>
      <c r="D163" s="25"/>
      <c r="E163" s="25"/>
      <c r="F163" s="24"/>
      <c r="G163" s="37"/>
      <c r="H163" s="1"/>
    </row>
    <row r="164" spans="1:8" ht="16.5" thickBot="1" x14ac:dyDescent="0.3">
      <c r="B164" s="36"/>
      <c r="C164" s="63"/>
      <c r="D164" s="25"/>
      <c r="E164" s="25"/>
      <c r="F164" s="24"/>
      <c r="G164" s="37"/>
      <c r="H164" s="1"/>
    </row>
    <row r="165" spans="1:8" ht="16.5" thickBot="1" x14ac:dyDescent="0.3">
      <c r="B165" s="8" t="s">
        <v>9</v>
      </c>
      <c r="C165" s="64"/>
      <c r="D165" s="26"/>
      <c r="E165" s="26"/>
      <c r="F165" s="27">
        <f>SUM(F154:F164)</f>
        <v>11.75</v>
      </c>
      <c r="G165" s="28"/>
      <c r="H165" s="1"/>
    </row>
  </sheetData>
  <phoneticPr fontId="9" type="noConversion"/>
  <conditionalFormatting sqref="E1:E1048576">
    <cfRule type="cellIs" dxfId="0" priority="1" operator="lessThan">
      <formula>1</formula>
    </cfRule>
  </conditionalFormatting>
  <pageMargins left="0.7" right="0.7" top="0.75" bottom="0.75" header="0.3" footer="0.3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3AE6C-2A3F-4A7E-BBAD-4C3A7BA28DB6}">
  <dimension ref="A1:D46"/>
  <sheetViews>
    <sheetView topLeftCell="A2" workbookViewId="0">
      <selection activeCell="B25" sqref="B25"/>
    </sheetView>
  </sheetViews>
  <sheetFormatPr defaultRowHeight="15" x14ac:dyDescent="0.25"/>
  <cols>
    <col min="1" max="1" width="6.42578125" customWidth="1"/>
    <col min="2" max="2" width="19" customWidth="1"/>
    <col min="3" max="3" width="39.28515625" customWidth="1"/>
    <col min="4" max="4" width="10.140625" customWidth="1"/>
  </cols>
  <sheetData>
    <row r="1" spans="1:4" ht="20.25" x14ac:dyDescent="0.3">
      <c r="B1" s="5" t="s">
        <v>7</v>
      </c>
    </row>
    <row r="2" spans="1:4" ht="15.75" x14ac:dyDescent="0.25">
      <c r="B2" s="12" t="s">
        <v>165</v>
      </c>
    </row>
    <row r="3" spans="1:4" x14ac:dyDescent="0.25">
      <c r="B3" s="6" t="s">
        <v>52</v>
      </c>
    </row>
    <row r="4" spans="1:4" ht="15.75" thickBot="1" x14ac:dyDescent="0.3"/>
    <row r="5" spans="1:4" ht="15.75" customHeight="1" thickBot="1" x14ac:dyDescent="0.3">
      <c r="A5" s="20"/>
      <c r="B5" s="34" t="s">
        <v>11</v>
      </c>
      <c r="C5" s="20"/>
      <c r="D5" s="7"/>
    </row>
    <row r="6" spans="1:4" ht="15.75" customHeight="1" x14ac:dyDescent="0.25">
      <c r="A6" s="22"/>
      <c r="B6" s="30" t="s">
        <v>0</v>
      </c>
      <c r="C6" s="61" t="s">
        <v>1</v>
      </c>
      <c r="D6" s="31" t="s">
        <v>2</v>
      </c>
    </row>
    <row r="7" spans="1:4" ht="15.75" customHeight="1" x14ac:dyDescent="0.25">
      <c r="A7" s="22"/>
      <c r="B7" s="32" t="s">
        <v>22</v>
      </c>
      <c r="C7" s="62"/>
      <c r="D7" s="33">
        <v>100</v>
      </c>
    </row>
    <row r="8" spans="1:4" ht="15.75" customHeight="1" x14ac:dyDescent="0.25">
      <c r="A8" s="22"/>
      <c r="B8" s="32" t="s">
        <v>31</v>
      </c>
      <c r="C8" s="62"/>
      <c r="D8" s="33">
        <v>150</v>
      </c>
    </row>
    <row r="9" spans="1:4" ht="15.75" customHeight="1" x14ac:dyDescent="0.25">
      <c r="A9" s="22"/>
      <c r="B9" s="32" t="s">
        <v>35</v>
      </c>
      <c r="C9" s="62" t="s">
        <v>45</v>
      </c>
      <c r="D9" s="33">
        <v>250</v>
      </c>
    </row>
    <row r="10" spans="1:4" ht="15.75" customHeight="1" x14ac:dyDescent="0.25">
      <c r="A10" s="22"/>
      <c r="B10" s="32" t="s">
        <v>35</v>
      </c>
      <c r="C10" s="62" t="s">
        <v>46</v>
      </c>
      <c r="D10" s="33">
        <v>100</v>
      </c>
    </row>
    <row r="11" spans="1:4" ht="15.75" customHeight="1" x14ac:dyDescent="0.25">
      <c r="A11" s="22"/>
      <c r="B11" s="32" t="s">
        <v>95</v>
      </c>
      <c r="C11" s="62"/>
      <c r="D11" s="33">
        <v>30</v>
      </c>
    </row>
    <row r="12" spans="1:4" ht="15.75" customHeight="1" x14ac:dyDescent="0.25">
      <c r="A12" s="22"/>
      <c r="B12" s="32" t="s">
        <v>96</v>
      </c>
      <c r="C12" s="62"/>
      <c r="D12" s="33">
        <v>50</v>
      </c>
    </row>
    <row r="13" spans="1:4" ht="15.75" customHeight="1" x14ac:dyDescent="0.25">
      <c r="A13" s="22"/>
      <c r="B13" s="32" t="s">
        <v>54</v>
      </c>
      <c r="C13" s="62"/>
      <c r="D13" s="33">
        <v>50</v>
      </c>
    </row>
    <row r="14" spans="1:4" ht="15.75" customHeight="1" x14ac:dyDescent="0.25">
      <c r="A14" s="22"/>
      <c r="B14" s="32" t="s">
        <v>74</v>
      </c>
      <c r="C14" s="62" t="s">
        <v>98</v>
      </c>
      <c r="D14" s="33">
        <v>50</v>
      </c>
    </row>
    <row r="15" spans="1:4" ht="15.75" customHeight="1" x14ac:dyDescent="0.25">
      <c r="A15" s="22"/>
      <c r="B15" s="32" t="s">
        <v>61</v>
      </c>
      <c r="C15" s="62"/>
      <c r="D15" s="33">
        <v>100</v>
      </c>
    </row>
    <row r="16" spans="1:4" ht="15.75" customHeight="1" x14ac:dyDescent="0.25">
      <c r="A16" s="22"/>
      <c r="B16" s="32" t="s">
        <v>97</v>
      </c>
      <c r="C16" s="62"/>
      <c r="D16" s="33">
        <v>75</v>
      </c>
    </row>
    <row r="17" spans="1:4" ht="15.75" customHeight="1" x14ac:dyDescent="0.25">
      <c r="A17" s="22"/>
      <c r="B17" s="32" t="s">
        <v>63</v>
      </c>
      <c r="C17" s="62"/>
      <c r="D17" s="33">
        <v>150</v>
      </c>
    </row>
    <row r="18" spans="1:4" ht="15.75" customHeight="1" x14ac:dyDescent="0.25">
      <c r="A18" s="22"/>
      <c r="B18" s="32" t="s">
        <v>118</v>
      </c>
      <c r="C18" s="62"/>
      <c r="D18" s="33">
        <v>100</v>
      </c>
    </row>
    <row r="19" spans="1:4" ht="15.75" customHeight="1" x14ac:dyDescent="0.25">
      <c r="A19" s="22"/>
      <c r="B19" s="32" t="s">
        <v>119</v>
      </c>
      <c r="C19" s="62"/>
      <c r="D19" s="33">
        <v>50</v>
      </c>
    </row>
    <row r="20" spans="1:4" ht="15.75" customHeight="1" x14ac:dyDescent="0.25">
      <c r="A20" s="22"/>
      <c r="B20" s="32" t="s">
        <v>104</v>
      </c>
      <c r="C20" s="62"/>
      <c r="D20" s="33">
        <v>50</v>
      </c>
    </row>
    <row r="21" spans="1:4" ht="15.75" customHeight="1" x14ac:dyDescent="0.25">
      <c r="A21" s="22"/>
      <c r="B21" s="32" t="s">
        <v>109</v>
      </c>
      <c r="C21" s="62"/>
      <c r="D21" s="33">
        <v>100</v>
      </c>
    </row>
    <row r="22" spans="1:4" ht="15.75" customHeight="1" x14ac:dyDescent="0.25">
      <c r="A22" s="22"/>
      <c r="B22" s="32" t="s">
        <v>106</v>
      </c>
      <c r="C22" s="62"/>
      <c r="D22" s="33">
        <v>50</v>
      </c>
    </row>
    <row r="23" spans="1:4" ht="15.75" customHeight="1" x14ac:dyDescent="0.25">
      <c r="A23" s="22"/>
      <c r="B23" s="32" t="s">
        <v>111</v>
      </c>
      <c r="C23" s="62" t="s">
        <v>120</v>
      </c>
      <c r="D23" s="33">
        <v>150</v>
      </c>
    </row>
    <row r="24" spans="1:4" ht="15.75" customHeight="1" x14ac:dyDescent="0.25">
      <c r="A24" s="22"/>
      <c r="B24" s="32" t="s">
        <v>33</v>
      </c>
      <c r="C24" s="62"/>
      <c r="D24" s="33">
        <v>100</v>
      </c>
    </row>
    <row r="25" spans="1:4" ht="15.75" customHeight="1" x14ac:dyDescent="0.25">
      <c r="A25" s="22"/>
      <c r="B25" s="32" t="s">
        <v>113</v>
      </c>
      <c r="C25" s="62"/>
      <c r="D25" s="33">
        <v>250</v>
      </c>
    </row>
    <row r="26" spans="1:4" ht="15.75" customHeight="1" x14ac:dyDescent="0.25">
      <c r="A26" s="22"/>
      <c r="B26" s="32" t="s">
        <v>133</v>
      </c>
      <c r="C26" s="62"/>
      <c r="D26" s="33">
        <v>75</v>
      </c>
    </row>
    <row r="27" spans="1:4" ht="15.75" customHeight="1" x14ac:dyDescent="0.25">
      <c r="A27" s="22"/>
      <c r="B27" s="32" t="s">
        <v>129</v>
      </c>
      <c r="C27" s="62" t="s">
        <v>136</v>
      </c>
      <c r="D27" s="33">
        <v>30</v>
      </c>
    </row>
    <row r="28" spans="1:4" ht="15.75" customHeight="1" x14ac:dyDescent="0.25">
      <c r="A28" s="22"/>
      <c r="B28" s="32" t="s">
        <v>134</v>
      </c>
      <c r="C28" s="62"/>
      <c r="D28" s="33">
        <v>100</v>
      </c>
    </row>
    <row r="29" spans="1:4" ht="15.75" customHeight="1" x14ac:dyDescent="0.25">
      <c r="A29" s="22"/>
      <c r="B29" s="32" t="s">
        <v>135</v>
      </c>
      <c r="C29" s="62"/>
      <c r="D29" s="33">
        <v>50</v>
      </c>
    </row>
    <row r="30" spans="1:4" ht="15.75" customHeight="1" x14ac:dyDescent="0.25">
      <c r="A30" s="22"/>
      <c r="B30" s="32" t="s">
        <v>137</v>
      </c>
      <c r="C30" s="62"/>
      <c r="D30" s="33">
        <v>40</v>
      </c>
    </row>
    <row r="31" spans="1:4" ht="15.75" customHeight="1" x14ac:dyDescent="0.25">
      <c r="A31" s="22"/>
      <c r="B31" s="32" t="s">
        <v>138</v>
      </c>
      <c r="C31" s="62"/>
      <c r="D31" s="33">
        <v>25</v>
      </c>
    </row>
    <row r="32" spans="1:4" ht="15.75" customHeight="1" x14ac:dyDescent="0.25">
      <c r="A32" s="22"/>
      <c r="B32" s="32" t="s">
        <v>139</v>
      </c>
      <c r="C32" s="62"/>
      <c r="D32" s="33">
        <v>50</v>
      </c>
    </row>
    <row r="33" spans="1:4" ht="15.75" customHeight="1" x14ac:dyDescent="0.25">
      <c r="A33" s="22"/>
      <c r="B33" s="32" t="s">
        <v>140</v>
      </c>
      <c r="C33" s="62"/>
      <c r="D33" s="33">
        <v>50</v>
      </c>
    </row>
    <row r="34" spans="1:4" ht="15.75" customHeight="1" x14ac:dyDescent="0.25">
      <c r="A34" s="22"/>
      <c r="B34" s="32" t="s">
        <v>141</v>
      </c>
      <c r="C34" s="62"/>
      <c r="D34" s="33">
        <v>30</v>
      </c>
    </row>
    <row r="35" spans="1:4" ht="15.75" customHeight="1" x14ac:dyDescent="0.25">
      <c r="A35" s="22"/>
      <c r="B35" s="32" t="s">
        <v>142</v>
      </c>
      <c r="C35" s="62"/>
      <c r="D35" s="33">
        <v>100</v>
      </c>
    </row>
    <row r="36" spans="1:4" ht="15.75" customHeight="1" x14ac:dyDescent="0.25">
      <c r="A36" s="22"/>
      <c r="B36" s="32" t="s">
        <v>143</v>
      </c>
      <c r="C36" s="62"/>
      <c r="D36" s="33">
        <v>50</v>
      </c>
    </row>
    <row r="37" spans="1:4" ht="15.75" customHeight="1" x14ac:dyDescent="0.25">
      <c r="A37" s="22"/>
      <c r="B37" s="32" t="s">
        <v>144</v>
      </c>
      <c r="C37" s="62"/>
      <c r="D37" s="33">
        <v>150</v>
      </c>
    </row>
    <row r="38" spans="1:4" ht="15.75" customHeight="1" x14ac:dyDescent="0.25">
      <c r="A38" s="22"/>
      <c r="B38" s="32" t="s">
        <v>145</v>
      </c>
      <c r="C38" s="76" t="s">
        <v>146</v>
      </c>
      <c r="D38" s="33">
        <v>120</v>
      </c>
    </row>
    <row r="39" spans="1:4" ht="15.75" customHeight="1" x14ac:dyDescent="0.25">
      <c r="A39" s="22"/>
      <c r="B39" s="32" t="s">
        <v>145</v>
      </c>
      <c r="C39" s="76" t="s">
        <v>147</v>
      </c>
      <c r="D39" s="33">
        <v>50</v>
      </c>
    </row>
    <row r="40" spans="1:4" ht="15.75" customHeight="1" x14ac:dyDescent="0.25">
      <c r="A40" s="22"/>
      <c r="B40" s="32" t="s">
        <v>154</v>
      </c>
      <c r="C40" s="76" t="s">
        <v>155</v>
      </c>
      <c r="D40" s="33">
        <v>75</v>
      </c>
    </row>
    <row r="41" spans="1:4" ht="15.75" customHeight="1" x14ac:dyDescent="0.25">
      <c r="A41" s="22"/>
      <c r="B41" s="32" t="s">
        <v>156</v>
      </c>
      <c r="C41" s="76"/>
      <c r="D41" s="33">
        <v>50</v>
      </c>
    </row>
    <row r="42" spans="1:4" ht="15.75" customHeight="1" x14ac:dyDescent="0.25">
      <c r="A42" s="22"/>
      <c r="B42" s="32" t="s">
        <v>157</v>
      </c>
      <c r="C42" s="76"/>
      <c r="D42" s="33">
        <v>50</v>
      </c>
    </row>
    <row r="43" spans="1:4" ht="15.75" customHeight="1" x14ac:dyDescent="0.25">
      <c r="A43" s="22"/>
      <c r="B43" s="32" t="s">
        <v>129</v>
      </c>
      <c r="C43" s="76" t="s">
        <v>175</v>
      </c>
      <c r="D43" s="33">
        <v>50</v>
      </c>
    </row>
    <row r="44" spans="1:4" ht="15.75" customHeight="1" x14ac:dyDescent="0.25">
      <c r="A44" s="22"/>
      <c r="B44" s="32"/>
      <c r="C44" s="66"/>
      <c r="D44" s="33"/>
    </row>
    <row r="45" spans="1:4" ht="15.75" customHeight="1" thickBot="1" x14ac:dyDescent="0.3">
      <c r="A45" s="22"/>
      <c r="B45" s="36"/>
      <c r="C45" s="63"/>
      <c r="D45" s="48"/>
    </row>
    <row r="46" spans="1:4" ht="15.75" customHeight="1" thickBot="1" x14ac:dyDescent="0.3">
      <c r="A46" s="22"/>
      <c r="B46" s="8" t="s">
        <v>9</v>
      </c>
      <c r="C46" s="65"/>
      <c r="D46" s="49">
        <f>SUM(D7:D45)</f>
        <v>3100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983142-b32f-4e10-93d7-7c6af2356ecc">
      <Terms xmlns="http://schemas.microsoft.com/office/infopath/2007/PartnerControls"/>
    </lcf76f155ced4ddcb4097134ff3c332f>
    <Responsible_x0020_Party1 xmlns="b4b2a40a-6328-41c0-a9f5-fe3243dd16c8" xsi:nil="true"/>
    <TaxCatchAll xmlns="b4b2a40a-6328-41c0-a9f5-fe3243dd16c8" xsi:nil="true"/>
    <V3Comments xmlns="http://schemas.microsoft.com/sharepoint/v3" xsi:nil="true"/>
    <Planned_x0020_Delivery_x0020_Date1 xmlns="b4b2a40a-6328-41c0-a9f5-fe3243dd16c8" xsi:nil="true"/>
    <Document_x0020_Reference xmlns="b4b2a40a-6328-41c0-a9f5-fe3243dd16c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Project Document" ma:contentTypeID="0x010100D04E512317971246A70007214C44DBE500F251F3885C8B644F9508AEF9B49133EF009236789A3E3ABA48A8103A257F8CDF39" ma:contentTypeVersion="17" ma:contentTypeDescription="" ma:contentTypeScope="" ma:versionID="04d4d3f4fb10c48e19e7bae561b6d77e">
  <xsd:schema xmlns:xsd="http://www.w3.org/2001/XMLSchema" xmlns:xs="http://www.w3.org/2001/XMLSchema" xmlns:p="http://schemas.microsoft.com/office/2006/metadata/properties" xmlns:ns1="http://schemas.microsoft.com/sharepoint/v3" xmlns:ns2="b4b2a40a-6328-41c0-a9f5-fe3243dd16c8" xmlns:ns3="e6983142-b32f-4e10-93d7-7c6af2356ecc" targetNamespace="http://schemas.microsoft.com/office/2006/metadata/properties" ma:root="true" ma:fieldsID="cac6ac8cbf19d67e66ba178c7d013ddb" ns1:_="" ns2:_="" ns3:_="">
    <xsd:import namespace="http://schemas.microsoft.com/sharepoint/v3"/>
    <xsd:import namespace="b4b2a40a-6328-41c0-a9f5-fe3243dd16c8"/>
    <xsd:import namespace="e6983142-b32f-4e10-93d7-7c6af2356ecc"/>
    <xsd:element name="properties">
      <xsd:complexType>
        <xsd:sequence>
          <xsd:element name="documentManagement">
            <xsd:complexType>
              <xsd:all>
                <xsd:element ref="ns2:Document_x0020_Reference" minOccurs="0"/>
                <xsd:element ref="ns2:Planned_x0020_Delivery_x0020_Date1" minOccurs="0"/>
                <xsd:element ref="ns2:Responsible_x0020_Party1" minOccurs="0"/>
                <xsd:element ref="ns1:V3Comment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SearchProperties" minOccurs="0"/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V3Comments" ma:index="11" nillable="true" ma:displayName="Append-Only Comments" ma:internalName="V3Comment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2a40a-6328-41c0-a9f5-fe3243dd16c8" elementFormDefault="qualified">
    <xsd:import namespace="http://schemas.microsoft.com/office/2006/documentManagement/types"/>
    <xsd:import namespace="http://schemas.microsoft.com/office/infopath/2007/PartnerControls"/>
    <xsd:element name="Document_x0020_Reference" ma:index="8" nillable="true" ma:displayName="Document Reference" ma:default="" ma:internalName="Document_x0020_Reference">
      <xsd:simpleType>
        <xsd:restriction base="dms:Text">
          <xsd:maxLength value="255"/>
        </xsd:restriction>
      </xsd:simpleType>
    </xsd:element>
    <xsd:element name="Planned_x0020_Delivery_x0020_Date1" ma:index="9" nillable="true" ma:displayName="Planned Delivery Date" ma:default="" ma:format="DateOnly" ma:internalName="Planned_x0020_Delivery_x0020_Date1">
      <xsd:simpleType>
        <xsd:restriction base="dms:DateTime"/>
      </xsd:simpleType>
    </xsd:element>
    <xsd:element name="Responsible_x0020_Party1" ma:index="10" nillable="true" ma:displayName="Responsible Party" ma:default="" ma:internalName="Responsible_x0020_Party1">
      <xsd:simpleType>
        <xsd:restriction base="dms:Text">
          <xsd:maxLength value="255"/>
        </xsd:restriction>
      </xsd:simpleType>
    </xsd:element>
    <xsd:element name="TaxCatchAll" ma:index="17" nillable="true" ma:displayName="Taxonomy Catch All Column" ma:hidden="true" ma:list="{ea334c69-676a-40c9-a50e-d3dc33053413}" ma:internalName="TaxCatchAll" ma:showField="CatchAllData" ma:web="b4b2a40a-6328-41c0-a9f5-fe3243dd16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983142-b32f-4e10-93d7-7c6af2356e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0e8c0c4-99b0-4330-9541-42321b27ea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45F106-5404-4DC2-BCC3-CD38EA17EB0C}">
  <ds:schemaRefs>
    <ds:schemaRef ds:uri="http://schemas.microsoft.com/office/2006/metadata/properties"/>
    <ds:schemaRef ds:uri="http://schemas.microsoft.com/office/infopath/2007/PartnerControls"/>
    <ds:schemaRef ds:uri="e6983142-b32f-4e10-93d7-7c6af2356ecc"/>
    <ds:schemaRef ds:uri="b4b2a40a-6328-41c0-a9f5-fe3243dd16c8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1E0171C-C39B-4A99-8FE2-6CA1E00256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28E8ED-7286-4CD3-8991-A8B10FC6F7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4b2a40a-6328-41c0-a9f5-fe3243dd16c8"/>
    <ds:schemaRef ds:uri="e6983142-b32f-4e10-93d7-7c6af2356e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Freesvakken en overhakkers</vt:lpstr>
      <vt:lpstr>Scheurvulling</vt:lpstr>
    </vt:vector>
  </TitlesOfParts>
  <Company>ICT-Services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Heil, Chris (Voerendaal)</dc:creator>
  <cp:lastModifiedBy>Remy Kraus</cp:lastModifiedBy>
  <cp:lastPrinted>2024-03-18T09:30:10Z</cp:lastPrinted>
  <dcterms:created xsi:type="dcterms:W3CDTF">2015-09-29T06:58:35Z</dcterms:created>
  <dcterms:modified xsi:type="dcterms:W3CDTF">2024-05-23T07:36:35Z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0x010100D04E512317971246A70007214C44DBE500F251F3885C8B644F9508AEF9B49133EF009236789A3E3ABA48A8103A257F8CDF39</vt:lpwstr>
  </property>
  <property fmtid="{D5CDD505-2E9C-101B-9397-08002B2CF9AE}" pid="3" name="MediaServiceImageTags">
    <vt:lpwstr/>
  </property>
</Properties>
</file>