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Ambion/Aanbestedingsdocumenten/"/>
    </mc:Choice>
  </mc:AlternateContent>
  <xr:revisionPtr revIDLastSave="2426" documentId="13_ncr:1_{62762526-15CF-46DB-88D1-384943EB18DC}" xr6:coauthVersionLast="47" xr6:coauthVersionMax="47" xr10:uidLastSave="{A16BE0A9-E816-4FBE-B16A-DFC28C50019F}"/>
  <bookViews>
    <workbookView xWindow="33720" yWindow="-90" windowWidth="29040" windowHeight="15720" xr2:uid="{66CE54C5-5FED-4BB7-9C35-3EF40276B00E}"/>
  </bookViews>
  <sheets>
    <sheet name="Volumeoverzicht" sheetId="7" r:id="rId1"/>
  </sheets>
  <definedNames>
    <definedName name="_xlnm._FilterDatabase" localSheetId="0" hidden="1">Volumeoverzicht!$B$6:$AC$30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7" l="1"/>
  <c r="Y10" i="7" s="1"/>
  <c r="V10" i="7"/>
  <c r="X10" i="7" s="1"/>
  <c r="W26" i="7"/>
  <c r="Y26" i="7" s="1"/>
  <c r="W19" i="7"/>
  <c r="Y19" i="7" s="1"/>
  <c r="W14" i="7"/>
  <c r="Y14" i="7" s="1"/>
  <c r="W20" i="7"/>
  <c r="Y20" i="7" s="1"/>
  <c r="W23" i="7"/>
  <c r="Y23" i="7" s="1"/>
  <c r="W7" i="7"/>
  <c r="Y7" i="7" s="1"/>
  <c r="W13" i="7"/>
  <c r="Y13" i="7" s="1"/>
  <c r="W27" i="7"/>
  <c r="Y27" i="7" s="1"/>
  <c r="W24" i="7"/>
  <c r="Y24" i="7" s="1"/>
  <c r="W11" i="7"/>
  <c r="Y11" i="7" s="1"/>
  <c r="W21" i="7"/>
  <c r="Y21" i="7" s="1"/>
  <c r="W18" i="7"/>
  <c r="Y18" i="7" s="1"/>
  <c r="W8" i="7"/>
  <c r="Y8" i="7" s="1"/>
  <c r="W22" i="7"/>
  <c r="Y22" i="7" s="1"/>
  <c r="W15" i="7"/>
  <c r="Y15" i="7" s="1"/>
  <c r="W16" i="7"/>
  <c r="Y16" i="7" s="1"/>
  <c r="W25" i="7"/>
  <c r="Y25" i="7" s="1"/>
  <c r="W12" i="7"/>
  <c r="Y12" i="7" s="1"/>
  <c r="W17" i="7"/>
  <c r="Y17" i="7" s="1"/>
  <c r="W9" i="7"/>
  <c r="Y9" i="7" s="1"/>
  <c r="W28" i="7"/>
  <c r="Y28" i="7" s="1"/>
  <c r="W29" i="7"/>
  <c r="Y29" i="7" s="1"/>
  <c r="V26" i="7"/>
  <c r="X26" i="7" s="1"/>
  <c r="V19" i="7"/>
  <c r="X19" i="7" s="1"/>
  <c r="V14" i="7"/>
  <c r="X14" i="7" s="1"/>
  <c r="V20" i="7"/>
  <c r="X20" i="7" s="1"/>
  <c r="V23" i="7"/>
  <c r="X23" i="7" s="1"/>
  <c r="V7" i="7"/>
  <c r="X7" i="7" s="1"/>
  <c r="V13" i="7"/>
  <c r="X13" i="7" s="1"/>
  <c r="V27" i="7"/>
  <c r="X27" i="7" s="1"/>
  <c r="V24" i="7"/>
  <c r="X24" i="7" s="1"/>
  <c r="V11" i="7"/>
  <c r="X11" i="7" s="1"/>
  <c r="V21" i="7"/>
  <c r="X21" i="7" s="1"/>
  <c r="V18" i="7"/>
  <c r="X18" i="7" s="1"/>
  <c r="V8" i="7"/>
  <c r="X8" i="7" s="1"/>
  <c r="V22" i="7"/>
  <c r="X22" i="7" s="1"/>
  <c r="V15" i="7"/>
  <c r="X15" i="7" s="1"/>
  <c r="V16" i="7"/>
  <c r="X16" i="7" s="1"/>
  <c r="V25" i="7"/>
  <c r="X25" i="7" s="1"/>
  <c r="V12" i="7"/>
  <c r="X12" i="7" s="1"/>
  <c r="V17" i="7"/>
  <c r="X17" i="7" s="1"/>
  <c r="V9" i="7"/>
  <c r="X9" i="7" s="1"/>
  <c r="V28" i="7"/>
  <c r="X28" i="7" s="1"/>
  <c r="V29" i="7"/>
  <c r="X29" i="7" s="1"/>
  <c r="Z9" i="7" l="1"/>
  <c r="Z7" i="7"/>
  <c r="Z15" i="7"/>
  <c r="Z14" i="7"/>
  <c r="Z29" i="7"/>
  <c r="Z20" i="7"/>
  <c r="Z8" i="7"/>
  <c r="Z26" i="7"/>
  <c r="Z28" i="7"/>
  <c r="Z23" i="7"/>
  <c r="Z16" i="7"/>
  <c r="Z24" i="7"/>
  <c r="Z17" i="7"/>
  <c r="Z27" i="7"/>
  <c r="Z12" i="7"/>
  <c r="Z13" i="7"/>
  <c r="Z25" i="7"/>
  <c r="Z11" i="7"/>
  <c r="Z22" i="7"/>
  <c r="Z19" i="7"/>
  <c r="Z18" i="7"/>
  <c r="Z21" i="7"/>
  <c r="Z10" i="7"/>
  <c r="AC30" i="7" l="1"/>
  <c r="AB30" i="7"/>
  <c r="X30" i="7" l="1"/>
  <c r="Y30" i="7"/>
  <c r="Z30" i="7" l="1"/>
</calcChain>
</file>

<file path=xl/sharedStrings.xml><?xml version="1.0" encoding="utf-8"?>
<sst xmlns="http://schemas.openxmlformats.org/spreadsheetml/2006/main" count="293" uniqueCount="177">
  <si>
    <t>Gemiddeld per maand</t>
  </si>
  <si>
    <t>MFP
kleur
A3
45 ppm</t>
  </si>
  <si>
    <t>Stad</t>
  </si>
  <si>
    <t>Adres</t>
  </si>
  <si>
    <t>Postcode</t>
  </si>
  <si>
    <t>Locatie</t>
  </si>
  <si>
    <t>Merk</t>
  </si>
  <si>
    <t>Type</t>
  </si>
  <si>
    <t>kleur / mono</t>
  </si>
  <si>
    <t>snelheid (ppm)</t>
  </si>
  <si>
    <t>Geïnstalleerde opties</t>
  </si>
  <si>
    <t>mono</t>
  </si>
  <si>
    <t>kleur</t>
  </si>
  <si>
    <t>totaal</t>
  </si>
  <si>
    <t>Eindtotaal</t>
  </si>
  <si>
    <t>A3 / A4</t>
  </si>
  <si>
    <t>A3</t>
  </si>
  <si>
    <t>Type 1</t>
  </si>
  <si>
    <t>Type 2</t>
  </si>
  <si>
    <t>Machine- en Volumeoverzicht Stichting Ambion</t>
  </si>
  <si>
    <t>Westermarskoalle</t>
  </si>
  <si>
    <t>TwA Fjilden</t>
  </si>
  <si>
    <t>OBS Akkrum</t>
  </si>
  <si>
    <t>Servicebureau Ambion</t>
  </si>
  <si>
    <t xml:space="preserve">JOURE </t>
  </si>
  <si>
    <t>LANGWEER</t>
  </si>
  <si>
    <t>ROTTUM</t>
  </si>
  <si>
    <t>SCHARSTERBRUG</t>
  </si>
  <si>
    <t>OUWSTERHAULE</t>
  </si>
  <si>
    <t>ROTSTERHAULE</t>
  </si>
  <si>
    <t>HEERENVEEN</t>
  </si>
  <si>
    <t>AKKRUM</t>
  </si>
  <si>
    <t>HOORNSTERZWAAG</t>
  </si>
  <si>
    <t>ORANJEWOUD</t>
  </si>
  <si>
    <t>MILDAM</t>
  </si>
  <si>
    <t>DE KNIPE</t>
  </si>
  <si>
    <t>ALDEBOARN</t>
  </si>
  <si>
    <t>NIEUWEHORNE</t>
  </si>
  <si>
    <t>JUBBEGA</t>
  </si>
  <si>
    <t>Borgerstraat 21-23</t>
  </si>
  <si>
    <t>Kon. Julianalaan 3</t>
  </si>
  <si>
    <t>Tsjillanleane 32</t>
  </si>
  <si>
    <t>Binnendijk 24</t>
  </si>
  <si>
    <t>Trijegea 16</t>
  </si>
  <si>
    <t>Jetze Veldstraweg 49</t>
  </si>
  <si>
    <t xml:space="preserve">Prinses Marijkeweg 7 A	</t>
  </si>
  <si>
    <t>Barten 11</t>
  </si>
  <si>
    <t>De Stringen 1</t>
  </si>
  <si>
    <t>Schoterplein 29</t>
  </si>
  <si>
    <t>Veluwelaan 47</t>
  </si>
  <si>
    <t>Domela Nieuwenhuisweg 5</t>
  </si>
  <si>
    <t>Zegge 2</t>
  </si>
  <si>
    <t>Aise Bruggenswei 2</t>
  </si>
  <si>
    <t>Prins Bernhardweg 33</t>
  </si>
  <si>
    <t>Schoterlandseweg 95</t>
  </si>
  <si>
    <t>Ds. Veenweg 10A</t>
  </si>
  <si>
    <t>Tsjerkebuorren 10</t>
  </si>
  <si>
    <t>Schoterlandseweg 103</t>
  </si>
  <si>
    <t>Tureluurstraat 20</t>
  </si>
  <si>
    <t>Wolfsklauw 26</t>
  </si>
  <si>
    <t>Van Beyma Thoe Kingmaweg 1</t>
  </si>
  <si>
    <t>8501 NC</t>
  </si>
  <si>
    <t>8501 HL</t>
  </si>
  <si>
    <t>8525 GR</t>
  </si>
  <si>
    <t>8461 LD</t>
  </si>
  <si>
    <t xml:space="preserve">8517 HZ	</t>
  </si>
  <si>
    <t>8513 CK</t>
  </si>
  <si>
    <t>8463 VJ</t>
  </si>
  <si>
    <t>8447BS</t>
  </si>
  <si>
    <t>8491 HA</t>
  </si>
  <si>
    <t>8448 RP</t>
  </si>
  <si>
    <t>8443 AJ</t>
  </si>
  <si>
    <t>8448 GK</t>
  </si>
  <si>
    <t>8446 CL</t>
  </si>
  <si>
    <t>8412SW</t>
  </si>
  <si>
    <t>8453 XC</t>
  </si>
  <si>
    <t>8454 KD</t>
  </si>
  <si>
    <t>8456 HR</t>
  </si>
  <si>
    <t>8495 KH</t>
  </si>
  <si>
    <t>8414 LR</t>
  </si>
  <si>
    <t>8446 HM</t>
  </si>
  <si>
    <t>8411 RC</t>
  </si>
  <si>
    <t>8441 CP</t>
  </si>
  <si>
    <t>Ricoh</t>
  </si>
  <si>
    <t>MP C3004EXSP</t>
  </si>
  <si>
    <t>MP C2004EXSP</t>
  </si>
  <si>
    <t>IM C4500</t>
  </si>
  <si>
    <t>MP C4504EXSP</t>
  </si>
  <si>
    <t xml:space="preserve">MP C3504EXSP </t>
  </si>
  <si>
    <t>beginstand</t>
  </si>
  <si>
    <t>eindstand</t>
  </si>
  <si>
    <t>01-12-2023 - 31-05-2024</t>
  </si>
  <si>
    <t>Serienummer</t>
  </si>
  <si>
    <t>C718R511547</t>
  </si>
  <si>
    <t>C718RA10442</t>
  </si>
  <si>
    <t>C718RA10682</t>
  </si>
  <si>
    <t>C768RA21817</t>
  </si>
  <si>
    <t>C768RA22015</t>
  </si>
  <si>
    <t>C768RA23038</t>
  </si>
  <si>
    <t>C768RA22013</t>
  </si>
  <si>
    <t>3121M910658</t>
  </si>
  <si>
    <t>C738M420509</t>
  </si>
  <si>
    <t>C717R812803</t>
  </si>
  <si>
    <t>C717R812749</t>
  </si>
  <si>
    <t>C717R812651</t>
  </si>
  <si>
    <t>C717R812516</t>
  </si>
  <si>
    <t>C717R812529</t>
  </si>
  <si>
    <t>C717R812612</t>
  </si>
  <si>
    <t>C717R812613</t>
  </si>
  <si>
    <t>C717R812752</t>
  </si>
  <si>
    <t>C717R812462</t>
  </si>
  <si>
    <t>C717R812775</t>
  </si>
  <si>
    <t>C727R710363</t>
  </si>
  <si>
    <t>C727R710348</t>
  </si>
  <si>
    <t>C737M721330</t>
  </si>
  <si>
    <t>C737M721339</t>
  </si>
  <si>
    <t>01-12-2023 - 29-02-2024</t>
  </si>
  <si>
    <t>29-02-2024 - 31-05-2024</t>
  </si>
  <si>
    <t>verbruik 01-12-2023 - 31-05-2024</t>
  </si>
  <si>
    <t>MFP
kleur
A3
30 ppm</t>
  </si>
  <si>
    <t>2x 500 vel</t>
  </si>
  <si>
    <t>Internal finisher</t>
  </si>
  <si>
    <t>low cabinet + internal shift tray</t>
  </si>
  <si>
    <t xml:space="preserve">Internal finisher + punch unit + low cabinet </t>
  </si>
  <si>
    <t>Bulk lade  + internal shift tray</t>
  </si>
  <si>
    <t>4 laden + internal shift tray</t>
  </si>
  <si>
    <t>Low cabinet</t>
  </si>
  <si>
    <t>low cabinet + internal finisher</t>
  </si>
  <si>
    <t>Bulk lade  + external finisher</t>
  </si>
  <si>
    <t>4 laden + external finisher</t>
  </si>
  <si>
    <t>3 laden + internal finisher</t>
  </si>
  <si>
    <t>Bulk lade + external finisher</t>
  </si>
  <si>
    <t>2 x 500 vel +Internal finisher</t>
  </si>
  <si>
    <t>2x 500 vel + internal finisher</t>
  </si>
  <si>
    <t>Bernesintrum AldeBoarn</t>
  </si>
  <si>
    <t>Swannestee</t>
  </si>
  <si>
    <t>Compagnonsschool</t>
  </si>
  <si>
    <t>De Feart</t>
  </si>
  <si>
    <t>De Optimist</t>
  </si>
  <si>
    <t>De Schakel</t>
  </si>
  <si>
    <t>De Ynset</t>
  </si>
  <si>
    <t>Het Slingertouw</t>
  </si>
  <si>
    <t>Het Vogelnest</t>
  </si>
  <si>
    <t>It Bûtenplak</t>
  </si>
  <si>
    <t>Sevenaerschool</t>
  </si>
  <si>
    <t>Tjongerschool</t>
  </si>
  <si>
    <t>Trijegeaster Honk</t>
  </si>
  <si>
    <t>Van Maasdijkschool</t>
  </si>
  <si>
    <t>14BO</t>
  </si>
  <si>
    <t>14EP</t>
  </si>
  <si>
    <t>14JW</t>
  </si>
  <si>
    <t>Ekke de Haan</t>
  </si>
  <si>
    <t>14ML</t>
  </si>
  <si>
    <t>14YF</t>
  </si>
  <si>
    <t>Obs Route 0513</t>
  </si>
  <si>
    <t>15GC</t>
  </si>
  <si>
    <t>15IB</t>
  </si>
  <si>
    <t>15KU</t>
  </si>
  <si>
    <t>15OK</t>
  </si>
  <si>
    <t>15PW</t>
  </si>
  <si>
    <t>15SG</t>
  </si>
  <si>
    <t>15UN</t>
  </si>
  <si>
    <t>15WU</t>
  </si>
  <si>
    <t>A. Agnesschool</t>
  </si>
  <si>
    <t>19QV</t>
  </si>
  <si>
    <t>It Oerset</t>
  </si>
  <si>
    <t>27RK</t>
  </si>
  <si>
    <t>14QR</t>
  </si>
  <si>
    <t>15XX</t>
  </si>
  <si>
    <t>15AZ</t>
  </si>
  <si>
    <t>15OR</t>
  </si>
  <si>
    <t>15QY</t>
  </si>
  <si>
    <t>15ZX</t>
  </si>
  <si>
    <t>De Brêge</t>
  </si>
  <si>
    <t>16CZ</t>
  </si>
  <si>
    <t>Brinnummer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</si>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</sst>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A53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 tint="-0.14990691854609822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0" tint="-0.14993743705557422"/>
      </right>
      <top style="thin">
        <color theme="0" tint="-0.14996795556505021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" fontId="4" fillId="2" borderId="1" applyNumberFormat="0" applyProtection="0">
      <alignment horizontal="left" vertical="center" indent="1"/>
    </xf>
    <xf numFmtId="0" fontId="5" fillId="0" borderId="0"/>
    <xf numFmtId="0" fontId="7" fillId="0" borderId="0"/>
    <xf numFmtId="0" fontId="7" fillId="0" borderId="0"/>
  </cellStyleXfs>
  <cellXfs count="105">
    <xf numFmtId="0" fontId="0" fillId="0" borderId="0" xfId="0"/>
    <xf numFmtId="164" fontId="0" fillId="0" borderId="0" xfId="1" applyNumberFormat="1" applyFont="1"/>
    <xf numFmtId="0" fontId="3" fillId="0" borderId="0" xfId="0" applyFont="1"/>
    <xf numFmtId="164" fontId="3" fillId="3" borderId="7" xfId="1" applyNumberFormat="1" applyFont="1" applyFill="1" applyBorder="1"/>
    <xf numFmtId="1" fontId="0" fillId="0" borderId="0" xfId="0" applyNumberFormat="1" applyAlignment="1">
      <alignment horizont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wrapText="1"/>
    </xf>
    <xf numFmtId="164" fontId="1" fillId="3" borderId="6" xfId="1" applyNumberFormat="1" applyFont="1" applyFill="1" applyBorder="1"/>
    <xf numFmtId="0" fontId="0" fillId="0" borderId="17" xfId="0" applyBorder="1" applyAlignment="1">
      <alignment horizontal="center"/>
    </xf>
    <xf numFmtId="0" fontId="6" fillId="0" borderId="18" xfId="0" applyFont="1" applyBorder="1"/>
    <xf numFmtId="0" fontId="6" fillId="0" borderId="19" xfId="0" applyFont="1" applyBorder="1"/>
    <xf numFmtId="0" fontId="0" fillId="0" borderId="19" xfId="0" applyBorder="1"/>
    <xf numFmtId="0" fontId="0" fillId="0" borderId="20" xfId="0" applyBorder="1" applyAlignment="1">
      <alignment horizontal="center"/>
    </xf>
    <xf numFmtId="164" fontId="1" fillId="3" borderId="23" xfId="1" applyNumberFormat="1" applyFont="1" applyFill="1" applyBorder="1"/>
    <xf numFmtId="0" fontId="3" fillId="0" borderId="24" xfId="0" applyFont="1" applyBorder="1" applyAlignment="1">
      <alignment horizontal="center"/>
    </xf>
    <xf numFmtId="0" fontId="9" fillId="0" borderId="35" xfId="0" applyFont="1" applyBorder="1"/>
    <xf numFmtId="0" fontId="9" fillId="0" borderId="36" xfId="0" applyFont="1" applyBorder="1"/>
    <xf numFmtId="0" fontId="0" fillId="0" borderId="36" xfId="0" applyBorder="1" applyAlignment="1">
      <alignment horizontal="center"/>
    </xf>
    <xf numFmtId="164" fontId="6" fillId="0" borderId="35" xfId="1" applyNumberFormat="1" applyFont="1" applyBorder="1"/>
    <xf numFmtId="164" fontId="6" fillId="0" borderId="36" xfId="1" applyNumberFormat="1" applyFont="1" applyBorder="1"/>
    <xf numFmtId="164" fontId="6" fillId="0" borderId="37" xfId="1" applyNumberFormat="1" applyFont="1" applyBorder="1"/>
    <xf numFmtId="164" fontId="1" fillId="3" borderId="38" xfId="1" applyNumberFormat="1" applyFont="1" applyFill="1" applyBorder="1"/>
    <xf numFmtId="164" fontId="1" fillId="3" borderId="39" xfId="1" applyNumberFormat="1" applyFont="1" applyFill="1" applyBorder="1"/>
    <xf numFmtId="0" fontId="9" fillId="0" borderId="40" xfId="0" applyFont="1" applyBorder="1"/>
    <xf numFmtId="0" fontId="9" fillId="0" borderId="16" xfId="0" applyFont="1" applyBorder="1" applyAlignment="1">
      <alignment wrapText="1"/>
    </xf>
    <xf numFmtId="0" fontId="9" fillId="0" borderId="16" xfId="0" applyFont="1" applyBorder="1"/>
    <xf numFmtId="0" fontId="0" fillId="0" borderId="16" xfId="0" applyBorder="1" applyAlignment="1">
      <alignment horizontal="center"/>
    </xf>
    <xf numFmtId="164" fontId="6" fillId="0" borderId="40" xfId="1" applyNumberFormat="1" applyFont="1" applyBorder="1"/>
    <xf numFmtId="164" fontId="6" fillId="0" borderId="16" xfId="1" applyNumberFormat="1" applyFont="1" applyBorder="1"/>
    <xf numFmtId="164" fontId="6" fillId="0" borderId="41" xfId="1" applyNumberFormat="1" applyFont="1" applyBorder="1"/>
    <xf numFmtId="164" fontId="1" fillId="3" borderId="42" xfId="1" applyNumberFormat="1" applyFont="1" applyFill="1" applyBorder="1"/>
    <xf numFmtId="164" fontId="1" fillId="3" borderId="43" xfId="1" applyNumberFormat="1" applyFont="1" applyFill="1" applyBorder="1"/>
    <xf numFmtId="0" fontId="9" fillId="0" borderId="16" xfId="0" applyFont="1" applyBorder="1" applyAlignment="1">
      <alignment horizontal="center"/>
    </xf>
    <xf numFmtId="164" fontId="0" fillId="5" borderId="40" xfId="1" applyNumberFormat="1" applyFont="1" applyFill="1" applyBorder="1"/>
    <xf numFmtId="164" fontId="0" fillId="5" borderId="16" xfId="1" applyNumberFormat="1" applyFont="1" applyFill="1" applyBorder="1"/>
    <xf numFmtId="164" fontId="0" fillId="5" borderId="41" xfId="1" applyNumberFormat="1" applyFont="1" applyFill="1" applyBorder="1"/>
    <xf numFmtId="164" fontId="0" fillId="0" borderId="40" xfId="1" applyNumberFormat="1" applyFont="1" applyBorder="1"/>
    <xf numFmtId="164" fontId="0" fillId="0" borderId="16" xfId="1" applyNumberFormat="1" applyFont="1" applyBorder="1"/>
    <xf numFmtId="164" fontId="0" fillId="0" borderId="41" xfId="1" applyNumberFormat="1" applyFont="1" applyBorder="1"/>
    <xf numFmtId="164" fontId="6" fillId="0" borderId="16" xfId="1" applyNumberFormat="1" applyFont="1" applyFill="1" applyBorder="1"/>
    <xf numFmtId="164" fontId="0" fillId="0" borderId="16" xfId="1" applyNumberFormat="1" applyFont="1" applyFill="1" applyBorder="1"/>
    <xf numFmtId="164" fontId="6" fillId="0" borderId="40" xfId="1" applyNumberFormat="1" applyFont="1" applyFill="1" applyBorder="1"/>
    <xf numFmtId="0" fontId="9" fillId="0" borderId="44" xfId="0" applyFont="1" applyBorder="1"/>
    <xf numFmtId="0" fontId="9" fillId="0" borderId="45" xfId="0" applyFont="1" applyBorder="1"/>
    <xf numFmtId="0" fontId="0" fillId="0" borderId="45" xfId="0" applyBorder="1" applyAlignment="1">
      <alignment horizontal="center"/>
    </xf>
    <xf numFmtId="164" fontId="1" fillId="3" borderId="47" xfId="1" applyNumberFormat="1" applyFont="1" applyFill="1" applyBorder="1"/>
    <xf numFmtId="164" fontId="1" fillId="3" borderId="48" xfId="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6" fillId="0" borderId="21" xfId="0" applyFont="1" applyBorder="1"/>
    <xf numFmtId="164" fontId="6" fillId="0" borderId="44" xfId="1" applyNumberFormat="1" applyFont="1" applyBorder="1"/>
    <xf numFmtId="164" fontId="6" fillId="0" borderId="45" xfId="1" applyNumberFormat="1" applyFont="1" applyBorder="1"/>
    <xf numFmtId="164" fontId="6" fillId="0" borderId="46" xfId="1" applyNumberFormat="1" applyFont="1" applyBorder="1"/>
    <xf numFmtId="164" fontId="3" fillId="3" borderId="49" xfId="1" applyNumberFormat="1" applyFont="1" applyFill="1" applyBorder="1"/>
    <xf numFmtId="164" fontId="3" fillId="3" borderId="50" xfId="1" applyNumberFormat="1" applyFont="1" applyFill="1" applyBorder="1"/>
    <xf numFmtId="164" fontId="3" fillId="3" borderId="51" xfId="1" applyNumberFormat="1" applyFont="1" applyFill="1" applyBorder="1"/>
    <xf numFmtId="0" fontId="2" fillId="4" borderId="53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/>
    </xf>
    <xf numFmtId="0" fontId="2" fillId="4" borderId="56" xfId="0" applyFont="1" applyFill="1" applyBorder="1" applyAlignment="1">
      <alignment horizontal="center" vertical="center" wrapText="1"/>
    </xf>
    <xf numFmtId="1" fontId="0" fillId="0" borderId="57" xfId="1" applyNumberFormat="1" applyFont="1" applyFill="1" applyBorder="1" applyAlignment="1">
      <alignment horizontal="center"/>
    </xf>
    <xf numFmtId="1" fontId="0" fillId="0" borderId="57" xfId="1" applyNumberFormat="1" applyFont="1" applyFill="1" applyBorder="1" applyAlignment="1">
      <alignment horizontal="center" vertical="center"/>
    </xf>
    <xf numFmtId="1" fontId="0" fillId="0" borderId="58" xfId="0" applyNumberFormat="1" applyBorder="1" applyAlignment="1">
      <alignment horizontal="center"/>
    </xf>
    <xf numFmtId="0" fontId="10" fillId="0" borderId="0" xfId="0" applyFont="1"/>
    <xf numFmtId="0" fontId="9" fillId="0" borderId="0" xfId="0" applyFont="1"/>
    <xf numFmtId="164" fontId="0" fillId="0" borderId="0" xfId="0" applyNumberFormat="1"/>
    <xf numFmtId="0" fontId="2" fillId="4" borderId="59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0" fontId="9" fillId="0" borderId="40" xfId="0" quotePrefix="1" applyFont="1" applyBorder="1"/>
    <xf numFmtId="0" fontId="2" fillId="4" borderId="63" xfId="0" applyFont="1" applyFill="1" applyBorder="1" applyAlignment="1">
      <alignment horizontal="center" vertical="center" wrapText="1"/>
    </xf>
    <xf numFmtId="0" fontId="9" fillId="0" borderId="16" xfId="0" quotePrefix="1" applyFont="1" applyBorder="1"/>
    <xf numFmtId="0" fontId="2" fillId="4" borderId="64" xfId="0" applyFont="1" applyFill="1" applyBorder="1" applyAlignment="1">
      <alignment horizontal="center"/>
    </xf>
    <xf numFmtId="0" fontId="2" fillId="4" borderId="65" xfId="0" applyFont="1" applyFill="1" applyBorder="1" applyAlignment="1">
      <alignment horizontal="center" vertical="center" wrapText="1"/>
    </xf>
    <xf numFmtId="1" fontId="0" fillId="0" borderId="40" xfId="1" applyNumberFormat="1" applyFont="1" applyFill="1" applyBorder="1" applyAlignment="1">
      <alignment horizontal="center"/>
    </xf>
    <xf numFmtId="1" fontId="0" fillId="0" borderId="40" xfId="1" applyNumberFormat="1" applyFont="1" applyFill="1" applyBorder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1" fontId="2" fillId="4" borderId="8" xfId="1" applyNumberFormat="1" applyFont="1" applyFill="1" applyBorder="1" applyAlignment="1">
      <alignment horizontal="center"/>
    </xf>
    <xf numFmtId="1" fontId="2" fillId="4" borderId="9" xfId="1" applyNumberFormat="1" applyFont="1" applyFill="1" applyBorder="1" applyAlignment="1">
      <alignment horizontal="center"/>
    </xf>
    <xf numFmtId="1" fontId="2" fillId="4" borderId="25" xfId="1" applyNumberFormat="1" applyFont="1" applyFill="1" applyBorder="1" applyAlignment="1">
      <alignment horizontal="center"/>
    </xf>
    <xf numFmtId="1" fontId="2" fillId="4" borderId="34" xfId="1" applyNumberFormat="1" applyFont="1" applyFill="1" applyBorder="1" applyAlignment="1">
      <alignment horizontal="center"/>
    </xf>
    <xf numFmtId="14" fontId="2" fillId="4" borderId="9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1" fontId="2" fillId="4" borderId="12" xfId="1" applyNumberFormat="1" applyFont="1" applyFill="1" applyBorder="1" applyAlignment="1">
      <alignment horizontal="center"/>
    </xf>
    <xf numFmtId="1" fontId="2" fillId="4" borderId="13" xfId="1" applyNumberFormat="1" applyFont="1" applyFill="1" applyBorder="1" applyAlignment="1">
      <alignment horizontal="center"/>
    </xf>
    <xf numFmtId="1" fontId="2" fillId="4" borderId="14" xfId="1" applyNumberFormat="1" applyFont="1" applyFill="1" applyBorder="1" applyAlignment="1">
      <alignment horizontal="center"/>
    </xf>
    <xf numFmtId="1" fontId="2" fillId="4" borderId="61" xfId="1" applyNumberFormat="1" applyFont="1" applyFill="1" applyBorder="1" applyAlignment="1">
      <alignment horizontal="center"/>
    </xf>
    <xf numFmtId="1" fontId="2" fillId="4" borderId="62" xfId="1" applyNumberFormat="1" applyFont="1" applyFill="1" applyBorder="1" applyAlignment="1">
      <alignment horizontal="center"/>
    </xf>
    <xf numFmtId="1" fontId="2" fillId="4" borderId="33" xfId="1" applyNumberFormat="1" applyFont="1" applyFill="1" applyBorder="1" applyAlignment="1">
      <alignment horizontal="center"/>
    </xf>
    <xf numFmtId="1" fontId="2" fillId="4" borderId="32" xfId="1" applyNumberFormat="1" applyFont="1" applyFill="1" applyBorder="1" applyAlignment="1">
      <alignment horizontal="center"/>
    </xf>
    <xf numFmtId="1" fontId="2" fillId="4" borderId="31" xfId="1" applyNumberFormat="1" applyFont="1" applyFill="1" applyBorder="1" applyAlignment="1">
      <alignment horizontal="center"/>
    </xf>
    <xf numFmtId="1" fontId="2" fillId="4" borderId="54" xfId="1" applyNumberFormat="1" applyFont="1" applyFill="1" applyBorder="1" applyAlignment="1">
      <alignment horizontal="center"/>
    </xf>
    <xf numFmtId="1" fontId="2" fillId="4" borderId="52" xfId="1" applyNumberFormat="1" applyFont="1" applyFill="1" applyBorder="1" applyAlignment="1">
      <alignment horizontal="center"/>
    </xf>
    <xf numFmtId="1" fontId="2" fillId="4" borderId="26" xfId="1" applyNumberFormat="1" applyFont="1" applyFill="1" applyBorder="1" applyAlignment="1">
      <alignment horizontal="center"/>
    </xf>
    <xf numFmtId="1" fontId="2" fillId="4" borderId="27" xfId="1" applyNumberFormat="1" applyFont="1" applyFill="1" applyBorder="1" applyAlignment="1">
      <alignment horizontal="center"/>
    </xf>
  </cellXfs>
  <cellStyles count="7">
    <cellStyle name="Komma" xfId="1" builtinId="3"/>
    <cellStyle name="Normal" xfId="6" xr:uid="{432B4FB5-D2AC-4BEB-AE93-0C66EE02DAB9}"/>
    <cellStyle name="Normal 3" xfId="4" xr:uid="{8417A0C2-26A0-499D-BA6F-25B3FFC30326}"/>
    <cellStyle name="SAPBEXstdItem" xfId="3" xr:uid="{74694626-8136-4F7B-87B6-4BB965DBF1FF}"/>
    <cellStyle name="Standaard" xfId="0" builtinId="0"/>
    <cellStyle name="Standaard 2" xfId="2" xr:uid="{4CD3AEC9-32ED-4C3D-9484-1C31154962D2}"/>
    <cellStyle name="Standaard 3" xfId="5" xr:uid="{596DC03F-6103-4046-9C7F-B4F79D5FA53D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002A53"/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951192</xdr:colOff>
      <xdr:row>0</xdr:row>
      <xdr:rowOff>0</xdr:rowOff>
    </xdr:from>
    <xdr:to>
      <xdr:col>7</xdr:col>
      <xdr:colOff>936704</xdr:colOff>
      <xdr:row>4</xdr:row>
      <xdr:rowOff>1467</xdr:rowOff>
    </xdr:to>
    <xdr:pic>
      <xdr:nvPicPr>
        <xdr:cNvPr id="2" name="Afbeelding 1" descr="Ambion, vol vertrouwen de wereld tegemoet">
          <a:extLst>
            <a:ext uri="{FF2B5EF4-FFF2-40B4-BE49-F238E27FC236}">
              <a16:creationId xmlns:a16="http://schemas.microsoft.com/office/drawing/2014/main" id="{011EB493-4ABD-8FA6-6B50-D1494033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5957" y="0"/>
          <a:ext cx="3205335" cy="1447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7E60-74A8-4032-BB2C-C860946A9EA8}">
  <sheetPr>
    <pageSetUpPr fitToPage="1"/>
  </sheetPr>
  <dimension ref="B1:AC41"/>
  <sheetViews>
    <sheetView showGridLines="0" tabSelected="1" zoomScale="85" zoomScaleNormal="85" workbookViewId="0">
      <selection activeCell="K19" sqref="K19"/>
    </sheetView>
  </sheetViews>
  <sheetFormatPr defaultColWidth="14.54296875" defaultRowHeight="15" customHeight="1" x14ac:dyDescent="0.35"/>
  <cols>
    <col min="1" max="1" width="3.1796875" customWidth="1"/>
    <col min="2" max="2" width="25.1796875" customWidth="1"/>
    <col min="3" max="3" width="16.36328125" bestFit="1" customWidth="1"/>
    <col min="4" max="4" width="18" bestFit="1" customWidth="1"/>
    <col min="5" max="5" width="28.08984375" bestFit="1" customWidth="1"/>
    <col min="6" max="6" width="9.7265625" customWidth="1"/>
    <col min="7" max="7" width="8.26953125" customWidth="1"/>
    <col min="8" max="8" width="14.1796875" customWidth="1"/>
    <col min="9" max="9" width="13.1796875" customWidth="1"/>
    <col min="10" max="10" width="11.7265625" style="7" bestFit="1" customWidth="1"/>
    <col min="11" max="11" width="8.7265625" style="7" customWidth="1"/>
    <col min="12" max="12" width="13.1796875" style="7" customWidth="1"/>
    <col min="13" max="13" width="40.453125" customWidth="1"/>
    <col min="14" max="14" width="15" hidden="1" customWidth="1"/>
    <col min="15" max="15" width="14" hidden="1" customWidth="1"/>
    <col min="16" max="16" width="15" hidden="1" customWidth="1"/>
    <col min="17" max="17" width="14" hidden="1" customWidth="1"/>
    <col min="18" max="18" width="15" hidden="1" customWidth="1"/>
    <col min="19" max="19" width="14" hidden="1" customWidth="1"/>
    <col min="20" max="20" width="15" hidden="1" customWidth="1"/>
    <col min="21" max="21" width="14" hidden="1" customWidth="1"/>
    <col min="22" max="23" width="15.08984375" customWidth="1"/>
    <col min="24" max="24" width="10.90625" bestFit="1" customWidth="1"/>
    <col min="25" max="25" width="10.36328125" bestFit="1" customWidth="1"/>
    <col min="26" max="26" width="11" bestFit="1" customWidth="1"/>
    <col min="27" max="27" width="3.1796875" customWidth="1"/>
    <col min="28" max="29" width="12.26953125" style="4" bestFit="1" customWidth="1"/>
  </cols>
  <sheetData>
    <row r="1" spans="2:29" ht="52" customHeight="1" x14ac:dyDescent="0.35"/>
    <row r="2" spans="2:29" ht="31.5" customHeight="1" x14ac:dyDescent="0.35">
      <c r="J2"/>
      <c r="L2"/>
    </row>
    <row r="3" spans="2:29" thickBot="1" x14ac:dyDescent="0.4">
      <c r="B3" s="2" t="s">
        <v>19</v>
      </c>
      <c r="C3" s="2"/>
      <c r="V3" s="8"/>
    </row>
    <row r="4" spans="2:29" s="2" customFormat="1" thickBot="1" x14ac:dyDescent="0.4">
      <c r="J4" s="8"/>
      <c r="K4" s="8"/>
      <c r="L4" s="8"/>
      <c r="N4" s="87" t="s">
        <v>116</v>
      </c>
      <c r="O4" s="88"/>
      <c r="P4" s="88"/>
      <c r="Q4" s="89"/>
      <c r="R4" s="88" t="s">
        <v>117</v>
      </c>
      <c r="S4" s="88"/>
      <c r="T4" s="88"/>
      <c r="U4" s="90"/>
      <c r="W4" s="8"/>
      <c r="X4" s="91" t="s">
        <v>0</v>
      </c>
      <c r="Y4" s="91"/>
      <c r="Z4" s="91"/>
      <c r="AB4" s="92"/>
      <c r="AC4" s="92"/>
    </row>
    <row r="5" spans="2:29" s="2" customFormat="1" ht="15" customHeight="1" thickBot="1" x14ac:dyDescent="0.4">
      <c r="J5" s="8"/>
      <c r="K5" s="8"/>
      <c r="L5" s="8"/>
      <c r="N5" s="98" t="s">
        <v>11</v>
      </c>
      <c r="O5" s="99"/>
      <c r="P5" s="100" t="s">
        <v>12</v>
      </c>
      <c r="Q5" s="101"/>
      <c r="R5" s="102" t="s">
        <v>11</v>
      </c>
      <c r="S5" s="99"/>
      <c r="T5" s="103" t="s">
        <v>12</v>
      </c>
      <c r="U5" s="104"/>
      <c r="V5" s="96" t="s">
        <v>118</v>
      </c>
      <c r="W5" s="97"/>
      <c r="X5" s="93" t="s">
        <v>91</v>
      </c>
      <c r="Y5" s="94"/>
      <c r="Z5" s="95"/>
      <c r="AB5" s="82" t="s">
        <v>17</v>
      </c>
      <c r="AC5" s="69" t="s">
        <v>18</v>
      </c>
    </row>
    <row r="6" spans="2:29" s="10" customFormat="1" ht="60.5" customHeight="1" thickBot="1" x14ac:dyDescent="0.4">
      <c r="B6" s="52" t="s">
        <v>5</v>
      </c>
      <c r="C6" s="80" t="s">
        <v>175</v>
      </c>
      <c r="D6" s="53" t="s">
        <v>2</v>
      </c>
      <c r="E6" s="53" t="s">
        <v>3</v>
      </c>
      <c r="F6" s="53" t="s">
        <v>4</v>
      </c>
      <c r="G6" s="53" t="s">
        <v>6</v>
      </c>
      <c r="H6" s="53" t="s">
        <v>7</v>
      </c>
      <c r="I6" s="51" t="s">
        <v>92</v>
      </c>
      <c r="J6" s="51" t="s">
        <v>8</v>
      </c>
      <c r="K6" s="51" t="s">
        <v>15</v>
      </c>
      <c r="L6" s="51" t="s">
        <v>9</v>
      </c>
      <c r="M6" s="54" t="s">
        <v>10</v>
      </c>
      <c r="N6" s="55" t="s">
        <v>89</v>
      </c>
      <c r="O6" s="56" t="s">
        <v>90</v>
      </c>
      <c r="P6" s="56" t="s">
        <v>89</v>
      </c>
      <c r="Q6" s="57" t="s">
        <v>90</v>
      </c>
      <c r="R6" s="68" t="s">
        <v>89</v>
      </c>
      <c r="S6" s="56" t="s">
        <v>90</v>
      </c>
      <c r="T6" s="56" t="s">
        <v>89</v>
      </c>
      <c r="U6" s="57" t="s">
        <v>90</v>
      </c>
      <c r="V6" s="77" t="s">
        <v>11</v>
      </c>
      <c r="W6" s="78" t="s">
        <v>12</v>
      </c>
      <c r="X6" s="58" t="s">
        <v>11</v>
      </c>
      <c r="Y6" s="59" t="s">
        <v>12</v>
      </c>
      <c r="Z6" s="60" t="s">
        <v>13</v>
      </c>
      <c r="AB6" s="83" t="s">
        <v>119</v>
      </c>
      <c r="AC6" s="70" t="s">
        <v>1</v>
      </c>
    </row>
    <row r="7" spans="2:29" ht="14.5" x14ac:dyDescent="0.35">
      <c r="B7" s="19" t="s">
        <v>134</v>
      </c>
      <c r="C7" s="20" t="s">
        <v>155</v>
      </c>
      <c r="D7" s="20" t="s">
        <v>36</v>
      </c>
      <c r="E7" s="20" t="s">
        <v>56</v>
      </c>
      <c r="F7" s="20" t="s">
        <v>78</v>
      </c>
      <c r="G7" s="20" t="s">
        <v>83</v>
      </c>
      <c r="H7" s="20" t="s">
        <v>84</v>
      </c>
      <c r="I7" s="21" t="s">
        <v>110</v>
      </c>
      <c r="J7" s="12" t="s">
        <v>12</v>
      </c>
      <c r="K7" s="21" t="s">
        <v>16</v>
      </c>
      <c r="L7" s="21">
        <v>30</v>
      </c>
      <c r="M7" s="13" t="s">
        <v>121</v>
      </c>
      <c r="N7" s="22">
        <v>180581</v>
      </c>
      <c r="O7" s="23">
        <v>190413</v>
      </c>
      <c r="P7" s="23">
        <v>56166</v>
      </c>
      <c r="Q7" s="24">
        <v>59391</v>
      </c>
      <c r="R7" s="22">
        <v>190780</v>
      </c>
      <c r="S7" s="23">
        <v>195128</v>
      </c>
      <c r="T7" s="23">
        <v>59911</v>
      </c>
      <c r="U7" s="24">
        <v>62850</v>
      </c>
      <c r="V7" s="22">
        <f>S7-N7</f>
        <v>14547</v>
      </c>
      <c r="W7" s="24">
        <f>U7-P7</f>
        <v>6684</v>
      </c>
      <c r="X7" s="25">
        <f t="shared" ref="X7:Y9" si="0">V7/6</f>
        <v>2424.5</v>
      </c>
      <c r="Y7" s="26">
        <f t="shared" si="0"/>
        <v>1114</v>
      </c>
      <c r="Z7" s="65">
        <f t="shared" ref="Z7:Z29" si="1">X7+Y7</f>
        <v>3538.5</v>
      </c>
      <c r="AA7" s="1"/>
      <c r="AB7" s="84">
        <v>1</v>
      </c>
      <c r="AC7" s="71"/>
    </row>
    <row r="8" spans="2:29" ht="14.5" x14ac:dyDescent="0.35">
      <c r="B8" s="27" t="s">
        <v>165</v>
      </c>
      <c r="C8" s="29" t="s">
        <v>164</v>
      </c>
      <c r="D8" s="29" t="s">
        <v>30</v>
      </c>
      <c r="E8" s="29" t="s">
        <v>50</v>
      </c>
      <c r="F8" s="29" t="s">
        <v>72</v>
      </c>
      <c r="G8" s="29" t="s">
        <v>83</v>
      </c>
      <c r="H8" s="29" t="s">
        <v>84</v>
      </c>
      <c r="I8" s="30" t="s">
        <v>103</v>
      </c>
      <c r="J8" s="9" t="s">
        <v>12</v>
      </c>
      <c r="K8" s="30" t="s">
        <v>16</v>
      </c>
      <c r="L8" s="30">
        <v>30</v>
      </c>
      <c r="M8" s="14" t="s">
        <v>121</v>
      </c>
      <c r="N8" s="40">
        <v>623559</v>
      </c>
      <c r="O8" s="41">
        <v>651168</v>
      </c>
      <c r="P8" s="41">
        <v>521327</v>
      </c>
      <c r="Q8" s="42">
        <v>569442</v>
      </c>
      <c r="R8" s="40">
        <v>653836</v>
      </c>
      <c r="S8" s="44">
        <v>686850</v>
      </c>
      <c r="T8" s="44">
        <v>573008</v>
      </c>
      <c r="U8" s="42">
        <v>607911</v>
      </c>
      <c r="V8" s="40">
        <f>S8-N8</f>
        <v>63291</v>
      </c>
      <c r="W8" s="42">
        <f>U8-P8</f>
        <v>86584</v>
      </c>
      <c r="X8" s="34">
        <f t="shared" si="0"/>
        <v>10548.5</v>
      </c>
      <c r="Y8" s="35">
        <f t="shared" si="0"/>
        <v>14430.666666666666</v>
      </c>
      <c r="Z8" s="66">
        <f t="shared" si="1"/>
        <v>24979.166666666664</v>
      </c>
      <c r="AA8" s="1"/>
      <c r="AB8" s="84"/>
      <c r="AC8" s="71">
        <v>1</v>
      </c>
    </row>
    <row r="9" spans="2:29" ht="14.5" x14ac:dyDescent="0.35">
      <c r="B9" s="79" t="s">
        <v>135</v>
      </c>
      <c r="C9" s="81" t="s">
        <v>174</v>
      </c>
      <c r="D9" s="28" t="s">
        <v>25</v>
      </c>
      <c r="E9" s="29" t="s">
        <v>41</v>
      </c>
      <c r="F9" s="28" t="s">
        <v>63</v>
      </c>
      <c r="G9" s="28" t="s">
        <v>83</v>
      </c>
      <c r="H9" s="29" t="s">
        <v>84</v>
      </c>
      <c r="I9" s="30" t="s">
        <v>95</v>
      </c>
      <c r="J9" s="9" t="s">
        <v>12</v>
      </c>
      <c r="K9" s="30" t="s">
        <v>16</v>
      </c>
      <c r="L9" s="30">
        <v>30</v>
      </c>
      <c r="M9" s="14" t="s">
        <v>120</v>
      </c>
      <c r="N9" s="31">
        <v>202315</v>
      </c>
      <c r="O9" s="32">
        <v>212169</v>
      </c>
      <c r="P9" s="32">
        <v>161662</v>
      </c>
      <c r="Q9" s="33">
        <v>186238</v>
      </c>
      <c r="R9" s="31">
        <v>212532</v>
      </c>
      <c r="S9" s="32">
        <v>220347</v>
      </c>
      <c r="T9" s="32">
        <v>188193</v>
      </c>
      <c r="U9" s="33">
        <v>204748</v>
      </c>
      <c r="V9" s="31">
        <f>S9-N9</f>
        <v>18032</v>
      </c>
      <c r="W9" s="33">
        <f>U9-P9</f>
        <v>43086</v>
      </c>
      <c r="X9" s="34">
        <f t="shared" si="0"/>
        <v>3005.3333333333335</v>
      </c>
      <c r="Y9" s="35">
        <f t="shared" si="0"/>
        <v>7181</v>
      </c>
      <c r="Z9" s="66">
        <f t="shared" si="1"/>
        <v>10186.333333333334</v>
      </c>
      <c r="AA9" s="1"/>
      <c r="AB9" s="84"/>
      <c r="AC9" s="71">
        <v>1</v>
      </c>
    </row>
    <row r="10" spans="2:29" ht="14.5" x14ac:dyDescent="0.35">
      <c r="B10" s="27" t="s">
        <v>22</v>
      </c>
      <c r="C10" s="29" t="s">
        <v>158</v>
      </c>
      <c r="D10" s="28" t="s">
        <v>31</v>
      </c>
      <c r="E10" s="29" t="s">
        <v>47</v>
      </c>
      <c r="F10" s="28" t="s">
        <v>69</v>
      </c>
      <c r="G10" s="28" t="s">
        <v>83</v>
      </c>
      <c r="H10" s="29" t="s">
        <v>87</v>
      </c>
      <c r="I10" s="30" t="s">
        <v>101</v>
      </c>
      <c r="J10" s="9" t="s">
        <v>12</v>
      </c>
      <c r="K10" s="36" t="s">
        <v>16</v>
      </c>
      <c r="L10" s="36">
        <v>45</v>
      </c>
      <c r="M10" s="14" t="s">
        <v>132</v>
      </c>
      <c r="N10" s="37"/>
      <c r="O10" s="38"/>
      <c r="P10" s="38"/>
      <c r="Q10" s="39"/>
      <c r="R10" s="40">
        <v>1165841</v>
      </c>
      <c r="S10" s="41">
        <v>1207267</v>
      </c>
      <c r="T10" s="41">
        <v>228220</v>
      </c>
      <c r="U10" s="42">
        <v>250491</v>
      </c>
      <c r="V10" s="40">
        <f>S10-R10</f>
        <v>41426</v>
      </c>
      <c r="W10" s="42">
        <f>U10-T10</f>
        <v>22271</v>
      </c>
      <c r="X10" s="34">
        <f>V10/3</f>
        <v>13808.666666666666</v>
      </c>
      <c r="Y10" s="35">
        <f>W10/3</f>
        <v>7423.666666666667</v>
      </c>
      <c r="Z10" s="66">
        <f t="shared" si="1"/>
        <v>21232.333333333332</v>
      </c>
      <c r="AA10" s="1"/>
      <c r="AB10" s="84"/>
      <c r="AC10" s="71">
        <v>1</v>
      </c>
    </row>
    <row r="11" spans="2:29" ht="14.5" x14ac:dyDescent="0.35">
      <c r="B11" s="27" t="s">
        <v>163</v>
      </c>
      <c r="C11" s="29" t="s">
        <v>162</v>
      </c>
      <c r="D11" s="29" t="s">
        <v>33</v>
      </c>
      <c r="E11" s="29" t="s">
        <v>53</v>
      </c>
      <c r="F11" s="29" t="s">
        <v>75</v>
      </c>
      <c r="G11" s="29" t="s">
        <v>83</v>
      </c>
      <c r="H11" s="29" t="s">
        <v>84</v>
      </c>
      <c r="I11" s="30" t="s">
        <v>106</v>
      </c>
      <c r="J11" s="9" t="s">
        <v>12</v>
      </c>
      <c r="K11" s="30" t="s">
        <v>16</v>
      </c>
      <c r="L11" s="30">
        <v>30</v>
      </c>
      <c r="M11" s="14" t="s">
        <v>122</v>
      </c>
      <c r="N11" s="31">
        <v>366954</v>
      </c>
      <c r="O11" s="32">
        <v>390486</v>
      </c>
      <c r="P11" s="32">
        <v>227515</v>
      </c>
      <c r="Q11" s="33">
        <v>248756</v>
      </c>
      <c r="R11" s="31">
        <v>392020</v>
      </c>
      <c r="S11" s="32">
        <v>410196</v>
      </c>
      <c r="T11" s="32">
        <v>250995</v>
      </c>
      <c r="U11" s="33">
        <v>274278</v>
      </c>
      <c r="V11" s="31">
        <f t="shared" ref="V11:V29" si="2">S11-N11</f>
        <v>43242</v>
      </c>
      <c r="W11" s="33">
        <f t="shared" ref="W11:W29" si="3">U11-P11</f>
        <v>46763</v>
      </c>
      <c r="X11" s="34">
        <f t="shared" ref="X11:X29" si="4">V11/6</f>
        <v>7207</v>
      </c>
      <c r="Y11" s="35">
        <f t="shared" ref="Y11:Y29" si="5">W11/6</f>
        <v>7793.833333333333</v>
      </c>
      <c r="Z11" s="66">
        <f t="shared" si="1"/>
        <v>15000.833333333332</v>
      </c>
      <c r="AA11" s="1"/>
      <c r="AB11" s="84"/>
      <c r="AC11" s="71">
        <v>1</v>
      </c>
    </row>
    <row r="12" spans="2:29" ht="14.5" x14ac:dyDescent="0.35">
      <c r="B12" s="27" t="s">
        <v>173</v>
      </c>
      <c r="C12" s="29" t="s">
        <v>172</v>
      </c>
      <c r="D12" s="29" t="s">
        <v>27</v>
      </c>
      <c r="E12" s="29" t="s">
        <v>43</v>
      </c>
      <c r="F12" s="29" t="s">
        <v>65</v>
      </c>
      <c r="G12" s="29" t="s">
        <v>83</v>
      </c>
      <c r="H12" s="29" t="s">
        <v>85</v>
      </c>
      <c r="I12" s="30" t="s">
        <v>97</v>
      </c>
      <c r="J12" s="9" t="s">
        <v>12</v>
      </c>
      <c r="K12" s="36" t="s">
        <v>16</v>
      </c>
      <c r="L12" s="36">
        <v>20</v>
      </c>
      <c r="M12" s="14" t="s">
        <v>126</v>
      </c>
      <c r="N12" s="31">
        <v>133175</v>
      </c>
      <c r="O12" s="32">
        <v>139516</v>
      </c>
      <c r="P12" s="32">
        <v>126689</v>
      </c>
      <c r="Q12" s="33">
        <v>138898</v>
      </c>
      <c r="R12" s="31">
        <v>139971</v>
      </c>
      <c r="S12" s="32">
        <v>144923</v>
      </c>
      <c r="T12" s="32">
        <v>139624</v>
      </c>
      <c r="U12" s="33">
        <v>146809</v>
      </c>
      <c r="V12" s="31">
        <f t="shared" si="2"/>
        <v>11748</v>
      </c>
      <c r="W12" s="33">
        <f t="shared" si="3"/>
        <v>20120</v>
      </c>
      <c r="X12" s="34">
        <f t="shared" si="4"/>
        <v>1958</v>
      </c>
      <c r="Y12" s="35">
        <f t="shared" si="5"/>
        <v>3353.3333333333335</v>
      </c>
      <c r="Z12" s="66">
        <f t="shared" si="1"/>
        <v>5311.3333333333339</v>
      </c>
      <c r="AA12" s="1"/>
      <c r="AB12" s="84">
        <v>1</v>
      </c>
      <c r="AC12" s="71"/>
    </row>
    <row r="13" spans="2:29" ht="14.5" x14ac:dyDescent="0.35">
      <c r="B13" s="27" t="s">
        <v>136</v>
      </c>
      <c r="C13" s="29" t="s">
        <v>159</v>
      </c>
      <c r="D13" s="29" t="s">
        <v>35</v>
      </c>
      <c r="E13" s="29" t="s">
        <v>55</v>
      </c>
      <c r="F13" s="29" t="s">
        <v>77</v>
      </c>
      <c r="G13" s="29" t="s">
        <v>83</v>
      </c>
      <c r="H13" s="29" t="s">
        <v>84</v>
      </c>
      <c r="I13" s="30" t="s">
        <v>109</v>
      </c>
      <c r="J13" s="9" t="s">
        <v>12</v>
      </c>
      <c r="K13" s="30" t="s">
        <v>16</v>
      </c>
      <c r="L13" s="30">
        <v>30</v>
      </c>
      <c r="M13" s="14" t="s">
        <v>123</v>
      </c>
      <c r="N13" s="31">
        <v>247637</v>
      </c>
      <c r="O13" s="32">
        <v>254915</v>
      </c>
      <c r="P13" s="32">
        <v>237431</v>
      </c>
      <c r="Q13" s="33">
        <v>248995</v>
      </c>
      <c r="R13" s="31">
        <v>255353</v>
      </c>
      <c r="S13" s="32">
        <v>262492</v>
      </c>
      <c r="T13" s="32">
        <v>249695</v>
      </c>
      <c r="U13" s="33">
        <v>260476</v>
      </c>
      <c r="V13" s="31">
        <f t="shared" si="2"/>
        <v>14855</v>
      </c>
      <c r="W13" s="33">
        <f t="shared" si="3"/>
        <v>23045</v>
      </c>
      <c r="X13" s="34">
        <f t="shared" si="4"/>
        <v>2475.8333333333335</v>
      </c>
      <c r="Y13" s="35">
        <f t="shared" si="5"/>
        <v>3840.8333333333335</v>
      </c>
      <c r="Z13" s="66">
        <f t="shared" si="1"/>
        <v>6316.666666666667</v>
      </c>
      <c r="AA13" s="1"/>
      <c r="AB13" s="84">
        <v>1</v>
      </c>
      <c r="AC13" s="71"/>
    </row>
    <row r="14" spans="2:29" ht="14.5" x14ac:dyDescent="0.35">
      <c r="B14" s="27" t="s">
        <v>137</v>
      </c>
      <c r="C14" s="29" t="s">
        <v>157</v>
      </c>
      <c r="D14" s="29" t="s">
        <v>38</v>
      </c>
      <c r="E14" s="29" t="s">
        <v>59</v>
      </c>
      <c r="F14" s="29" t="s">
        <v>81</v>
      </c>
      <c r="G14" s="29" t="s">
        <v>83</v>
      </c>
      <c r="H14" s="29" t="s">
        <v>88</v>
      </c>
      <c r="I14" s="30" t="s">
        <v>113</v>
      </c>
      <c r="J14" s="9" t="s">
        <v>12</v>
      </c>
      <c r="K14" s="30" t="s">
        <v>16</v>
      </c>
      <c r="L14" s="30">
        <v>35</v>
      </c>
      <c r="M14" s="14" t="s">
        <v>124</v>
      </c>
      <c r="N14" s="31">
        <v>573991</v>
      </c>
      <c r="O14" s="41">
        <v>592281</v>
      </c>
      <c r="P14" s="32">
        <v>345936</v>
      </c>
      <c r="Q14" s="33">
        <v>369877</v>
      </c>
      <c r="R14" s="31">
        <v>595400</v>
      </c>
      <c r="S14" s="43">
        <v>611829</v>
      </c>
      <c r="T14" s="32">
        <v>371201</v>
      </c>
      <c r="U14" s="33">
        <v>395401</v>
      </c>
      <c r="V14" s="31">
        <f t="shared" si="2"/>
        <v>37838</v>
      </c>
      <c r="W14" s="33">
        <f t="shared" si="3"/>
        <v>49465</v>
      </c>
      <c r="X14" s="34">
        <f t="shared" si="4"/>
        <v>6306.333333333333</v>
      </c>
      <c r="Y14" s="35">
        <f t="shared" si="5"/>
        <v>8244.1666666666661</v>
      </c>
      <c r="Z14" s="66">
        <f t="shared" si="1"/>
        <v>14550.5</v>
      </c>
      <c r="AA14" s="1"/>
      <c r="AB14" s="84"/>
      <c r="AC14" s="71">
        <v>1</v>
      </c>
    </row>
    <row r="15" spans="2:29" ht="14.5" x14ac:dyDescent="0.35">
      <c r="B15" s="27" t="s">
        <v>138</v>
      </c>
      <c r="C15" s="29" t="s">
        <v>148</v>
      </c>
      <c r="D15" s="29" t="s">
        <v>30</v>
      </c>
      <c r="E15" s="29" t="s">
        <v>46</v>
      </c>
      <c r="F15" s="29" t="s">
        <v>68</v>
      </c>
      <c r="G15" s="29" t="s">
        <v>83</v>
      </c>
      <c r="H15" s="29" t="s">
        <v>86</v>
      </c>
      <c r="I15" s="30" t="s">
        <v>100</v>
      </c>
      <c r="J15" s="9" t="s">
        <v>12</v>
      </c>
      <c r="K15" s="36" t="s">
        <v>16</v>
      </c>
      <c r="L15" s="36">
        <v>45</v>
      </c>
      <c r="M15" s="14" t="s">
        <v>129</v>
      </c>
      <c r="N15" s="31">
        <v>139205</v>
      </c>
      <c r="O15" s="32">
        <v>155774</v>
      </c>
      <c r="P15" s="32">
        <v>203480</v>
      </c>
      <c r="Q15" s="33">
        <v>237767</v>
      </c>
      <c r="R15" s="31">
        <v>156595</v>
      </c>
      <c r="S15" s="32">
        <v>167084</v>
      </c>
      <c r="T15" s="32">
        <v>240813</v>
      </c>
      <c r="U15" s="33">
        <v>269071</v>
      </c>
      <c r="V15" s="31">
        <f t="shared" si="2"/>
        <v>27879</v>
      </c>
      <c r="W15" s="33">
        <f t="shared" si="3"/>
        <v>65591</v>
      </c>
      <c r="X15" s="34">
        <f t="shared" si="4"/>
        <v>4646.5</v>
      </c>
      <c r="Y15" s="35">
        <f t="shared" si="5"/>
        <v>10931.833333333334</v>
      </c>
      <c r="Z15" s="66">
        <f t="shared" si="1"/>
        <v>15578.333333333334</v>
      </c>
      <c r="AA15" s="1"/>
      <c r="AB15" s="84"/>
      <c r="AC15" s="71">
        <v>1</v>
      </c>
    </row>
    <row r="16" spans="2:29" ht="14.5" x14ac:dyDescent="0.35">
      <c r="B16" s="27" t="s">
        <v>139</v>
      </c>
      <c r="C16" s="29" t="s">
        <v>171</v>
      </c>
      <c r="D16" s="29" t="s">
        <v>29</v>
      </c>
      <c r="E16" s="29" t="s">
        <v>45</v>
      </c>
      <c r="F16" s="28" t="s">
        <v>67</v>
      </c>
      <c r="G16" s="29" t="s">
        <v>83</v>
      </c>
      <c r="H16" s="29" t="s">
        <v>85</v>
      </c>
      <c r="I16" s="30" t="s">
        <v>99</v>
      </c>
      <c r="J16" s="9" t="s">
        <v>12</v>
      </c>
      <c r="K16" s="36" t="s">
        <v>16</v>
      </c>
      <c r="L16" s="36">
        <v>20</v>
      </c>
      <c r="M16" s="14" t="s">
        <v>126</v>
      </c>
      <c r="N16" s="31">
        <v>87576</v>
      </c>
      <c r="O16" s="32">
        <v>90588</v>
      </c>
      <c r="P16" s="32">
        <v>79301</v>
      </c>
      <c r="Q16" s="33">
        <v>86992</v>
      </c>
      <c r="R16" s="31">
        <v>90908</v>
      </c>
      <c r="S16" s="32">
        <v>93696</v>
      </c>
      <c r="T16" s="32">
        <v>87956</v>
      </c>
      <c r="U16" s="33">
        <v>94250</v>
      </c>
      <c r="V16" s="31">
        <f t="shared" si="2"/>
        <v>6120</v>
      </c>
      <c r="W16" s="33">
        <f t="shared" si="3"/>
        <v>14949</v>
      </c>
      <c r="X16" s="34">
        <f t="shared" si="4"/>
        <v>1020</v>
      </c>
      <c r="Y16" s="35">
        <f t="shared" si="5"/>
        <v>2491.5</v>
      </c>
      <c r="Z16" s="66">
        <f t="shared" si="1"/>
        <v>3511.5</v>
      </c>
      <c r="AA16" s="1"/>
      <c r="AB16" s="84">
        <v>1</v>
      </c>
      <c r="AC16" s="71"/>
    </row>
    <row r="17" spans="2:29" ht="14.5" x14ac:dyDescent="0.35">
      <c r="B17" s="27" t="s">
        <v>140</v>
      </c>
      <c r="C17" s="29" t="s">
        <v>170</v>
      </c>
      <c r="D17" s="28" t="s">
        <v>26</v>
      </c>
      <c r="E17" s="29" t="s">
        <v>42</v>
      </c>
      <c r="F17" s="29" t="s">
        <v>64</v>
      </c>
      <c r="G17" s="28" t="s">
        <v>83</v>
      </c>
      <c r="H17" s="29" t="s">
        <v>85</v>
      </c>
      <c r="I17" s="30" t="s">
        <v>96</v>
      </c>
      <c r="J17" s="9" t="s">
        <v>12</v>
      </c>
      <c r="K17" s="36" t="s">
        <v>16</v>
      </c>
      <c r="L17" s="36">
        <v>20</v>
      </c>
      <c r="M17" s="14" t="s">
        <v>126</v>
      </c>
      <c r="N17" s="31">
        <v>106559</v>
      </c>
      <c r="O17" s="32">
        <v>112421</v>
      </c>
      <c r="P17" s="32">
        <v>92183</v>
      </c>
      <c r="Q17" s="33">
        <v>96728</v>
      </c>
      <c r="R17" s="31">
        <v>112600</v>
      </c>
      <c r="S17" s="32">
        <v>116093</v>
      </c>
      <c r="T17" s="32">
        <v>97391</v>
      </c>
      <c r="U17" s="33">
        <v>101566</v>
      </c>
      <c r="V17" s="31">
        <f t="shared" si="2"/>
        <v>9534</v>
      </c>
      <c r="W17" s="33">
        <f t="shared" si="3"/>
        <v>9383</v>
      </c>
      <c r="X17" s="34">
        <f t="shared" si="4"/>
        <v>1589</v>
      </c>
      <c r="Y17" s="35">
        <f t="shared" si="5"/>
        <v>1563.8333333333333</v>
      </c>
      <c r="Z17" s="66">
        <f t="shared" si="1"/>
        <v>3152.833333333333</v>
      </c>
      <c r="AA17" s="1"/>
      <c r="AB17" s="84">
        <v>1</v>
      </c>
      <c r="AC17" s="71"/>
    </row>
    <row r="18" spans="2:29" ht="14.5" x14ac:dyDescent="0.35">
      <c r="B18" s="27" t="s">
        <v>151</v>
      </c>
      <c r="C18" s="29" t="s">
        <v>150</v>
      </c>
      <c r="D18" s="29" t="s">
        <v>30</v>
      </c>
      <c r="E18" s="29" t="s">
        <v>51</v>
      </c>
      <c r="F18" s="29" t="s">
        <v>73</v>
      </c>
      <c r="G18" s="29" t="s">
        <v>83</v>
      </c>
      <c r="H18" s="29" t="s">
        <v>84</v>
      </c>
      <c r="I18" s="30" t="s">
        <v>104</v>
      </c>
      <c r="J18" s="9" t="s">
        <v>12</v>
      </c>
      <c r="K18" s="30" t="s">
        <v>16</v>
      </c>
      <c r="L18" s="30">
        <v>30</v>
      </c>
      <c r="M18" s="15" t="s">
        <v>125</v>
      </c>
      <c r="N18" s="40">
        <v>481285</v>
      </c>
      <c r="O18" s="41">
        <v>505755</v>
      </c>
      <c r="P18" s="41">
        <v>440837</v>
      </c>
      <c r="Q18" s="42">
        <v>464348</v>
      </c>
      <c r="R18" s="40">
        <v>506613</v>
      </c>
      <c r="S18" s="44">
        <v>527645</v>
      </c>
      <c r="T18" s="43">
        <v>466106</v>
      </c>
      <c r="U18" s="42">
        <v>484349</v>
      </c>
      <c r="V18" s="40">
        <f t="shared" si="2"/>
        <v>46360</v>
      </c>
      <c r="W18" s="42">
        <f t="shared" si="3"/>
        <v>43512</v>
      </c>
      <c r="X18" s="34">
        <f t="shared" si="4"/>
        <v>7726.666666666667</v>
      </c>
      <c r="Y18" s="35">
        <f t="shared" si="5"/>
        <v>7252</v>
      </c>
      <c r="Z18" s="66">
        <f t="shared" si="1"/>
        <v>14978.666666666668</v>
      </c>
      <c r="AA18" s="1"/>
      <c r="AB18" s="84"/>
      <c r="AC18" s="71">
        <v>1</v>
      </c>
    </row>
    <row r="19" spans="2:29" ht="14.5" x14ac:dyDescent="0.35">
      <c r="B19" s="27" t="s">
        <v>141</v>
      </c>
      <c r="C19" s="29" t="s">
        <v>166</v>
      </c>
      <c r="D19" s="29" t="s">
        <v>30</v>
      </c>
      <c r="E19" s="29" t="s">
        <v>48</v>
      </c>
      <c r="F19" s="29" t="s">
        <v>70</v>
      </c>
      <c r="G19" s="29" t="s">
        <v>83</v>
      </c>
      <c r="H19" s="29" t="s">
        <v>87</v>
      </c>
      <c r="I19" s="30" t="s">
        <v>114</v>
      </c>
      <c r="J19" s="9" t="s">
        <v>12</v>
      </c>
      <c r="K19" s="30" t="s">
        <v>16</v>
      </c>
      <c r="L19" s="30">
        <v>45</v>
      </c>
      <c r="M19" s="14" t="s">
        <v>129</v>
      </c>
      <c r="N19" s="31">
        <v>1222747</v>
      </c>
      <c r="O19" s="32">
        <v>1257635</v>
      </c>
      <c r="P19" s="32">
        <v>699211</v>
      </c>
      <c r="Q19" s="33">
        <v>744586</v>
      </c>
      <c r="R19" s="31">
        <v>1261869</v>
      </c>
      <c r="S19" s="32">
        <v>1293628</v>
      </c>
      <c r="T19" s="32">
        <v>747331</v>
      </c>
      <c r="U19" s="33">
        <v>786345</v>
      </c>
      <c r="V19" s="31">
        <f t="shared" si="2"/>
        <v>70881</v>
      </c>
      <c r="W19" s="33">
        <f t="shared" si="3"/>
        <v>87134</v>
      </c>
      <c r="X19" s="34">
        <f t="shared" si="4"/>
        <v>11813.5</v>
      </c>
      <c r="Y19" s="35">
        <f t="shared" si="5"/>
        <v>14522.333333333334</v>
      </c>
      <c r="Z19" s="66">
        <f t="shared" si="1"/>
        <v>26335.833333333336</v>
      </c>
      <c r="AA19" s="5"/>
      <c r="AB19" s="85"/>
      <c r="AC19" s="72">
        <v>1</v>
      </c>
    </row>
    <row r="20" spans="2:29" ht="14.5" x14ac:dyDescent="0.35">
      <c r="B20" s="27" t="s">
        <v>142</v>
      </c>
      <c r="C20" s="29" t="s">
        <v>152</v>
      </c>
      <c r="D20" s="29" t="s">
        <v>30</v>
      </c>
      <c r="E20" s="29" t="s">
        <v>58</v>
      </c>
      <c r="F20" s="29" t="s">
        <v>80</v>
      </c>
      <c r="G20" s="29" t="s">
        <v>83</v>
      </c>
      <c r="H20" s="29" t="s">
        <v>84</v>
      </c>
      <c r="I20" s="30" t="s">
        <v>112</v>
      </c>
      <c r="J20" s="9" t="s">
        <v>12</v>
      </c>
      <c r="K20" s="30" t="s">
        <v>16</v>
      </c>
      <c r="L20" s="30">
        <v>30</v>
      </c>
      <c r="M20" s="15" t="s">
        <v>128</v>
      </c>
      <c r="N20" s="40">
        <v>451076</v>
      </c>
      <c r="O20" s="41">
        <v>461681</v>
      </c>
      <c r="P20" s="41">
        <v>239689</v>
      </c>
      <c r="Q20" s="42">
        <v>253715</v>
      </c>
      <c r="R20" s="40">
        <v>426469</v>
      </c>
      <c r="S20" s="43">
        <v>471741</v>
      </c>
      <c r="T20" s="43">
        <v>255007</v>
      </c>
      <c r="U20" s="42">
        <v>268588</v>
      </c>
      <c r="V20" s="40">
        <f t="shared" si="2"/>
        <v>20665</v>
      </c>
      <c r="W20" s="42">
        <f t="shared" si="3"/>
        <v>28899</v>
      </c>
      <c r="X20" s="34">
        <f t="shared" si="4"/>
        <v>3444.1666666666665</v>
      </c>
      <c r="Y20" s="35">
        <f t="shared" si="5"/>
        <v>4816.5</v>
      </c>
      <c r="Z20" s="66">
        <f t="shared" si="1"/>
        <v>8260.6666666666661</v>
      </c>
      <c r="AA20" s="1"/>
      <c r="AB20" s="84"/>
      <c r="AC20" s="71">
        <v>1</v>
      </c>
    </row>
    <row r="21" spans="2:29" ht="14.5" x14ac:dyDescent="0.35">
      <c r="B21" s="27" t="s">
        <v>143</v>
      </c>
      <c r="C21" s="29" t="s">
        <v>156</v>
      </c>
      <c r="D21" s="29" t="s">
        <v>32</v>
      </c>
      <c r="E21" s="29" t="s">
        <v>52</v>
      </c>
      <c r="F21" s="29" t="s">
        <v>74</v>
      </c>
      <c r="G21" s="29" t="s">
        <v>83</v>
      </c>
      <c r="H21" s="29" t="s">
        <v>84</v>
      </c>
      <c r="I21" s="30" t="s">
        <v>105</v>
      </c>
      <c r="J21" s="9" t="s">
        <v>12</v>
      </c>
      <c r="K21" s="30" t="s">
        <v>16</v>
      </c>
      <c r="L21" s="30">
        <v>30</v>
      </c>
      <c r="M21" s="14" t="s">
        <v>122</v>
      </c>
      <c r="N21" s="31">
        <v>159084</v>
      </c>
      <c r="O21" s="32">
        <v>166572</v>
      </c>
      <c r="P21" s="32">
        <v>106854</v>
      </c>
      <c r="Q21" s="33">
        <v>115261</v>
      </c>
      <c r="R21" s="31">
        <v>166800</v>
      </c>
      <c r="S21" s="32">
        <v>171623</v>
      </c>
      <c r="T21" s="32">
        <v>115476</v>
      </c>
      <c r="U21" s="33">
        <v>122686</v>
      </c>
      <c r="V21" s="31">
        <f t="shared" si="2"/>
        <v>12539</v>
      </c>
      <c r="W21" s="33">
        <f t="shared" si="3"/>
        <v>15832</v>
      </c>
      <c r="X21" s="34">
        <f t="shared" si="4"/>
        <v>2089.8333333333335</v>
      </c>
      <c r="Y21" s="35">
        <f t="shared" si="5"/>
        <v>2638.6666666666665</v>
      </c>
      <c r="Z21" s="66">
        <f t="shared" si="1"/>
        <v>4728.5</v>
      </c>
      <c r="AA21" s="1"/>
      <c r="AB21" s="84">
        <v>1</v>
      </c>
      <c r="AC21" s="71"/>
    </row>
    <row r="22" spans="2:29" ht="14.5" x14ac:dyDescent="0.35">
      <c r="B22" s="27" t="s">
        <v>154</v>
      </c>
      <c r="C22" s="29" t="s">
        <v>153</v>
      </c>
      <c r="D22" s="29" t="s">
        <v>30</v>
      </c>
      <c r="E22" s="29" t="s">
        <v>49</v>
      </c>
      <c r="F22" s="29" t="s">
        <v>71</v>
      </c>
      <c r="G22" s="29" t="s">
        <v>83</v>
      </c>
      <c r="H22" s="29" t="s">
        <v>84</v>
      </c>
      <c r="I22" s="30" t="s">
        <v>102</v>
      </c>
      <c r="J22" s="9" t="s">
        <v>12</v>
      </c>
      <c r="K22" s="30" t="s">
        <v>16</v>
      </c>
      <c r="L22" s="30">
        <v>30</v>
      </c>
      <c r="M22" s="14" t="s">
        <v>133</v>
      </c>
      <c r="N22" s="31">
        <v>218050</v>
      </c>
      <c r="O22" s="41">
        <v>222721</v>
      </c>
      <c r="P22" s="32">
        <v>218113</v>
      </c>
      <c r="Q22" s="33">
        <v>229095</v>
      </c>
      <c r="R22" s="31">
        <v>222721</v>
      </c>
      <c r="S22" s="43">
        <v>234554</v>
      </c>
      <c r="T22" s="32">
        <v>229095</v>
      </c>
      <c r="U22" s="33">
        <v>239081</v>
      </c>
      <c r="V22" s="31">
        <f t="shared" si="2"/>
        <v>16504</v>
      </c>
      <c r="W22" s="33">
        <f t="shared" si="3"/>
        <v>20968</v>
      </c>
      <c r="X22" s="34">
        <f t="shared" si="4"/>
        <v>2750.6666666666665</v>
      </c>
      <c r="Y22" s="35">
        <f t="shared" si="5"/>
        <v>3494.6666666666665</v>
      </c>
      <c r="Z22" s="66">
        <f t="shared" si="1"/>
        <v>6245.333333333333</v>
      </c>
      <c r="AA22" s="1"/>
      <c r="AB22" s="84">
        <v>1</v>
      </c>
      <c r="AC22" s="71"/>
    </row>
    <row r="23" spans="2:29" ht="14.5" x14ac:dyDescent="0.35">
      <c r="B23" s="27" t="s">
        <v>144</v>
      </c>
      <c r="C23" s="29" t="s">
        <v>161</v>
      </c>
      <c r="D23" s="29" t="s">
        <v>37</v>
      </c>
      <c r="E23" s="29" t="s">
        <v>57</v>
      </c>
      <c r="F23" s="29" t="s">
        <v>79</v>
      </c>
      <c r="G23" s="29" t="s">
        <v>83</v>
      </c>
      <c r="H23" s="29" t="s">
        <v>84</v>
      </c>
      <c r="I23" s="30" t="s">
        <v>111</v>
      </c>
      <c r="J23" s="9" t="s">
        <v>12</v>
      </c>
      <c r="K23" s="30" t="s">
        <v>16</v>
      </c>
      <c r="L23" s="30">
        <v>30</v>
      </c>
      <c r="M23" s="15" t="s">
        <v>130</v>
      </c>
      <c r="N23" s="45">
        <v>317776</v>
      </c>
      <c r="O23" s="41">
        <v>328773</v>
      </c>
      <c r="P23" s="43">
        <v>223833</v>
      </c>
      <c r="Q23" s="42">
        <v>240845</v>
      </c>
      <c r="R23" s="45">
        <v>329632</v>
      </c>
      <c r="S23" s="44">
        <v>343109</v>
      </c>
      <c r="T23" s="43">
        <v>241285</v>
      </c>
      <c r="U23" s="42">
        <v>257141</v>
      </c>
      <c r="V23" s="40">
        <f t="shared" si="2"/>
        <v>25333</v>
      </c>
      <c r="W23" s="42">
        <f t="shared" si="3"/>
        <v>33308</v>
      </c>
      <c r="X23" s="34">
        <f t="shared" si="4"/>
        <v>4222.166666666667</v>
      </c>
      <c r="Y23" s="35">
        <f t="shared" si="5"/>
        <v>5551.333333333333</v>
      </c>
      <c r="Z23" s="66">
        <f t="shared" si="1"/>
        <v>9773.5</v>
      </c>
      <c r="AA23" s="1"/>
      <c r="AB23" s="84"/>
      <c r="AC23" s="71">
        <v>1</v>
      </c>
    </row>
    <row r="24" spans="2:29" ht="14.5" x14ac:dyDescent="0.35">
      <c r="B24" s="27" t="s">
        <v>145</v>
      </c>
      <c r="C24" s="29" t="s">
        <v>160</v>
      </c>
      <c r="D24" s="29" t="s">
        <v>34</v>
      </c>
      <c r="E24" s="29" t="s">
        <v>54</v>
      </c>
      <c r="F24" s="29" t="s">
        <v>76</v>
      </c>
      <c r="G24" s="29" t="s">
        <v>83</v>
      </c>
      <c r="H24" s="29" t="s">
        <v>84</v>
      </c>
      <c r="I24" s="30" t="s">
        <v>107</v>
      </c>
      <c r="J24" s="9" t="s">
        <v>12</v>
      </c>
      <c r="K24" s="30" t="s">
        <v>16</v>
      </c>
      <c r="L24" s="30">
        <v>30</v>
      </c>
      <c r="M24" s="14" t="s">
        <v>127</v>
      </c>
      <c r="N24" s="31">
        <v>275206</v>
      </c>
      <c r="O24" s="44">
        <v>283675</v>
      </c>
      <c r="P24" s="32">
        <v>193736</v>
      </c>
      <c r="Q24" s="33">
        <v>206687</v>
      </c>
      <c r="R24" s="31">
        <v>285581</v>
      </c>
      <c r="S24" s="43">
        <v>293268</v>
      </c>
      <c r="T24" s="32">
        <v>208433</v>
      </c>
      <c r="U24" s="33">
        <v>225571</v>
      </c>
      <c r="V24" s="31">
        <f t="shared" si="2"/>
        <v>18062</v>
      </c>
      <c r="W24" s="33">
        <f t="shared" si="3"/>
        <v>31835</v>
      </c>
      <c r="X24" s="34">
        <f t="shared" si="4"/>
        <v>3010.3333333333335</v>
      </c>
      <c r="Y24" s="35">
        <f t="shared" si="5"/>
        <v>5305.833333333333</v>
      </c>
      <c r="Z24" s="66">
        <f t="shared" si="1"/>
        <v>8316.1666666666661</v>
      </c>
      <c r="AA24" s="1"/>
      <c r="AB24" s="84"/>
      <c r="AC24" s="71">
        <v>1</v>
      </c>
    </row>
    <row r="25" spans="2:29" ht="14.5" x14ac:dyDescent="0.35">
      <c r="B25" s="27" t="s">
        <v>146</v>
      </c>
      <c r="C25" s="29" t="s">
        <v>168</v>
      </c>
      <c r="D25" s="29" t="s">
        <v>28</v>
      </c>
      <c r="E25" s="29" t="s">
        <v>44</v>
      </c>
      <c r="F25" s="29" t="s">
        <v>66</v>
      </c>
      <c r="G25" s="29" t="s">
        <v>83</v>
      </c>
      <c r="H25" s="29" t="s">
        <v>85</v>
      </c>
      <c r="I25" s="30" t="s">
        <v>98</v>
      </c>
      <c r="J25" s="9" t="s">
        <v>12</v>
      </c>
      <c r="K25" s="36" t="s">
        <v>16</v>
      </c>
      <c r="L25" s="36">
        <v>20</v>
      </c>
      <c r="M25" s="14" t="s">
        <v>126</v>
      </c>
      <c r="N25" s="31">
        <v>86455</v>
      </c>
      <c r="O25" s="32">
        <v>90148</v>
      </c>
      <c r="P25" s="32">
        <v>78352</v>
      </c>
      <c r="Q25" s="33">
        <v>90193</v>
      </c>
      <c r="R25" s="31">
        <v>90740</v>
      </c>
      <c r="S25" s="32">
        <v>93498</v>
      </c>
      <c r="T25" s="32">
        <v>91199</v>
      </c>
      <c r="U25" s="33">
        <v>100189</v>
      </c>
      <c r="V25" s="31">
        <f t="shared" si="2"/>
        <v>7043</v>
      </c>
      <c r="W25" s="33">
        <f t="shared" si="3"/>
        <v>21837</v>
      </c>
      <c r="X25" s="34">
        <f t="shared" si="4"/>
        <v>1173.8333333333333</v>
      </c>
      <c r="Y25" s="35">
        <f t="shared" si="5"/>
        <v>3639.5</v>
      </c>
      <c r="Z25" s="66">
        <f t="shared" si="1"/>
        <v>4813.333333333333</v>
      </c>
      <c r="AA25" s="1"/>
      <c r="AB25" s="84">
        <v>1</v>
      </c>
      <c r="AC25" s="71"/>
    </row>
    <row r="26" spans="2:29" ht="14.5" x14ac:dyDescent="0.35">
      <c r="B26" s="27" t="s">
        <v>147</v>
      </c>
      <c r="C26" s="29" t="s">
        <v>149</v>
      </c>
      <c r="D26" s="29" t="s">
        <v>30</v>
      </c>
      <c r="E26" s="29" t="s">
        <v>60</v>
      </c>
      <c r="F26" s="29" t="s">
        <v>82</v>
      </c>
      <c r="G26" s="29" t="s">
        <v>83</v>
      </c>
      <c r="H26" s="29" t="s">
        <v>87</v>
      </c>
      <c r="I26" s="30" t="s">
        <v>115</v>
      </c>
      <c r="J26" s="9" t="s">
        <v>12</v>
      </c>
      <c r="K26" s="30" t="s">
        <v>16</v>
      </c>
      <c r="L26" s="30">
        <v>45</v>
      </c>
      <c r="M26" s="15" t="s">
        <v>131</v>
      </c>
      <c r="N26" s="45">
        <v>796132</v>
      </c>
      <c r="O26" s="41">
        <v>815193</v>
      </c>
      <c r="P26" s="43">
        <v>286866</v>
      </c>
      <c r="Q26" s="42">
        <v>321678</v>
      </c>
      <c r="R26" s="45">
        <v>815678</v>
      </c>
      <c r="S26" s="41">
        <v>835454</v>
      </c>
      <c r="T26" s="43">
        <v>322925</v>
      </c>
      <c r="U26" s="42">
        <v>352722</v>
      </c>
      <c r="V26" s="40">
        <f t="shared" si="2"/>
        <v>39322</v>
      </c>
      <c r="W26" s="42">
        <f t="shared" si="3"/>
        <v>65856</v>
      </c>
      <c r="X26" s="34">
        <f t="shared" si="4"/>
        <v>6553.666666666667</v>
      </c>
      <c r="Y26" s="35">
        <f t="shared" si="5"/>
        <v>10976</v>
      </c>
      <c r="Z26" s="66">
        <f t="shared" si="1"/>
        <v>17529.666666666668</v>
      </c>
      <c r="AA26" s="1"/>
      <c r="AB26" s="84"/>
      <c r="AC26" s="71">
        <v>1</v>
      </c>
    </row>
    <row r="27" spans="2:29" ht="14.5" x14ac:dyDescent="0.35">
      <c r="B27" s="27" t="s">
        <v>23</v>
      </c>
      <c r="C27" s="29" t="s">
        <v>176</v>
      </c>
      <c r="D27" s="29" t="s">
        <v>30</v>
      </c>
      <c r="E27" s="29" t="s">
        <v>50</v>
      </c>
      <c r="F27" s="29" t="s">
        <v>72</v>
      </c>
      <c r="G27" s="29" t="s">
        <v>83</v>
      </c>
      <c r="H27" s="29" t="s">
        <v>84</v>
      </c>
      <c r="I27" s="30" t="s">
        <v>108</v>
      </c>
      <c r="J27" s="9" t="s">
        <v>12</v>
      </c>
      <c r="K27" s="30" t="s">
        <v>16</v>
      </c>
      <c r="L27" s="30">
        <v>30</v>
      </c>
      <c r="M27" s="14" t="s">
        <v>121</v>
      </c>
      <c r="N27" s="31">
        <v>278667</v>
      </c>
      <c r="O27" s="44">
        <v>286892</v>
      </c>
      <c r="P27" s="32">
        <v>187559</v>
      </c>
      <c r="Q27" s="33">
        <v>197489</v>
      </c>
      <c r="R27" s="31">
        <v>287352</v>
      </c>
      <c r="S27" s="43">
        <v>294859</v>
      </c>
      <c r="T27" s="32">
        <v>198502</v>
      </c>
      <c r="U27" s="33">
        <v>208107</v>
      </c>
      <c r="V27" s="31">
        <f t="shared" si="2"/>
        <v>16192</v>
      </c>
      <c r="W27" s="33">
        <f t="shared" si="3"/>
        <v>20548</v>
      </c>
      <c r="X27" s="34">
        <f t="shared" si="4"/>
        <v>2698.6666666666665</v>
      </c>
      <c r="Y27" s="35">
        <f t="shared" si="5"/>
        <v>3424.6666666666665</v>
      </c>
      <c r="Z27" s="66">
        <f t="shared" si="1"/>
        <v>6123.333333333333</v>
      </c>
      <c r="AA27" s="1"/>
      <c r="AB27" s="84">
        <v>1</v>
      </c>
      <c r="AC27" s="71"/>
    </row>
    <row r="28" spans="2:29" s="6" customFormat="1" ht="14.5" x14ac:dyDescent="0.35">
      <c r="B28" s="27" t="s">
        <v>21</v>
      </c>
      <c r="C28" s="29" t="s">
        <v>167</v>
      </c>
      <c r="D28" s="28" t="s">
        <v>24</v>
      </c>
      <c r="E28" s="29" t="s">
        <v>40</v>
      </c>
      <c r="F28" s="28" t="s">
        <v>62</v>
      </c>
      <c r="G28" s="28" t="s">
        <v>83</v>
      </c>
      <c r="H28" s="29" t="s">
        <v>84</v>
      </c>
      <c r="I28" s="30" t="s">
        <v>94</v>
      </c>
      <c r="J28" s="9" t="s">
        <v>12</v>
      </c>
      <c r="K28" s="30" t="s">
        <v>16</v>
      </c>
      <c r="L28" s="30">
        <v>30</v>
      </c>
      <c r="M28" s="14" t="s">
        <v>120</v>
      </c>
      <c r="N28" s="31">
        <v>215767</v>
      </c>
      <c r="O28" s="32">
        <v>221273</v>
      </c>
      <c r="P28" s="32">
        <v>198776</v>
      </c>
      <c r="Q28" s="33">
        <v>209010</v>
      </c>
      <c r="R28" s="31">
        <v>221732</v>
      </c>
      <c r="S28" s="32">
        <v>225343</v>
      </c>
      <c r="T28" s="32">
        <v>209794</v>
      </c>
      <c r="U28" s="33">
        <v>219316</v>
      </c>
      <c r="V28" s="31">
        <f t="shared" si="2"/>
        <v>9576</v>
      </c>
      <c r="W28" s="33">
        <f t="shared" si="3"/>
        <v>20540</v>
      </c>
      <c r="X28" s="34">
        <f t="shared" si="4"/>
        <v>1596</v>
      </c>
      <c r="Y28" s="35">
        <f t="shared" si="5"/>
        <v>3423.3333333333335</v>
      </c>
      <c r="Z28" s="66">
        <f t="shared" si="1"/>
        <v>5019.3333333333339</v>
      </c>
      <c r="AA28" s="1"/>
      <c r="AB28" s="84">
        <v>1</v>
      </c>
      <c r="AC28" s="71"/>
    </row>
    <row r="29" spans="2:29" thickBot="1" x14ac:dyDescent="0.4">
      <c r="B29" s="46" t="s">
        <v>20</v>
      </c>
      <c r="C29" s="47" t="s">
        <v>169</v>
      </c>
      <c r="D29" s="47" t="s">
        <v>24</v>
      </c>
      <c r="E29" s="47" t="s">
        <v>39</v>
      </c>
      <c r="F29" s="47" t="s">
        <v>61</v>
      </c>
      <c r="G29" s="47" t="s">
        <v>83</v>
      </c>
      <c r="H29" s="47" t="s">
        <v>84</v>
      </c>
      <c r="I29" s="48" t="s">
        <v>93</v>
      </c>
      <c r="J29" s="16" t="s">
        <v>12</v>
      </c>
      <c r="K29" s="48" t="s">
        <v>16</v>
      </c>
      <c r="L29" s="48">
        <v>30</v>
      </c>
      <c r="M29" s="61" t="s">
        <v>120</v>
      </c>
      <c r="N29" s="62">
        <v>500398</v>
      </c>
      <c r="O29" s="63">
        <v>537746</v>
      </c>
      <c r="P29" s="63">
        <v>321472</v>
      </c>
      <c r="Q29" s="64">
        <v>339051</v>
      </c>
      <c r="R29" s="62">
        <v>538627</v>
      </c>
      <c r="S29" s="63">
        <v>568123</v>
      </c>
      <c r="T29" s="63">
        <v>340361</v>
      </c>
      <c r="U29" s="64">
        <v>356393</v>
      </c>
      <c r="V29" s="62">
        <f t="shared" si="2"/>
        <v>67725</v>
      </c>
      <c r="W29" s="64">
        <f t="shared" si="3"/>
        <v>34921</v>
      </c>
      <c r="X29" s="49">
        <f t="shared" si="4"/>
        <v>11287.5</v>
      </c>
      <c r="Y29" s="50">
        <f t="shared" si="5"/>
        <v>5820.166666666667</v>
      </c>
      <c r="Z29" s="67">
        <f t="shared" si="1"/>
        <v>17107.666666666668</v>
      </c>
      <c r="AA29" s="1"/>
      <c r="AB29" s="84"/>
      <c r="AC29" s="71">
        <v>1</v>
      </c>
    </row>
    <row r="30" spans="2:29" thickBot="1" x14ac:dyDescent="0.4">
      <c r="M30" s="8"/>
      <c r="N30" s="7"/>
      <c r="O30" s="7"/>
      <c r="P30" s="7"/>
      <c r="Q30" s="7"/>
      <c r="R30" s="7"/>
      <c r="U30" s="7"/>
      <c r="V30" s="7"/>
      <c r="W30" s="18" t="s">
        <v>14</v>
      </c>
      <c r="X30" s="17">
        <f>SUM(X7:X29)</f>
        <v>113356.66666666669</v>
      </c>
      <c r="Y30" s="11">
        <f>SUM(Y7:Y29)</f>
        <v>139233.66666666666</v>
      </c>
      <c r="Z30" s="3">
        <f>SUM(Z7:Z29)</f>
        <v>252590.33333333331</v>
      </c>
      <c r="AB30" s="86">
        <f>SUM(AB7:AB29)</f>
        <v>10</v>
      </c>
      <c r="AC30" s="73">
        <f>SUM(AC7:AC29)</f>
        <v>13</v>
      </c>
    </row>
    <row r="31" spans="2:29" ht="15" customHeight="1" x14ac:dyDescent="0.35">
      <c r="E31" s="2"/>
    </row>
    <row r="32" spans="2:29" ht="14.5" x14ac:dyDescent="0.35">
      <c r="B32" s="74"/>
      <c r="C32" s="74"/>
    </row>
    <row r="33" spans="2:20" ht="14.5" x14ac:dyDescent="0.35">
      <c r="B33" s="75"/>
      <c r="C33" s="75"/>
    </row>
    <row r="34" spans="2:20" ht="15" customHeight="1" x14ac:dyDescent="0.35">
      <c r="B34" s="75"/>
      <c r="C34" s="75"/>
    </row>
    <row r="35" spans="2:20" ht="15" customHeight="1" x14ac:dyDescent="0.35">
      <c r="R35" s="76"/>
      <c r="S35" s="76"/>
      <c r="T35" s="76"/>
    </row>
    <row r="36" spans="2:20" ht="15" customHeight="1" x14ac:dyDescent="0.35">
      <c r="R36" s="76"/>
    </row>
    <row r="38" spans="2:20" ht="15" customHeight="1" x14ac:dyDescent="0.35">
      <c r="R38" s="76"/>
      <c r="S38" s="76"/>
      <c r="T38" s="76"/>
    </row>
    <row r="39" spans="2:20" ht="15" customHeight="1" x14ac:dyDescent="0.35">
      <c r="R39" s="76"/>
    </row>
    <row r="41" spans="2:20" ht="15" customHeight="1" x14ac:dyDescent="0.35">
      <c r="S41" s="76"/>
      <c r="T41" s="76"/>
    </row>
  </sheetData>
  <autoFilter ref="B6:AC30" xr:uid="{30457E60-74A8-4032-BB2C-C860946A9EA8}">
    <sortState xmlns:xlrd2="http://schemas.microsoft.com/office/spreadsheetml/2017/richdata2" ref="B7:AC30">
      <sortCondition ref="B6:B29"/>
    </sortState>
  </autoFilter>
  <mergeCells count="10">
    <mergeCell ref="N4:Q4"/>
    <mergeCell ref="R4:U4"/>
    <mergeCell ref="X4:Z4"/>
    <mergeCell ref="AB4:AC4"/>
    <mergeCell ref="X5:Z5"/>
    <mergeCell ref="V5:W5"/>
    <mergeCell ref="N5:O5"/>
    <mergeCell ref="P5:Q5"/>
    <mergeCell ref="R5:S5"/>
    <mergeCell ref="T5:U5"/>
  </mergeCells>
  <phoneticPr fontId="8" type="noConversion"/>
  <conditionalFormatting sqref="AA2">
    <cfRule type="duplicateValues" dxfId="0" priority="89"/>
  </conditionalFormatting>
  <pageMargins left="0.7" right="0.7" top="0.75" bottom="0.75" header="0.3" footer="0.3"/>
  <pageSetup paperSize="8" scale="59" fitToWidth="0" orientation="landscape" r:id="rId1"/>
  <ignoredErrors>
    <ignoredError sqref="V9:Y10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92E50F8F16A4428C8C8BFB90B60825" ma:contentTypeVersion="4" ma:contentTypeDescription="Een nieuw document maken." ma:contentTypeScope="" ma:versionID="68299a07932bc9a27b1596014d9cf29e">
  <xsd:schema xmlns:xsd="http://www.w3.org/2001/XMLSchema" xmlns:xs="http://www.w3.org/2001/XMLSchema" xmlns:p="http://schemas.microsoft.com/office/2006/metadata/properties" xmlns:ns2="edb2e157-d528-4f69-8369-1f86b072e8ca" targetNamespace="http://schemas.microsoft.com/office/2006/metadata/properties" ma:root="true" ma:fieldsID="efd57cd7834f87a84065f0ac104cba02" ns2:_="">
    <xsd:import namespace="edb2e157-d528-4f69-8369-1f86b072e8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2e157-d528-4f69-8369-1f86b072e8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B9DFD3-68BC-4028-88C0-EE3A47C7A2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2378BFF-8701-4FC1-B38B-999C1F054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b2e157-d528-4f69-8369-1f86b072e8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67728B-207A-4C93-9812-C098BBC2CC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Volumeoverzicht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</dc:creator>
  <cp:keywords/>
  <dc:description/>
  <cp:lastModifiedBy>Nico Jansen</cp:lastModifiedBy>
  <cp:revision/>
  <dcterms:created xsi:type="dcterms:W3CDTF">2022-03-28T08:12:50Z</dcterms:created>
  <dcterms:modified xsi:type="dcterms:W3CDTF">2024-11-04T16:28:27Z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0x010100E392E50F8F16A4428C8C8BFB90B60825</vt:lpwstr>
  </property>
  <property fmtid="{D5CDD505-2E9C-101B-9397-08002B2CF9AE}" pid="3" name="MSIP_Label_107a76ac-0e35-44b8-99c3-3d030d71cf69_Enabled">
    <vt:lpwstr>true</vt:lpwstr>
  </property>
  <property fmtid="{D5CDD505-2E9C-101B-9397-08002B2CF9AE}" pid="4" name="MSIP_Label_107a76ac-0e35-44b8-99c3-3d030d71cf69_SetDate">
    <vt:lpwstr>2022-08-25T10:17:04Z</vt:lpwstr>
  </property>
  <property fmtid="{D5CDD505-2E9C-101B-9397-08002B2CF9AE}" pid="5" name="MSIP_Label_107a76ac-0e35-44b8-99c3-3d030d71cf69_Method">
    <vt:lpwstr>Standard</vt:lpwstr>
  </property>
  <property fmtid="{D5CDD505-2E9C-101B-9397-08002B2CF9AE}" pid="6" name="MSIP_Label_107a76ac-0e35-44b8-99c3-3d030d71cf69_Name">
    <vt:lpwstr>Openbaar</vt:lpwstr>
  </property>
  <property fmtid="{D5CDD505-2E9C-101B-9397-08002B2CF9AE}" pid="7" name="MSIP_Label_107a76ac-0e35-44b8-99c3-3d030d71cf69_SiteId">
    <vt:lpwstr>0be06c2d-b20d-4402-a905-6db3b13a3265</vt:lpwstr>
  </property>
  <property fmtid="{D5CDD505-2E9C-101B-9397-08002B2CF9AE}" pid="8" name="MSIP_Label_107a76ac-0e35-44b8-99c3-3d030d71cf69_ActionId">
    <vt:lpwstr>94f2f510-967e-4081-97f1-f1166fc3b791</vt:lpwstr>
  </property>
  <property fmtid="{D5CDD505-2E9C-101B-9397-08002B2CF9AE}" pid="9" name="MSIP_Label_107a76ac-0e35-44b8-99c3-3d030d71cf69_ContentBits">
    <vt:lpwstr>0</vt:lpwstr>
  </property>
</Properties>
</file>