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showInkAnnotation="0" codeName="ThisWorkbook" defaultThemeVersion="124226"/>
  <mc:AlternateContent xmlns:mc="http://schemas.openxmlformats.org/markup-compatibility/2006">
    <mc:Choice Requires="x15">
      <x15ac:absPath xmlns:x15ac="http://schemas.microsoft.com/office/spreadsheetml/2010/11/ac" url="G:\SSC IUC G1 Aanbesteden\03 NFI\EA Geautomatiseerd opslagsysteem DNA\_7 BD\Heraanbesteding 2025\"/>
    </mc:Choice>
  </mc:AlternateContent>
  <bookViews>
    <workbookView xWindow="0" yWindow="0" windowWidth="20190" windowHeight="7110" tabRatio="921" activeTab="1"/>
  </bookViews>
  <sheets>
    <sheet name="Invulinstructie " sheetId="31" r:id="rId1"/>
    <sheet name="In te vullen prijzenblad " sheetId="32" r:id="rId2"/>
    <sheet name="Bepaling score onderdeel prijs" sheetId="2" r:id="rId3"/>
    <sheet name="Opt. toelichting " sheetId="34" r:id="rId4"/>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1" i="32" l="1"/>
  <c r="E37" i="32"/>
  <c r="E18" i="32" l="1"/>
  <c r="C39" i="32" l="1"/>
  <c r="E36" i="32"/>
  <c r="E35" i="32"/>
  <c r="E34" i="32"/>
  <c r="E33" i="32"/>
  <c r="E32" i="32"/>
  <c r="E31" i="32"/>
  <c r="E30" i="32"/>
  <c r="E29" i="32"/>
  <c r="E28" i="32"/>
  <c r="E22" i="32"/>
  <c r="E17" i="32"/>
  <c r="E16" i="32"/>
  <c r="D13" i="32"/>
  <c r="E13" i="32" s="1"/>
  <c r="C40" i="32" l="1"/>
  <c r="C43" i="32" l="1"/>
  <c r="F8" i="2"/>
  <c r="E12" i="2"/>
  <c r="E23" i="2" l="1"/>
  <c r="E17" i="2"/>
  <c r="E20" i="2" l="1"/>
</calcChain>
</file>

<file path=xl/sharedStrings.xml><?xml version="1.0" encoding="utf-8"?>
<sst xmlns="http://schemas.openxmlformats.org/spreadsheetml/2006/main" count="96" uniqueCount="84">
  <si>
    <r>
      <rPr>
        <b/>
        <sz val="14"/>
        <color theme="1"/>
        <rFont val="Calibri"/>
        <family val="2"/>
        <scheme val="minor"/>
      </rPr>
      <t>Formulier D Prijzenblad</t>
    </r>
    <r>
      <rPr>
        <sz val="14"/>
        <color theme="1"/>
        <rFont val="Calibri"/>
        <family val="2"/>
        <scheme val="minor"/>
      </rPr>
      <t xml:space="preserve">
Europese aanbesteding Opslagsysteem voor verpakt celmateriaal t.b.v. het NFI</t>
    </r>
  </si>
  <si>
    <r>
      <t xml:space="preserve">Voor het doen van prijsopgave wordt Inschrijver geacht uitsluitend de prijsopgavetabellen (in Excel*) van formulier D te gebruiken. Het is </t>
    </r>
    <r>
      <rPr>
        <b/>
        <sz val="8"/>
        <color theme="1"/>
        <rFont val="Verdana"/>
        <family val="2"/>
      </rPr>
      <t>niet</t>
    </r>
    <r>
      <rPr>
        <sz val="8"/>
        <color theme="1"/>
        <rFont val="Verdana"/>
        <family val="2"/>
      </rPr>
      <t xml:space="preserve"> toegestaan om wijzigingen aan te brengen in de opmaak of structuur van deze tabellen, op straffe van uitsluiting van de aanbestedingsprocedure. </t>
    </r>
  </si>
  <si>
    <t>* Als gebruik van Excel format door Inschrijver niet mogelijk is kan de Inschrijving ook worden aangeleverd in PDF-format (de OpenDocument-indeling).</t>
  </si>
  <si>
    <t>Het indienen van een irreële of manipulatieve Inschrijving is verboden. Van een manipulatieve Inschrijving kan sprake zijn wanneer - als gevolg van miskenning door de inschrijver van bepaalde aannames van de aanbestedende dienst - de beoordelingssystematiek zo wordt gemanipuleerd dat het daarmee beoogde doel, zoals bijvoorbeeld het innemen van een realistische positie, wordt verstoord. De volgende situaties worden in ieder geval meegenomen bij de bepaling door Aanbestedende dienst of een Inschrijving al dan niet als manipulatief of irreëel kan worden gezien:</t>
  </si>
  <si>
    <t>- één of meer tarieven worden aangeboden die op zichzelf beschouwd niet marktconform en/of niet realistisch zijn;</t>
  </si>
  <si>
    <t>- de tarieven niet een in de branche gebruikelijke opbouw/samenhang hebben;</t>
  </si>
  <si>
    <t>- één of meerdere tarieven de gehanteerde formule frustreren;</t>
  </si>
  <si>
    <t xml:space="preserve">- sprake is van negatieve of nultarieven. </t>
  </si>
  <si>
    <t>Een irreële of manipulatieve Inschrijving is ongeldig en wordt terzijde gelegd.</t>
  </si>
  <si>
    <t>Inschrijver verklaart zijn Inschrijving te hebben gedaan met in achtneming van het gestelde in deze eis ten aanzien van een irreële of manipulatieve inschrijving.</t>
  </si>
  <si>
    <t>De door Inschrijver op te geven prijzen zijn exclusief btw doch inclusief alle bijkomende kosten (waaronder, doch niet beperkt tot, reis- en verblijfskosten/uren, voorrijkosten, leveringskosten, portokosten, belasting, accijnzen, transportkosten, projectkosten, verwijderingskosten.) welke door de Inschrijver worden gemaakt om de gevraagde diensten en producten te leveren, tenzij uitdrukkelijk anders vermeld.</t>
  </si>
  <si>
    <t>De door Inschrijver aangeboden prijzen dienen marktconform te zijn. Er kan door Koper steekproefsgewijs gecontroleerd worden of de aangeboden prijzen marktconform zijn.</t>
  </si>
  <si>
    <t>Er worden geen prijsonderhandelingen gevoerd. De prijs wordt volledig bepaald door het uitbrengen van de Inschrijving. Concreet houdt dit in dat er slechts 1 gelegenheid wordt gegeven om een zo scherp mogelijke aanbieding uit te brengen.</t>
  </si>
  <si>
    <t>Als prijs voor het uitvoeren van de opdracht geldt hetgeen Leverancier heeft geoffreerd en is opgenomen in het Prijzenblad. Andere kosten tijdens de looptijd van de Overeenkomst worden niet geaccepteerd.</t>
  </si>
  <si>
    <r>
      <t xml:space="preserve">Inschrijver dient </t>
    </r>
    <r>
      <rPr>
        <b/>
        <sz val="8"/>
        <color theme="1"/>
        <rFont val="Verdana"/>
        <family val="2"/>
      </rPr>
      <t>alleen</t>
    </r>
    <r>
      <rPr>
        <sz val="8"/>
        <color theme="1"/>
        <rFont val="Verdana"/>
        <family val="2"/>
      </rPr>
      <t xml:space="preserve"> de geel gekleurde velden in te vullen.</t>
    </r>
  </si>
  <si>
    <r>
      <t>Prijzenblad (excl btw)  Opslagsysteem voor V</t>
    </r>
    <r>
      <rPr>
        <b/>
        <sz val="16"/>
        <color theme="1"/>
        <rFont val="Calibri"/>
        <family val="2"/>
        <scheme val="minor"/>
      </rPr>
      <t>erpakt celmateriaal t.b.v. het NFI</t>
    </r>
  </si>
  <si>
    <t>Naam Inschrijver</t>
  </si>
  <si>
    <t>A</t>
  </si>
  <si>
    <t>Toelichting onderdeel A</t>
  </si>
  <si>
    <t>Nettoprijs (€)</t>
  </si>
  <si>
    <t xml:space="preserve">Voeg hier uw productomschrijving in met specs. </t>
  </si>
  <si>
    <r>
      <t>Voer in de gele CEL C7 uw nettoprijs in van het  Opslagsysteem inclusief installatie, implementatie, scholing aan zowel gebruikers als medewerkers van de technische dienst, acceptatie en bijbehorende dienstverlening.  Geef daarbij duidelijke aan welk merk, model, specs en/of type aangeboden wordt.</t>
    </r>
    <r>
      <rPr>
        <strike/>
        <sz val="11"/>
        <color theme="1"/>
        <rFont val="Calibri"/>
        <family val="2"/>
        <scheme val="minor"/>
      </rPr>
      <t xml:space="preserve"> </t>
    </r>
    <r>
      <rPr>
        <sz val="11"/>
        <color rgb="FFFF0000"/>
        <rFont val="Calibri"/>
        <family val="2"/>
        <scheme val="minor"/>
      </rPr>
      <t xml:space="preserve">       </t>
    </r>
    <r>
      <rPr>
        <sz val="10"/>
        <rFont val="Arial"/>
      </rPr>
      <t xml:space="preserve">                    </t>
    </r>
  </si>
  <si>
    <r>
      <t xml:space="preserve">A-1 Aanschaf Opslagsysteem voor Verpakt celmateriaal                                                      </t>
    </r>
    <r>
      <rPr>
        <b/>
        <sz val="11"/>
        <color rgb="FF000000"/>
        <rFont val="Calibri"/>
        <scheme val="minor"/>
      </rPr>
      <t>EXCLUSIEF de Gebruiks- en Verbruiksartikelen</t>
    </r>
  </si>
  <si>
    <t>B</t>
  </si>
  <si>
    <t>Onderdeel B -1  Verbruiksartikelen</t>
  </si>
  <si>
    <t>Toelichting onderdeel B</t>
  </si>
  <si>
    <t>Omschrijving</t>
  </si>
  <si>
    <t xml:space="preserve">Aantal gedurende 10 jaar </t>
  </si>
  <si>
    <t>Totaalprijs (€)</t>
  </si>
  <si>
    <t xml:space="preserve">U dient  in de gele cellen een prijs op te geven van Verbruiksartikelen en/of van de Gebruiksartikelen indien het door u aangeboden systeem hiervan gebruik maakt. 
Indien het systeem gebruik maakt van Gebruiksartikelen dan dient U bij uw Inschrijving een specificatie met een vermelding van de technische levensduur toe te voegen van deze artikelen. De ingevulde prijzen voor Ver-en Gebruiksartikelen zijn gebaseerd op (max.) afname van 10.000 stuks/bestelling.
</t>
  </si>
  <si>
    <t xml:space="preserve">B-4 Prijs 1-malige implementatiekosten voor Verbruiksartikelen of Gebruiksartikelen   </t>
  </si>
  <si>
    <t xml:space="preserve"> </t>
  </si>
  <si>
    <t>C</t>
  </si>
  <si>
    <t>Toelichting onderdeel C</t>
  </si>
  <si>
    <t>Minimale duur (jaren)</t>
  </si>
  <si>
    <t>C-1 ‘Preventief en Correctief onderhoudscontract'. Er wordt hier uitgegaan van een duur van 8 jaar aangezien de eerste 2 jaar onderhoud in de inschrijfprijs verwerkt dienen te zijn</t>
  </si>
  <si>
    <t xml:space="preserve">Inclusief </t>
  </si>
  <si>
    <t>D</t>
  </si>
  <si>
    <t>Toelichting onderdeel D</t>
  </si>
  <si>
    <t>Bedrag (€)</t>
  </si>
  <si>
    <t xml:space="preserve">Indicatie afname </t>
  </si>
  <si>
    <t xml:space="preserve">D-1 Extra opslagcapaciteit per 10.000 stuks verpakt celmateriaal. </t>
  </si>
  <si>
    <t xml:space="preserve">D-2 Extra opslagcapaciteit oorspronkelijke capaciteit van 35.000 stuks verpakt celmateriaal. </t>
  </si>
  <si>
    <t xml:space="preserve">D-3 Geef hier aan met welke andere stappen u de capaciteit kunt uitbreiden en wat de kosten hiervoor zijn (Indien u meerdere mogelijkheden kunt aanbieden  geef deze hier dan ook weer) </t>
  </si>
  <si>
    <t>D-4 Extra inname/inladingspunt (zie PvE eis 29)</t>
  </si>
  <si>
    <t>D-5 Extra uitgiftepunt  (zie PvE eis 29)</t>
  </si>
  <si>
    <t>D-6 Voorziening waar laboranten van het DNA-laboratorium of Frontdeskmedewerkers zelfstandig verpakt celmateriaal uit het Opslagsysteem kunnen ophalen zonder tussenkomst van medewerkers van de beheerorganisatie en/of zonder de DNA-opslaglocatie te betreden.  (zie PvE eis 30 Pickup punt apotheek)</t>
  </si>
  <si>
    <t>D-7 Voorziening om meerdere verpakkingen tegelijk te verwerken (de zgn. bulkinname)</t>
  </si>
  <si>
    <t>D-8 Ingebruiknamekosten opstelling na een evt. tijdelijke buitengebruikstelling indien wetgeving wordt uitgesteld</t>
  </si>
  <si>
    <t>D-9 Omstelkosten bij opvoeren van een nieuwe type verpakking in combinatie met een herindeling van het Opslagsysteem</t>
  </si>
  <si>
    <t>Subtotaal A1</t>
  </si>
  <si>
    <t>Subtotaal B1 tm B4</t>
  </si>
  <si>
    <t>N.v.t.</t>
  </si>
  <si>
    <t>Totale fictieve inschrijfprijs (TCO)  voor de komende 10 jaar (excl .opties)</t>
  </si>
  <si>
    <t xml:space="preserve">  </t>
  </si>
  <si>
    <r>
      <t>Let op dat de waarde in CEL C43 nooit meer is dan de maximale geraamde fictieve TCO waarde van</t>
    </r>
    <r>
      <rPr>
        <b/>
        <sz val="11"/>
        <color theme="1"/>
        <rFont val="Calibri"/>
        <family val="2"/>
        <scheme val="minor"/>
      </rPr>
      <t xml:space="preserve"> 2.000.000 € excl. btw</t>
    </r>
    <r>
      <rPr>
        <sz val="10"/>
        <rFont val="Arial"/>
      </rPr>
      <t xml:space="preserve"> voor de komende 10 jaar  </t>
    </r>
  </si>
  <si>
    <t>Lineaire scoremethode prijs</t>
  </si>
  <si>
    <t>Aangeboden TCO Prijs (10 jaar)</t>
  </si>
  <si>
    <t>Punten</t>
  </si>
  <si>
    <r>
      <rPr>
        <u/>
        <sz val="9"/>
        <rFont val="Arial"/>
        <family val="2"/>
      </rPr>
      <t>Minimum</t>
    </r>
    <r>
      <rPr>
        <sz val="9"/>
        <rFont val="Arial"/>
        <family val="2"/>
      </rPr>
      <t xml:space="preserve"> aantal te behalen punten bij maximaal mogelijke TCO prijs </t>
    </r>
  </si>
  <si>
    <t>Omslagpunt</t>
  </si>
  <si>
    <r>
      <rPr>
        <u/>
        <sz val="9"/>
        <rFont val="Arial"/>
        <family val="2"/>
      </rPr>
      <t>Maximum</t>
    </r>
    <r>
      <rPr>
        <sz val="9"/>
        <rFont val="Arial"/>
        <family val="2"/>
      </rPr>
      <t xml:space="preserve"> aantal te behalen punten bij minimale prijs</t>
    </r>
  </si>
  <si>
    <t>Score voor waarde van inschrijver</t>
  </si>
  <si>
    <t>De formule rekent het onderstaande uit zonder omslagpunt:</t>
  </si>
  <si>
    <t xml:space="preserve">De formule met omslagpunt: </t>
  </si>
  <si>
    <t>Na het omslagpunt</t>
  </si>
  <si>
    <t>Onderdeel A -1  Opslagsysteem voor verpakt celmateriaal</t>
  </si>
  <si>
    <r>
      <t>Onderdeel B - B-2 ,B-3 en B- 4  Gebruiksartikelen</t>
    </r>
    <r>
      <rPr>
        <b/>
        <strike/>
        <sz val="11"/>
        <color rgb="FF000000"/>
        <rFont val="Calibri"/>
        <scheme val="minor"/>
      </rPr>
      <t xml:space="preserve"> </t>
    </r>
  </si>
  <si>
    <t>D-10 Advieswerkzaamheden inzake logistieke inrichtingsvraagsstukken.                                  Max tarief € 150,-/uur. Inschatting afname is circa 144 uur. Betreft optioneel advies inzake inrichting van het gehele logistieke proces binnen het NFI gericht op de verwerking van Verpakt celmateriaal</t>
  </si>
  <si>
    <t xml:space="preserve">Gedurende de eerste twee jaar geldt een garantieperiode. Tijdens deze garantieperiode dient u de preventieve en correctieve onderhoudswerkzaamheden uit te voeren zoals beschreven in het PvE  zonder dat u daarvoor kosten in rekening brengt. 
</t>
  </si>
  <si>
    <r>
      <t xml:space="preserve">Indien sommige fuctionaliteiten niet standaard aangeboden zijn wil Opdrachtgever gedurende de contractduur de mogelijkheid hebben om later deze opties af te nemen. Opdrachtgever verzoekt Inschijvers om </t>
    </r>
    <r>
      <rPr>
        <b/>
        <sz val="11"/>
        <color theme="1"/>
        <rFont val="Calibri"/>
        <family val="2"/>
        <scheme val="minor"/>
      </rPr>
      <t>ZOVEEL MOGELIJK GELE GELE CELLEN IN TE VULLEN</t>
    </r>
    <r>
      <rPr>
        <sz val="10"/>
        <rFont val="Arial"/>
      </rPr>
      <t>.                                                                                                                                                                                                                                                                                                                                         Bij optie</t>
    </r>
    <r>
      <rPr>
        <b/>
        <sz val="11"/>
        <color theme="1"/>
        <rFont val="Calibri"/>
        <family val="2"/>
        <scheme val="minor"/>
      </rPr>
      <t xml:space="preserve"> </t>
    </r>
    <r>
      <rPr>
        <sz val="10"/>
        <rFont val="Arial"/>
      </rPr>
      <t xml:space="preserve">D-1 t/m 3 wordt verzocht om uitbreidcapaciteit aan te bieden. In deze cellen de all inclusive prijs in te vullen incl. hardware/software/koppelkosten als montage. Tenslotte vragen wij u om in D-10 om de optionele uurtarieven in te vullen voor advieswerkzaamheden inzake logistieke inrichtingsvraagstukken.                                                                                                                                                                                                                      Indien Inschijver een onderdeel niet kan aanbieden/leveren dan graag de tekst  N.V.T. invullen in de gele cel. Het aanbieden van deze optionele zaken is trouwens voor Inschrijvers niet verplicht. Daarom worden de prijzen van deze optionele zaken in onder D1 t/m D10 niet meegenomen in de som van de fictieve inschrijfprijs /TCO voor de komende 10 jaar in CEL-C43
</t>
    </r>
  </si>
  <si>
    <t>Subtotaal opties D-1 tm D-10  (Bedrag wordt niet meegenomen in CEL C43)</t>
  </si>
  <si>
    <r>
      <t>Onderdeel C -</t>
    </r>
    <r>
      <rPr>
        <b/>
        <sz val="11"/>
        <color rgb="FF000000"/>
        <rFont val="Calibri"/>
        <scheme val="minor"/>
      </rPr>
      <t>1 tm C-3 Onderhoud en Service</t>
    </r>
  </si>
  <si>
    <t>Subtotaal C1 tm C3</t>
  </si>
  <si>
    <t>Nettoprijs/stuk (€)</t>
  </si>
  <si>
    <t>Nettoprijs/jaar (€)</t>
  </si>
  <si>
    <r>
      <t xml:space="preserve">Inschrijver kan </t>
    </r>
    <r>
      <rPr>
        <b/>
        <sz val="8"/>
        <color theme="1"/>
        <rFont val="Verdana"/>
        <family val="2"/>
      </rPr>
      <t xml:space="preserve">optioneel </t>
    </r>
    <r>
      <rPr>
        <sz val="8"/>
        <color theme="1"/>
        <rFont val="Verdana"/>
        <family val="2"/>
      </rPr>
      <t>in</t>
    </r>
    <r>
      <rPr>
        <b/>
        <sz val="8"/>
        <color theme="1"/>
        <rFont val="Verdana"/>
        <family val="2"/>
      </rPr>
      <t xml:space="preserve"> Tabblad 4 (Opt. Toelichting)</t>
    </r>
    <r>
      <rPr>
        <sz val="8"/>
        <color theme="1"/>
        <rFont val="Verdana"/>
        <family val="2"/>
      </rPr>
      <t xml:space="preserve"> een extra toelichting geven op zijn Inschrijving  </t>
    </r>
  </si>
  <si>
    <r>
      <t xml:space="preserve">Uit dit prijzenblad volgt een </t>
    </r>
    <r>
      <rPr>
        <b/>
        <sz val="8"/>
        <color theme="1"/>
        <rFont val="Verdana"/>
        <family val="2"/>
      </rPr>
      <t>fictieve inschrijfprijs</t>
    </r>
    <r>
      <rPr>
        <sz val="8"/>
        <color theme="1"/>
        <rFont val="Verdana"/>
        <family val="2"/>
      </rPr>
      <t>. Deze wordt berekend voor de beoordeling op de laagste (totaal)prijs. De opties uit onderdeel D worden hierin niet meegewogen.</t>
    </r>
  </si>
  <si>
    <t xml:space="preserve">C-2 Het geven van een eenmalige gebruikerstraining voor 4 personen (key-users) inclusief materialen op locatie van Opdrachtgever (conform PvE eis 75) </t>
  </si>
  <si>
    <t>C-3 Het geven van een eenmalige scholing aan 4 technische NFI medewerkers op locatie van Opdrachtgever zodat zij in staat zijn om de eerste lijns service te kunnen uitvoeren  (conform PvE eis 75)</t>
  </si>
  <si>
    <t>Toekomstige opties D-1 tm D-10</t>
  </si>
  <si>
    <t>B-1  Prijs Verbruiksartikelen per stuk met een verwachte afname gemid. 32.500 p.j. Waarbij de minimale bestelhoeveelheid 10.000 stuks/keer is.</t>
  </si>
  <si>
    <t>B-3 Prijs Gebruiksartikelen per stuk welke minimaal 10 maal inzetbaar zijn.  Waarbij de afname per 10.000 stuks/keer is. Verwachte afname 35.000 stuks per 10 jaar</t>
  </si>
  <si>
    <t>B-2 Prijs Gebruiksartikelen per stuk welke minimaal 5 maal inzetbaar zijn. Waarbij de afname per  10.000 stuks/keer is. Verwachte afname 35.000 stuks per 5 jaar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</si>
</sst>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4" formatCode="_ &quot;€&quot;\ * #,##0.00_ ;_ &quot;€&quot;\ * \-#,##0.00_ ;_ &quot;€&quot;\ * &quot;-&quot;??_ ;_ @_ "/>
    <numFmt numFmtId="164" formatCode="_-[$€]\ * #,##0.00_-;_-[$€]\ * #,##0.00\-;_-[$€]\ * &quot;-&quot;??_-;_-@_-"/>
    <numFmt numFmtId="165" formatCode="_(* #,##0.00_);_(* \(#,##0.00\);_(* &quot;-&quot;??_);_(@_)"/>
    <numFmt numFmtId="166" formatCode="&quot;€&quot;\ #,##0.00"/>
    <numFmt numFmtId="167" formatCode="_-* #,##0.00_-;_-* #,##0.00\-;_-* &quot;-&quot;??_-;_-@_-"/>
    <numFmt numFmtId="168" formatCode="_(&quot;€&quot;* #,##0.00_);_(&quot;€&quot;* \(#,##0.00\);_(&quot;€&quot;* &quot;-&quot;??_);_(@_)"/>
    <numFmt numFmtId="169" formatCode="_ &quot;€&quot;\ * #,##0_ ;_ &quot;€&quot;\ * \-#,##0_ ;_ &quot;€&quot;\ * &quot;-&quot;??_ ;_ @_ "/>
  </numFmts>
  <fonts count="45" x14ac:knownFonts="1">
    <font>
      <sz val="10"/>
      <name val="Arial"/>
    </font>
    <font>
      <sz val="11"/>
      <color theme="1"/>
      <name val="Calibri"/>
      <family val="2"/>
      <scheme val="minor"/>
    </font>
    <font>
      <sz val="10"/>
      <name val="Arial"/>
      <family val="2"/>
    </font>
    <font>
      <sz val="10"/>
      <name val="Arial"/>
      <family val="2"/>
    </font>
    <font>
      <sz val="9"/>
      <name val="Arial"/>
      <family val="2"/>
    </font>
    <font>
      <b/>
      <sz val="16"/>
      <name val="Arial"/>
      <family val="2"/>
    </font>
    <font>
      <sz val="9"/>
      <color indexed="9"/>
      <name val="Arial"/>
      <family val="2"/>
    </font>
    <font>
      <b/>
      <sz val="10"/>
      <name val="Arial"/>
      <family val="2"/>
    </font>
    <font>
      <b/>
      <sz val="8"/>
      <name val="Arial"/>
      <family val="2"/>
    </font>
    <font>
      <b/>
      <sz val="9"/>
      <name val="Arial"/>
      <family val="2"/>
    </font>
    <font>
      <b/>
      <sz val="12"/>
      <name val="Arial"/>
      <family val="2"/>
    </font>
    <font>
      <b/>
      <sz val="14"/>
      <name val="Arial"/>
      <family val="2"/>
    </font>
    <font>
      <sz val="11"/>
      <color indexed="8"/>
      <name val="Calibri"/>
      <family val="2"/>
    </font>
    <font>
      <sz val="11"/>
      <color theme="1"/>
      <name val="Calibri"/>
      <family val="2"/>
      <scheme val="minor"/>
    </font>
    <font>
      <sz val="9"/>
      <color theme="1"/>
      <name val="Calibri"/>
      <family val="2"/>
      <scheme val="minor"/>
    </font>
    <font>
      <sz val="11"/>
      <color theme="0"/>
      <name val="Calibri"/>
      <family val="2"/>
      <scheme val="minor"/>
    </font>
    <font>
      <u/>
      <sz val="11"/>
      <color theme="10"/>
      <name val="Calibri"/>
      <family val="2"/>
    </font>
    <font>
      <sz val="10"/>
      <color rgb="FF3F3F76"/>
      <name val="Arial"/>
      <family val="2"/>
    </font>
    <font>
      <sz val="10"/>
      <color rgb="FF006100"/>
      <name val="Arial"/>
      <family val="2"/>
    </font>
    <font>
      <sz val="10"/>
      <color theme="0"/>
      <name val="Arial"/>
      <family val="2"/>
    </font>
    <font>
      <sz val="10"/>
      <color rgb="FF9C0006"/>
      <name val="Arial"/>
      <family val="2"/>
    </font>
    <font>
      <sz val="9"/>
      <color theme="1"/>
      <name val="Arial"/>
      <family val="2"/>
    </font>
    <font>
      <b/>
      <sz val="9"/>
      <color theme="1"/>
      <name val="Arial"/>
      <family val="2"/>
    </font>
    <font>
      <sz val="9"/>
      <color theme="0" tint="-0.499984740745262"/>
      <name val="Arial"/>
      <family val="2"/>
    </font>
    <font>
      <sz val="9"/>
      <color theme="0" tint="-4.9989318521683403E-2"/>
      <name val="Arial"/>
      <family val="2"/>
    </font>
    <font>
      <sz val="9"/>
      <color rgb="FFFF0000"/>
      <name val="Arial"/>
      <family val="2"/>
    </font>
    <font>
      <sz val="11"/>
      <color rgb="FFFF0000"/>
      <name val="Calibri"/>
      <family val="2"/>
      <scheme val="minor"/>
    </font>
    <font>
      <b/>
      <sz val="11"/>
      <color theme="1"/>
      <name val="Calibri"/>
      <family val="2"/>
      <scheme val="minor"/>
    </font>
    <font>
      <sz val="14"/>
      <color theme="1"/>
      <name val="Calibri"/>
      <family val="2"/>
      <scheme val="minor"/>
    </font>
    <font>
      <b/>
      <sz val="14"/>
      <color theme="1"/>
      <name val="Calibri"/>
      <family val="2"/>
      <scheme val="minor"/>
    </font>
    <font>
      <sz val="8"/>
      <color theme="1"/>
      <name val="Verdana"/>
      <family val="2"/>
    </font>
    <font>
      <b/>
      <sz val="8"/>
      <color theme="1"/>
      <name val="Verdana"/>
      <family val="2"/>
    </font>
    <font>
      <sz val="14"/>
      <color rgb="FFFF0000"/>
      <name val="Calibri"/>
      <family val="2"/>
      <scheme val="minor"/>
    </font>
    <font>
      <sz val="8"/>
      <name val="Verdana"/>
      <family val="2"/>
    </font>
    <font>
      <b/>
      <sz val="16"/>
      <color theme="1"/>
      <name val="Calibri"/>
      <family val="2"/>
      <scheme val="minor"/>
    </font>
    <font>
      <b/>
      <sz val="11"/>
      <color rgb="FF000000"/>
      <name val="Calibri"/>
      <family val="2"/>
      <scheme val="minor"/>
    </font>
    <font>
      <strike/>
      <sz val="11"/>
      <color theme="1"/>
      <name val="Calibri"/>
      <family val="2"/>
      <scheme val="minor"/>
    </font>
    <font>
      <sz val="11"/>
      <color rgb="FF000000"/>
      <name val="Calibri"/>
      <family val="2"/>
      <scheme val="minor"/>
    </font>
    <font>
      <b/>
      <sz val="11"/>
      <color rgb="FF000000"/>
      <name val="Calibri"/>
      <scheme val="minor"/>
    </font>
    <font>
      <sz val="11"/>
      <name val="Calibri"/>
      <family val="2"/>
      <scheme val="minor"/>
    </font>
    <font>
      <b/>
      <strike/>
      <sz val="11"/>
      <color rgb="FF000000"/>
      <name val="Calibri"/>
      <scheme val="minor"/>
    </font>
    <font>
      <sz val="18"/>
      <color rgb="FFFF0000"/>
      <name val="Calibri"/>
      <family val="2"/>
      <scheme val="minor"/>
    </font>
    <font>
      <b/>
      <sz val="11"/>
      <color rgb="FFFF0000"/>
      <name val="Calibri"/>
      <family val="2"/>
      <scheme val="minor"/>
    </font>
    <font>
      <b/>
      <sz val="9"/>
      <color theme="0" tint="-0.499984740745262"/>
      <name val="Arial"/>
      <family val="2"/>
    </font>
    <font>
      <u/>
      <sz val="9"/>
      <name val="Arial"/>
      <family val="2"/>
    </font>
  </fonts>
  <fills count="21">
    <fill>
      <patternFill patternType="none"/>
    </fill>
    <fill>
      <patternFill patternType="gray125"/>
    </fill>
    <fill>
      <patternFill patternType="solid">
        <fgColor rgb="FFFFFFCC"/>
      </patternFill>
    </fill>
    <fill>
      <patternFill patternType="solid">
        <fgColor theme="6" tint="0.79998168889431442"/>
        <bgColor indexed="65"/>
      </patternFill>
    </fill>
    <fill>
      <patternFill patternType="solid">
        <fgColor theme="4"/>
      </patternFill>
    </fill>
    <fill>
      <patternFill patternType="solid">
        <fgColor theme="4" tint="0.79998168889431442"/>
        <bgColor indexed="65"/>
      </patternFill>
    </fill>
    <fill>
      <patternFill patternType="solid">
        <fgColor rgb="FFFFCC99"/>
      </patternFill>
    </fill>
    <fill>
      <patternFill patternType="solid">
        <fgColor rgb="FFC6EFCE"/>
      </patternFill>
    </fill>
    <fill>
      <patternFill patternType="solid">
        <fgColor rgb="FFFFC7CE"/>
      </patternFill>
    </fill>
    <fill>
      <patternFill patternType="solid">
        <fgColor theme="0" tint="-4.9989318521683403E-2"/>
        <bgColor indexed="64"/>
      </patternFill>
    </fill>
    <fill>
      <patternFill patternType="solid">
        <fgColor theme="9" tint="0.39997558519241921"/>
        <bgColor indexed="64"/>
      </patternFill>
    </fill>
    <fill>
      <patternFill patternType="solid">
        <fgColor theme="0"/>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5" tint="0.59999389629810485"/>
        <bgColor indexed="64"/>
      </patternFill>
    </fill>
    <fill>
      <patternFill patternType="solid">
        <fgColor theme="4" tint="0.39997558519241921"/>
        <bgColor indexed="64"/>
      </patternFill>
    </fill>
    <fill>
      <patternFill patternType="solid">
        <fgColor rgb="FFFFFF00"/>
        <bgColor indexed="64"/>
      </patternFill>
    </fill>
    <fill>
      <patternFill patternType="solid">
        <fgColor rgb="FF92D050"/>
        <bgColor indexed="64"/>
      </patternFill>
    </fill>
    <fill>
      <patternFill patternType="solid">
        <fgColor rgb="FFFF0000"/>
        <bgColor indexed="64"/>
      </patternFill>
    </fill>
    <fill>
      <patternFill patternType="solid">
        <fgColor theme="9" tint="0.59999389629810485"/>
        <bgColor indexed="64"/>
      </patternFill>
    </fill>
    <fill>
      <patternFill patternType="solid">
        <fgColor theme="5" tint="0.39997558519241921"/>
        <bgColor indexed="64"/>
      </patternFill>
    </fill>
  </fills>
  <borders count="30">
    <border>
      <left/>
      <right/>
      <top/>
      <bottom/>
      <diagonal/>
    </border>
    <border>
      <left style="medium">
        <color indexed="64"/>
      </left>
      <right/>
      <top/>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style="thin">
        <color theme="9" tint="-0.249977111117893"/>
      </top>
      <bottom/>
      <diagonal/>
    </border>
    <border>
      <left style="thin">
        <color theme="9" tint="-0.249977111117893"/>
      </left>
      <right/>
      <top/>
      <bottom/>
      <diagonal/>
    </border>
    <border>
      <left style="thin">
        <color theme="9" tint="-0.249977111117893"/>
      </left>
      <right/>
      <top/>
      <bottom style="thin">
        <color theme="9" tint="-0.249977111117893"/>
      </bottom>
      <diagonal/>
    </border>
    <border>
      <left/>
      <right/>
      <top/>
      <bottom style="thin">
        <color theme="9" tint="-0.249977111117893"/>
      </bottom>
      <diagonal/>
    </border>
    <border>
      <left/>
      <right style="thin">
        <color theme="9" tint="-0.249977111117893"/>
      </right>
      <top/>
      <bottom/>
      <diagonal/>
    </border>
    <border>
      <left style="thin">
        <color theme="9" tint="-0.249977111117893"/>
      </left>
      <right style="thin">
        <color theme="9" tint="-0.249977111117893"/>
      </right>
      <top style="thin">
        <color theme="9" tint="-0.249977111117893"/>
      </top>
      <bottom style="thin">
        <color theme="9" tint="-0.249977111117893"/>
      </bottom>
      <diagonal/>
    </border>
    <border>
      <left/>
      <right style="thin">
        <color theme="9" tint="-0.249977111117893"/>
      </right>
      <top style="thin">
        <color theme="9" tint="-0.249977111117893"/>
      </top>
      <bottom/>
      <diagonal/>
    </border>
    <border>
      <left/>
      <right style="thin">
        <color theme="9" tint="-0.249977111117893"/>
      </right>
      <top/>
      <bottom style="thin">
        <color theme="9" tint="-0.249977111117893"/>
      </bottom>
      <diagonal/>
    </border>
    <border>
      <left style="thin">
        <color theme="9" tint="-0.249977111117893"/>
      </left>
      <right/>
      <top style="thin">
        <color theme="9" tint="-0.249977111117893"/>
      </top>
      <bottom/>
      <diagonal/>
    </border>
    <border>
      <left style="thin">
        <color theme="9" tint="-0.249977111117893"/>
      </left>
      <right/>
      <top style="thin">
        <color theme="9" tint="-0.249977111117893"/>
      </top>
      <bottom style="thin">
        <color theme="9" tint="-0.249977111117893"/>
      </bottom>
      <diagonal/>
    </border>
    <border>
      <left/>
      <right style="thin">
        <color theme="9" tint="-0.249977111117893"/>
      </right>
      <top style="thin">
        <color theme="9" tint="-0.249977111117893"/>
      </top>
      <bottom style="thin">
        <color theme="9" tint="-0.249977111117893"/>
      </bottom>
      <diagonal/>
    </border>
    <border>
      <left style="thin">
        <color theme="9" tint="-0.249977111117893"/>
      </left>
      <right style="thin">
        <color theme="9" tint="-0.249977111117893"/>
      </right>
      <top/>
      <bottom style="thin">
        <color theme="9" tint="-0.249977111117893"/>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31">
    <xf numFmtId="0" fontId="0" fillId="0" borderId="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5" fillId="4" borderId="0" applyNumberFormat="0" applyBorder="0" applyAlignment="0" applyProtection="0"/>
    <xf numFmtId="0" fontId="19" fillId="4" borderId="0" applyNumberFormat="0" applyBorder="0" applyAlignment="0" applyProtection="0"/>
    <xf numFmtId="164" fontId="2" fillId="0" borderId="0" applyFont="0" applyFill="0" applyBorder="0" applyAlignment="0" applyProtection="0"/>
    <xf numFmtId="0" fontId="18" fillId="7" borderId="0" applyNumberFormat="0" applyBorder="0" applyAlignment="0" applyProtection="0"/>
    <xf numFmtId="0" fontId="16" fillId="0" borderId="0" applyNumberFormat="0" applyFill="0" applyBorder="0" applyAlignment="0" applyProtection="0">
      <alignment vertical="top"/>
      <protection locked="0"/>
    </xf>
    <xf numFmtId="0" fontId="17" fillId="6" borderId="3" applyNumberFormat="0" applyAlignment="0" applyProtection="0"/>
    <xf numFmtId="165" fontId="13" fillId="0" borderId="0" applyFont="0" applyFill="0" applyBorder="0" applyAlignment="0" applyProtection="0"/>
    <xf numFmtId="167" fontId="2" fillId="0" borderId="0" applyFont="0" applyFill="0" applyBorder="0" applyAlignment="0" applyProtection="0"/>
    <xf numFmtId="0" fontId="13" fillId="2" borderId="2" applyNumberFormat="0" applyFont="0" applyAlignment="0" applyProtection="0"/>
    <xf numFmtId="0" fontId="2" fillId="2" borderId="2" applyNumberFormat="0" applyFont="0" applyAlignment="0" applyProtection="0"/>
    <xf numFmtId="0" fontId="13" fillId="2" borderId="2" applyNumberFormat="0" applyFont="0" applyAlignment="0" applyProtection="0"/>
    <xf numFmtId="0" fontId="20" fillId="8" borderId="0" applyNumberFormat="0" applyBorder="0" applyAlignment="0" applyProtection="0"/>
    <xf numFmtId="9" fontId="13" fillId="0" borderId="0" applyFont="0" applyFill="0" applyBorder="0" applyAlignment="0" applyProtection="0"/>
    <xf numFmtId="9" fontId="2" fillId="0" borderId="0" applyFont="0" applyFill="0" applyBorder="0" applyAlignment="0" applyProtection="0"/>
    <xf numFmtId="0" fontId="13" fillId="0" borderId="0"/>
    <xf numFmtId="0" fontId="14" fillId="0" borderId="0"/>
    <xf numFmtId="0" fontId="2" fillId="0" borderId="0"/>
    <xf numFmtId="0" fontId="13" fillId="0" borderId="0"/>
    <xf numFmtId="0" fontId="2" fillId="0" borderId="0"/>
    <xf numFmtId="44" fontId="3" fillId="0" borderId="0" applyFont="0" applyFill="0" applyBorder="0" applyAlignment="0" applyProtection="0"/>
    <xf numFmtId="168" fontId="12" fillId="0" borderId="0" applyFont="0" applyFill="0" applyBorder="0" applyAlignment="0" applyProtection="0"/>
    <xf numFmtId="44" fontId="2" fillId="0" borderId="0" applyFont="0" applyFill="0" applyBorder="0" applyAlignment="0" applyProtection="0"/>
    <xf numFmtId="0" fontId="1" fillId="0" borderId="0"/>
    <xf numFmtId="0" fontId="1" fillId="2" borderId="2" applyNumberFormat="0" applyFont="0" applyAlignment="0" applyProtection="0"/>
    <xf numFmtId="0" fontId="1" fillId="3" borderId="0" applyNumberFormat="0" applyBorder="0" applyAlignment="0" applyProtection="0"/>
    <xf numFmtId="165" fontId="1" fillId="0" borderId="0" applyFont="0" applyFill="0" applyBorder="0" applyAlignment="0" applyProtection="0"/>
    <xf numFmtId="44" fontId="1" fillId="0" borderId="0" applyFont="0" applyFill="0" applyBorder="0" applyAlignment="0" applyProtection="0"/>
  </cellStyleXfs>
  <cellXfs count="136">
    <xf numFmtId="0" fontId="0" fillId="0" borderId="0" xfId="0"/>
    <xf numFmtId="0" fontId="4" fillId="9" borderId="0" xfId="0" applyFont="1" applyFill="1"/>
    <xf numFmtId="2" fontId="4" fillId="9" borderId="0" xfId="0" applyNumberFormat="1" applyFont="1" applyFill="1"/>
    <xf numFmtId="0" fontId="5" fillId="10" borderId="4" xfId="0" applyFont="1" applyFill="1" applyBorder="1" applyAlignment="1">
      <alignment vertical="center"/>
    </xf>
    <xf numFmtId="49" fontId="4" fillId="10" borderId="4" xfId="0" applyNumberFormat="1" applyFont="1" applyFill="1" applyBorder="1"/>
    <xf numFmtId="49" fontId="4" fillId="10" borderId="4" xfId="0" applyNumberFormat="1" applyFont="1" applyFill="1" applyBorder="1" applyAlignment="1">
      <alignment horizontal="center"/>
    </xf>
    <xf numFmtId="49" fontId="6" fillId="10" borderId="4" xfId="0" applyNumberFormat="1" applyFont="1" applyFill="1" applyBorder="1"/>
    <xf numFmtId="0" fontId="7" fillId="10" borderId="5" xfId="0" applyFont="1" applyFill="1" applyBorder="1" applyAlignment="1">
      <alignment horizontal="left" vertical="center" wrapText="1"/>
    </xf>
    <xf numFmtId="0" fontId="2" fillId="9" borderId="0" xfId="0" applyFont="1" applyFill="1"/>
    <xf numFmtId="49" fontId="7" fillId="10" borderId="6" xfId="0" applyNumberFormat="1" applyFont="1" applyFill="1" applyBorder="1" applyAlignment="1">
      <alignment horizontal="left" vertical="center"/>
    </xf>
    <xf numFmtId="49" fontId="4" fillId="10" borderId="7" xfId="0" applyNumberFormat="1" applyFont="1" applyFill="1" applyBorder="1"/>
    <xf numFmtId="49" fontId="6" fillId="10" borderId="7" xfId="0" applyNumberFormat="1" applyFont="1" applyFill="1" applyBorder="1"/>
    <xf numFmtId="0" fontId="4" fillId="9" borderId="1" xfId="0" applyFont="1" applyFill="1" applyBorder="1" applyAlignment="1">
      <alignment wrapText="1"/>
    </xf>
    <xf numFmtId="49" fontId="9" fillId="9" borderId="0" xfId="0" applyNumberFormat="1" applyFont="1" applyFill="1" applyAlignment="1">
      <alignment horizontal="left" vertical="center" wrapText="1"/>
    </xf>
    <xf numFmtId="49" fontId="8" fillId="10" borderId="7" xfId="0" applyNumberFormat="1" applyFont="1" applyFill="1" applyBorder="1" applyAlignment="1">
      <alignment vertical="center"/>
    </xf>
    <xf numFmtId="0" fontId="8" fillId="10" borderId="0" xfId="0" applyFont="1" applyFill="1" applyAlignment="1">
      <alignment vertical="center" wrapText="1"/>
    </xf>
    <xf numFmtId="0" fontId="11" fillId="10" borderId="0" xfId="0" applyFont="1" applyFill="1"/>
    <xf numFmtId="0" fontId="11" fillId="10" borderId="8" xfId="0" applyFont="1" applyFill="1" applyBorder="1"/>
    <xf numFmtId="0" fontId="21" fillId="9" borderId="0" xfId="19" applyFont="1" applyFill="1"/>
    <xf numFmtId="166" fontId="21" fillId="9" borderId="0" xfId="19" applyNumberFormat="1" applyFont="1" applyFill="1"/>
    <xf numFmtId="0" fontId="4" fillId="9" borderId="0" xfId="19" applyFont="1" applyFill="1"/>
    <xf numFmtId="49" fontId="4" fillId="10" borderId="10" xfId="0" applyNumberFormat="1" applyFont="1" applyFill="1" applyBorder="1"/>
    <xf numFmtId="49" fontId="4" fillId="10" borderId="11" xfId="0" applyNumberFormat="1" applyFont="1" applyFill="1" applyBorder="1"/>
    <xf numFmtId="0" fontId="10" fillId="10" borderId="12" xfId="0" applyFont="1" applyFill="1" applyBorder="1" applyAlignment="1">
      <alignment vertical="center"/>
    </xf>
    <xf numFmtId="0" fontId="21" fillId="0" borderId="0" xfId="19" applyFont="1"/>
    <xf numFmtId="0" fontId="24" fillId="0" borderId="0" xfId="19" applyFont="1"/>
    <xf numFmtId="0" fontId="21" fillId="11" borderId="0" xfId="19" applyFont="1" applyFill="1"/>
    <xf numFmtId="0" fontId="9" fillId="9" borderId="0" xfId="19" applyFont="1" applyFill="1"/>
    <xf numFmtId="0" fontId="9" fillId="9" borderId="0" xfId="19" applyFont="1" applyFill="1" applyAlignment="1">
      <alignment vertical="top"/>
    </xf>
    <xf numFmtId="0" fontId="21" fillId="9" borderId="0" xfId="19" applyFont="1" applyFill="1" applyAlignment="1">
      <alignment vertical="center"/>
    </xf>
    <xf numFmtId="166" fontId="4" fillId="12" borderId="15" xfId="23" applyNumberFormat="1" applyFont="1" applyFill="1" applyBorder="1" applyAlignment="1" applyProtection="1">
      <alignment horizontal="left" vertical="center"/>
      <protection locked="0"/>
    </xf>
    <xf numFmtId="0" fontId="4" fillId="12" borderId="15" xfId="0" applyFont="1" applyFill="1" applyBorder="1" applyAlignment="1" applyProtection="1">
      <alignment horizontal="center" vertical="center"/>
      <protection locked="0"/>
    </xf>
    <xf numFmtId="0" fontId="23" fillId="12" borderId="9" xfId="0" applyFont="1" applyFill="1" applyBorder="1" applyAlignment="1" applyProtection="1">
      <alignment horizontal="center" vertical="center"/>
      <protection locked="0"/>
    </xf>
    <xf numFmtId="166" fontId="4" fillId="12" borderId="9" xfId="23" applyNumberFormat="1" applyFont="1" applyFill="1" applyBorder="1" applyAlignment="1" applyProtection="1">
      <alignment horizontal="left" vertical="center"/>
      <protection locked="0"/>
    </xf>
    <xf numFmtId="0" fontId="4" fillId="12" borderId="9" xfId="0" applyFont="1" applyFill="1" applyBorder="1" applyAlignment="1" applyProtection="1">
      <alignment horizontal="center" vertical="center"/>
      <protection locked="0"/>
    </xf>
    <xf numFmtId="0" fontId="22" fillId="9" borderId="0" xfId="19" applyFont="1" applyFill="1" applyAlignment="1">
      <alignment vertical="center"/>
    </xf>
    <xf numFmtId="0" fontId="25" fillId="9" borderId="0" xfId="19" applyFont="1" applyFill="1"/>
    <xf numFmtId="166" fontId="23" fillId="12" borderId="9" xfId="23" applyNumberFormat="1" applyFont="1" applyFill="1" applyBorder="1" applyAlignment="1" applyProtection="1">
      <alignment horizontal="left" vertical="center"/>
    </xf>
    <xf numFmtId="0" fontId="21" fillId="13" borderId="13" xfId="19" applyFont="1" applyFill="1" applyBorder="1" applyAlignment="1">
      <alignment vertical="center"/>
    </xf>
    <xf numFmtId="0" fontId="21" fillId="13" borderId="14" xfId="19" applyFont="1" applyFill="1" applyBorder="1" applyAlignment="1">
      <alignment vertical="center"/>
    </xf>
    <xf numFmtId="0" fontId="22" fillId="13" borderId="9" xfId="19" applyFont="1" applyFill="1" applyBorder="1" applyAlignment="1">
      <alignment vertical="center"/>
    </xf>
    <xf numFmtId="0" fontId="28" fillId="14" borderId="16" xfId="0" applyFont="1" applyFill="1" applyBorder="1" applyAlignment="1">
      <alignment horizontal="center" wrapText="1"/>
    </xf>
    <xf numFmtId="0" fontId="30" fillId="0" borderId="17" xfId="0" applyFont="1" applyBorder="1" applyAlignment="1">
      <alignment vertical="center" wrapText="1"/>
    </xf>
    <xf numFmtId="0" fontId="30" fillId="0" borderId="18" xfId="0" applyFont="1" applyBorder="1" applyAlignment="1">
      <alignment wrapText="1"/>
    </xf>
    <xf numFmtId="0" fontId="32" fillId="0" borderId="0" xfId="0" quotePrefix="1" applyFont="1" applyAlignment="1">
      <alignment vertical="top" wrapText="1"/>
    </xf>
    <xf numFmtId="0" fontId="30" fillId="0" borderId="19" xfId="0" applyFont="1" applyBorder="1" applyAlignment="1">
      <alignment vertical="center" wrapText="1"/>
    </xf>
    <xf numFmtId="0" fontId="30" fillId="0" borderId="18" xfId="0" applyFont="1" applyBorder="1" applyAlignment="1">
      <alignment vertical="center" wrapText="1"/>
    </xf>
    <xf numFmtId="0" fontId="30" fillId="0" borderId="20" xfId="0" applyFont="1" applyBorder="1" applyAlignment="1">
      <alignment horizontal="left" vertical="top" wrapText="1"/>
    </xf>
    <xf numFmtId="0" fontId="33" fillId="0" borderId="20" xfId="0" applyFont="1" applyBorder="1" applyAlignment="1">
      <alignment vertical="center" wrapText="1"/>
    </xf>
    <xf numFmtId="0" fontId="30" fillId="0" borderId="20" xfId="0" applyFont="1" applyBorder="1" applyAlignment="1">
      <alignment vertical="center" wrapText="1"/>
    </xf>
    <xf numFmtId="0" fontId="30" fillId="0" borderId="20" xfId="0" applyFont="1" applyBorder="1" applyAlignment="1">
      <alignment wrapText="1"/>
    </xf>
    <xf numFmtId="0" fontId="30" fillId="0" borderId="20" xfId="0" applyFont="1" applyBorder="1"/>
    <xf numFmtId="0" fontId="0" fillId="0" borderId="20" xfId="0" applyBorder="1"/>
    <xf numFmtId="0" fontId="27" fillId="0" borderId="21" xfId="0" applyFont="1" applyBorder="1"/>
    <xf numFmtId="49" fontId="0" fillId="16" borderId="22" xfId="0" applyNumberFormat="1" applyFill="1" applyBorder="1" applyAlignment="1" applyProtection="1">
      <alignment horizontal="left"/>
      <protection locked="0"/>
    </xf>
    <xf numFmtId="49" fontId="0" fillId="16" borderId="23" xfId="0" applyNumberFormat="1" applyFill="1" applyBorder="1" applyAlignment="1" applyProtection="1">
      <alignment horizontal="left"/>
      <protection locked="0"/>
    </xf>
    <xf numFmtId="49" fontId="0" fillId="0" borderId="0" xfId="0" applyNumberFormat="1" applyAlignment="1">
      <alignment horizontal="left"/>
    </xf>
    <xf numFmtId="0" fontId="27" fillId="0" borderId="20" xfId="0" applyFont="1" applyBorder="1"/>
    <xf numFmtId="0" fontId="0" fillId="13" borderId="24" xfId="0" applyFill="1" applyBorder="1" applyAlignment="1">
      <alignment horizontal="left" wrapText="1"/>
    </xf>
    <xf numFmtId="0" fontId="0" fillId="13" borderId="20" xfId="0" applyFill="1" applyBorder="1" applyAlignment="1">
      <alignment horizontal="center"/>
    </xf>
    <xf numFmtId="0" fontId="0" fillId="13" borderId="17" xfId="0" applyFill="1" applyBorder="1"/>
    <xf numFmtId="0" fontId="0" fillId="13" borderId="0" xfId="0" applyFill="1" applyAlignment="1">
      <alignment vertical="center"/>
    </xf>
    <xf numFmtId="0" fontId="0" fillId="13" borderId="0" xfId="0" applyFill="1" applyAlignment="1">
      <alignment horizontal="center"/>
    </xf>
    <xf numFmtId="0" fontId="0" fillId="13" borderId="0" xfId="0" applyFill="1" applyAlignment="1">
      <alignment horizontal="center" wrapText="1"/>
    </xf>
    <xf numFmtId="0" fontId="39" fillId="0" borderId="17" xfId="0" applyFont="1" applyBorder="1" applyAlignment="1">
      <alignment horizontal="left" vertical="top" wrapText="1"/>
    </xf>
    <xf numFmtId="0" fontId="0" fillId="0" borderId="17" xfId="0" applyBorder="1" applyAlignment="1">
      <alignment horizontal="center"/>
    </xf>
    <xf numFmtId="44" fontId="0" fillId="0" borderId="17" xfId="0" applyNumberFormat="1" applyBorder="1" applyAlignment="1">
      <alignment horizontal="center"/>
    </xf>
    <xf numFmtId="0" fontId="0" fillId="0" borderId="20" xfId="0" applyBorder="1" applyAlignment="1">
      <alignment horizontal="center"/>
    </xf>
    <xf numFmtId="0" fontId="0" fillId="13" borderId="20" xfId="0" applyFill="1" applyBorder="1" applyAlignment="1">
      <alignment vertical="center"/>
    </xf>
    <xf numFmtId="0" fontId="39" fillId="0" borderId="20" xfId="0" applyFont="1" applyBorder="1" applyAlignment="1">
      <alignment horizontal="left" wrapText="1"/>
    </xf>
    <xf numFmtId="0" fontId="39" fillId="0" borderId="20" xfId="0" applyFont="1" applyBorder="1" applyAlignment="1">
      <alignment horizontal="center"/>
    </xf>
    <xf numFmtId="44" fontId="39" fillId="0" borderId="20" xfId="0" applyNumberFormat="1" applyFont="1" applyBorder="1" applyAlignment="1">
      <alignment horizontal="center"/>
    </xf>
    <xf numFmtId="0" fontId="41" fillId="0" borderId="0" xfId="0" applyFont="1" applyAlignment="1">
      <alignment wrapText="1"/>
    </xf>
    <xf numFmtId="0" fontId="39" fillId="0" borderId="17" xfId="0" applyFont="1" applyBorder="1" applyAlignment="1">
      <alignment horizontal="center"/>
    </xf>
    <xf numFmtId="44" fontId="39" fillId="0" borderId="17" xfId="0" applyNumberFormat="1" applyFont="1" applyBorder="1" applyAlignment="1">
      <alignment horizontal="center"/>
    </xf>
    <xf numFmtId="3" fontId="0" fillId="0" borderId="0" xfId="0" applyNumberFormat="1"/>
    <xf numFmtId="0" fontId="39" fillId="16" borderId="17" xfId="0" applyFont="1" applyFill="1" applyBorder="1" applyAlignment="1" applyProtection="1">
      <alignment horizontal="left" vertical="top" wrapText="1"/>
      <protection locked="0"/>
    </xf>
    <xf numFmtId="0" fontId="39" fillId="0" borderId="20" xfId="0" applyFont="1" applyBorder="1" applyAlignment="1">
      <alignment horizontal="left" vertical="top" wrapText="1"/>
    </xf>
    <xf numFmtId="0" fontId="0" fillId="0" borderId="0" xfId="0" applyAlignment="1">
      <alignment horizontal="left" vertical="top" wrapText="1"/>
    </xf>
    <xf numFmtId="44" fontId="0" fillId="19" borderId="20" xfId="0" applyNumberFormat="1" applyFill="1" applyBorder="1"/>
    <xf numFmtId="44" fontId="27" fillId="20" borderId="20" xfId="0" applyNumberFormat="1" applyFont="1" applyFill="1" applyBorder="1"/>
    <xf numFmtId="44" fontId="0" fillId="20" borderId="20" xfId="0" applyNumberFormat="1" applyFill="1" applyBorder="1"/>
    <xf numFmtId="0" fontId="42" fillId="0" borderId="0" xfId="0" applyFont="1"/>
    <xf numFmtId="169" fontId="0" fillId="16" borderId="21" xfId="0" applyNumberFormat="1" applyFill="1" applyBorder="1" applyAlignment="1" applyProtection="1">
      <alignment horizontal="left"/>
      <protection locked="0"/>
    </xf>
    <xf numFmtId="169" fontId="0" fillId="13" borderId="20" xfId="0" applyNumberFormat="1" applyFill="1" applyBorder="1" applyAlignment="1">
      <alignment horizontal="center"/>
    </xf>
    <xf numFmtId="169" fontId="0" fillId="13" borderId="0" xfId="0" applyNumberFormat="1" applyFill="1" applyAlignment="1">
      <alignment horizontal="center"/>
    </xf>
    <xf numFmtId="169" fontId="0" fillId="16" borderId="17" xfId="0" applyNumberFormat="1" applyFill="1" applyBorder="1" applyAlignment="1" applyProtection="1">
      <alignment horizontal="center"/>
      <protection locked="0"/>
    </xf>
    <xf numFmtId="169" fontId="39" fillId="0" borderId="20" xfId="0" applyNumberFormat="1" applyFont="1" applyBorder="1" applyAlignment="1">
      <alignment horizontal="center"/>
    </xf>
    <xf numFmtId="169" fontId="0" fillId="0" borderId="0" xfId="0" applyNumberFormat="1"/>
    <xf numFmtId="169" fontId="39" fillId="16" borderId="17" xfId="0" applyNumberFormat="1" applyFont="1" applyFill="1" applyBorder="1" applyAlignment="1" applyProtection="1">
      <alignment horizontal="center"/>
      <protection locked="0"/>
    </xf>
    <xf numFmtId="169" fontId="39" fillId="16" borderId="20" xfId="0" applyNumberFormat="1" applyFont="1" applyFill="1" applyBorder="1" applyAlignment="1" applyProtection="1">
      <alignment horizontal="center"/>
      <protection locked="0"/>
    </xf>
    <xf numFmtId="169" fontId="0" fillId="0" borderId="0" xfId="0" applyNumberFormat="1" applyAlignment="1">
      <alignment horizontal="left" vertical="top"/>
    </xf>
    <xf numFmtId="169" fontId="0" fillId="19" borderId="20" xfId="0" applyNumberFormat="1" applyFill="1" applyBorder="1"/>
    <xf numFmtId="169" fontId="27" fillId="20" borderId="20" xfId="0" applyNumberFormat="1" applyFont="1" applyFill="1" applyBorder="1"/>
    <xf numFmtId="169" fontId="0" fillId="20" borderId="20" xfId="0" applyNumberFormat="1" applyFill="1" applyBorder="1"/>
    <xf numFmtId="166" fontId="43" fillId="16" borderId="9" xfId="23" applyNumberFormat="1" applyFont="1" applyFill="1" applyBorder="1" applyAlignment="1" applyProtection="1">
      <alignment horizontal="left" vertical="center"/>
      <protection locked="0"/>
    </xf>
    <xf numFmtId="0" fontId="9" fillId="19" borderId="9" xfId="0" applyFont="1" applyFill="1" applyBorder="1" applyAlignment="1" applyProtection="1">
      <alignment horizontal="center" vertical="center"/>
      <protection locked="0"/>
    </xf>
    <xf numFmtId="0" fontId="34" fillId="15" borderId="0" xfId="0" applyFont="1" applyFill="1" applyAlignment="1">
      <alignment horizontal="left" wrapText="1"/>
    </xf>
    <xf numFmtId="0" fontId="35" fillId="17" borderId="21" xfId="0" applyFont="1" applyFill="1" applyBorder="1" applyAlignment="1">
      <alignment horizontal="left"/>
    </xf>
    <xf numFmtId="0" fontId="35" fillId="17" borderId="22" xfId="0" applyFont="1" applyFill="1" applyBorder="1" applyAlignment="1">
      <alignment horizontal="left"/>
    </xf>
    <xf numFmtId="0" fontId="0" fillId="18" borderId="21" xfId="0" applyFill="1" applyBorder="1" applyAlignment="1">
      <alignment horizontal="left"/>
    </xf>
    <xf numFmtId="0" fontId="0" fillId="18" borderId="23" xfId="0" applyFill="1" applyBorder="1" applyAlignment="1">
      <alignment horizontal="left"/>
    </xf>
    <xf numFmtId="0" fontId="0" fillId="0" borderId="20" xfId="0" applyBorder="1" applyAlignment="1">
      <alignment horizontal="left" vertical="top" wrapText="1"/>
    </xf>
    <xf numFmtId="44" fontId="37" fillId="0" borderId="20" xfId="0" applyNumberFormat="1" applyFont="1" applyBorder="1" applyAlignment="1">
      <alignment horizontal="left" vertical="top" wrapText="1"/>
    </xf>
    <xf numFmtId="44" fontId="0" fillId="0" borderId="20" xfId="0" applyNumberFormat="1" applyBorder="1" applyAlignment="1">
      <alignment horizontal="left" vertical="top"/>
    </xf>
    <xf numFmtId="0" fontId="0" fillId="18" borderId="24" xfId="0" applyFill="1" applyBorder="1" applyAlignment="1">
      <alignment horizontal="left"/>
    </xf>
    <xf numFmtId="0" fontId="0" fillId="18" borderId="25" xfId="0" applyFill="1" applyBorder="1" applyAlignment="1">
      <alignment horizontal="left"/>
    </xf>
    <xf numFmtId="0" fontId="35" fillId="17" borderId="0" xfId="0" applyFont="1" applyFill="1" applyAlignment="1">
      <alignment horizontal="left"/>
    </xf>
    <xf numFmtId="0" fontId="0" fillId="18" borderId="0" xfId="0" applyFill="1" applyAlignment="1">
      <alignment horizontal="left"/>
    </xf>
    <xf numFmtId="0" fontId="0" fillId="0" borderId="24" xfId="0" applyBorder="1" applyAlignment="1">
      <alignment vertical="top" wrapText="1"/>
    </xf>
    <xf numFmtId="0" fontId="0" fillId="0" borderId="25" xfId="0" applyBorder="1" applyAlignment="1">
      <alignment vertical="top" wrapText="1"/>
    </xf>
    <xf numFmtId="0" fontId="0" fillId="0" borderId="26" xfId="0" applyBorder="1" applyAlignment="1">
      <alignment vertical="top" wrapText="1"/>
    </xf>
    <xf numFmtId="0" fontId="0" fillId="0" borderId="27" xfId="0" applyBorder="1" applyAlignment="1">
      <alignment vertical="top" wrapText="1"/>
    </xf>
    <xf numFmtId="0" fontId="0" fillId="0" borderId="28" xfId="0" applyBorder="1" applyAlignment="1">
      <alignment vertical="top" wrapText="1"/>
    </xf>
    <xf numFmtId="0" fontId="0" fillId="0" borderId="29" xfId="0" applyBorder="1" applyAlignment="1">
      <alignment vertical="top" wrapText="1"/>
    </xf>
    <xf numFmtId="0" fontId="0" fillId="18" borderId="26" xfId="0" applyFill="1" applyBorder="1" applyAlignment="1">
      <alignment horizontal="left"/>
    </xf>
    <xf numFmtId="0" fontId="0" fillId="18" borderId="27" xfId="0" applyFill="1" applyBorder="1" applyAlignment="1">
      <alignment horizontal="left"/>
    </xf>
    <xf numFmtId="49" fontId="4" fillId="9" borderId="9" xfId="0" applyNumberFormat="1" applyFont="1" applyFill="1" applyBorder="1" applyAlignment="1">
      <alignment horizontal="left" vertical="center"/>
    </xf>
    <xf numFmtId="49" fontId="4" fillId="9" borderId="6" xfId="0" applyNumberFormat="1" applyFont="1" applyFill="1" applyBorder="1" applyAlignment="1">
      <alignment horizontal="left" vertical="center"/>
    </xf>
    <xf numFmtId="49" fontId="4" fillId="9" borderId="11" xfId="0" applyNumberFormat="1" applyFont="1" applyFill="1" applyBorder="1" applyAlignment="1">
      <alignment horizontal="left" vertical="center"/>
    </xf>
    <xf numFmtId="49" fontId="4" fillId="9" borderId="13" xfId="0" applyNumberFormat="1" applyFont="1" applyFill="1" applyBorder="1" applyAlignment="1">
      <alignment horizontal="left" vertical="center"/>
    </xf>
    <xf numFmtId="49" fontId="4" fillId="9" borderId="14" xfId="0" applyNumberFormat="1" applyFont="1" applyFill="1" applyBorder="1" applyAlignment="1">
      <alignment horizontal="left" vertical="center"/>
    </xf>
    <xf numFmtId="49" fontId="9" fillId="9" borderId="13" xfId="0" applyNumberFormat="1" applyFont="1" applyFill="1" applyBorder="1" applyAlignment="1">
      <alignment horizontal="left" vertical="center"/>
    </xf>
    <xf numFmtId="49" fontId="9" fillId="9" borderId="14" xfId="0" applyNumberFormat="1" applyFont="1" applyFill="1" applyBorder="1" applyAlignment="1">
      <alignment horizontal="left" vertical="center"/>
    </xf>
    <xf numFmtId="0" fontId="22" fillId="9" borderId="0" xfId="19" applyFont="1" applyFill="1" applyAlignment="1">
      <alignment horizontal="left" vertical="top" wrapText="1"/>
    </xf>
    <xf numFmtId="0" fontId="39" fillId="0" borderId="17" xfId="0" applyFont="1" applyBorder="1" applyAlignment="1" applyProtection="1">
      <alignment horizontal="left" vertical="top" wrapText="1"/>
    </xf>
    <xf numFmtId="0" fontId="0" fillId="0" borderId="0" xfId="0" applyBorder="1" applyAlignment="1">
      <alignment horizontal="left" vertical="top" wrapText="1"/>
    </xf>
    <xf numFmtId="169" fontId="0" fillId="16" borderId="17" xfId="0" applyNumberFormat="1" applyFill="1" applyBorder="1" applyAlignment="1" applyProtection="1">
      <alignment horizontal="left" vertical="top"/>
      <protection locked="0"/>
    </xf>
    <xf numFmtId="169" fontId="0" fillId="16" borderId="19" xfId="0" applyNumberFormat="1" applyFill="1" applyBorder="1" applyAlignment="1" applyProtection="1">
      <alignment horizontal="left" vertical="top"/>
      <protection locked="0"/>
    </xf>
    <xf numFmtId="169" fontId="0" fillId="16" borderId="18" xfId="0" applyNumberFormat="1" applyFill="1" applyBorder="1" applyAlignment="1" applyProtection="1">
      <alignment horizontal="left" vertical="top"/>
      <protection locked="0"/>
    </xf>
    <xf numFmtId="49" fontId="0" fillId="16" borderId="24" xfId="0" applyNumberFormat="1" applyFill="1" applyBorder="1" applyAlignment="1" applyProtection="1">
      <alignment horizontal="center" vertical="top" wrapText="1"/>
      <protection locked="0"/>
    </xf>
    <xf numFmtId="49" fontId="0" fillId="16" borderId="25" xfId="0" applyNumberFormat="1" applyFill="1" applyBorder="1" applyAlignment="1" applyProtection="1">
      <alignment horizontal="center" vertical="top" wrapText="1"/>
      <protection locked="0"/>
    </xf>
    <xf numFmtId="49" fontId="0" fillId="16" borderId="26" xfId="0" applyNumberFormat="1" applyFill="1" applyBorder="1" applyAlignment="1" applyProtection="1">
      <alignment horizontal="center" vertical="top" wrapText="1"/>
      <protection locked="0"/>
    </xf>
    <xf numFmtId="49" fontId="0" fillId="16" borderId="27" xfId="0" applyNumberFormat="1" applyFill="1" applyBorder="1" applyAlignment="1" applyProtection="1">
      <alignment horizontal="center" vertical="top" wrapText="1"/>
      <protection locked="0"/>
    </xf>
    <xf numFmtId="49" fontId="0" fillId="16" borderId="28" xfId="0" applyNumberFormat="1" applyFill="1" applyBorder="1" applyAlignment="1" applyProtection="1">
      <alignment horizontal="center" vertical="top" wrapText="1"/>
      <protection locked="0"/>
    </xf>
    <xf numFmtId="49" fontId="0" fillId="16" borderId="29" xfId="0" applyNumberFormat="1" applyFill="1" applyBorder="1" applyAlignment="1" applyProtection="1">
      <alignment horizontal="center" vertical="top" wrapText="1"/>
      <protection locked="0"/>
    </xf>
  </cellXfs>
  <cellStyles count="31">
    <cellStyle name="20% - Accent1 2" xfId="1"/>
    <cellStyle name="20% - Accent1 3" xfId="2"/>
    <cellStyle name="20% - Accent1 5" xfId="3"/>
    <cellStyle name="20% - Accent3 2" xfId="28"/>
    <cellStyle name="Accent1 2" xfId="4"/>
    <cellStyle name="Accent1 3" xfId="5"/>
    <cellStyle name="Euro" xfId="6"/>
    <cellStyle name="Goed 2" xfId="7"/>
    <cellStyle name="Hyperlink 2" xfId="8"/>
    <cellStyle name="Invoer 2" xfId="9"/>
    <cellStyle name="Komma 2" xfId="10"/>
    <cellStyle name="Komma 3" xfId="11"/>
    <cellStyle name="Komma 4" xfId="29"/>
    <cellStyle name="Notitie 2" xfId="12"/>
    <cellStyle name="Notitie 2 2" xfId="13"/>
    <cellStyle name="Notitie 2 3" xfId="14"/>
    <cellStyle name="Notitie 3" xfId="27"/>
    <cellStyle name="Ongeldig 2" xfId="15"/>
    <cellStyle name="Procent 2" xfId="16"/>
    <cellStyle name="Procent 3" xfId="17"/>
    <cellStyle name="Standaard" xfId="0" builtinId="0"/>
    <cellStyle name="Standaard 2" xfId="18"/>
    <cellStyle name="Standaard 3" xfId="19"/>
    <cellStyle name="Standaard 3 2" xfId="20"/>
    <cellStyle name="Standaard 4" xfId="21"/>
    <cellStyle name="Standaard 5" xfId="22"/>
    <cellStyle name="Standaard 6" xfId="26"/>
    <cellStyle name="Valuta" xfId="23" builtinId="4"/>
    <cellStyle name="Valuta 2" xfId="24"/>
    <cellStyle name="Valuta 3" xfId="25"/>
    <cellStyle name="Valuta 4" xfId="30"/>
  </cellStyles>
  <dxfs count="2">
    <dxf>
      <font>
        <color theme="0" tint="-4.9989318521683403E-2"/>
      </font>
    </dxf>
    <dxf>
      <font>
        <color theme="0" tint="-4.9989318521683403E-2"/>
      </font>
    </dxf>
  </dxfs>
  <tableStyles count="0" defaultTableStyle="TableStyleMedium9" defaultPivotStyle="PivotStyleLight16"/>
  <colors>
    <mruColors>
      <color rgb="FFF2F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1"/>
  <mc:AlternateContent xmlns:mc="http://schemas.openxmlformats.org/markup-compatibility/2006">
    <mc:Choice xmlns:c14="http://schemas.microsoft.com/office/drawing/2007/8/2/chart" Requires="c14">
      <c14:style val="110"/>
    </mc:Choice>
    <mc:Fallback>
      <c:style val="10"/>
    </mc:Fallback>
  </mc:AlternateContent>
  <c:chart>
    <c:autoTitleDeleted val="0"/>
    <c:plotArea>
      <c:layout>
        <c:manualLayout>
          <c:layoutTarget val="inner"/>
          <c:xMode val="edge"/>
          <c:yMode val="edge"/>
          <c:x val="0.15381255496365503"/>
          <c:y val="6.366403348608092E-2"/>
          <c:w val="0.74817563250629693"/>
          <c:h val="0.73573484651713694"/>
        </c:manualLayout>
      </c:layout>
      <c:scatterChart>
        <c:scatterStyle val="smoothMarker"/>
        <c:varyColors val="0"/>
        <c:ser>
          <c:idx val="0"/>
          <c:order val="0"/>
          <c:marker>
            <c:symbol val="none"/>
          </c:marker>
          <c:xVal>
            <c:numRef>
              <c:f>'Bepaling score onderdeel prijs'!$D$8:$D$10</c:f>
              <c:numCache>
                <c:formatCode>"€"\ #,##0.00</c:formatCode>
                <c:ptCount val="3"/>
                <c:pt idx="0">
                  <c:v>2000000</c:v>
                </c:pt>
                <c:pt idx="1">
                  <c:v>1300000</c:v>
                </c:pt>
                <c:pt idx="2">
                  <c:v>900000</c:v>
                </c:pt>
              </c:numCache>
            </c:numRef>
          </c:xVal>
          <c:yVal>
            <c:numRef>
              <c:f>'Bepaling score onderdeel prijs'!$E$8:$E$10</c:f>
              <c:numCache>
                <c:formatCode>General</c:formatCode>
                <c:ptCount val="3"/>
                <c:pt idx="0">
                  <c:v>50</c:v>
                </c:pt>
                <c:pt idx="1">
                  <c:v>200</c:v>
                </c:pt>
                <c:pt idx="2">
                  <c:v>400</c:v>
                </c:pt>
              </c:numCache>
            </c:numRef>
          </c:yVal>
          <c:smooth val="0"/>
          <c:extLst>
            <c:ext xmlns:c16="http://schemas.microsoft.com/office/drawing/2014/chart" uri="{C3380CC4-5D6E-409C-BE32-E72D297353CC}">
              <c16:uniqueId val="{00000000-7E81-4B9D-94AE-61703CF2A6EC}"/>
            </c:ext>
          </c:extLst>
        </c:ser>
        <c:ser>
          <c:idx val="1"/>
          <c:order val="1"/>
          <c:tx>
            <c:strRef>
              <c:f>'Bepaling score onderdeel prijs'!$B$12:$C$12</c:f>
              <c:strCache>
                <c:ptCount val="1"/>
                <c:pt idx="0">
                  <c:v>Score voor waarde van inschrijver</c:v>
                </c:pt>
              </c:strCache>
            </c:strRef>
          </c:tx>
          <c:marker>
            <c:symbol val="triangle"/>
            <c:size val="7"/>
          </c:marker>
          <c:xVal>
            <c:numRef>
              <c:f>'Bepaling score onderdeel prijs'!$D$12</c:f>
              <c:numCache>
                <c:formatCode>"€"\ #,##0.00</c:formatCode>
                <c:ptCount val="1"/>
              </c:numCache>
            </c:numRef>
          </c:xVal>
          <c:yVal>
            <c:numRef>
              <c:f>'Bepaling score onderdeel prijs'!$E$12</c:f>
              <c:numCache>
                <c:formatCode>General</c:formatCode>
                <c:ptCount val="1"/>
                <c:pt idx="0">
                  <c:v>0</c:v>
                </c:pt>
              </c:numCache>
            </c:numRef>
          </c:yVal>
          <c:smooth val="1"/>
          <c:extLst>
            <c:ext xmlns:c16="http://schemas.microsoft.com/office/drawing/2014/chart" uri="{C3380CC4-5D6E-409C-BE32-E72D297353CC}">
              <c16:uniqueId val="{00000000-39E3-4C1B-A4AD-0B1FDBBED5ED}"/>
            </c:ext>
          </c:extLst>
        </c:ser>
        <c:dLbls>
          <c:showLegendKey val="0"/>
          <c:showVal val="0"/>
          <c:showCatName val="0"/>
          <c:showSerName val="0"/>
          <c:showPercent val="0"/>
          <c:showBubbleSize val="0"/>
        </c:dLbls>
        <c:axId val="1003076655"/>
        <c:axId val="1"/>
      </c:scatterChart>
      <c:valAx>
        <c:axId val="1003076655"/>
        <c:scaling>
          <c:orientation val="minMax"/>
          <c:max val="2000000"/>
        </c:scaling>
        <c:delete val="0"/>
        <c:axPos val="b"/>
        <c:majorGridlines/>
        <c:title>
          <c:tx>
            <c:rich>
              <a:bodyPr/>
              <a:lstStyle/>
              <a:p>
                <a:pPr algn="ctr" rtl="0">
                  <a:defRPr lang="nl-NL" sz="900" b="1" i="0" u="none" strike="noStrike" kern="1200" baseline="0">
                    <a:solidFill>
                      <a:srgbClr val="000000"/>
                    </a:solidFill>
                    <a:latin typeface="Arial" panose="020B0604020202020204" pitchFamily="34" charset="0"/>
                    <a:ea typeface="Calibri"/>
                    <a:cs typeface="Arial" panose="020B0604020202020204" pitchFamily="34" charset="0"/>
                  </a:defRPr>
                </a:pPr>
                <a:r>
                  <a:rPr lang="nl-NL" sz="900" b="1" i="0" u="none" strike="noStrike" kern="1200" baseline="0">
                    <a:solidFill>
                      <a:srgbClr val="000000"/>
                    </a:solidFill>
                    <a:latin typeface="Arial" panose="020B0604020202020204" pitchFamily="34" charset="0"/>
                    <a:ea typeface="Calibri"/>
                    <a:cs typeface="Arial" panose="020B0604020202020204" pitchFamily="34" charset="0"/>
                  </a:rPr>
                  <a:t>Prijs</a:t>
                </a:r>
              </a:p>
            </c:rich>
          </c:tx>
          <c:layout>
            <c:manualLayout>
              <c:xMode val="edge"/>
              <c:yMode val="edge"/>
              <c:x val="0.48437523087391859"/>
              <c:y val="0.89563241841733343"/>
            </c:manualLayout>
          </c:layout>
          <c:overlay val="0"/>
        </c:title>
        <c:numFmt formatCode="\€\ #,##0" sourceLinked="0"/>
        <c:majorTickMark val="out"/>
        <c:minorTickMark val="none"/>
        <c:tickLblPos val="nextTo"/>
        <c:txPr>
          <a:bodyPr rot="0" vert="horz"/>
          <a:lstStyle/>
          <a:p>
            <a:pPr>
              <a:defRPr sz="900" b="0" i="0" u="none" strike="noStrike" baseline="0">
                <a:solidFill>
                  <a:srgbClr val="000000"/>
                </a:solidFill>
                <a:latin typeface="Arial" panose="020B0604020202020204" pitchFamily="34" charset="0"/>
                <a:ea typeface="Calibri"/>
                <a:cs typeface="Arial" panose="020B0604020202020204" pitchFamily="34" charset="0"/>
              </a:defRPr>
            </a:pPr>
            <a:endParaRPr lang="nl-NL"/>
          </a:p>
        </c:txPr>
        <c:crossAx val="1"/>
        <c:crossesAt val="0"/>
        <c:crossBetween val="midCat"/>
      </c:valAx>
      <c:valAx>
        <c:axId val="1"/>
        <c:scaling>
          <c:orientation val="minMax"/>
          <c:max val="400"/>
        </c:scaling>
        <c:delete val="0"/>
        <c:axPos val="l"/>
        <c:majorGridlines/>
        <c:title>
          <c:tx>
            <c:rich>
              <a:bodyPr rot="-5400000" vert="horz"/>
              <a:lstStyle/>
              <a:p>
                <a:pPr>
                  <a:defRPr sz="900">
                    <a:latin typeface="Arial" panose="020B0604020202020204" pitchFamily="34" charset="0"/>
                    <a:cs typeface="Arial" panose="020B0604020202020204" pitchFamily="34" charset="0"/>
                  </a:defRPr>
                </a:pPr>
                <a:r>
                  <a:rPr lang="nl-NL" sz="900" b="1">
                    <a:latin typeface="Arial" panose="020B0604020202020204" pitchFamily="34" charset="0"/>
                    <a:cs typeface="Arial" panose="020B0604020202020204" pitchFamily="34" charset="0"/>
                  </a:rPr>
                  <a:t>Punten</a:t>
                </a:r>
              </a:p>
            </c:rich>
          </c:tx>
          <c:layout/>
          <c:overlay val="0"/>
        </c:title>
        <c:numFmt formatCode="#,##0" sourceLinked="0"/>
        <c:majorTickMark val="out"/>
        <c:minorTickMark val="none"/>
        <c:tickLblPos val="nextTo"/>
        <c:txPr>
          <a:bodyPr rot="0" vert="horz"/>
          <a:lstStyle/>
          <a:p>
            <a:pPr>
              <a:defRPr sz="900" b="0" i="0" u="none" strike="noStrike" baseline="0">
                <a:solidFill>
                  <a:srgbClr val="000000"/>
                </a:solidFill>
                <a:latin typeface="Arial" panose="020B0604020202020204" pitchFamily="34" charset="0"/>
                <a:ea typeface="Calibri"/>
                <a:cs typeface="Arial" panose="020B0604020202020204" pitchFamily="34" charset="0"/>
              </a:defRPr>
            </a:pPr>
            <a:endParaRPr lang="nl-NL"/>
          </a:p>
        </c:txPr>
        <c:crossAx val="1003076655"/>
        <c:crosses val="autoZero"/>
        <c:crossBetween val="midCat"/>
      </c:valAx>
      <c:spPr>
        <a:solidFill>
          <a:schemeClr val="bg1">
            <a:lumMod val="95000"/>
          </a:schemeClr>
        </a:solidFill>
      </c:spPr>
    </c:plotArea>
    <c:plotVisOnly val="1"/>
    <c:dispBlanksAs val="gap"/>
    <c:showDLblsOverMax val="0"/>
  </c:chart>
  <c:spPr>
    <a:solidFill>
      <a:schemeClr val="lt1"/>
    </a:solidFill>
    <a:ln w="25400" cap="flat" cmpd="sng" algn="ctr">
      <a:solidFill>
        <a:schemeClr val="accent6">
          <a:lumMod val="75000"/>
        </a:schemeClr>
      </a:solidFill>
      <a:prstDash val="solid"/>
    </a:ln>
    <a:effectLst/>
  </c:spPr>
  <c:txPr>
    <a:bodyPr/>
    <a:lstStyle/>
    <a:p>
      <a:pPr>
        <a:defRPr sz="1000" b="0" i="0" u="none" strike="noStrike" baseline="0">
          <a:solidFill>
            <a:srgbClr val="000000"/>
          </a:solidFill>
          <a:latin typeface="Calibri"/>
          <a:ea typeface="Calibri"/>
          <a:cs typeface="Calibri"/>
        </a:defRPr>
      </a:pPr>
      <a:endParaRPr lang="nl-NL"/>
    </a:p>
  </c:txPr>
  <c:printSettings>
    <c:headerFooter/>
    <c:pageMargins b="0.75000000000000955" l="0.70000000000000062" r="0.70000000000000062" t="0.75000000000000955" header="0.30000000000000032" footer="0.30000000000000032"/>
    <c:pageSetup orientation="portrait"/>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13</xdr:row>
      <xdr:rowOff>133350</xdr:rowOff>
    </xdr:from>
    <xdr:to>
      <xdr:col>2</xdr:col>
      <xdr:colOff>2438400</xdr:colOff>
      <xdr:row>28</xdr:row>
      <xdr:rowOff>78106</xdr:rowOff>
    </xdr:to>
    <xdr:graphicFrame macro="">
      <xdr:nvGraphicFramePr>
        <xdr:cNvPr id="1026" name="Grafiek 13">
          <a:extLst>
            <a:ext uri="{FF2B5EF4-FFF2-40B4-BE49-F238E27FC236}">
              <a16:creationId xmlns:a16="http://schemas.microsoft.com/office/drawing/2014/main" id="{3FE4FB07-D0B3-939D-A83B-EE6B7141483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8"/>
  <sheetViews>
    <sheetView workbookViewId="0">
      <selection activeCell="A7" sqref="A7"/>
    </sheetView>
  </sheetViews>
  <sheetFormatPr defaultColWidth="9.140625" defaultRowHeight="12.75" x14ac:dyDescent="0.2"/>
  <cols>
    <col min="1" max="1" width="109.85546875" customWidth="1"/>
    <col min="2" max="2" width="19.85546875" bestFit="1" customWidth="1"/>
    <col min="3" max="3" width="12.7109375" bestFit="1" customWidth="1"/>
    <col min="4" max="4" width="10.5703125" bestFit="1" customWidth="1"/>
  </cols>
  <sheetData>
    <row r="1" spans="1:2" ht="57" thickBot="1" x14ac:dyDescent="0.35">
      <c r="A1" s="41" t="s">
        <v>0</v>
      </c>
    </row>
    <row r="3" spans="1:2" ht="31.5" x14ac:dyDescent="0.2">
      <c r="A3" s="42" t="s">
        <v>1</v>
      </c>
    </row>
    <row r="4" spans="1:2" ht="21.75" x14ac:dyDescent="0.2">
      <c r="A4" s="43" t="s">
        <v>2</v>
      </c>
    </row>
    <row r="5" spans="1:2" ht="52.5" x14ac:dyDescent="0.2">
      <c r="A5" s="42" t="s">
        <v>3</v>
      </c>
      <c r="B5" s="44"/>
    </row>
    <row r="6" spans="1:2" x14ac:dyDescent="0.2">
      <c r="A6" s="45" t="s">
        <v>4</v>
      </c>
    </row>
    <row r="7" spans="1:2" x14ac:dyDescent="0.2">
      <c r="A7" s="45" t="s">
        <v>5</v>
      </c>
    </row>
    <row r="8" spans="1:2" x14ac:dyDescent="0.2">
      <c r="A8" s="45" t="s">
        <v>6</v>
      </c>
    </row>
    <row r="9" spans="1:2" x14ac:dyDescent="0.2">
      <c r="A9" s="45" t="s">
        <v>7</v>
      </c>
    </row>
    <row r="10" spans="1:2" x14ac:dyDescent="0.2">
      <c r="A10" s="45" t="s">
        <v>8</v>
      </c>
    </row>
    <row r="11" spans="1:2" ht="21" x14ac:dyDescent="0.2">
      <c r="A11" s="46" t="s">
        <v>9</v>
      </c>
    </row>
    <row r="12" spans="1:2" ht="42" x14ac:dyDescent="0.2">
      <c r="A12" s="47" t="s">
        <v>10</v>
      </c>
    </row>
    <row r="13" spans="1:2" ht="21" x14ac:dyDescent="0.2">
      <c r="A13" s="48" t="s">
        <v>11</v>
      </c>
    </row>
    <row r="14" spans="1:2" ht="21" x14ac:dyDescent="0.2">
      <c r="A14" s="49" t="s">
        <v>12</v>
      </c>
    </row>
    <row r="15" spans="1:2" ht="21.75" x14ac:dyDescent="0.2">
      <c r="A15" s="50" t="s">
        <v>13</v>
      </c>
    </row>
    <row r="16" spans="1:2" ht="21.75" x14ac:dyDescent="0.2">
      <c r="A16" s="50" t="s">
        <v>77</v>
      </c>
    </row>
    <row r="17" spans="1:1" x14ac:dyDescent="0.2">
      <c r="A17" s="51" t="s">
        <v>14</v>
      </c>
    </row>
    <row r="18" spans="1:1" x14ac:dyDescent="0.2">
      <c r="A18" s="51" t="s">
        <v>76</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I45"/>
  <sheetViews>
    <sheetView tabSelected="1" topLeftCell="A21" workbookViewId="0">
      <selection activeCell="B39" sqref="B39"/>
    </sheetView>
  </sheetViews>
  <sheetFormatPr defaultRowHeight="12.75" x14ac:dyDescent="0.2"/>
  <cols>
    <col min="1" max="1" width="3.140625" customWidth="1"/>
    <col min="2" max="2" width="78" customWidth="1"/>
    <col min="3" max="3" width="15.28515625" style="88" customWidth="1"/>
    <col min="4" max="4" width="27.5703125" customWidth="1"/>
    <col min="5" max="5" width="16.42578125" customWidth="1"/>
    <col min="6" max="6" width="4.7109375" customWidth="1"/>
    <col min="7" max="7" width="12.85546875" customWidth="1"/>
    <col min="8" max="8" width="55" customWidth="1"/>
    <col min="9" max="9" width="56" customWidth="1"/>
  </cols>
  <sheetData>
    <row r="1" spans="1:9" ht="19.5" customHeight="1" x14ac:dyDescent="0.35">
      <c r="B1" s="97" t="s">
        <v>15</v>
      </c>
      <c r="C1" s="97"/>
      <c r="D1" s="97"/>
      <c r="E1" s="97"/>
      <c r="F1" s="97"/>
      <c r="G1" s="97"/>
      <c r="H1" s="97"/>
    </row>
    <row r="3" spans="1:9" ht="19.5" customHeight="1" x14ac:dyDescent="0.25">
      <c r="A3" s="52"/>
      <c r="B3" s="53" t="s">
        <v>16</v>
      </c>
      <c r="C3" s="83"/>
      <c r="D3" s="54"/>
      <c r="E3" s="55"/>
      <c r="F3" s="56"/>
    </row>
    <row r="5" spans="1:9" ht="19.5" customHeight="1" x14ac:dyDescent="0.25">
      <c r="A5" s="57" t="s">
        <v>17</v>
      </c>
      <c r="B5" s="98" t="s">
        <v>66</v>
      </c>
      <c r="C5" s="99"/>
      <c r="D5" s="99"/>
      <c r="E5" s="99"/>
      <c r="G5" s="100" t="s">
        <v>18</v>
      </c>
      <c r="H5" s="101"/>
    </row>
    <row r="6" spans="1:9" ht="19.5" customHeight="1" x14ac:dyDescent="0.2">
      <c r="B6" s="58"/>
      <c r="C6" s="84" t="s">
        <v>19</v>
      </c>
      <c r="D6" s="60" t="s">
        <v>20</v>
      </c>
      <c r="E6" s="60"/>
      <c r="G6" s="102" t="s">
        <v>21</v>
      </c>
      <c r="H6" s="102"/>
    </row>
    <row r="7" spans="1:9" ht="12.75" customHeight="1" x14ac:dyDescent="0.2">
      <c r="B7" s="103" t="s">
        <v>22</v>
      </c>
      <c r="C7" s="127"/>
      <c r="D7" s="130"/>
      <c r="E7" s="131"/>
      <c r="G7" s="102"/>
      <c r="H7" s="102"/>
    </row>
    <row r="8" spans="1:9" x14ac:dyDescent="0.2">
      <c r="B8" s="104"/>
      <c r="C8" s="128"/>
      <c r="D8" s="132"/>
      <c r="E8" s="133"/>
      <c r="G8" s="102"/>
      <c r="H8" s="102"/>
    </row>
    <row r="9" spans="1:9" ht="69" customHeight="1" x14ac:dyDescent="0.2">
      <c r="B9" s="104"/>
      <c r="C9" s="129"/>
      <c r="D9" s="134"/>
      <c r="E9" s="135"/>
      <c r="G9" s="102"/>
      <c r="H9" s="102"/>
    </row>
    <row r="11" spans="1:9" ht="19.5" customHeight="1" x14ac:dyDescent="0.25">
      <c r="A11" s="53" t="s">
        <v>23</v>
      </c>
      <c r="B11" s="107" t="s">
        <v>24</v>
      </c>
      <c r="C11" s="107"/>
      <c r="D11" s="107"/>
      <c r="E11" s="107"/>
      <c r="G11" s="108" t="s">
        <v>25</v>
      </c>
      <c r="H11" s="108"/>
    </row>
    <row r="12" spans="1:9" ht="19.5" customHeight="1" x14ac:dyDescent="0.2">
      <c r="B12" s="61" t="s">
        <v>26</v>
      </c>
      <c r="C12" s="85" t="s">
        <v>74</v>
      </c>
      <c r="D12" s="62" t="s">
        <v>27</v>
      </c>
      <c r="E12" s="62" t="s">
        <v>28</v>
      </c>
      <c r="G12" s="109" t="s">
        <v>29</v>
      </c>
      <c r="H12" s="110"/>
      <c r="I12" s="63"/>
    </row>
    <row r="13" spans="1:9" ht="39" customHeight="1" x14ac:dyDescent="0.2">
      <c r="B13" s="64" t="s">
        <v>81</v>
      </c>
      <c r="C13" s="86"/>
      <c r="D13" s="65">
        <f>10*32500</f>
        <v>325000</v>
      </c>
      <c r="E13" s="66">
        <f>D13*C13</f>
        <v>0</v>
      </c>
      <c r="G13" s="111"/>
      <c r="H13" s="112"/>
    </row>
    <row r="14" spans="1:9" ht="19.5" customHeight="1" x14ac:dyDescent="0.25">
      <c r="A14" s="53" t="s">
        <v>23</v>
      </c>
      <c r="B14" s="107" t="s">
        <v>67</v>
      </c>
      <c r="C14" s="107"/>
      <c r="D14" s="107"/>
      <c r="E14" s="107"/>
      <c r="G14" s="111"/>
      <c r="H14" s="112"/>
    </row>
    <row r="15" spans="1:9" ht="19.5" customHeight="1" x14ac:dyDescent="0.2">
      <c r="B15" s="61" t="s">
        <v>26</v>
      </c>
      <c r="C15" s="85" t="s">
        <v>74</v>
      </c>
      <c r="D15" s="62" t="s">
        <v>27</v>
      </c>
      <c r="E15" s="62" t="s">
        <v>28</v>
      </c>
      <c r="G15" s="111"/>
      <c r="H15" s="112"/>
    </row>
    <row r="16" spans="1:9" ht="49.5" customHeight="1" x14ac:dyDescent="0.2">
      <c r="B16" s="64" t="s">
        <v>83</v>
      </c>
      <c r="C16" s="86"/>
      <c r="D16" s="65">
        <v>70000</v>
      </c>
      <c r="E16" s="66">
        <f>D16*C16</f>
        <v>0</v>
      </c>
      <c r="G16" s="111"/>
      <c r="H16" s="112"/>
    </row>
    <row r="17" spans="1:9" ht="49.5" customHeight="1" x14ac:dyDescent="0.2">
      <c r="B17" s="64" t="s">
        <v>82</v>
      </c>
      <c r="C17" s="86"/>
      <c r="D17" s="65">
        <v>35000</v>
      </c>
      <c r="E17" s="66">
        <f>D17*C17</f>
        <v>0</v>
      </c>
      <c r="G17" s="111"/>
      <c r="H17" s="112"/>
    </row>
    <row r="18" spans="1:9" ht="19.5" customHeight="1" x14ac:dyDescent="0.25">
      <c r="B18" s="69" t="s">
        <v>30</v>
      </c>
      <c r="C18" s="90"/>
      <c r="D18" s="67">
        <v>1</v>
      </c>
      <c r="E18" s="71">
        <f>D18*C18</f>
        <v>0</v>
      </c>
      <c r="G18" s="113"/>
      <c r="H18" s="114"/>
    </row>
    <row r="19" spans="1:9" ht="15" customHeight="1" x14ac:dyDescent="0.2">
      <c r="G19" t="s">
        <v>31</v>
      </c>
    </row>
    <row r="20" spans="1:9" ht="19.5" customHeight="1" x14ac:dyDescent="0.25">
      <c r="A20" s="57" t="s">
        <v>32</v>
      </c>
      <c r="B20" s="98" t="s">
        <v>72</v>
      </c>
      <c r="C20" s="99"/>
      <c r="D20" s="99"/>
      <c r="E20" s="99"/>
      <c r="G20" s="115" t="s">
        <v>33</v>
      </c>
      <c r="H20" s="116"/>
    </row>
    <row r="21" spans="1:9" ht="19.5" customHeight="1" x14ac:dyDescent="0.2">
      <c r="B21" s="68" t="s">
        <v>26</v>
      </c>
      <c r="C21" s="85" t="s">
        <v>75</v>
      </c>
      <c r="D21" s="59" t="s">
        <v>34</v>
      </c>
      <c r="E21" s="59" t="s">
        <v>28</v>
      </c>
      <c r="G21" s="102" t="s">
        <v>69</v>
      </c>
      <c r="H21" s="102"/>
    </row>
    <row r="22" spans="1:9" ht="42" customHeight="1" x14ac:dyDescent="0.2">
      <c r="B22" s="125" t="s">
        <v>35</v>
      </c>
      <c r="C22" s="86"/>
      <c r="D22" s="65">
        <v>8</v>
      </c>
      <c r="E22" s="66">
        <f>C22*D22</f>
        <v>0</v>
      </c>
      <c r="G22" s="102"/>
      <c r="H22" s="102"/>
    </row>
    <row r="23" spans="1:9" ht="28.5" customHeight="1" x14ac:dyDescent="0.25">
      <c r="B23" s="125" t="s">
        <v>78</v>
      </c>
      <c r="C23" s="87" t="s">
        <v>36</v>
      </c>
      <c r="D23" s="70">
        <v>1</v>
      </c>
      <c r="E23" s="71" t="s">
        <v>52</v>
      </c>
      <c r="G23" s="102"/>
      <c r="H23" s="102"/>
    </row>
    <row r="24" spans="1:9" ht="48" customHeight="1" x14ac:dyDescent="0.25">
      <c r="B24" s="125" t="s">
        <v>79</v>
      </c>
      <c r="C24" s="87" t="s">
        <v>36</v>
      </c>
      <c r="D24" s="70">
        <v>1</v>
      </c>
      <c r="E24" s="71" t="s">
        <v>52</v>
      </c>
      <c r="G24" s="102"/>
      <c r="H24" s="102"/>
    </row>
    <row r="25" spans="1:9" ht="15" customHeight="1" x14ac:dyDescent="0.35">
      <c r="H25" s="72"/>
    </row>
    <row r="26" spans="1:9" ht="19.5" customHeight="1" x14ac:dyDescent="0.25">
      <c r="A26" s="57" t="s">
        <v>37</v>
      </c>
      <c r="B26" s="98" t="s">
        <v>80</v>
      </c>
      <c r="C26" s="99"/>
      <c r="D26" s="99"/>
      <c r="E26" s="99"/>
      <c r="G26" s="105" t="s">
        <v>38</v>
      </c>
      <c r="H26" s="106"/>
    </row>
    <row r="27" spans="1:9" ht="19.5" customHeight="1" x14ac:dyDescent="0.2">
      <c r="B27" s="68" t="s">
        <v>26</v>
      </c>
      <c r="C27" s="84" t="s">
        <v>39</v>
      </c>
      <c r="D27" s="59" t="s">
        <v>40</v>
      </c>
      <c r="E27" s="59" t="s">
        <v>28</v>
      </c>
      <c r="G27" s="102" t="s">
        <v>70</v>
      </c>
      <c r="H27" s="102"/>
    </row>
    <row r="28" spans="1:9" ht="29.25" customHeight="1" x14ac:dyDescent="0.25">
      <c r="B28" s="64" t="s">
        <v>41</v>
      </c>
      <c r="C28" s="89"/>
      <c r="D28" s="73">
        <v>1</v>
      </c>
      <c r="E28" s="74">
        <f>C28*D28</f>
        <v>0</v>
      </c>
      <c r="G28" s="102"/>
      <c r="H28" s="102"/>
      <c r="I28" s="75"/>
    </row>
    <row r="29" spans="1:9" ht="30" customHeight="1" x14ac:dyDescent="0.25">
      <c r="B29" s="64" t="s">
        <v>42</v>
      </c>
      <c r="C29" s="89"/>
      <c r="D29" s="73">
        <v>1</v>
      </c>
      <c r="E29" s="74">
        <f>C29*D29</f>
        <v>0</v>
      </c>
      <c r="G29" s="102"/>
      <c r="H29" s="102"/>
    </row>
    <row r="30" spans="1:9" ht="45.75" customHeight="1" x14ac:dyDescent="0.25">
      <c r="B30" s="76" t="s">
        <v>43</v>
      </c>
      <c r="C30" s="89"/>
      <c r="D30" s="73">
        <v>1</v>
      </c>
      <c r="E30" s="74">
        <f>C30*D30</f>
        <v>0</v>
      </c>
      <c r="G30" s="102"/>
      <c r="H30" s="102"/>
    </row>
    <row r="31" spans="1:9" ht="15" x14ac:dyDescent="0.25">
      <c r="B31" s="77" t="s">
        <v>44</v>
      </c>
      <c r="C31" s="90"/>
      <c r="D31" s="70">
        <v>1</v>
      </c>
      <c r="E31" s="74">
        <f t="shared" ref="E31:E33" si="0">C31*D31</f>
        <v>0</v>
      </c>
      <c r="G31" s="102"/>
      <c r="H31" s="102"/>
    </row>
    <row r="32" spans="1:9" ht="15" x14ac:dyDescent="0.25">
      <c r="B32" s="77" t="s">
        <v>45</v>
      </c>
      <c r="C32" s="90"/>
      <c r="D32" s="70">
        <v>1</v>
      </c>
      <c r="E32" s="74">
        <f t="shared" si="0"/>
        <v>0</v>
      </c>
      <c r="G32" s="102"/>
      <c r="H32" s="102"/>
    </row>
    <row r="33" spans="2:8" ht="96.75" customHeight="1" x14ac:dyDescent="0.25">
      <c r="B33" s="77" t="s">
        <v>46</v>
      </c>
      <c r="C33" s="90"/>
      <c r="D33" s="70">
        <v>1</v>
      </c>
      <c r="E33" s="74">
        <f t="shared" si="0"/>
        <v>0</v>
      </c>
      <c r="G33" s="102"/>
      <c r="H33" s="102"/>
    </row>
    <row r="34" spans="2:8" ht="30" x14ac:dyDescent="0.25">
      <c r="B34" s="77" t="s">
        <v>47</v>
      </c>
      <c r="C34" s="90"/>
      <c r="D34" s="70">
        <v>1</v>
      </c>
      <c r="E34" s="71">
        <f>C34*D34</f>
        <v>0</v>
      </c>
      <c r="G34" s="102"/>
      <c r="H34" s="102"/>
    </row>
    <row r="35" spans="2:8" ht="29.25" customHeight="1" x14ac:dyDescent="0.25">
      <c r="B35" s="77" t="s">
        <v>48</v>
      </c>
      <c r="C35" s="90"/>
      <c r="D35" s="70">
        <v>1</v>
      </c>
      <c r="E35" s="71">
        <f t="shared" ref="E35:E36" si="1">C35*D35</f>
        <v>0</v>
      </c>
      <c r="G35" s="102"/>
      <c r="H35" s="102"/>
    </row>
    <row r="36" spans="2:8" ht="29.25" customHeight="1" x14ac:dyDescent="0.25">
      <c r="B36" s="77" t="s">
        <v>49</v>
      </c>
      <c r="C36" s="90"/>
      <c r="D36" s="70">
        <v>1</v>
      </c>
      <c r="E36" s="71">
        <f t="shared" si="1"/>
        <v>0</v>
      </c>
      <c r="G36" s="102"/>
      <c r="H36" s="102"/>
    </row>
    <row r="37" spans="2:8" ht="61.5" customHeight="1" x14ac:dyDescent="0.25">
      <c r="B37" s="77" t="s">
        <v>68</v>
      </c>
      <c r="C37" s="90"/>
      <c r="D37" s="70">
        <v>144</v>
      </c>
      <c r="E37" s="71">
        <f>C37*D37</f>
        <v>0</v>
      </c>
      <c r="G37" s="126"/>
      <c r="H37" s="126"/>
    </row>
    <row r="38" spans="2:8" ht="15" customHeight="1" x14ac:dyDescent="0.2">
      <c r="B38" s="78"/>
      <c r="C38" s="91"/>
      <c r="D38" s="78"/>
      <c r="E38" s="78"/>
      <c r="G38" s="78"/>
      <c r="H38" s="78"/>
    </row>
    <row r="39" spans="2:8" x14ac:dyDescent="0.2">
      <c r="B39" s="79" t="s">
        <v>50</v>
      </c>
      <c r="C39" s="92">
        <f>C7</f>
        <v>0</v>
      </c>
      <c r="D39" s="79"/>
      <c r="E39" s="79"/>
    </row>
    <row r="40" spans="2:8" x14ac:dyDescent="0.2">
      <c r="B40" s="79" t="s">
        <v>51</v>
      </c>
      <c r="C40" s="92">
        <f>E13+E16+E17+E18</f>
        <v>0</v>
      </c>
      <c r="D40" s="79"/>
      <c r="E40" s="79"/>
    </row>
    <row r="41" spans="2:8" x14ac:dyDescent="0.2">
      <c r="B41" s="79" t="s">
        <v>73</v>
      </c>
      <c r="C41" s="92">
        <f>E22</f>
        <v>0</v>
      </c>
      <c r="D41" s="79"/>
      <c r="E41" s="79"/>
    </row>
    <row r="42" spans="2:8" x14ac:dyDescent="0.2">
      <c r="B42" s="79" t="s">
        <v>71</v>
      </c>
      <c r="C42" s="92" t="s">
        <v>52</v>
      </c>
      <c r="D42" s="79"/>
      <c r="E42" s="79"/>
    </row>
    <row r="43" spans="2:8" ht="15" x14ac:dyDescent="0.25">
      <c r="B43" s="80" t="s">
        <v>53</v>
      </c>
      <c r="C43" s="93">
        <f>C39+C40+C41</f>
        <v>0</v>
      </c>
      <c r="D43" s="81" t="s">
        <v>54</v>
      </c>
      <c r="E43" s="81"/>
    </row>
    <row r="44" spans="2:8" ht="15" x14ac:dyDescent="0.25">
      <c r="B44" s="81" t="s">
        <v>55</v>
      </c>
      <c r="C44" s="94"/>
      <c r="D44" s="81"/>
      <c r="E44" s="81"/>
    </row>
    <row r="45" spans="2:8" ht="15" x14ac:dyDescent="0.25">
      <c r="B45" s="82"/>
    </row>
  </sheetData>
  <sheetProtection algorithmName="SHA-512" hashValue="+yUMVJqwqo0evIy5dTsYJvH87BlLaF1SlZ4G4ug6wawteEGusNxjHWr2UfRt9UXjqxOUWUBFvr+JzCJlw1wP3A==" saltValue="KjKhykdNOB4IKKAJnYPysA==" spinCount="100000" sheet="1" formatCells="0" formatColumns="0" formatRows="0" insertColumns="0" insertRows="0" insertHyperlinks="0" deleteColumns="0" deleteRows="0" sort="0" autoFilter="0" pivotTables="0"/>
  <mergeCells count="17">
    <mergeCell ref="G21:H24"/>
    <mergeCell ref="B26:E26"/>
    <mergeCell ref="G26:H26"/>
    <mergeCell ref="G27:H36"/>
    <mergeCell ref="B11:E11"/>
    <mergeCell ref="G11:H11"/>
    <mergeCell ref="G12:H18"/>
    <mergeCell ref="B14:E14"/>
    <mergeCell ref="B20:E20"/>
    <mergeCell ref="G20:H20"/>
    <mergeCell ref="B1:H1"/>
    <mergeCell ref="B5:E5"/>
    <mergeCell ref="G5:H5"/>
    <mergeCell ref="G6:H9"/>
    <mergeCell ref="B7:B9"/>
    <mergeCell ref="C7:C9"/>
    <mergeCell ref="D7:E9"/>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tabColor theme="9" tint="0.79998168889431442"/>
  </sheetPr>
  <dimension ref="A1:BF171"/>
  <sheetViews>
    <sheetView zoomScale="115" zoomScaleNormal="115" workbookViewId="0">
      <pane ySplit="5" topLeftCell="A6" activePane="bottomLeft" state="frozen"/>
      <selection activeCell="D25" sqref="D25"/>
      <selection pane="bottomLeft" activeCell="E20" sqref="E20"/>
    </sheetView>
  </sheetViews>
  <sheetFormatPr defaultColWidth="0" defaultRowHeight="12" zeroHeight="1" x14ac:dyDescent="0.2"/>
  <cols>
    <col min="1" max="1" width="2.140625" style="26" customWidth="1"/>
    <col min="2" max="2" width="21.5703125" style="24" customWidth="1"/>
    <col min="3" max="3" width="46.42578125" style="24" customWidth="1"/>
    <col min="4" max="4" width="30" style="24" customWidth="1"/>
    <col min="5" max="5" width="12.140625" style="24" customWidth="1"/>
    <col min="6" max="6" width="11" style="24" bestFit="1" customWidth="1"/>
    <col min="7" max="8" width="11" style="24" customWidth="1"/>
    <col min="9" max="9" width="10" style="24" bestFit="1" customWidth="1"/>
    <col min="10" max="10" width="3.5703125" style="24" customWidth="1"/>
    <col min="11" max="11" width="8.85546875" style="24" customWidth="1"/>
    <col min="12" max="12" width="21.5703125" style="24" hidden="1" customWidth="1"/>
    <col min="13" max="13" width="12.5703125" style="24" hidden="1" customWidth="1"/>
    <col min="14" max="14" width="10.140625" style="24" hidden="1" customWidth="1"/>
    <col min="15" max="15" width="16.5703125" style="24" hidden="1" customWidth="1"/>
    <col min="16" max="16" width="4.85546875" style="24" hidden="1" customWidth="1"/>
    <col min="17" max="17" width="6.5703125" style="24" hidden="1" customWidth="1"/>
    <col min="18" max="18" width="13.42578125" style="24" hidden="1" customWidth="1"/>
    <col min="19" max="19" width="12.42578125" style="24" hidden="1" customWidth="1"/>
    <col min="20" max="20" width="22.5703125" style="24" hidden="1" customWidth="1"/>
    <col min="21" max="21" width="1.42578125" style="24" hidden="1" customWidth="1"/>
    <col min="22" max="22" width="26.42578125" style="24" hidden="1" customWidth="1"/>
    <col min="23" max="23" width="12.5703125" style="24" hidden="1" customWidth="1"/>
    <col min="24" max="24" width="8.85546875" style="24" hidden="1" customWidth="1"/>
    <col min="25" max="25" width="2.42578125" style="24" hidden="1" customWidth="1"/>
    <col min="26" max="26" width="8.85546875" style="24" hidden="1" customWidth="1"/>
    <col min="27" max="27" width="27.85546875" style="24" hidden="1" customWidth="1"/>
    <col min="28" max="28" width="12.5703125" style="24" hidden="1" customWidth="1"/>
    <col min="29" max="29" width="8.85546875" style="24" hidden="1" customWidth="1"/>
    <col min="30" max="30" width="2.5703125" style="24" hidden="1" customWidth="1"/>
    <col min="31" max="31" width="8.85546875" style="24" hidden="1" customWidth="1"/>
    <col min="32" max="32" width="25.5703125" style="24" hidden="1" customWidth="1"/>
    <col min="33" max="33" width="12.5703125" style="24" hidden="1" customWidth="1"/>
    <col min="34" max="34" width="8.85546875" style="24" hidden="1" customWidth="1"/>
    <col min="35" max="35" width="2" style="24" hidden="1" customWidth="1"/>
    <col min="36" max="36" width="8.85546875" style="24" hidden="1" customWidth="1"/>
    <col min="37" max="37" width="26.85546875" style="24" hidden="1" customWidth="1"/>
    <col min="38" max="38" width="12.5703125" style="24" hidden="1" customWidth="1"/>
    <col min="39" max="41" width="8.85546875" style="24" hidden="1" customWidth="1"/>
    <col min="42" max="42" width="26.140625" style="24" hidden="1" customWidth="1"/>
    <col min="43" max="43" width="12.5703125" style="24" hidden="1" customWidth="1"/>
    <col min="44" max="44" width="8.85546875" style="24" hidden="1" customWidth="1"/>
    <col min="45" max="45" width="2.42578125" style="24" hidden="1" customWidth="1"/>
    <col min="46" max="46" width="8.85546875" style="24" hidden="1" customWidth="1"/>
    <col min="47" max="47" width="26.5703125" style="24" hidden="1" customWidth="1"/>
    <col min="48" max="48" width="12.5703125" style="24" hidden="1" customWidth="1"/>
    <col min="49" max="49" width="8.85546875" style="24" hidden="1" customWidth="1"/>
    <col min="50" max="50" width="1.85546875" style="24" hidden="1" customWidth="1"/>
    <col min="51" max="51" width="20" style="24" hidden="1" customWidth="1"/>
    <col min="52" max="52" width="16.5703125" style="24" hidden="1" customWidth="1"/>
    <col min="53" max="53" width="12.5703125" style="24" hidden="1" customWidth="1"/>
    <col min="54" max="54" width="8.85546875" style="24" hidden="1" customWidth="1"/>
    <col min="55" max="55" width="1.5703125" style="24" hidden="1" customWidth="1"/>
    <col min="56" max="56" width="13" style="24" hidden="1" customWidth="1"/>
    <col min="57" max="57" width="21.85546875" style="24" hidden="1" customWidth="1"/>
    <col min="58" max="58" width="12.5703125" style="24" hidden="1" customWidth="1"/>
    <col min="59" max="16384" width="8.85546875" style="24" hidden="1"/>
  </cols>
  <sheetData>
    <row r="1" spans="1:21" x14ac:dyDescent="0.2">
      <c r="A1" s="1"/>
      <c r="B1" s="1"/>
      <c r="C1" s="2"/>
      <c r="D1" s="1"/>
      <c r="E1" s="1"/>
      <c r="F1" s="1"/>
      <c r="G1" s="1"/>
      <c r="H1" s="1"/>
      <c r="I1" s="1"/>
      <c r="J1" s="1"/>
      <c r="K1" s="1"/>
      <c r="L1" s="1"/>
      <c r="M1" s="1"/>
      <c r="N1" s="1"/>
      <c r="O1" s="1"/>
      <c r="P1" s="18"/>
      <c r="Q1" s="18"/>
      <c r="R1" s="18"/>
      <c r="S1" s="18"/>
      <c r="T1" s="18"/>
      <c r="U1" s="18"/>
    </row>
    <row r="2" spans="1:21" ht="20.25" x14ac:dyDescent="0.2">
      <c r="A2" s="1"/>
      <c r="B2" s="23" t="s">
        <v>56</v>
      </c>
      <c r="C2" s="3"/>
      <c r="D2" s="4"/>
      <c r="E2" s="5"/>
      <c r="F2" s="4"/>
      <c r="G2" s="4"/>
      <c r="H2" s="4"/>
      <c r="I2" s="4"/>
      <c r="J2" s="4"/>
      <c r="K2" s="4"/>
      <c r="L2" s="4"/>
      <c r="M2" s="4"/>
      <c r="N2" s="4"/>
      <c r="O2" s="6"/>
      <c r="P2" s="4"/>
      <c r="Q2" s="4"/>
      <c r="R2" s="4"/>
      <c r="S2" s="4"/>
      <c r="T2" s="21"/>
      <c r="U2" s="18"/>
    </row>
    <row r="3" spans="1:21" ht="15" customHeight="1" x14ac:dyDescent="0.25">
      <c r="A3" s="1"/>
      <c r="B3" s="7"/>
      <c r="C3" s="15"/>
      <c r="D3" s="15"/>
      <c r="E3" s="15"/>
      <c r="F3" s="15"/>
      <c r="G3" s="15"/>
      <c r="H3" s="15"/>
      <c r="I3" s="15"/>
      <c r="J3" s="15"/>
      <c r="K3" s="15"/>
      <c r="L3" s="15"/>
      <c r="M3" s="15"/>
      <c r="N3" s="15"/>
      <c r="O3" s="15"/>
      <c r="P3" s="15"/>
      <c r="Q3" s="16"/>
      <c r="R3" s="16"/>
      <c r="S3" s="16"/>
      <c r="T3" s="17"/>
      <c r="U3" s="18"/>
    </row>
    <row r="4" spans="1:21" ht="12.75" x14ac:dyDescent="0.2">
      <c r="A4" s="8"/>
      <c r="B4" s="9"/>
      <c r="C4" s="14"/>
      <c r="D4" s="14"/>
      <c r="E4" s="14"/>
      <c r="F4" s="14"/>
      <c r="G4" s="14"/>
      <c r="H4" s="14"/>
      <c r="I4" s="14"/>
      <c r="J4" s="14"/>
      <c r="K4" s="14"/>
      <c r="L4" s="10"/>
      <c r="M4" s="10"/>
      <c r="N4" s="10"/>
      <c r="O4" s="11"/>
      <c r="P4" s="10"/>
      <c r="Q4" s="10"/>
      <c r="R4" s="10"/>
      <c r="S4" s="10"/>
      <c r="T4" s="22"/>
      <c r="U4" s="18"/>
    </row>
    <row r="5" spans="1:21" ht="13.35" customHeight="1" x14ac:dyDescent="0.2">
      <c r="A5" s="12"/>
      <c r="B5" s="13"/>
      <c r="C5" s="13"/>
      <c r="D5" s="13"/>
      <c r="E5" s="13"/>
      <c r="F5" s="13"/>
      <c r="G5" s="13"/>
      <c r="H5" s="13"/>
      <c r="I5" s="13"/>
      <c r="J5" s="13"/>
      <c r="K5" s="13"/>
      <c r="L5" s="13"/>
      <c r="M5" s="13"/>
      <c r="N5" s="13"/>
      <c r="O5" s="13"/>
      <c r="P5" s="13"/>
      <c r="Q5" s="13"/>
      <c r="R5" s="13"/>
      <c r="S5" s="13"/>
      <c r="T5" s="13"/>
      <c r="U5" s="13"/>
    </row>
    <row r="6" spans="1:21" ht="12.95" customHeight="1" x14ac:dyDescent="0.2">
      <c r="A6" s="18"/>
      <c r="B6" s="18"/>
      <c r="C6" s="18"/>
      <c r="D6" s="18"/>
      <c r="E6" s="18"/>
      <c r="F6" s="18"/>
      <c r="G6" s="18"/>
      <c r="H6" s="18"/>
      <c r="I6" s="18"/>
      <c r="J6" s="18"/>
      <c r="K6" s="18"/>
      <c r="L6" s="18"/>
      <c r="M6" s="18"/>
      <c r="N6" s="18"/>
      <c r="O6" s="18"/>
      <c r="P6" s="18"/>
      <c r="Q6" s="18"/>
      <c r="R6" s="18"/>
      <c r="S6" s="18"/>
      <c r="T6" s="18"/>
      <c r="U6" s="18"/>
    </row>
    <row r="7" spans="1:21" ht="12.95" customHeight="1" x14ac:dyDescent="0.2">
      <c r="A7" s="18"/>
      <c r="B7" s="38"/>
      <c r="C7" s="39"/>
      <c r="D7" s="40" t="s">
        <v>57</v>
      </c>
      <c r="E7" s="40" t="s">
        <v>58</v>
      </c>
      <c r="F7" s="18"/>
      <c r="G7" s="18"/>
      <c r="H7" s="18"/>
      <c r="I7" s="18"/>
      <c r="J7" s="18"/>
      <c r="K7" s="18"/>
      <c r="L7" s="18"/>
      <c r="M7" s="18"/>
      <c r="N7" s="18"/>
      <c r="O7" s="18"/>
      <c r="P7" s="18"/>
      <c r="Q7" s="18"/>
      <c r="R7" s="18"/>
      <c r="S7" s="18"/>
      <c r="T7" s="18"/>
      <c r="U7" s="18"/>
    </row>
    <row r="8" spans="1:21" ht="12.95" customHeight="1" x14ac:dyDescent="0.2">
      <c r="A8" s="18"/>
      <c r="B8" s="118" t="s">
        <v>59</v>
      </c>
      <c r="C8" s="119"/>
      <c r="D8" s="30">
        <v>2000000</v>
      </c>
      <c r="E8" s="31">
        <v>50</v>
      </c>
      <c r="F8" s="36" t="str">
        <f>IF(D10&gt;D8,"Let op: de waarde in cel D10 moet lager zijn dan de waarde in cel D8","")</f>
        <v/>
      </c>
      <c r="G8" s="18"/>
      <c r="H8" s="18"/>
      <c r="I8" s="18"/>
      <c r="J8" s="18"/>
      <c r="K8" s="18"/>
      <c r="L8" s="18"/>
      <c r="M8" s="18"/>
      <c r="N8" s="18"/>
      <c r="O8" s="18"/>
      <c r="P8" s="18"/>
      <c r="Q8" s="18"/>
      <c r="R8" s="18"/>
      <c r="S8" s="18"/>
      <c r="T8" s="18"/>
      <c r="U8" s="18"/>
    </row>
    <row r="9" spans="1:21" ht="12.95" customHeight="1" x14ac:dyDescent="0.2">
      <c r="A9" s="18"/>
      <c r="B9" s="120" t="s">
        <v>60</v>
      </c>
      <c r="C9" s="121"/>
      <c r="D9" s="37">
        <v>1300000</v>
      </c>
      <c r="E9" s="32">
        <v>200</v>
      </c>
      <c r="F9" s="19"/>
      <c r="G9" s="18"/>
      <c r="H9" s="18"/>
      <c r="I9" s="18"/>
      <c r="J9" s="18"/>
      <c r="K9" s="18"/>
      <c r="L9" s="18"/>
      <c r="M9" s="18"/>
      <c r="N9" s="18"/>
      <c r="O9" s="18"/>
      <c r="P9" s="18"/>
      <c r="Q9" s="18"/>
      <c r="R9" s="18"/>
      <c r="S9" s="18"/>
      <c r="T9" s="18"/>
      <c r="U9" s="18"/>
    </row>
    <row r="10" spans="1:21" ht="12.95" customHeight="1" x14ac:dyDescent="0.2">
      <c r="A10" s="18"/>
      <c r="B10" s="117" t="s">
        <v>61</v>
      </c>
      <c r="C10" s="117"/>
      <c r="D10" s="33">
        <v>900000</v>
      </c>
      <c r="E10" s="34">
        <v>400</v>
      </c>
      <c r="F10" s="19"/>
      <c r="G10" s="18"/>
      <c r="H10" s="18"/>
      <c r="I10" s="18"/>
      <c r="J10" s="18"/>
      <c r="K10" s="18"/>
      <c r="L10" s="18"/>
      <c r="M10" s="18"/>
      <c r="N10" s="18"/>
      <c r="O10" s="18"/>
      <c r="P10" s="18"/>
      <c r="Q10" s="18"/>
      <c r="R10" s="18"/>
      <c r="S10" s="18"/>
      <c r="T10" s="18"/>
      <c r="U10" s="18"/>
    </row>
    <row r="11" spans="1:21" ht="12.95" customHeight="1" x14ac:dyDescent="0.2">
      <c r="A11" s="18"/>
      <c r="B11" s="18"/>
      <c r="C11" s="18"/>
      <c r="D11" s="18"/>
      <c r="E11" s="18"/>
      <c r="F11" s="19"/>
      <c r="G11" s="19"/>
      <c r="H11" s="19"/>
      <c r="I11" s="18"/>
      <c r="J11" s="18"/>
      <c r="K11" s="18"/>
      <c r="L11" s="18"/>
      <c r="M11" s="18"/>
      <c r="N11" s="18"/>
      <c r="O11" s="18"/>
      <c r="P11" s="18"/>
      <c r="Q11" s="18"/>
      <c r="R11" s="18"/>
      <c r="S11" s="18"/>
      <c r="T11" s="18"/>
      <c r="U11" s="18"/>
    </row>
    <row r="12" spans="1:21" ht="12.95" customHeight="1" x14ac:dyDescent="0.2">
      <c r="A12" s="18"/>
      <c r="B12" s="122" t="s">
        <v>62</v>
      </c>
      <c r="C12" s="123"/>
      <c r="D12" s="95"/>
      <c r="E12" s="96" t="str">
        <f>IF(D12="","",IF(D12&gt;D8,"Ongeldig",IF(D12&gt;D9,E8+(E9-E8)/(D9-D8)*(D12-D8),IF(D12&gt;=D10,(E10-E9)/(D10-D9)*(D12-D9)+E9,E10))))</f>
        <v/>
      </c>
      <c r="F12" s="19"/>
      <c r="G12" s="18"/>
      <c r="H12" s="18"/>
      <c r="I12" s="18"/>
      <c r="J12" s="18"/>
      <c r="K12" s="18"/>
      <c r="L12" s="18"/>
      <c r="M12" s="18"/>
      <c r="N12" s="18"/>
      <c r="O12" s="18"/>
      <c r="P12" s="18"/>
      <c r="Q12" s="18"/>
      <c r="R12" s="18"/>
      <c r="S12" s="18"/>
      <c r="T12" s="18"/>
      <c r="U12" s="18"/>
    </row>
    <row r="13" spans="1:21" ht="12.95" customHeight="1" x14ac:dyDescent="0.2">
      <c r="A13" s="18"/>
      <c r="B13" s="18"/>
      <c r="C13" s="18"/>
      <c r="D13" s="18"/>
      <c r="E13" s="18"/>
      <c r="F13" s="19"/>
      <c r="G13" s="19"/>
      <c r="H13" s="19"/>
      <c r="I13" s="18"/>
      <c r="J13" s="18"/>
      <c r="K13" s="18"/>
      <c r="L13" s="18"/>
      <c r="M13" s="18"/>
      <c r="N13" s="18"/>
      <c r="O13" s="18"/>
      <c r="P13" s="18"/>
      <c r="Q13" s="18"/>
      <c r="R13" s="18"/>
      <c r="S13" s="18"/>
      <c r="T13" s="18"/>
      <c r="U13" s="18"/>
    </row>
    <row r="14" spans="1:21" ht="12.95" customHeight="1" x14ac:dyDescent="0.2">
      <c r="A14" s="18"/>
      <c r="B14" s="18"/>
      <c r="C14" s="18"/>
      <c r="D14" s="18"/>
      <c r="E14" s="18"/>
      <c r="F14" s="19"/>
      <c r="G14" s="19"/>
      <c r="H14" s="19"/>
      <c r="I14" s="18"/>
      <c r="J14" s="18"/>
      <c r="K14" s="18"/>
      <c r="L14" s="18"/>
      <c r="M14" s="18"/>
      <c r="N14" s="18"/>
      <c r="O14" s="18"/>
      <c r="P14" s="18"/>
      <c r="Q14" s="18"/>
      <c r="R14" s="18"/>
      <c r="S14" s="18"/>
      <c r="T14" s="18"/>
      <c r="U14" s="18"/>
    </row>
    <row r="15" spans="1:21" ht="12.95" customHeight="1" x14ac:dyDescent="0.2">
      <c r="A15" s="18"/>
      <c r="B15" s="18"/>
      <c r="C15" s="18"/>
      <c r="D15" s="18"/>
      <c r="E15" s="18"/>
      <c r="F15" s="18"/>
      <c r="G15" s="18"/>
      <c r="H15" s="18"/>
      <c r="I15" s="18"/>
      <c r="J15" s="18"/>
      <c r="K15" s="18"/>
      <c r="L15" s="18"/>
      <c r="M15" s="18"/>
      <c r="N15" s="18"/>
      <c r="O15" s="18"/>
      <c r="P15" s="18"/>
      <c r="Q15" s="18"/>
      <c r="R15" s="18"/>
      <c r="S15" s="18"/>
      <c r="T15" s="18"/>
      <c r="U15" s="18"/>
    </row>
    <row r="16" spans="1:21" ht="12.95" customHeight="1" x14ac:dyDescent="0.2">
      <c r="A16" s="18"/>
      <c r="B16" s="18"/>
      <c r="C16" s="18"/>
      <c r="D16" s="18"/>
      <c r="E16" s="27" t="s">
        <v>63</v>
      </c>
      <c r="F16" s="18"/>
      <c r="G16" s="18"/>
      <c r="H16" s="18"/>
      <c r="I16" s="18"/>
      <c r="J16" s="18"/>
      <c r="K16" s="18"/>
      <c r="L16" s="18"/>
      <c r="M16" s="18"/>
      <c r="N16" s="18"/>
      <c r="O16" s="18"/>
      <c r="P16" s="18"/>
      <c r="Q16" s="18"/>
      <c r="R16" s="18"/>
      <c r="S16" s="18"/>
      <c r="T16" s="18"/>
      <c r="U16" s="18"/>
    </row>
    <row r="17" spans="1:21" ht="12.95" customHeight="1" x14ac:dyDescent="0.2">
      <c r="A17" s="18"/>
      <c r="B17" s="18"/>
      <c r="C17" s="18"/>
      <c r="D17" s="18"/>
      <c r="E17" s="28" t="str">
        <f>" = "&amp;E8&amp;" + ("&amp;E8&amp;-E10&amp;") / ("&amp;D8&amp;"- "&amp;D10&amp;") * (Inschrijfprijs - "&amp;D8&amp;")"</f>
        <v xml:space="preserve"> = 50 + (50-400) / (2000000- 900000) * (Inschrijfprijs - 2000000)</v>
      </c>
      <c r="F17" s="18"/>
      <c r="G17" s="18"/>
      <c r="H17" s="18"/>
      <c r="I17" s="18"/>
      <c r="J17" s="18"/>
      <c r="K17" s="18"/>
      <c r="L17" s="18"/>
      <c r="M17" s="18"/>
      <c r="N17" s="18"/>
      <c r="O17" s="18"/>
      <c r="P17" s="18"/>
      <c r="Q17" s="18"/>
      <c r="R17" s="18"/>
      <c r="S17" s="18"/>
      <c r="T17" s="18"/>
      <c r="U17" s="18"/>
    </row>
    <row r="18" spans="1:21" ht="12.95" customHeight="1" x14ac:dyDescent="0.2">
      <c r="A18" s="18"/>
      <c r="B18" s="18"/>
      <c r="C18" s="18"/>
      <c r="D18" s="18"/>
      <c r="E18" s="29" t="s">
        <v>64</v>
      </c>
      <c r="F18" s="29"/>
      <c r="G18" s="29"/>
      <c r="H18" s="29"/>
      <c r="I18" s="18"/>
      <c r="J18" s="18"/>
      <c r="K18" s="18"/>
      <c r="L18" s="18"/>
      <c r="M18" s="18"/>
      <c r="N18" s="18"/>
      <c r="O18" s="18"/>
      <c r="P18" s="18"/>
      <c r="Q18" s="18"/>
      <c r="R18" s="18"/>
      <c r="S18" s="18"/>
      <c r="T18" s="18"/>
      <c r="U18" s="18"/>
    </row>
    <row r="19" spans="1:21" ht="12.95" customHeight="1" x14ac:dyDescent="0.2">
      <c r="A19" s="18"/>
      <c r="B19" s="18"/>
      <c r="C19" s="18"/>
      <c r="D19" s="18"/>
      <c r="E19" s="35"/>
      <c r="F19" s="29"/>
      <c r="G19" s="29"/>
      <c r="H19" s="29"/>
      <c r="I19" s="18"/>
      <c r="J19" s="18"/>
      <c r="K19" s="18"/>
      <c r="L19" s="18"/>
      <c r="M19" s="18"/>
      <c r="N19" s="18"/>
      <c r="O19" s="18"/>
      <c r="P19" s="18"/>
      <c r="Q19" s="18"/>
      <c r="R19" s="18"/>
      <c r="S19" s="18"/>
      <c r="T19" s="18"/>
      <c r="U19" s="18"/>
    </row>
    <row r="20" spans="1:21" ht="12.95" customHeight="1" x14ac:dyDescent="0.2">
      <c r="A20" s="18"/>
      <c r="B20" s="18"/>
      <c r="C20" s="18"/>
      <c r="D20" s="18"/>
      <c r="E20" s="35" t="str">
        <f>"= "&amp;E8&amp;" + ("&amp;E9&amp;" - "&amp;E8&amp;") / ("&amp;D9&amp;" - "&amp;D8&amp;") * (Inschrijfprijs - "&amp;D8&amp;")"</f>
        <v>= 50 + (200 - 50) / (1300000 - 2000000) * (Inschrijfprijs - 2000000)</v>
      </c>
      <c r="F20" s="29"/>
      <c r="G20" s="29"/>
      <c r="H20" s="29"/>
      <c r="I20" s="18"/>
      <c r="J20" s="18"/>
      <c r="K20" s="18"/>
      <c r="L20" s="18"/>
      <c r="M20" s="18"/>
      <c r="N20" s="18"/>
      <c r="O20" s="18"/>
      <c r="P20" s="18"/>
      <c r="Q20" s="18"/>
      <c r="R20" s="18"/>
      <c r="S20" s="18"/>
      <c r="T20" s="18"/>
      <c r="U20" s="18"/>
    </row>
    <row r="21" spans="1:21" ht="12.95" customHeight="1" x14ac:dyDescent="0.2">
      <c r="A21" s="18"/>
      <c r="B21" s="18"/>
      <c r="C21" s="18"/>
      <c r="D21" s="18"/>
      <c r="E21" s="35"/>
      <c r="F21" s="29"/>
      <c r="G21" s="29"/>
      <c r="H21" s="29"/>
      <c r="I21" s="18"/>
      <c r="J21" s="18"/>
      <c r="K21" s="18"/>
      <c r="L21" s="18"/>
      <c r="M21" s="18"/>
      <c r="N21" s="18"/>
      <c r="O21" s="18"/>
      <c r="P21" s="18"/>
      <c r="Q21" s="18"/>
      <c r="R21" s="18"/>
      <c r="S21" s="18"/>
      <c r="T21" s="18"/>
      <c r="U21" s="18"/>
    </row>
    <row r="22" spans="1:21" ht="12.95" customHeight="1" x14ac:dyDescent="0.2">
      <c r="A22" s="18"/>
      <c r="B22" s="18"/>
      <c r="C22" s="18"/>
      <c r="D22" s="18"/>
      <c r="E22" s="29" t="s">
        <v>65</v>
      </c>
      <c r="F22" s="29"/>
      <c r="G22" s="29"/>
      <c r="H22" s="29"/>
      <c r="I22" s="18"/>
      <c r="J22" s="18"/>
      <c r="K22" s="18"/>
      <c r="L22" s="18"/>
      <c r="M22" s="18"/>
      <c r="N22" s="18"/>
      <c r="O22" s="18"/>
      <c r="P22" s="18"/>
      <c r="Q22" s="18"/>
      <c r="R22" s="18"/>
      <c r="S22" s="18"/>
      <c r="T22" s="18"/>
      <c r="U22" s="18"/>
    </row>
    <row r="23" spans="1:21" ht="12.95" customHeight="1" x14ac:dyDescent="0.2">
      <c r="A23" s="20"/>
      <c r="B23" s="18"/>
      <c r="C23" s="18"/>
      <c r="D23" s="18"/>
      <c r="E23" s="35" t="str">
        <f>"= "&amp;E9&amp;" + ("&amp;E10&amp;" - "&amp;E9&amp;") / ("&amp;D10&amp;" - "&amp;D9&amp;") * (Inschrijfprijs - "&amp;D9&amp;")"</f>
        <v>= 200 + (400 - 200) / (900000 - 1300000) * (Inschrijfprijs - 1300000)</v>
      </c>
      <c r="F23" s="29"/>
      <c r="G23" s="29"/>
      <c r="H23" s="29"/>
      <c r="I23" s="18"/>
      <c r="J23" s="18"/>
      <c r="K23" s="18"/>
      <c r="L23" s="18"/>
      <c r="M23" s="18"/>
      <c r="N23" s="18"/>
      <c r="O23" s="18"/>
      <c r="P23" s="18"/>
      <c r="Q23" s="18"/>
      <c r="R23" s="18"/>
      <c r="S23" s="18"/>
      <c r="T23" s="18"/>
      <c r="U23" s="18"/>
    </row>
    <row r="24" spans="1:21" ht="12.95" customHeight="1" x14ac:dyDescent="0.2">
      <c r="A24" s="20"/>
      <c r="B24" s="18"/>
      <c r="C24" s="18"/>
      <c r="D24" s="18"/>
      <c r="E24" s="18"/>
      <c r="F24" s="18"/>
      <c r="G24" s="18"/>
      <c r="H24" s="18"/>
      <c r="I24" s="18"/>
      <c r="J24" s="18"/>
      <c r="K24" s="18"/>
      <c r="L24" s="18"/>
      <c r="M24" s="18"/>
      <c r="N24" s="18"/>
      <c r="O24" s="18"/>
      <c r="P24" s="18"/>
      <c r="Q24" s="18"/>
      <c r="R24" s="18"/>
      <c r="S24" s="18"/>
      <c r="T24" s="18"/>
      <c r="U24" s="18"/>
    </row>
    <row r="25" spans="1:21" ht="12.95" customHeight="1" x14ac:dyDescent="0.2">
      <c r="A25" s="20"/>
      <c r="B25" s="18"/>
      <c r="C25" s="18"/>
      <c r="D25" s="18"/>
      <c r="E25" s="18"/>
      <c r="F25" s="18"/>
      <c r="G25" s="18"/>
      <c r="H25" s="18"/>
      <c r="I25" s="18"/>
      <c r="J25" s="18"/>
      <c r="K25" s="18"/>
      <c r="L25" s="18"/>
      <c r="M25" s="18"/>
      <c r="N25" s="18"/>
      <c r="O25" s="18"/>
      <c r="P25" s="18"/>
      <c r="Q25" s="18"/>
      <c r="R25" s="18"/>
      <c r="S25" s="18"/>
      <c r="T25" s="18"/>
      <c r="U25" s="18"/>
    </row>
    <row r="26" spans="1:21" ht="12.95" customHeight="1" x14ac:dyDescent="0.2">
      <c r="A26" s="20"/>
      <c r="B26" s="18"/>
      <c r="C26" s="18"/>
      <c r="D26" s="18"/>
      <c r="E26" s="18"/>
      <c r="F26" s="18"/>
      <c r="G26" s="18"/>
      <c r="H26" s="18"/>
      <c r="I26" s="18"/>
      <c r="J26" s="18"/>
      <c r="K26" s="18"/>
      <c r="L26" s="18"/>
      <c r="M26" s="18"/>
      <c r="N26" s="18"/>
      <c r="O26" s="18"/>
      <c r="P26" s="18"/>
      <c r="Q26" s="18"/>
      <c r="R26" s="18"/>
      <c r="S26" s="18"/>
      <c r="T26" s="18"/>
      <c r="U26" s="18"/>
    </row>
    <row r="27" spans="1:21" ht="12.95" customHeight="1" x14ac:dyDescent="0.2">
      <c r="A27" s="20"/>
      <c r="B27" s="18"/>
      <c r="C27" s="18"/>
      <c r="D27" s="18"/>
      <c r="E27" s="18"/>
      <c r="F27" s="18"/>
      <c r="G27" s="18"/>
      <c r="H27" s="18"/>
      <c r="I27" s="18"/>
      <c r="J27" s="18"/>
      <c r="K27" s="18"/>
      <c r="L27" s="18"/>
      <c r="M27" s="18"/>
      <c r="N27" s="18"/>
      <c r="O27" s="18"/>
      <c r="P27" s="18"/>
      <c r="Q27" s="18"/>
      <c r="R27" s="18"/>
      <c r="S27" s="18"/>
      <c r="T27" s="18"/>
      <c r="U27" s="18"/>
    </row>
    <row r="28" spans="1:21" ht="12.95" customHeight="1" x14ac:dyDescent="0.2">
      <c r="A28" s="18"/>
      <c r="B28" s="18"/>
      <c r="C28" s="18"/>
      <c r="D28" s="18"/>
      <c r="E28" s="18"/>
      <c r="F28" s="18"/>
      <c r="G28" s="18"/>
      <c r="H28" s="18"/>
      <c r="I28" s="18"/>
      <c r="J28" s="18"/>
      <c r="K28" s="18"/>
      <c r="L28" s="18"/>
      <c r="M28" s="18"/>
      <c r="N28" s="18"/>
      <c r="O28" s="18"/>
      <c r="P28" s="18"/>
      <c r="Q28" s="18"/>
      <c r="R28" s="18"/>
      <c r="S28" s="18"/>
      <c r="T28" s="18"/>
      <c r="U28" s="18"/>
    </row>
    <row r="29" spans="1:21" ht="12.95" customHeight="1" x14ac:dyDescent="0.2">
      <c r="A29" s="18"/>
      <c r="B29" s="18"/>
      <c r="C29" s="18"/>
      <c r="D29" s="18"/>
      <c r="E29" s="18"/>
      <c r="F29" s="18"/>
      <c r="G29" s="18"/>
      <c r="H29" s="18"/>
      <c r="I29" s="18"/>
      <c r="J29" s="18"/>
      <c r="K29" s="18"/>
      <c r="L29" s="18"/>
      <c r="M29" s="18"/>
      <c r="N29" s="18"/>
      <c r="O29" s="18"/>
      <c r="P29" s="18"/>
      <c r="Q29" s="18"/>
      <c r="R29" s="18"/>
      <c r="S29" s="18"/>
      <c r="T29" s="18"/>
      <c r="U29" s="18"/>
    </row>
    <row r="30" spans="1:21" ht="12.95" customHeight="1" x14ac:dyDescent="0.2">
      <c r="A30" s="18"/>
      <c r="B30" s="18"/>
      <c r="C30" s="18"/>
      <c r="D30" s="18"/>
      <c r="E30" s="18"/>
      <c r="F30" s="18"/>
      <c r="G30" s="18"/>
      <c r="H30" s="18"/>
      <c r="I30" s="18"/>
      <c r="J30" s="18"/>
      <c r="K30" s="18"/>
      <c r="L30" s="18"/>
      <c r="M30" s="18"/>
      <c r="N30" s="18"/>
      <c r="O30" s="18"/>
      <c r="P30" s="18"/>
      <c r="Q30" s="18"/>
      <c r="R30" s="18"/>
      <c r="S30" s="18"/>
      <c r="T30" s="18"/>
      <c r="U30" s="18"/>
    </row>
    <row r="31" spans="1:21" ht="12.95" customHeight="1" x14ac:dyDescent="0.2">
      <c r="A31" s="18"/>
      <c r="B31" s="20"/>
      <c r="C31" s="18"/>
      <c r="D31" s="18"/>
      <c r="E31" s="18"/>
      <c r="F31" s="18"/>
      <c r="G31" s="18"/>
      <c r="H31" s="18"/>
      <c r="I31" s="18"/>
      <c r="J31" s="18"/>
      <c r="K31" s="18"/>
      <c r="L31" s="18"/>
      <c r="M31" s="18"/>
      <c r="N31" s="18"/>
      <c r="O31" s="18"/>
      <c r="P31" s="18"/>
      <c r="Q31" s="18"/>
      <c r="R31" s="18"/>
      <c r="S31" s="18"/>
      <c r="T31" s="18"/>
      <c r="U31" s="18"/>
    </row>
    <row r="32" spans="1:21" ht="12.95" customHeight="1" x14ac:dyDescent="0.2">
      <c r="A32" s="18"/>
      <c r="B32" s="20"/>
      <c r="C32" s="18"/>
      <c r="D32" s="18"/>
      <c r="E32" s="18"/>
      <c r="F32" s="18"/>
      <c r="G32" s="18"/>
      <c r="H32" s="18"/>
      <c r="I32" s="18"/>
      <c r="J32" s="18"/>
      <c r="K32" s="18"/>
      <c r="L32" s="18"/>
      <c r="M32" s="18"/>
      <c r="N32" s="18"/>
      <c r="O32" s="18"/>
      <c r="P32" s="18"/>
      <c r="Q32" s="18"/>
      <c r="R32" s="18"/>
      <c r="S32" s="18"/>
      <c r="T32" s="18"/>
      <c r="U32" s="18"/>
    </row>
    <row r="33" spans="1:21" ht="12.95" customHeight="1" x14ac:dyDescent="0.2">
      <c r="A33" s="18"/>
      <c r="B33" s="18"/>
      <c r="C33" s="18"/>
      <c r="D33" s="18"/>
      <c r="E33" s="18"/>
      <c r="F33" s="18"/>
      <c r="G33" s="18"/>
      <c r="H33" s="18"/>
      <c r="I33" s="18"/>
      <c r="J33" s="18"/>
      <c r="K33" s="18"/>
      <c r="L33" s="18"/>
      <c r="M33" s="18"/>
      <c r="N33" s="18"/>
      <c r="O33" s="18"/>
      <c r="P33" s="18"/>
      <c r="Q33" s="18"/>
      <c r="R33" s="18"/>
      <c r="S33" s="18"/>
      <c r="T33" s="18"/>
      <c r="U33" s="18"/>
    </row>
    <row r="34" spans="1:21" ht="12.95" customHeight="1" x14ac:dyDescent="0.2">
      <c r="A34" s="18"/>
      <c r="B34" s="124"/>
      <c r="C34" s="124"/>
      <c r="D34" s="124"/>
      <c r="E34" s="124"/>
      <c r="F34" s="124"/>
      <c r="G34" s="124"/>
      <c r="H34" s="124"/>
      <c r="I34" s="124"/>
      <c r="J34" s="124"/>
      <c r="K34" s="18"/>
      <c r="L34" s="18"/>
      <c r="M34" s="18"/>
      <c r="N34" s="18"/>
      <c r="O34" s="18"/>
      <c r="P34" s="18"/>
      <c r="Q34" s="18"/>
      <c r="R34" s="18"/>
      <c r="S34" s="18"/>
      <c r="T34" s="18"/>
      <c r="U34" s="18"/>
    </row>
    <row r="35" spans="1:21" ht="12.95" customHeight="1" x14ac:dyDescent="0.2">
      <c r="A35" s="18"/>
      <c r="B35" s="124"/>
      <c r="C35" s="124"/>
      <c r="D35" s="124"/>
      <c r="E35" s="124"/>
      <c r="F35" s="124"/>
      <c r="G35" s="124"/>
      <c r="H35" s="124"/>
      <c r="I35" s="124"/>
      <c r="J35" s="124"/>
      <c r="K35" s="18"/>
      <c r="L35" s="18"/>
      <c r="M35" s="18"/>
      <c r="N35" s="18"/>
      <c r="O35" s="18"/>
      <c r="P35" s="18"/>
      <c r="Q35" s="18"/>
      <c r="R35" s="18"/>
      <c r="S35" s="18"/>
      <c r="T35" s="18"/>
      <c r="U35" s="18"/>
    </row>
    <row r="36" spans="1:21" ht="12.95" customHeight="1" x14ac:dyDescent="0.2">
      <c r="A36" s="18"/>
      <c r="B36" s="18"/>
      <c r="C36" s="18"/>
      <c r="D36" s="18"/>
      <c r="E36" s="18"/>
      <c r="F36" s="18"/>
      <c r="G36" s="18"/>
      <c r="H36" s="18"/>
      <c r="I36" s="18"/>
      <c r="J36" s="18"/>
      <c r="K36" s="18"/>
      <c r="L36" s="18"/>
      <c r="M36" s="18"/>
      <c r="N36" s="18"/>
      <c r="O36" s="18"/>
      <c r="P36" s="18"/>
      <c r="Q36" s="18"/>
      <c r="R36" s="18"/>
      <c r="S36" s="18"/>
      <c r="T36" s="18"/>
      <c r="U36" s="18"/>
    </row>
    <row r="37" spans="1:21" ht="12.95" hidden="1" customHeight="1" x14ac:dyDescent="0.2">
      <c r="A37" s="18"/>
      <c r="B37" s="18"/>
      <c r="C37" s="18"/>
      <c r="D37" s="18"/>
      <c r="E37" s="18"/>
      <c r="F37" s="18"/>
      <c r="G37" s="18"/>
      <c r="H37" s="18"/>
      <c r="I37" s="18"/>
      <c r="J37" s="18"/>
      <c r="K37" s="18"/>
      <c r="L37" s="18"/>
      <c r="M37" s="18"/>
      <c r="N37" s="18"/>
      <c r="O37" s="18"/>
      <c r="P37" s="18"/>
      <c r="Q37" s="18"/>
      <c r="R37" s="18"/>
      <c r="S37" s="18"/>
      <c r="T37" s="18"/>
      <c r="U37" s="18"/>
    </row>
    <row r="38" spans="1:21" ht="12.95" hidden="1" customHeight="1" x14ac:dyDescent="0.2">
      <c r="A38" s="18"/>
      <c r="B38" s="18"/>
      <c r="C38" s="18"/>
      <c r="D38" s="18"/>
      <c r="E38" s="18"/>
      <c r="F38" s="18"/>
      <c r="G38" s="18"/>
      <c r="H38" s="18"/>
      <c r="I38" s="18"/>
      <c r="J38" s="18"/>
      <c r="K38" s="18"/>
      <c r="L38" s="18"/>
      <c r="M38" s="18"/>
      <c r="N38" s="18"/>
      <c r="O38" s="18"/>
      <c r="P38" s="18"/>
      <c r="Q38" s="18"/>
      <c r="R38" s="18"/>
      <c r="S38" s="18"/>
      <c r="T38" s="18"/>
      <c r="U38" s="18"/>
    </row>
    <row r="39" spans="1:21" hidden="1" x14ac:dyDescent="0.2">
      <c r="A39" s="24"/>
      <c r="E39" s="25"/>
    </row>
    <row r="40" spans="1:21" hidden="1" x14ac:dyDescent="0.2">
      <c r="A40" s="24"/>
      <c r="E40" s="25"/>
    </row>
    <row r="41" spans="1:21" hidden="1" x14ac:dyDescent="0.2">
      <c r="A41" s="24"/>
    </row>
    <row r="42" spans="1:21" hidden="1" x14ac:dyDescent="0.2">
      <c r="A42" s="24"/>
    </row>
    <row r="43" spans="1:21" hidden="1" x14ac:dyDescent="0.2">
      <c r="A43" s="24"/>
    </row>
    <row r="44" spans="1:21" hidden="1" x14ac:dyDescent="0.2">
      <c r="A44" s="24"/>
    </row>
    <row r="45" spans="1:21" hidden="1" x14ac:dyDescent="0.2">
      <c r="A45" s="24"/>
    </row>
    <row r="46" spans="1:21" hidden="1" x14ac:dyDescent="0.2">
      <c r="A46" s="24"/>
    </row>
    <row r="47" spans="1:21" hidden="1" x14ac:dyDescent="0.2">
      <c r="A47" s="24"/>
    </row>
    <row r="48" spans="1:21" hidden="1" x14ac:dyDescent="0.2">
      <c r="A48" s="24"/>
    </row>
    <row r="49" s="24" customFormat="1" hidden="1" x14ac:dyDescent="0.2"/>
    <row r="50" s="24" customFormat="1" hidden="1" x14ac:dyDescent="0.2"/>
    <row r="51" s="24" customFormat="1" hidden="1" x14ac:dyDescent="0.2"/>
    <row r="52" s="24" customFormat="1" hidden="1" x14ac:dyDescent="0.2"/>
    <row r="53" s="24" customFormat="1" hidden="1" x14ac:dyDescent="0.2"/>
    <row r="54" s="24" customFormat="1" hidden="1" x14ac:dyDescent="0.2"/>
    <row r="55" s="24" customFormat="1" hidden="1" x14ac:dyDescent="0.2"/>
    <row r="56" s="24" customFormat="1" hidden="1" x14ac:dyDescent="0.2"/>
    <row r="57" s="24" customFormat="1" hidden="1" x14ac:dyDescent="0.2"/>
    <row r="58" s="24" customFormat="1" hidden="1" x14ac:dyDescent="0.2"/>
    <row r="59" s="24" customFormat="1" hidden="1" x14ac:dyDescent="0.2"/>
    <row r="60" s="24" customFormat="1" hidden="1" x14ac:dyDescent="0.2"/>
    <row r="61" s="24" customFormat="1" hidden="1" x14ac:dyDescent="0.2"/>
    <row r="62" s="24" customFormat="1" hidden="1" x14ac:dyDescent="0.2"/>
    <row r="63" s="24" customFormat="1" hidden="1" x14ac:dyDescent="0.2"/>
    <row r="64" s="24" customFormat="1" hidden="1" x14ac:dyDescent="0.2"/>
    <row r="65" s="24" customFormat="1" hidden="1" x14ac:dyDescent="0.2"/>
    <row r="66" s="24" customFormat="1" hidden="1" x14ac:dyDescent="0.2"/>
    <row r="67" s="24" customFormat="1" hidden="1" x14ac:dyDescent="0.2"/>
    <row r="68" s="24" customFormat="1" hidden="1" x14ac:dyDescent="0.2"/>
    <row r="69" s="24" customFormat="1" hidden="1" x14ac:dyDescent="0.2"/>
    <row r="70" s="24" customFormat="1" hidden="1" x14ac:dyDescent="0.2"/>
    <row r="71" s="24" customFormat="1" hidden="1" x14ac:dyDescent="0.2"/>
    <row r="72" s="24" customFormat="1" hidden="1" x14ac:dyDescent="0.2"/>
    <row r="73" s="24" customFormat="1" hidden="1" x14ac:dyDescent="0.2"/>
    <row r="74" s="24" customFormat="1" hidden="1" x14ac:dyDescent="0.2"/>
    <row r="75" s="24" customFormat="1" hidden="1" x14ac:dyDescent="0.2"/>
    <row r="76" s="24" customFormat="1" hidden="1" x14ac:dyDescent="0.2"/>
    <row r="77" s="24" customFormat="1" hidden="1" x14ac:dyDescent="0.2"/>
    <row r="78" s="24" customFormat="1" hidden="1" x14ac:dyDescent="0.2"/>
    <row r="79" s="24" customFormat="1" hidden="1" x14ac:dyDescent="0.2"/>
    <row r="80" s="24" customFormat="1" hidden="1" x14ac:dyDescent="0.2"/>
    <row r="81" s="24" customFormat="1" hidden="1" x14ac:dyDescent="0.2"/>
    <row r="82" s="24" customFormat="1" hidden="1" x14ac:dyDescent="0.2"/>
    <row r="83" s="24" customFormat="1" hidden="1" x14ac:dyDescent="0.2"/>
    <row r="84" s="24" customFormat="1" hidden="1" x14ac:dyDescent="0.2"/>
    <row r="85" s="24" customFormat="1" hidden="1" x14ac:dyDescent="0.2"/>
    <row r="86" s="24" customFormat="1" hidden="1" x14ac:dyDescent="0.2"/>
    <row r="87" s="24" customFormat="1" hidden="1" x14ac:dyDescent="0.2"/>
    <row r="88" s="24" customFormat="1" hidden="1" x14ac:dyDescent="0.2"/>
    <row r="89" s="24" customFormat="1" hidden="1" x14ac:dyDescent="0.2"/>
    <row r="90" s="24" customFormat="1" hidden="1" x14ac:dyDescent="0.2"/>
    <row r="91" s="24" customFormat="1" hidden="1" x14ac:dyDescent="0.2"/>
    <row r="92" s="24" customFormat="1" hidden="1" x14ac:dyDescent="0.2"/>
    <row r="93" s="24" customFormat="1" hidden="1" x14ac:dyDescent="0.2"/>
    <row r="94" s="24" customFormat="1" hidden="1" x14ac:dyDescent="0.2"/>
    <row r="95" s="24" customFormat="1" hidden="1" x14ac:dyDescent="0.2"/>
    <row r="96" s="24" customFormat="1" hidden="1" x14ac:dyDescent="0.2"/>
    <row r="97" spans="1:22" hidden="1" x14ac:dyDescent="0.2">
      <c r="A97" s="24"/>
    </row>
    <row r="98" spans="1:22" hidden="1" x14ac:dyDescent="0.2">
      <c r="A98" s="24"/>
    </row>
    <row r="99" spans="1:22" hidden="1" x14ac:dyDescent="0.2">
      <c r="A99" s="24"/>
    </row>
    <row r="100" spans="1:22" hidden="1" x14ac:dyDescent="0.2">
      <c r="V100" s="26"/>
    </row>
    <row r="101" spans="1:22" hidden="1" x14ac:dyDescent="0.2">
      <c r="V101" s="26"/>
    </row>
    <row r="102" spans="1:22" hidden="1" x14ac:dyDescent="0.2">
      <c r="V102" s="26"/>
    </row>
    <row r="103" spans="1:22" hidden="1" x14ac:dyDescent="0.2">
      <c r="V103" s="26"/>
    </row>
    <row r="104" spans="1:22" hidden="1" x14ac:dyDescent="0.2">
      <c r="V104" s="26"/>
    </row>
    <row r="105" spans="1:22" hidden="1" x14ac:dyDescent="0.2">
      <c r="V105" s="26"/>
    </row>
    <row r="106" spans="1:22" hidden="1" x14ac:dyDescent="0.2">
      <c r="V106" s="26"/>
    </row>
    <row r="107" spans="1:22" hidden="1" x14ac:dyDescent="0.2">
      <c r="V107" s="26"/>
    </row>
    <row r="108" spans="1:22" hidden="1" x14ac:dyDescent="0.2">
      <c r="V108" s="26"/>
    </row>
    <row r="109" spans="1:22" hidden="1" x14ac:dyDescent="0.2">
      <c r="V109" s="26"/>
    </row>
    <row r="110" spans="1:22" hidden="1" x14ac:dyDescent="0.2">
      <c r="V110" s="26"/>
    </row>
    <row r="111" spans="1:22" hidden="1" x14ac:dyDescent="0.2">
      <c r="V111" s="26"/>
    </row>
    <row r="112" spans="1:22" hidden="1" x14ac:dyDescent="0.2">
      <c r="V112" s="26"/>
    </row>
    <row r="113" spans="22:22" hidden="1" x14ac:dyDescent="0.2">
      <c r="V113" s="26"/>
    </row>
    <row r="114" spans="22:22" hidden="1" x14ac:dyDescent="0.2">
      <c r="V114" s="26"/>
    </row>
    <row r="115" spans="22:22" hidden="1" x14ac:dyDescent="0.2">
      <c r="V115" s="26"/>
    </row>
    <row r="116" spans="22:22" hidden="1" x14ac:dyDescent="0.2">
      <c r="V116" s="26"/>
    </row>
    <row r="117" spans="22:22" hidden="1" x14ac:dyDescent="0.2">
      <c r="V117" s="26"/>
    </row>
    <row r="118" spans="22:22" hidden="1" x14ac:dyDescent="0.2">
      <c r="V118" s="26"/>
    </row>
    <row r="119" spans="22:22" hidden="1" x14ac:dyDescent="0.2">
      <c r="V119" s="26"/>
    </row>
    <row r="120" spans="22:22" hidden="1" x14ac:dyDescent="0.2">
      <c r="V120" s="26"/>
    </row>
    <row r="121" spans="22:22" hidden="1" x14ac:dyDescent="0.2">
      <c r="V121" s="26"/>
    </row>
    <row r="122" spans="22:22" hidden="1" x14ac:dyDescent="0.2">
      <c r="V122" s="26"/>
    </row>
    <row r="123" spans="22:22" hidden="1" x14ac:dyDescent="0.2">
      <c r="V123" s="26"/>
    </row>
    <row r="124" spans="22:22" hidden="1" x14ac:dyDescent="0.2">
      <c r="V124" s="26"/>
    </row>
    <row r="125" spans="22:22" hidden="1" x14ac:dyDescent="0.2">
      <c r="V125" s="26"/>
    </row>
    <row r="126" spans="22:22" hidden="1" x14ac:dyDescent="0.2">
      <c r="V126" s="26"/>
    </row>
    <row r="127" spans="22:22" hidden="1" x14ac:dyDescent="0.2">
      <c r="V127" s="26"/>
    </row>
    <row r="128" spans="22:22" hidden="1" x14ac:dyDescent="0.2">
      <c r="V128" s="26"/>
    </row>
    <row r="129" spans="22:22" hidden="1" x14ac:dyDescent="0.2">
      <c r="V129" s="26"/>
    </row>
    <row r="130" spans="22:22" hidden="1" x14ac:dyDescent="0.2">
      <c r="V130" s="26"/>
    </row>
    <row r="131" spans="22:22" hidden="1" x14ac:dyDescent="0.2">
      <c r="V131" s="26"/>
    </row>
    <row r="132" spans="22:22" hidden="1" x14ac:dyDescent="0.2">
      <c r="V132" s="26"/>
    </row>
    <row r="133" spans="22:22" hidden="1" x14ac:dyDescent="0.2">
      <c r="V133" s="26"/>
    </row>
    <row r="134" spans="22:22" hidden="1" x14ac:dyDescent="0.2">
      <c r="V134" s="26"/>
    </row>
    <row r="135" spans="22:22" hidden="1" x14ac:dyDescent="0.2">
      <c r="V135" s="26"/>
    </row>
    <row r="136" spans="22:22" hidden="1" x14ac:dyDescent="0.2">
      <c r="V136" s="26"/>
    </row>
    <row r="137" spans="22:22" hidden="1" x14ac:dyDescent="0.2">
      <c r="V137" s="26"/>
    </row>
    <row r="138" spans="22:22" hidden="1" x14ac:dyDescent="0.2">
      <c r="V138" s="26"/>
    </row>
    <row r="139" spans="22:22" hidden="1" x14ac:dyDescent="0.2">
      <c r="V139" s="26"/>
    </row>
    <row r="140" spans="22:22" hidden="1" x14ac:dyDescent="0.2">
      <c r="V140" s="26"/>
    </row>
    <row r="141" spans="22:22" hidden="1" x14ac:dyDescent="0.2">
      <c r="V141" s="26"/>
    </row>
    <row r="142" spans="22:22" hidden="1" x14ac:dyDescent="0.2">
      <c r="V142" s="26"/>
    </row>
    <row r="143" spans="22:22" hidden="1" x14ac:dyDescent="0.2">
      <c r="V143" s="26"/>
    </row>
    <row r="144" spans="22:22" hidden="1" x14ac:dyDescent="0.2">
      <c r="V144" s="26"/>
    </row>
    <row r="145" spans="22:22" hidden="1" x14ac:dyDescent="0.2">
      <c r="V145" s="26"/>
    </row>
    <row r="146" spans="22:22" hidden="1" x14ac:dyDescent="0.2">
      <c r="V146" s="26"/>
    </row>
    <row r="147" spans="22:22" hidden="1" x14ac:dyDescent="0.2">
      <c r="V147" s="26"/>
    </row>
    <row r="148" spans="22:22" hidden="1" x14ac:dyDescent="0.2">
      <c r="V148" s="26"/>
    </row>
    <row r="149" spans="22:22" hidden="1" x14ac:dyDescent="0.2">
      <c r="V149" s="26"/>
    </row>
    <row r="150" spans="22:22" hidden="1" x14ac:dyDescent="0.2">
      <c r="V150" s="26"/>
    </row>
    <row r="151" spans="22:22" hidden="1" x14ac:dyDescent="0.2">
      <c r="V151" s="26"/>
    </row>
    <row r="152" spans="22:22" hidden="1" x14ac:dyDescent="0.2">
      <c r="V152" s="26"/>
    </row>
    <row r="153" spans="22:22" hidden="1" x14ac:dyDescent="0.2">
      <c r="V153" s="26"/>
    </row>
    <row r="154" spans="22:22" hidden="1" x14ac:dyDescent="0.2">
      <c r="V154" s="26"/>
    </row>
    <row r="155" spans="22:22" hidden="1" x14ac:dyDescent="0.2">
      <c r="V155" s="26"/>
    </row>
    <row r="156" spans="22:22" hidden="1" x14ac:dyDescent="0.2">
      <c r="V156" s="26"/>
    </row>
    <row r="157" spans="22:22" hidden="1" x14ac:dyDescent="0.2">
      <c r="V157" s="26"/>
    </row>
    <row r="158" spans="22:22" hidden="1" x14ac:dyDescent="0.2">
      <c r="V158" s="26"/>
    </row>
    <row r="159" spans="22:22" hidden="1" x14ac:dyDescent="0.2">
      <c r="V159" s="26"/>
    </row>
    <row r="160" spans="22:22" hidden="1" x14ac:dyDescent="0.2">
      <c r="V160" s="26"/>
    </row>
    <row r="161" spans="22:22" hidden="1" x14ac:dyDescent="0.2">
      <c r="V161" s="26"/>
    </row>
    <row r="162" spans="22:22" hidden="1" x14ac:dyDescent="0.2">
      <c r="V162" s="26"/>
    </row>
    <row r="163" spans="22:22" hidden="1" x14ac:dyDescent="0.2">
      <c r="V163" s="26"/>
    </row>
    <row r="164" spans="22:22" hidden="1" x14ac:dyDescent="0.2">
      <c r="V164" s="26"/>
    </row>
    <row r="165" spans="22:22" hidden="1" x14ac:dyDescent="0.2">
      <c r="V165" s="26"/>
    </row>
    <row r="166" spans="22:22" hidden="1" x14ac:dyDescent="0.2">
      <c r="V166" s="26"/>
    </row>
    <row r="167" spans="22:22" hidden="1" x14ac:dyDescent="0.2">
      <c r="V167" s="26"/>
    </row>
    <row r="168" spans="22:22" hidden="1" x14ac:dyDescent="0.2">
      <c r="V168" s="26"/>
    </row>
    <row r="169" spans="22:22" hidden="1" x14ac:dyDescent="0.2">
      <c r="V169" s="26"/>
    </row>
    <row r="170" spans="22:22" hidden="1" x14ac:dyDescent="0.2">
      <c r="V170" s="26"/>
    </row>
    <row r="171" spans="22:22" hidden="1" x14ac:dyDescent="0.2">
      <c r="V171" s="26"/>
    </row>
  </sheetData>
  <sheetProtection algorithmName="SHA-512" hashValue="wCyJmzDgyPelf5zZlm2Mrg/ywsahz+sptzAIB0km0Arf9CnW4GthSVF5HZgoWMqreryw0VEJjZzwNRJcaZzm9w==" saltValue="wU8o5VFL+wqINdLYSPAwWg==" spinCount="100000" sheet="1" formatCells="0" formatColumns="0" formatRows="0" insertColumns="0" insertRows="0" insertHyperlinks="0" deleteColumns="0" deleteRows="0" sort="0" autoFilter="0" pivotTables="0"/>
  <mergeCells count="5">
    <mergeCell ref="B10:C10"/>
    <mergeCell ref="B8:C8"/>
    <mergeCell ref="B9:C9"/>
    <mergeCell ref="B12:C12"/>
    <mergeCell ref="B34:J35"/>
  </mergeCells>
  <conditionalFormatting sqref="E16:E17">
    <cfRule type="expression" dxfId="1" priority="3">
      <formula>$E$9&gt;0</formula>
    </cfRule>
  </conditionalFormatting>
  <conditionalFormatting sqref="E18:E23">
    <cfRule type="expression" dxfId="0" priority="1">
      <formula>$E$9=0</formula>
    </cfRule>
  </conditionalFormatting>
  <dataValidations disablePrompts="1" count="1">
    <dataValidation type="list" allowBlank="1" showInputMessage="1" showErrorMessage="1" sqref="F3:I3 M3:P3">
      <formula1>"Kromme,Lineair"</formula1>
    </dataValidation>
  </dataValidations>
  <pageMargins left="0.7" right="0.7" top="0.75" bottom="0.75" header="0.3" footer="0.3"/>
  <pageSetup paperSize="9" orientation="portrait" r:id="rId1"/>
  <headerFooter>
    <oddFooter>&amp;L_x000D_&amp;1#&amp;"Calibri"&amp;10&amp;K000000 Intern gebruik</oddFooter>
  </headerFooter>
  <ignoredErrors>
    <ignoredError sqref="E39:E65535" evalError="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G18" sqref="G18"/>
    </sheetView>
  </sheetViews>
  <sheetFormatPr defaultRowHeight="12.75" x14ac:dyDescent="0.2"/>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6CFCCC923CE8A42A31D8548B6BEC1D6" ma:contentTypeVersion="18" ma:contentTypeDescription="Een nieuw document maken." ma:contentTypeScope="" ma:versionID="97a9b9fe9b919980c6fba4542235d6fc">
  <xsd:schema xmlns:xsd="http://www.w3.org/2001/XMLSchema" xmlns:xs="http://www.w3.org/2001/XMLSchema" xmlns:p="http://schemas.microsoft.com/office/2006/metadata/properties" xmlns:ns2="fb91c865-78b9-4cd2-880d-8bf6479358b0" xmlns:ns3="e8a3c879-74cd-4b30-ae9a-b1db80100801" targetNamespace="http://schemas.microsoft.com/office/2006/metadata/properties" ma:root="true" ma:fieldsID="474e46b18492148b91ee13e0db125539" ns2:_="" ns3:_="">
    <xsd:import namespace="fb91c865-78b9-4cd2-880d-8bf6479358b0"/>
    <xsd:import namespace="e8a3c879-74cd-4b30-ae9a-b1db8010080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LengthInSeconds" minOccurs="0"/>
                <xsd:element ref="ns3:SharedWithUsers" minOccurs="0"/>
                <xsd:element ref="ns3:SharedWithDetails" minOccurs="0"/>
                <xsd:element ref="ns2:MediaServiceObjectDetectorVersions" minOccurs="0"/>
                <xsd:element ref="ns2:MediaServiceSearchProperties" minOccurs="0"/>
                <xsd:element ref="ns2:Opmerking"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b91c865-78b9-4cd2-880d-8bf6479358b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3" nillable="true" ma:taxonomy="true" ma:internalName="lcf76f155ced4ddcb4097134ff3c332f" ma:taxonomyFieldName="MediaServiceImageTags" ma:displayName="Afbeeldingtags" ma:readOnly="false" ma:fieldId="{5cf76f15-5ced-4ddc-b409-7134ff3c332f}" ma:taxonomyMulti="true" ma:sspId="216111b4-eef5-40de-9a38-d5cb579345e2"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Opmerking" ma:index="25" nillable="true" ma:displayName="Opmerking" ma:format="Dropdown" ma:internalName="Opmerking">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8a3c879-74cd-4b30-ae9a-b1db8010080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a2c23f0-cd9c-4449-ae1e-e9271079088d}" ma:internalName="TaxCatchAll" ma:showField="CatchAllData" ma:web="e8a3c879-74cd-4b30-ae9a-b1db80100801">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Opmerking xmlns="fb91c865-78b9-4cd2-880d-8bf6479358b0" xsi:nil="true"/>
    <TaxCatchAll xmlns="e8a3c879-74cd-4b30-ae9a-b1db80100801" xsi:nil="true"/>
    <lcf76f155ced4ddcb4097134ff3c332f xmlns="fb91c865-78b9-4cd2-880d-8bf6479358b0">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BC4DDE9-48A0-4CD2-B8C3-458E2FCCB98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b91c865-78b9-4cd2-880d-8bf6479358b0"/>
    <ds:schemaRef ds:uri="e8a3c879-74cd-4b30-ae9a-b1db8010080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9AD6B0A-1715-4705-82AB-2FD88B61E444}">
  <ds:schemaRefs>
    <ds:schemaRef ds:uri="http://purl.org/dc/elements/1.1/"/>
    <ds:schemaRef ds:uri="http://schemas.microsoft.com/office/2006/metadata/properties"/>
    <ds:schemaRef ds:uri="fb91c865-78b9-4cd2-880d-8bf6479358b0"/>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e8a3c879-74cd-4b30-ae9a-b1db80100801"/>
    <ds:schemaRef ds:uri="http://www.w3.org/XML/1998/namespace"/>
    <ds:schemaRef ds:uri="http://purl.org/dc/dcmitype/"/>
  </ds:schemaRefs>
</ds:datastoreItem>
</file>

<file path=customXml/itemProps3.xml><?xml version="1.0" encoding="utf-8"?>
<ds:datastoreItem xmlns:ds="http://schemas.openxmlformats.org/officeDocument/2006/customXml" ds:itemID="{D8EE905A-F510-4490-B511-BC0FA581DE4B}">
  <ds:schemaRefs>
    <ds:schemaRef ds:uri="http://schemas.microsoft.com/sharepoint/v3/contenttype/forms"/>
  </ds:schemaRefs>
</ds:datastoreItem>
</file>

<file path=docMetadata/LabelInfo.xml><?xml version="1.0" encoding="utf-8"?>
<clbl:labelList xmlns:clbl="http://schemas.microsoft.com/office/2020/mipLabelMetadata">
  <clbl:label id="{681dcdd7-3e43-49fb-ac1e-2321f7e63421}" enabled="1" method="Standard" siteId="{1321633e-f6b9-44e2-a44f-59b9d264ecb7}" contentBits="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4</vt:i4>
      </vt:variant>
    </vt:vector>
  </HeadingPairs>
  <TitlesOfParts>
    <vt:vector size="4" baseType="lpstr">
      <vt:lpstr>Invulinstructie </vt:lpstr>
      <vt:lpstr>In te vullen prijzenblad </vt:lpstr>
      <vt:lpstr>Bepaling score onderdeel prijs</vt:lpstr>
      <vt:lpstr>Opt. toelichting </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Corporation</dc:creator>
  <cp:keywords/>
  <dc:description/>
  <cp:lastModifiedBy>Greijer, Lucien</cp:lastModifiedBy>
  <cp:revision/>
  <dcterms:created xsi:type="dcterms:W3CDTF">1996-11-27T13:48:17Z</dcterms:created>
  <dcterms:modified xsi:type="dcterms:W3CDTF">2025-03-13T08:36:35Z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0x01010016CFCCC923CE8A42A31D8548B6BEC1D6</vt:lpwstr>
  </property>
  <property fmtid="{D5CDD505-2E9C-101B-9397-08002B2CF9AE}" pid="3" name="MediaServiceImageTags">
    <vt:lpwstr/>
  </property>
</Properties>
</file>