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28BB9EDF-C707-4982-B793-F002E017E9A9}" xr6:coauthVersionLast="47" xr6:coauthVersionMax="47" xr10:uidLastSave="{00000000-0000-0000-0000-000000000000}"/>
  <workbookProtection workbookAlgorithmName="SHA-512" workbookHashValue="q6b2/u2VMzY23PHmmFNrLedkO0q/a+LMrPEdUef7GieQSUtb3N/OGRsNGkg4NN/pRcWFcGpknt7oyQLVl1I4gA==" workbookSaltValue="dk6Q7k9Qui2FCQ/oPiSZfg==" workbookSpinCount="100000" lockStructure="1"/>
  <bookViews>
    <workbookView xWindow="-120" yWindow="-120" windowWidth="29040" windowHeight="15840" tabRatio="753" xr2:uid="{00000000-000D-0000-FFFF-FFFF00000000}"/>
  </bookViews>
  <sheets>
    <sheet name="P3 Basisassortiment" sheetId="9" r:id="rId1"/>
    <sheet name="P3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1" l="1"/>
  <c r="U18" i="9"/>
  <c r="U17" i="9"/>
  <c r="U12" i="9"/>
  <c r="U13" i="9"/>
  <c r="U14" i="9"/>
  <c r="U15" i="9"/>
  <c r="U16" i="9"/>
  <c r="U11" i="9"/>
  <c r="T17" i="9"/>
  <c r="T12" i="9"/>
  <c r="T13" i="9"/>
  <c r="T14" i="9"/>
  <c r="T15" i="9"/>
  <c r="T16" i="9"/>
  <c r="T11" i="9"/>
  <c r="G5" i="10"/>
  <c r="G4" i="10"/>
  <c r="I23" i="11" s="1"/>
  <c r="G3" i="10"/>
  <c r="G2" i="10"/>
  <c r="C5" i="10"/>
  <c r="I23" i="9" s="1"/>
  <c r="C4" i="10"/>
  <c r="I22" i="9" s="1"/>
  <c r="C3" i="10"/>
  <c r="I21" i="9" s="1"/>
  <c r="C2" i="10"/>
  <c r="I20" i="9" s="1"/>
  <c r="I21" i="11"/>
  <c r="M31" i="9"/>
  <c r="M30" i="9"/>
  <c r="R13" i="11"/>
  <c r="R14" i="11"/>
  <c r="R15" i="11"/>
  <c r="R16" i="11"/>
  <c r="R17" i="11"/>
  <c r="R12" i="11"/>
  <c r="R12" i="9"/>
  <c r="R13" i="9"/>
  <c r="R14" i="9"/>
  <c r="R15" i="9"/>
  <c r="R16" i="9"/>
  <c r="R11" i="9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H22" i="11" l="1"/>
  <c r="I22" i="11" s="1"/>
  <c r="I24" i="11"/>
  <c r="F44" i="9"/>
  <c r="F41" i="9"/>
  <c r="F42" i="9"/>
  <c r="H42" i="9"/>
  <c r="F45" i="9"/>
  <c r="I14" i="9"/>
  <c r="I11" i="9"/>
  <c r="H44" i="9"/>
  <c r="H41" i="9"/>
  <c r="H43" i="9"/>
  <c r="D56" i="9"/>
  <c r="H45" i="9"/>
  <c r="D29" i="11"/>
  <c r="H21" i="11" s="1"/>
  <c r="H40" i="9"/>
  <c r="D66" i="9"/>
  <c r="H56" i="9"/>
  <c r="H66" i="9"/>
  <c r="M32" i="9" s="1"/>
  <c r="M33" i="9" s="1"/>
  <c r="M19" i="9" s="1"/>
  <c r="H46" i="9" l="1"/>
</calcChain>
</file>

<file path=xl/sharedStrings.xml><?xml version="1.0" encoding="utf-8"?>
<sst xmlns="http://schemas.openxmlformats.org/spreadsheetml/2006/main" count="131" uniqueCount="67">
  <si>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</si>
  <si>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</si>
  <si>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</si>
  <si>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</si>
  <si>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</si>
  <si>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</si>
  <si>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</si>
  <si>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</si>
  <si>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</si>
  <si>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</si>
  <si>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</si>
  <si>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</si>
  <si>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</si>
  <si>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</si>
  <si>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</si>
  <si>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</si>
  <si>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</si>
  <si>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</si>
  <si>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</si>
  <si>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</si>
  <si>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</si>
  <si>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</si>
  <si>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</si>
  <si>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</si>
  <si>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</si>
  <si>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</si>
  <si>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</si>
  <si>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</si>
  <si>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</si>
  <si>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</si>
  <si>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</si>
  <si>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</si>
  <si>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</si>
  <si>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</si>
  <si>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</si>
  <si>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</si>
  <si>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</si>
  <si>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</si>
  <si>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</si>
  <si>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</si>
  <si>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</si>
  <si>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</si>
  <si>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</si>
  <si>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</si>
  <si>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</si>
  <si>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</si>
  <si>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</si>
  <si>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</si>
  <si>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</si>
  <si>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</si>
  <si>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</si>
  <si>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</si>
  <si>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</si>
  <si>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</si>
  <si>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Perceel: 3</t>
  </si>
  <si>
    <t>Projectmatig werken voor projectonderst….</t>
  </si>
  <si>
    <t>Leiding geven aan projecten</t>
  </si>
  <si>
    <t>Programmatisch creëren</t>
  </si>
  <si>
    <t>Professioneel opdrachtgeverschap</t>
  </si>
  <si>
    <t>Procesmanagement</t>
  </si>
  <si>
    <t>Transitiemanagement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</si>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</sst>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28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abSelected="1" zoomScale="90" zoomScaleNormal="90" workbookViewId="0">
      <pane xSplit="1" topLeftCell="F1" activePane="topRight" state="frozen"/>
      <selection pane="topRight" activeCell="R19" sqref="R19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8" width="14.85546875" style="7" customWidth="1"/>
    <col min="9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5.28515625" style="7" customWidth="1"/>
    <col min="19" max="19" width="7.140625" style="7" customWidth="1"/>
    <col min="20" max="20" width="20" style="2" hidden="1" customWidth="1"/>
    <col min="21" max="21" width="3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20" t="s">
        <v>19</v>
      </c>
      <c r="G9" s="121"/>
      <c r="H9" s="121"/>
      <c r="I9" s="121"/>
      <c r="J9" s="35"/>
      <c r="K9" s="118" t="s">
        <v>20</v>
      </c>
      <c r="L9" s="119"/>
      <c r="M9" s="119"/>
      <c r="N9" s="12"/>
      <c r="O9" s="118" t="s">
        <v>2</v>
      </c>
      <c r="P9" s="119"/>
      <c r="Q9" s="119"/>
      <c r="R9" s="119"/>
      <c r="S9" s="61"/>
      <c r="T9" s="105" t="s">
        <v>46</v>
      </c>
      <c r="U9" s="106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65</v>
      </c>
      <c r="U10" s="34" t="s">
        <v>66</v>
      </c>
      <c r="V10" s="104"/>
      <c r="W10" s="7"/>
      <c r="X10" s="7"/>
    </row>
    <row r="11" spans="1:24" x14ac:dyDescent="0.25">
      <c r="A11" s="52" t="s">
        <v>55</v>
      </c>
      <c r="B11" s="5"/>
      <c r="C11" s="100"/>
      <c r="D11" s="101"/>
      <c r="E11" s="5"/>
      <c r="F11" s="102"/>
      <c r="G11" s="102"/>
      <c r="H11" s="51">
        <f>IF(ISBLANK(A11),"",F11+G11)</f>
        <v>0</v>
      </c>
      <c r="I11" s="51">
        <f>IFERROR(H11/D11,0)</f>
        <v>0</v>
      </c>
      <c r="J11" s="5"/>
      <c r="K11" s="100"/>
      <c r="L11" s="51" t="str">
        <f t="shared" ref="L11:L16" si="0">IF(K11="Ja",F11,"")</f>
        <v/>
      </c>
      <c r="M11" s="51">
        <f>IFERROR(L11/D11,0)</f>
        <v>0</v>
      </c>
      <c r="N11" s="5"/>
      <c r="O11" s="102"/>
      <c r="P11" s="69">
        <f>IFERROR(O11/D11,0)</f>
        <v>0</v>
      </c>
      <c r="Q11" s="102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56</v>
      </c>
      <c r="C12" s="100"/>
      <c r="D12" s="101"/>
      <c r="F12" s="103"/>
      <c r="G12" s="103"/>
      <c r="H12" s="51">
        <f t="shared" ref="H12:H16" si="1">IF(ISBLANK(A12),"",F12+G12)</f>
        <v>0</v>
      </c>
      <c r="I12" s="51">
        <f t="shared" ref="I12:I16" si="2">IFERROR(H12/D12,0)</f>
        <v>0</v>
      </c>
      <c r="K12" s="100"/>
      <c r="L12" s="51" t="str">
        <f t="shared" si="0"/>
        <v/>
      </c>
      <c r="M12" s="51">
        <f t="shared" ref="M12:M16" si="3">IFERROR(L12/D12,0)</f>
        <v>0</v>
      </c>
      <c r="O12" s="102"/>
      <c r="P12" s="69">
        <f t="shared" ref="P12:P16" si="4">IFERROR(O12/D12,0)</f>
        <v>0</v>
      </c>
      <c r="Q12" s="102"/>
      <c r="R12" s="69">
        <f t="shared" ref="R12:R16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57</v>
      </c>
      <c r="C13" s="100"/>
      <c r="D13" s="101"/>
      <c r="F13" s="103"/>
      <c r="G13" s="103"/>
      <c r="H13" s="51">
        <f t="shared" si="1"/>
        <v>0</v>
      </c>
      <c r="I13" s="51">
        <f t="shared" si="2"/>
        <v>0</v>
      </c>
      <c r="K13" s="100"/>
      <c r="L13" s="51" t="str">
        <f t="shared" si="0"/>
        <v/>
      </c>
      <c r="M13" s="51">
        <f t="shared" si="3"/>
        <v>0</v>
      </c>
      <c r="O13" s="102"/>
      <c r="P13" s="69">
        <f t="shared" si="4"/>
        <v>0</v>
      </c>
      <c r="Q13" s="102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 t="s">
        <v>58</v>
      </c>
      <c r="C14" s="100"/>
      <c r="D14" s="101"/>
      <c r="F14" s="103"/>
      <c r="G14" s="103"/>
      <c r="H14" s="51">
        <f t="shared" si="1"/>
        <v>0</v>
      </c>
      <c r="I14" s="51">
        <f t="shared" si="2"/>
        <v>0</v>
      </c>
      <c r="K14" s="100"/>
      <c r="L14" s="51" t="str">
        <f t="shared" si="0"/>
        <v/>
      </c>
      <c r="M14" s="51">
        <f t="shared" si="3"/>
        <v>0</v>
      </c>
      <c r="O14" s="102"/>
      <c r="P14" s="69">
        <f t="shared" si="4"/>
        <v>0</v>
      </c>
      <c r="Q14" s="102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 t="s">
        <v>59</v>
      </c>
      <c r="C15" s="100"/>
      <c r="D15" s="101"/>
      <c r="F15" s="103"/>
      <c r="G15" s="103"/>
      <c r="H15" s="51">
        <f t="shared" si="1"/>
        <v>0</v>
      </c>
      <c r="I15" s="51">
        <f t="shared" si="2"/>
        <v>0</v>
      </c>
      <c r="K15" s="100"/>
      <c r="L15" s="51" t="str">
        <f t="shared" si="0"/>
        <v/>
      </c>
      <c r="M15" s="51">
        <f t="shared" si="3"/>
        <v>0</v>
      </c>
      <c r="O15" s="102"/>
      <c r="P15" s="69">
        <f t="shared" si="4"/>
        <v>0</v>
      </c>
      <c r="Q15" s="102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 t="s">
        <v>60</v>
      </c>
      <c r="C16" s="100"/>
      <c r="D16" s="101"/>
      <c r="E16" s="38"/>
      <c r="F16" s="103"/>
      <c r="G16" s="103"/>
      <c r="H16" s="51">
        <f t="shared" si="1"/>
        <v>0</v>
      </c>
      <c r="I16" s="51">
        <f t="shared" si="2"/>
        <v>0</v>
      </c>
      <c r="K16" s="100"/>
      <c r="L16" s="51" t="str">
        <f t="shared" si="0"/>
        <v/>
      </c>
      <c r="M16" s="51">
        <f t="shared" si="3"/>
        <v>0</v>
      </c>
      <c r="O16" s="102"/>
      <c r="P16" s="69">
        <f t="shared" si="4"/>
        <v>0</v>
      </c>
      <c r="Q16" s="102"/>
      <c r="R16" s="69">
        <f t="shared" si="5"/>
        <v>0</v>
      </c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7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08" t="s">
        <v>47</v>
      </c>
      <c r="G18" s="108"/>
      <c r="H18" s="108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10" t="s">
        <v>34</v>
      </c>
      <c r="G19" s="110"/>
      <c r="H19" s="34" t="s">
        <v>49</v>
      </c>
      <c r="I19" s="71"/>
      <c r="K19" s="124" t="s">
        <v>53</v>
      </c>
      <c r="L19" s="125"/>
      <c r="M19" s="83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09" t="s">
        <v>35</v>
      </c>
      <c r="G20" s="109"/>
      <c r="H20" s="67">
        <v>300</v>
      </c>
      <c r="I20" s="98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09" t="s">
        <v>41</v>
      </c>
      <c r="G21" s="109"/>
      <c r="H21" s="67">
        <v>270</v>
      </c>
      <c r="I21" s="98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09" t="s">
        <v>42</v>
      </c>
      <c r="G22" s="109"/>
      <c r="H22" s="67">
        <v>1250</v>
      </c>
      <c r="I22" s="98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09" t="s">
        <v>48</v>
      </c>
      <c r="G23" s="109"/>
      <c r="H23" s="67">
        <v>1500</v>
      </c>
      <c r="I23" s="98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4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4"/>
      <c r="F28" s="92"/>
      <c r="G28" s="92"/>
      <c r="H28" s="93"/>
      <c r="I28" s="93"/>
      <c r="J28" s="96"/>
      <c r="K28" s="122" t="s">
        <v>52</v>
      </c>
      <c r="L28" s="122"/>
      <c r="M28" s="122"/>
      <c r="N28" s="95"/>
      <c r="O28" s="92"/>
      <c r="P28" s="92"/>
      <c r="Q28" s="92"/>
      <c r="R28" s="92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5"/>
      <c r="K29" s="123" t="s">
        <v>34</v>
      </c>
      <c r="L29" s="123"/>
      <c r="M29" s="91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99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99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25</v>
      </c>
      <c r="L32" s="81"/>
      <c r="M32" s="99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5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11" t="s">
        <v>19</v>
      </c>
      <c r="G38" s="112"/>
      <c r="H38" s="112"/>
      <c r="I38" s="74"/>
      <c r="J38" s="79"/>
      <c r="K38" s="113"/>
      <c r="L38" s="113"/>
      <c r="M38" s="74"/>
      <c r="N38" s="12"/>
      <c r="O38" s="114" t="s">
        <v>2</v>
      </c>
      <c r="P38" s="114"/>
      <c r="Q38" s="114"/>
      <c r="R38" s="48"/>
      <c r="T38" s="108"/>
      <c r="U38" s="108"/>
      <c r="V38" s="108"/>
      <c r="W38" s="108"/>
      <c r="X38" s="7"/>
    </row>
    <row r="39" spans="2:24" ht="4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Projectmatig werken voor projectonderst….</v>
      </c>
      <c r="D40" s="43">
        <v>0.2</v>
      </c>
      <c r="F40" s="21">
        <f t="shared" ref="F40:F45" si="9">IF(ISBLANK(H11),"",H11)</f>
        <v>0</v>
      </c>
      <c r="G40" s="56">
        <f t="shared" ref="G40:G45" si="10">IF(ISBLANK(D40),"",(1*$D$30)*D40)</f>
        <v>8.0000000000000016E-2</v>
      </c>
      <c r="H40" s="58">
        <f t="shared" ref="H40:H45" si="11">IF(ISBLANK(D40),"",H11*G40)</f>
        <v>0</v>
      </c>
      <c r="I40" s="88"/>
      <c r="J40" s="68"/>
      <c r="K40" s="68"/>
      <c r="L40" s="76"/>
      <c r="M40" s="76"/>
      <c r="T40" s="107"/>
      <c r="U40" s="7"/>
      <c r="V40" s="7"/>
      <c r="W40" s="7"/>
      <c r="X40" s="7"/>
    </row>
    <row r="41" spans="2:24" x14ac:dyDescent="0.25">
      <c r="C41" s="19" t="str">
        <f t="shared" si="8"/>
        <v>Leiding geven aan projecten</v>
      </c>
      <c r="D41" s="43">
        <v>0.2</v>
      </c>
      <c r="F41" s="21">
        <f t="shared" si="9"/>
        <v>0</v>
      </c>
      <c r="G41" s="56">
        <f t="shared" si="10"/>
        <v>8.0000000000000016E-2</v>
      </c>
      <c r="H41" s="58">
        <f t="shared" si="11"/>
        <v>0</v>
      </c>
      <c r="I41" s="88"/>
      <c r="J41" s="68"/>
      <c r="K41" s="68"/>
      <c r="L41" s="76"/>
      <c r="M41" s="76"/>
      <c r="T41" s="107"/>
      <c r="U41" s="7"/>
      <c r="V41" s="7"/>
      <c r="W41" s="7"/>
      <c r="X41" s="7"/>
    </row>
    <row r="42" spans="2:24" x14ac:dyDescent="0.25">
      <c r="C42" s="19" t="str">
        <f t="shared" si="8"/>
        <v>Programmatisch creëren</v>
      </c>
      <c r="D42" s="43">
        <v>0.15</v>
      </c>
      <c r="F42" s="21">
        <f t="shared" si="9"/>
        <v>0</v>
      </c>
      <c r="G42" s="56">
        <f t="shared" si="10"/>
        <v>0.06</v>
      </c>
      <c r="H42" s="58">
        <f t="shared" si="11"/>
        <v>0</v>
      </c>
      <c r="I42" s="88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>Professioneel opdrachtgeverschap</v>
      </c>
      <c r="D43" s="43">
        <v>0.1</v>
      </c>
      <c r="F43" s="21">
        <f t="shared" si="9"/>
        <v>0</v>
      </c>
      <c r="G43" s="56">
        <f t="shared" si="10"/>
        <v>4.0000000000000008E-2</v>
      </c>
      <c r="H43" s="58">
        <f t="shared" si="11"/>
        <v>0</v>
      </c>
      <c r="I43" s="88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>Procesmanagement</v>
      </c>
      <c r="D44" s="43">
        <v>0.2</v>
      </c>
      <c r="F44" s="21">
        <f t="shared" si="9"/>
        <v>0</v>
      </c>
      <c r="G44" s="56">
        <f t="shared" si="10"/>
        <v>8.0000000000000016E-2</v>
      </c>
      <c r="H44" s="58">
        <f t="shared" si="11"/>
        <v>0</v>
      </c>
      <c r="I44" s="88"/>
      <c r="T44" s="7"/>
      <c r="U44" s="7"/>
      <c r="V44" s="7"/>
      <c r="W44" s="7"/>
      <c r="X44" s="7"/>
    </row>
    <row r="45" spans="2:24" x14ac:dyDescent="0.25">
      <c r="C45" s="19" t="str">
        <f t="shared" si="8"/>
        <v>Transitiemanagement</v>
      </c>
      <c r="D45" s="43">
        <v>0.15</v>
      </c>
      <c r="F45" s="21">
        <f t="shared" si="9"/>
        <v>0</v>
      </c>
      <c r="G45" s="56">
        <f t="shared" si="10"/>
        <v>0.06</v>
      </c>
      <c r="H45" s="58">
        <f t="shared" si="11"/>
        <v>0</v>
      </c>
      <c r="I45" s="88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89"/>
    </row>
    <row r="47" spans="2:24" x14ac:dyDescent="0.25">
      <c r="I47" s="68"/>
    </row>
    <row r="48" spans="2:24" ht="15" customHeight="1" x14ac:dyDescent="0.25">
      <c r="F48" s="115" t="s">
        <v>31</v>
      </c>
      <c r="G48" s="116"/>
      <c r="H48" s="116"/>
      <c r="I48" s="90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Projectmatig werken voor projectonderst….</v>
      </c>
      <c r="D50" s="40">
        <f>IF(ISBLANK(D40),"",D40)</f>
        <v>0.2</v>
      </c>
      <c r="F50" s="21" t="str">
        <f t="shared" ref="F50:F55" si="13">IF(ISBLANK(O11),"",O11)</f>
        <v/>
      </c>
      <c r="G50" s="56">
        <f t="shared" ref="G50:G55" si="14">IF(ISBLANK(D40),"",((1*$D$31)*$D$35)*D40)</f>
        <v>0.10800000000000001</v>
      </c>
      <c r="H50" s="58" t="str">
        <f>IF(F50="","",(F50*G50)/9)</f>
        <v/>
      </c>
      <c r="I50" s="88"/>
    </row>
    <row r="51" spans="3:9" x14ac:dyDescent="0.25">
      <c r="C51" s="19" t="str">
        <f t="shared" si="12"/>
        <v>Leiding geven aan projecten</v>
      </c>
      <c r="D51" s="40">
        <f t="shared" ref="D51:D55" si="15">IF(ISBLANK(D41),"",D41)</f>
        <v>0.2</v>
      </c>
      <c r="F51" s="21" t="str">
        <f t="shared" si="13"/>
        <v/>
      </c>
      <c r="G51" s="56">
        <f t="shared" si="14"/>
        <v>0.10800000000000001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Programmatisch creëren</v>
      </c>
      <c r="D52" s="40">
        <f t="shared" si="15"/>
        <v>0.15</v>
      </c>
      <c r="F52" s="21" t="str">
        <f t="shared" si="13"/>
        <v/>
      </c>
      <c r="G52" s="56">
        <f t="shared" si="14"/>
        <v>8.1000000000000003E-2</v>
      </c>
      <c r="H52" s="58" t="str">
        <f t="shared" si="16"/>
        <v/>
      </c>
      <c r="I52" s="88"/>
    </row>
    <row r="53" spans="3:9" x14ac:dyDescent="0.25">
      <c r="C53" s="19" t="str">
        <f t="shared" si="12"/>
        <v>Professioneel opdrachtgeverschap</v>
      </c>
      <c r="D53" s="40">
        <f t="shared" si="15"/>
        <v>0.1</v>
      </c>
      <c r="F53" s="21" t="str">
        <f t="shared" si="13"/>
        <v/>
      </c>
      <c r="G53" s="56">
        <f t="shared" si="14"/>
        <v>5.4000000000000006E-2</v>
      </c>
      <c r="H53" s="58" t="str">
        <f t="shared" si="16"/>
        <v/>
      </c>
      <c r="I53" s="88"/>
    </row>
    <row r="54" spans="3:9" x14ac:dyDescent="0.25">
      <c r="C54" s="19" t="str">
        <f t="shared" si="12"/>
        <v>Procesmanagement</v>
      </c>
      <c r="D54" s="40">
        <f t="shared" si="15"/>
        <v>0.2</v>
      </c>
      <c r="F54" s="21" t="str">
        <f t="shared" si="13"/>
        <v/>
      </c>
      <c r="G54" s="56">
        <f t="shared" si="14"/>
        <v>0.10800000000000001</v>
      </c>
      <c r="H54" s="58" t="str">
        <f t="shared" si="16"/>
        <v/>
      </c>
      <c r="I54" s="88"/>
    </row>
    <row r="55" spans="3:9" x14ac:dyDescent="0.25">
      <c r="C55" s="19" t="str">
        <f t="shared" si="12"/>
        <v>Transitiemanagement</v>
      </c>
      <c r="D55" s="40">
        <f t="shared" si="15"/>
        <v>0.15</v>
      </c>
      <c r="F55" s="21" t="str">
        <f t="shared" si="13"/>
        <v/>
      </c>
      <c r="G55" s="56">
        <f t="shared" si="14"/>
        <v>8.1000000000000003E-2</v>
      </c>
      <c r="H55" s="58" t="str">
        <f t="shared" si="16"/>
        <v/>
      </c>
      <c r="I55" s="88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89"/>
    </row>
    <row r="57" spans="3:9" x14ac:dyDescent="0.25">
      <c r="I57" s="68"/>
    </row>
    <row r="58" spans="3:9" x14ac:dyDescent="0.25">
      <c r="F58" s="117" t="s">
        <v>32</v>
      </c>
      <c r="G58" s="117"/>
      <c r="H58" s="117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Projectmatig werken voor projectonderst….</v>
      </c>
      <c r="D60" s="40">
        <f>IF(ISBLANK(D40),"",D40)</f>
        <v>0.2</v>
      </c>
      <c r="F60" s="21" t="str">
        <f t="shared" ref="F60:F65" si="18">IF(ISBLANK(Q11),"",Q11)</f>
        <v/>
      </c>
      <c r="G60" s="56">
        <f t="shared" ref="G60:G65" si="19">IF(ISBLANK(D40),"",((1*$D$31)*$D$36)*D60)</f>
        <v>1.2E-2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Leiding geven aan projecten</v>
      </c>
      <c r="D61" s="40">
        <f t="shared" ref="D61:D65" si="20">IF(ISBLANK(D41),"",D41)</f>
        <v>0.2</v>
      </c>
      <c r="F61" s="21" t="str">
        <f t="shared" si="18"/>
        <v/>
      </c>
      <c r="G61" s="56">
        <f t="shared" si="19"/>
        <v>1.2E-2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Programmatisch creëren</v>
      </c>
      <c r="D62" s="40">
        <f t="shared" si="20"/>
        <v>0.15</v>
      </c>
      <c r="F62" s="21" t="str">
        <f t="shared" si="18"/>
        <v/>
      </c>
      <c r="G62" s="56">
        <f t="shared" si="19"/>
        <v>8.9999999999999993E-3</v>
      </c>
      <c r="H62" s="58" t="str">
        <f t="shared" si="21"/>
        <v/>
      </c>
      <c r="I62" s="32"/>
    </row>
    <row r="63" spans="3:9" x14ac:dyDescent="0.25">
      <c r="C63" s="19" t="str">
        <f t="shared" si="17"/>
        <v>Professioneel opdrachtgeverschap</v>
      </c>
      <c r="D63" s="40">
        <f t="shared" si="20"/>
        <v>0.1</v>
      </c>
      <c r="F63" s="21" t="str">
        <f t="shared" si="18"/>
        <v/>
      </c>
      <c r="G63" s="56">
        <f t="shared" si="19"/>
        <v>6.0000000000000001E-3</v>
      </c>
      <c r="H63" s="58" t="str">
        <f t="shared" si="21"/>
        <v/>
      </c>
      <c r="I63" s="32"/>
    </row>
    <row r="64" spans="3:9" x14ac:dyDescent="0.25">
      <c r="C64" s="19" t="str">
        <f t="shared" si="17"/>
        <v>Procesmanagement</v>
      </c>
      <c r="D64" s="40">
        <f t="shared" si="20"/>
        <v>0.2</v>
      </c>
      <c r="F64" s="21" t="str">
        <f t="shared" si="18"/>
        <v/>
      </c>
      <c r="G64" s="56">
        <f t="shared" si="19"/>
        <v>1.2E-2</v>
      </c>
      <c r="H64" s="58" t="str">
        <f t="shared" si="21"/>
        <v/>
      </c>
      <c r="I64" s="32"/>
    </row>
    <row r="65" spans="3:9" x14ac:dyDescent="0.25">
      <c r="C65" s="19" t="str">
        <f t="shared" si="17"/>
        <v>Transitiemanagement</v>
      </c>
      <c r="D65" s="40">
        <f t="shared" si="20"/>
        <v>0.15</v>
      </c>
      <c r="F65" s="21" t="str">
        <f t="shared" si="18"/>
        <v/>
      </c>
      <c r="G65" s="56">
        <f t="shared" si="19"/>
        <v>8.9999999999999993E-3</v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6C8nutSgzlrAQKiE60PvDYAWfNsJYDwi8ZwacxUhgo0YzU4jW5cdUe6Tukb61J5CHw+VelXFROI5XFrveEo+7w==" saltValue="JZyuiaaRmX5saADyioIRlw==" spinCount="100000" sheet="1" objects="1" scenarios="1"/>
  <mergeCells count="19">
    <mergeCell ref="F48:H48"/>
    <mergeCell ref="F58:H58"/>
    <mergeCell ref="O9:R9"/>
    <mergeCell ref="K9:M9"/>
    <mergeCell ref="F9:I9"/>
    <mergeCell ref="K28:M28"/>
    <mergeCell ref="K29:L29"/>
    <mergeCell ref="K19:L19"/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zoomScale="90" zoomScaleNormal="90" workbookViewId="0">
      <pane xSplit="1" topLeftCell="B1" activePane="topRight" state="frozen"/>
      <selection pane="topRight" activeCell="K22" sqref="K22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8" width="14.85546875" style="7" customWidth="1"/>
    <col min="9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8" width="15.285156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26" t="s">
        <v>61</v>
      </c>
      <c r="B9" s="127"/>
      <c r="C9" s="127"/>
      <c r="D9" s="127"/>
      <c r="E9" s="127"/>
      <c r="F9" s="127"/>
      <c r="G9" s="127"/>
      <c r="H9" s="127"/>
      <c r="I9" s="127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20" t="s">
        <v>19</v>
      </c>
      <c r="G10" s="121"/>
      <c r="H10" s="121"/>
      <c r="I10" s="37"/>
      <c r="J10" s="35"/>
      <c r="K10" s="118" t="s">
        <v>20</v>
      </c>
      <c r="L10" s="119"/>
      <c r="M10" s="119"/>
      <c r="N10" s="12"/>
      <c r="O10" s="120" t="s">
        <v>2</v>
      </c>
      <c r="P10" s="121"/>
      <c r="Q10" s="121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25">
      <c r="A12" s="56" t="s">
        <v>40</v>
      </c>
      <c r="B12" s="5"/>
      <c r="C12" s="100"/>
      <c r="D12" s="101"/>
      <c r="E12" s="5"/>
      <c r="F12" s="102"/>
      <c r="G12" s="102"/>
      <c r="H12" s="51">
        <f>IF(ISBLANK(A12),"",F12+G12)</f>
        <v>0</v>
      </c>
      <c r="I12" s="51">
        <f>IFERROR(H12/D12,0)</f>
        <v>0</v>
      </c>
      <c r="J12" s="5"/>
      <c r="K12" s="100"/>
      <c r="L12" s="51" t="str">
        <f>IF(K12="Ja",F12,"")</f>
        <v/>
      </c>
      <c r="M12" s="51">
        <f>IFERROR(L12/D12,0)</f>
        <v>0</v>
      </c>
      <c r="N12" s="5"/>
      <c r="O12" s="102"/>
      <c r="P12" s="69">
        <f>IFERROR(O12/D12,0)</f>
        <v>0</v>
      </c>
      <c r="Q12" s="102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40</v>
      </c>
      <c r="C13" s="100"/>
      <c r="D13" s="101"/>
      <c r="F13" s="103"/>
      <c r="G13" s="103"/>
      <c r="H13" s="51">
        <f t="shared" ref="H13:H17" si="0">IF(ISBLANK(A13),"",F13+G13)</f>
        <v>0</v>
      </c>
      <c r="I13" s="51">
        <f t="shared" ref="I13:I17" si="1">IFERROR(H13/D13,0)</f>
        <v>0</v>
      </c>
      <c r="K13" s="100"/>
      <c r="L13" s="51" t="str">
        <f t="shared" ref="L13:L17" si="2">IF(K13="Ja",F13,"")</f>
        <v/>
      </c>
      <c r="M13" s="51">
        <f t="shared" ref="M13:M17" si="3">IFERROR(L13/D13,0)</f>
        <v>0</v>
      </c>
      <c r="O13" s="102"/>
      <c r="P13" s="69">
        <f t="shared" ref="P13:P17" si="4">IFERROR(O13/D13,0)</f>
        <v>0</v>
      </c>
      <c r="Q13" s="102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40</v>
      </c>
      <c r="C14" s="100"/>
      <c r="D14" s="101"/>
      <c r="F14" s="103"/>
      <c r="G14" s="103"/>
      <c r="H14" s="51">
        <f t="shared" si="0"/>
        <v>0</v>
      </c>
      <c r="I14" s="51">
        <f t="shared" si="1"/>
        <v>0</v>
      </c>
      <c r="K14" s="100"/>
      <c r="L14" s="51" t="str">
        <f t="shared" si="2"/>
        <v/>
      </c>
      <c r="M14" s="51">
        <f t="shared" si="3"/>
        <v>0</v>
      </c>
      <c r="O14" s="102"/>
      <c r="P14" s="69">
        <f t="shared" si="4"/>
        <v>0</v>
      </c>
      <c r="Q14" s="102"/>
      <c r="R14" s="69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40</v>
      </c>
      <c r="C15" s="100"/>
      <c r="D15" s="101"/>
      <c r="F15" s="103"/>
      <c r="G15" s="103"/>
      <c r="H15" s="51">
        <f t="shared" si="0"/>
        <v>0</v>
      </c>
      <c r="I15" s="51">
        <f t="shared" si="1"/>
        <v>0</v>
      </c>
      <c r="K15" s="100"/>
      <c r="L15" s="51" t="str">
        <f t="shared" si="2"/>
        <v/>
      </c>
      <c r="M15" s="51">
        <f t="shared" si="3"/>
        <v>0</v>
      </c>
      <c r="O15" s="102"/>
      <c r="P15" s="69">
        <f t="shared" si="4"/>
        <v>0</v>
      </c>
      <c r="Q15" s="102"/>
      <c r="R15" s="69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40</v>
      </c>
      <c r="C16" s="100"/>
      <c r="D16" s="101"/>
      <c r="F16" s="103"/>
      <c r="G16" s="103"/>
      <c r="H16" s="51">
        <f t="shared" si="0"/>
        <v>0</v>
      </c>
      <c r="I16" s="51">
        <f t="shared" si="1"/>
        <v>0</v>
      </c>
      <c r="K16" s="100"/>
      <c r="L16" s="51" t="str">
        <f t="shared" si="2"/>
        <v/>
      </c>
      <c r="M16" s="51">
        <f t="shared" si="3"/>
        <v>0</v>
      </c>
      <c r="O16" s="102"/>
      <c r="P16" s="69">
        <f t="shared" si="4"/>
        <v>0</v>
      </c>
      <c r="Q16" s="102"/>
      <c r="R16" s="69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40</v>
      </c>
      <c r="C17" s="100"/>
      <c r="D17" s="101"/>
      <c r="E17" s="38"/>
      <c r="F17" s="103"/>
      <c r="G17" s="103"/>
      <c r="H17" s="51">
        <f t="shared" si="0"/>
        <v>0</v>
      </c>
      <c r="I17" s="51">
        <f t="shared" si="1"/>
        <v>0</v>
      </c>
      <c r="K17" s="100"/>
      <c r="L17" s="51" t="str">
        <f t="shared" si="2"/>
        <v/>
      </c>
      <c r="M17" s="51">
        <f t="shared" si="3"/>
        <v>0</v>
      </c>
      <c r="O17" s="102"/>
      <c r="P17" s="69">
        <f t="shared" si="4"/>
        <v>0</v>
      </c>
      <c r="Q17" s="102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08" t="s">
        <v>45</v>
      </c>
      <c r="G19" s="108"/>
      <c r="H19" s="108"/>
      <c r="I19" s="108"/>
      <c r="J19" s="108"/>
      <c r="K19" s="108"/>
      <c r="L19" s="108"/>
      <c r="M19" s="108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10" t="s">
        <v>34</v>
      </c>
      <c r="G20" s="110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09" t="s">
        <v>35</v>
      </c>
      <c r="G21" s="109"/>
      <c r="H21" s="58">
        <f>D29</f>
        <v>0</v>
      </c>
      <c r="I21" s="98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09" t="s">
        <v>41</v>
      </c>
      <c r="G22" s="109"/>
      <c r="H22" s="58">
        <f t="shared" ref="H22:H24" si="6">D30</f>
        <v>0</v>
      </c>
      <c r="I22" s="98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09" t="s">
        <v>42</v>
      </c>
      <c r="G23" s="109"/>
      <c r="H23" s="58">
        <f t="shared" si="6"/>
        <v>0</v>
      </c>
      <c r="I23" s="98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09" t="s">
        <v>48</v>
      </c>
      <c r="G24" s="109"/>
      <c r="H24" s="58">
        <f t="shared" si="6"/>
        <v>0</v>
      </c>
      <c r="I24" s="98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14"/>
      <c r="G26" s="114"/>
      <c r="H26" s="114"/>
      <c r="I26" s="48"/>
      <c r="J26" s="49"/>
      <c r="K26" s="114"/>
      <c r="L26" s="114"/>
      <c r="M26" s="48"/>
      <c r="N26" s="12"/>
      <c r="O26" s="114"/>
      <c r="P26" s="114"/>
      <c r="Q26" s="114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IFERROR((SUM('P3 Basisassortiment'!H11:H16)/SUM('P3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IFERROR('P3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IFERROR((SUM('P3 Basisassortiment'!O11:O16)/SUM('P3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IFERROR((SUM('P3 Basisassortiment'!Q11:Q16)/SUM('P3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Hea2+/m0b0SQic5kbJNItE6ObrG8WeqpWOSCsQ43cV7f8/v4BnuAKncu66KSg1DekERFkb4suMOBGRFpZ72+7g==" saltValue="ZQci7D8pGz9j1nwGys0Zfg==" spinCount="100000" sheet="1" objects="1" scenarios="1"/>
  <mergeCells count="13">
    <mergeCell ref="O10:Q10"/>
    <mergeCell ref="F26:H26"/>
    <mergeCell ref="K26:L26"/>
    <mergeCell ref="O26:Q26"/>
    <mergeCell ref="F21:G21"/>
    <mergeCell ref="F22:G22"/>
    <mergeCell ref="A9:I9"/>
    <mergeCell ref="F23:G23"/>
    <mergeCell ref="F24:G24"/>
    <mergeCell ref="F20:G20"/>
    <mergeCell ref="K10:M10"/>
    <mergeCell ref="F19:M19"/>
    <mergeCell ref="F10:H10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C4" sqref="C4"/>
    </sheetView>
  </sheetViews>
  <sheetFormatPr defaultRowHeight="15" x14ac:dyDescent="0.25"/>
  <sheetData>
    <row r="1" spans="1:7" x14ac:dyDescent="0.25">
      <c r="A1" t="s">
        <v>10</v>
      </c>
      <c r="C1" t="s">
        <v>63</v>
      </c>
      <c r="F1" t="s">
        <v>64</v>
      </c>
    </row>
    <row r="2" spans="1:7" x14ac:dyDescent="0.25">
      <c r="A2" t="s">
        <v>11</v>
      </c>
      <c r="C2">
        <f>LARGE('P3 Basisassortiment'!I11:I16,1)</f>
        <v>0</v>
      </c>
      <c r="G2">
        <f>LARGE('P3 Vrij aanbod'!I12:I17,1)</f>
        <v>0</v>
      </c>
    </row>
    <row r="3" spans="1:7" x14ac:dyDescent="0.25">
      <c r="A3" t="s">
        <v>12</v>
      </c>
      <c r="C3">
        <f>LARGE('P3 Basisassortiment'!M11:M16,1)</f>
        <v>0</v>
      </c>
      <c r="G3">
        <f>LARGE('P3 Vrij aanbod'!M12:M17,1)</f>
        <v>0</v>
      </c>
    </row>
    <row r="4" spans="1:7" x14ac:dyDescent="0.25">
      <c r="C4">
        <f>LARGE('P3 Basisassortiment'!P11:P16,1)</f>
        <v>0</v>
      </c>
      <c r="G4">
        <f>LARGE('P3 Vrij aanbod'!P12:P17,1)</f>
        <v>0</v>
      </c>
    </row>
    <row r="5" spans="1:7" x14ac:dyDescent="0.25">
      <c r="C5">
        <f>LARGE('P3 Basisassortiment'!R11:R16,1)</f>
        <v>0</v>
      </c>
      <c r="G5">
        <f>LARGE('P3 Vrij aanbod'!R12:R17,1)</f>
        <v>0</v>
      </c>
    </row>
  </sheetData>
  <sheetProtection algorithmName="SHA-512" hashValue="iRG+VK+w0dQDlZwdEuNRBbpJOMp0WBJFTBPygxOGFVy/FEOvr37Qz74C8tpB6yqcQVWM7SfIDDP4qFKioKnOUg==" saltValue="03L6A8C9p7pTiJIgXs/BEA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C33996-B3F4-47A5-9D2C-9F1CE140DD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P3 Basisassortiment</vt:lpstr>
      <vt:lpstr>P3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2023-04-20T07:32:41Z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8a6d15c0-63ca-494e-8ec6-cd33ea9c9dbe</vt:lpwstr>
  </property>
  <property fmtid="{D5CDD505-2E9C-101B-9397-08002B2CF9AE}" pid="10" name="MSIP_Label_0b3866f6-513b-41e9-9aa1-311b4823e2dc_ContentBits">
    <vt:lpwstr>0</vt:lpwstr>
  </property>
</Properties>
</file>