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Team_Inkoop\1a.AANBESTEDINGEN\2.Kantoorinr.&amp;midd. bedr.voering\211_2024_Brandverzekering_TN495031\2. Aanbesteding\"/>
    </mc:Choice>
  </mc:AlternateContent>
  <xr:revisionPtr revIDLastSave="0" documentId="13_ncr:1_{59A04853-BEF1-46C7-A6AD-FBA8E6588597}" xr6:coauthVersionLast="47" xr6:coauthVersionMax="47" xr10:uidLastSave="{00000000-0000-0000-0000-000000000000}"/>
  <bookViews>
    <workbookView xWindow="-120" yWindow="-120" windowWidth="29040" windowHeight="15840" xr2:uid="{156B4D5B-42C5-4934-BC07-E5E7E23BD8AE}"/>
  </bookViews>
  <sheets>
    <sheet name="2018-2019" sheetId="8" r:id="rId1"/>
    <sheet name="2019-2020" sheetId="5" r:id="rId2"/>
    <sheet name="2020-2021" sheetId="4" r:id="rId3"/>
    <sheet name="2021-2022" sheetId="3" r:id="rId4"/>
    <sheet name="2022-2023" sheetId="2" r:id="rId5"/>
    <sheet name="2023-2024" sheetId="6" r:id="rId6"/>
    <sheet name="2024-2025" sheetId="7" r:id="rId7"/>
    <sheet name="Blad1" sheetId="1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7" l="1"/>
  <c r="N9" i="7"/>
  <c r="I6" i="8"/>
  <c r="I14" i="8" s="1"/>
  <c r="J3" i="8" s="1"/>
  <c r="N22" i="7"/>
  <c r="M9" i="6"/>
  <c r="M10" i="6"/>
  <c r="R10" i="6"/>
  <c r="R25" i="6" s="1"/>
  <c r="M12" i="6"/>
  <c r="Q12" i="6" s="1"/>
  <c r="Q25" i="6" s="1"/>
  <c r="N6" i="6" s="1"/>
  <c r="M13" i="6"/>
  <c r="Q13" i="6"/>
  <c r="M14" i="6"/>
  <c r="Q14" i="6"/>
  <c r="M15" i="6"/>
  <c r="Q15" i="6"/>
  <c r="M16" i="6"/>
  <c r="Q16" i="6"/>
  <c r="M17" i="6"/>
  <c r="Q17" i="6"/>
  <c r="M18" i="6"/>
  <c r="Q18" i="6" s="1"/>
  <c r="M19" i="6"/>
  <c r="Q19" i="6"/>
  <c r="M20" i="6"/>
  <c r="Q20" i="6"/>
  <c r="M21" i="6"/>
  <c r="Q21" i="6"/>
  <c r="O25" i="6"/>
  <c r="P25" i="6"/>
  <c r="I6" i="5"/>
  <c r="J6" i="5"/>
  <c r="I7" i="5"/>
  <c r="J7" i="5" s="1"/>
  <c r="I8" i="5"/>
  <c r="J8" i="5"/>
  <c r="I9" i="5"/>
  <c r="J9" i="5"/>
  <c r="I10" i="5"/>
  <c r="J10" i="5"/>
  <c r="I11" i="5"/>
  <c r="J11" i="5"/>
  <c r="I12" i="5"/>
  <c r="J12" i="5"/>
  <c r="I13" i="5"/>
  <c r="J13" i="5" s="1"/>
  <c r="I14" i="5"/>
  <c r="J14" i="5"/>
  <c r="I15" i="5"/>
  <c r="J15" i="5"/>
  <c r="L7" i="4"/>
  <c r="L27" i="4" s="1"/>
  <c r="M3" i="4" s="1"/>
  <c r="L8" i="4"/>
  <c r="L9" i="4"/>
  <c r="H12" i="4"/>
  <c r="L12" i="4"/>
  <c r="K6" i="3"/>
  <c r="M6" i="3"/>
  <c r="M31" i="3" s="1"/>
  <c r="L3" i="3" s="1"/>
  <c r="M7" i="3"/>
  <c r="M8" i="3"/>
  <c r="M9" i="3"/>
  <c r="M10" i="3"/>
  <c r="M11" i="3"/>
  <c r="K13" i="3"/>
  <c r="M13" i="3"/>
  <c r="N20" i="2"/>
  <c r="L4" i="2" s="1"/>
  <c r="J26" i="5" l="1"/>
  <c r="K3" i="5" s="1"/>
  <c r="K14" i="5"/>
</calcChain>
</file>

<file path=xl/sharedStrings.xml><?xml version="1.0" encoding="utf-8"?>
<sst xmlns="http://schemas.openxmlformats.org/spreadsheetml/2006/main" count="289" uniqueCount="148">
  <si>
    <t>Geen schades periode 2022-2023</t>
  </si>
  <si>
    <t>Opmerkingen</t>
  </si>
  <si>
    <t>uitkering t.g.v. Gemeente</t>
  </si>
  <si>
    <t>Te boeken in jaar eigen risico</t>
  </si>
  <si>
    <t>Expertise kosten</t>
  </si>
  <si>
    <t>Eigen risico na vollopen JER</t>
  </si>
  <si>
    <t>Totale schade</t>
  </si>
  <si>
    <t>Toezicht / Administratie-kosten</t>
  </si>
  <si>
    <t>Huur-derving</t>
  </si>
  <si>
    <t>schade-bedrag materiaal</t>
  </si>
  <si>
    <t>raming</t>
  </si>
  <si>
    <t>oorzaak</t>
    <phoneticPr fontId="0" type="noConversion"/>
  </si>
  <si>
    <t>Plaats</t>
  </si>
  <si>
    <t>adres</t>
    <phoneticPr fontId="0" type="noConversion"/>
  </si>
  <si>
    <t>Schade-datum</t>
  </si>
  <si>
    <t>ref. Allianz</t>
  </si>
  <si>
    <t>dossier no. DSV</t>
  </si>
  <si>
    <t>resteert in jaar eigen risico</t>
  </si>
  <si>
    <t>Jaar eigen rsico</t>
  </si>
  <si>
    <t>verzekeringsjaar 17 maart 2022 t/m 17 maart 2023</t>
  </si>
  <si>
    <t>Schades boven de € 10.000 geheel  in annual aggregate. Na vollopen € 10.0000 e.r. p.g.</t>
  </si>
  <si>
    <t>Schades onder de € 10.000 vallen niet in annual aggregate. Expertisekosten tellen mee onder het aggregate</t>
  </si>
  <si>
    <t>Annual aggregate Gemeente Apeldoorn; DSV polisno. 17195 vnab 648893700</t>
  </si>
  <si>
    <t>Storm</t>
  </si>
  <si>
    <t>Apeldoorn</t>
  </si>
  <si>
    <t>Lange Grafte 37</t>
  </si>
  <si>
    <t>222-3523</t>
  </si>
  <si>
    <t>storm</t>
  </si>
  <si>
    <t>Blekersweg 30</t>
  </si>
  <si>
    <t>222-7482</t>
  </si>
  <si>
    <t>De Heemraad</t>
  </si>
  <si>
    <t>221-3402JP</t>
  </si>
  <si>
    <t>Edison</t>
  </si>
  <si>
    <t>221-3179</t>
  </si>
  <si>
    <t>Molleruslaan 42</t>
  </si>
  <si>
    <t>221-2998</t>
  </si>
  <si>
    <t>Staringlaan 53</t>
  </si>
  <si>
    <t>221-3388HT</t>
  </si>
  <si>
    <t>Roerdompweg 3</t>
  </si>
  <si>
    <t>221-2892</t>
  </si>
  <si>
    <t>afgewezen</t>
  </si>
  <si>
    <t>diefstal</t>
  </si>
  <si>
    <t>Waleweingaarde 103</t>
  </si>
  <si>
    <t>105-9389</t>
  </si>
  <si>
    <t>Sportpark Orderbos</t>
  </si>
  <si>
    <t>105-5128BW</t>
  </si>
  <si>
    <t>aanvullend</t>
  </si>
  <si>
    <t>juist bedrag</t>
  </si>
  <si>
    <t xml:space="preserve">Texandrilaan 30 </t>
  </si>
  <si>
    <t>105-0954JP</t>
  </si>
  <si>
    <t>brand</t>
  </si>
  <si>
    <t>Holtrichterveld 1</t>
  </si>
  <si>
    <t>103-8941BM</t>
  </si>
  <si>
    <t>Stationsstraat 30</t>
  </si>
  <si>
    <t>103-1261JP</t>
  </si>
  <si>
    <t>Blaarschoten 5</t>
  </si>
  <si>
    <t>102-5385KW</t>
  </si>
  <si>
    <t>Bemerkingen</t>
  </si>
  <si>
    <t>Eigen Risico</t>
    <phoneticPr fontId="0" type="noConversion"/>
  </si>
  <si>
    <t>verzekeringsjaar 17 maart 2021 t/m 17 maart 2022</t>
  </si>
  <si>
    <t>Eerst standaard eigen risico in mindering restant in annual aggregate</t>
  </si>
  <si>
    <t>Annual aggregate Gemeente Apeldoorn; polisno. 16830  vnab 613224500</t>
  </si>
  <si>
    <t>ingetrokken</t>
  </si>
  <si>
    <t>water</t>
  </si>
  <si>
    <t>Casper Fagelstraat 66</t>
  </si>
  <si>
    <t>101-9816KW</t>
  </si>
  <si>
    <t>Ugchelen</t>
  </si>
  <si>
    <t>Hoenderloseweg 4</t>
  </si>
  <si>
    <t>101-9818HT</t>
  </si>
  <si>
    <t>Maktplein P-garage</t>
  </si>
  <si>
    <t>101-8605JP</t>
  </si>
  <si>
    <t>geen claim ontvangen</t>
  </si>
  <si>
    <t xml:space="preserve">Prof. Röntgenstraat </t>
  </si>
  <si>
    <t>100-8093YL</t>
  </si>
  <si>
    <t>gesloten</t>
  </si>
  <si>
    <t>Holtrichtersveld 1</t>
  </si>
  <si>
    <t>100-0206YH</t>
  </si>
  <si>
    <t>vandalisme</t>
  </si>
  <si>
    <t>Koperslagersdonk 4</t>
  </si>
  <si>
    <t>100-2079YH</t>
  </si>
  <si>
    <t>2020.058</t>
  </si>
  <si>
    <t>Heemradenlaan 130</t>
  </si>
  <si>
    <t>100-2880JP</t>
  </si>
  <si>
    <t xml:space="preserve"> </t>
  </si>
  <si>
    <t>afgelegd niets te vinden</t>
  </si>
  <si>
    <t>Voldersdreef 301</t>
  </si>
  <si>
    <t>005-9325HT</t>
  </si>
  <si>
    <t>2020.029</t>
  </si>
  <si>
    <t>bemerkingen</t>
  </si>
  <si>
    <t>in jaar eigen risico</t>
  </si>
  <si>
    <t>Totaal</t>
    <phoneticPr fontId="0" type="noConversion"/>
  </si>
  <si>
    <t>Schade-raming</t>
  </si>
  <si>
    <t>schade-bedrag</t>
  </si>
  <si>
    <t>Ref. Allianz</t>
  </si>
  <si>
    <t>Ref. Gemeente</t>
  </si>
  <si>
    <t>schade-datum</t>
  </si>
  <si>
    <t>verzekeringsjaar 17 maart 2020 t/m 17 maart 2021</t>
  </si>
  <si>
    <t>Voorwaarts 55-59</t>
  </si>
  <si>
    <t>Waltersingel 130</t>
  </si>
  <si>
    <t>2020/013</t>
  </si>
  <si>
    <t>Tormentilstraat 71</t>
  </si>
  <si>
    <t>2020/011</t>
  </si>
  <si>
    <t>Zonnewende 14</t>
  </si>
  <si>
    <t>2020/010</t>
  </si>
  <si>
    <t>2020/009</t>
  </si>
  <si>
    <t>Oude Zwolseweg</t>
  </si>
  <si>
    <t>???</t>
  </si>
  <si>
    <t>Thorbeckestraat 8</t>
  </si>
  <si>
    <t>2020/004</t>
  </si>
  <si>
    <t>Morinistraat 6</t>
  </si>
  <si>
    <t>2019/090</t>
  </si>
  <si>
    <t>Burgersveld 24</t>
  </si>
  <si>
    <t>Gentiaanstraat 594</t>
  </si>
  <si>
    <t>2019/051</t>
  </si>
  <si>
    <t>in annual aggregate</t>
  </si>
  <si>
    <t>resteert in annual aggregate</t>
  </si>
  <si>
    <t>annual aggregate</t>
  </si>
  <si>
    <t>verzekeringsjaar 17 maart 2019 t/m 17 maart 2020</t>
  </si>
  <si>
    <t>Schade onder € 10.000</t>
  </si>
  <si>
    <t>Afgerond</t>
  </si>
  <si>
    <t>Brand</t>
  </si>
  <si>
    <t>Loenen</t>
  </si>
  <si>
    <t>Camping De Marshoeve</t>
  </si>
  <si>
    <t>Eindrapport</t>
  </si>
  <si>
    <t>Heemradenlaan</t>
  </si>
  <si>
    <t xml:space="preserve">Storm </t>
  </si>
  <si>
    <t xml:space="preserve">Tullekensmolenweg 77, 7364 BA </t>
  </si>
  <si>
    <t>305-5106FS</t>
  </si>
  <si>
    <t>uitkering t.g.v. Gemeente na vollopen e.r.</t>
  </si>
  <si>
    <t>Contra expertise</t>
  </si>
  <si>
    <t>overig</t>
  </si>
  <si>
    <t>Verzekeringsjaar 17 maart 2023 - 17 maart  2024</t>
  </si>
  <si>
    <t>NOOT: uitzondering gebouwdeel van Volleybal vereniging Dynamo waarvoor alleen een e.r. € 2500 geldt.</t>
  </si>
  <si>
    <t>Schades boven de € 10.000 geheel  in annual aggregate, waarbij de expertisekosten meetellen onder het aggregate</t>
  </si>
  <si>
    <t>Schades onder de € 10.000 vallen niet in annual aggregate. Na vollopen aggregate geldt € 10.0000 e.r. p.g.</t>
  </si>
  <si>
    <t>onder step up eigen risico</t>
  </si>
  <si>
    <t>Roerdompstraat 3</t>
  </si>
  <si>
    <t>2018/077</t>
  </si>
  <si>
    <t>niet naar verzekeraar</t>
  </si>
  <si>
    <t>verzekeringsjaar 17 maart 2018 t/m 17 maart 2019</t>
  </si>
  <si>
    <t>Annual aggregate Gemeente Apeldoorn; polisno. 15389  vnab 613112405</t>
  </si>
  <si>
    <t>2401370.01</t>
  </si>
  <si>
    <t>ref. NN</t>
  </si>
  <si>
    <t>Ref. NN</t>
  </si>
  <si>
    <t>Nijenbeek 8</t>
  </si>
  <si>
    <t>Ughelen</t>
  </si>
  <si>
    <t>Explosie</t>
  </si>
  <si>
    <t>Verzekeringsjaar 17 maart  2024 - 17 maart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</si>
</sst>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44" fontId="1" fillId="0" borderId="0" xfId="1" applyNumberFormat="1"/>
    <xf numFmtId="0" fontId="1" fillId="0" borderId="0" xfId="1" applyAlignment="1">
      <alignment horizontal="center"/>
    </xf>
    <xf numFmtId="0" fontId="2" fillId="0" borderId="0" xfId="1" applyFont="1"/>
    <xf numFmtId="44" fontId="2" fillId="0" borderId="0" xfId="1" applyNumberFormat="1" applyFont="1"/>
    <xf numFmtId="0" fontId="2" fillId="0" borderId="0" xfId="1" applyFont="1" applyAlignment="1">
      <alignment horizontal="center"/>
    </xf>
    <xf numFmtId="44" fontId="3" fillId="2" borderId="1" xfId="1" applyNumberFormat="1" applyFont="1" applyFill="1" applyBorder="1"/>
    <xf numFmtId="14" fontId="2" fillId="0" borderId="0" xfId="1" applyNumberFormat="1" applyFont="1"/>
    <xf numFmtId="0" fontId="4" fillId="0" borderId="0" xfId="1" applyFont="1"/>
    <xf numFmtId="0" fontId="2" fillId="0" borderId="0" xfId="1" applyFont="1" applyAlignment="1">
      <alignment horizontal="center" vertical="top"/>
    </xf>
    <xf numFmtId="0" fontId="3" fillId="0" borderId="0" xfId="1" applyFont="1"/>
    <xf numFmtId="14" fontId="3" fillId="0" borderId="0" xfId="1" applyNumberFormat="1" applyFont="1"/>
    <xf numFmtId="0" fontId="3" fillId="0" borderId="0" xfId="1" applyFont="1" applyAlignment="1">
      <alignment horizontal="center"/>
    </xf>
    <xf numFmtId="44" fontId="2" fillId="0" borderId="0" xfId="1" applyNumberFormat="1" applyFont="1" applyAlignment="1">
      <alignment horizontal="center" wrapText="1"/>
    </xf>
    <xf numFmtId="44" fontId="2" fillId="0" borderId="0" xfId="1" applyNumberFormat="1" applyFont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44" fontId="3" fillId="0" borderId="0" xfId="1" applyNumberFormat="1" applyFont="1" applyAlignment="1">
      <alignment horizontal="center"/>
    </xf>
    <xf numFmtId="44" fontId="3" fillId="2" borderId="1" xfId="1" applyNumberFormat="1" applyFont="1" applyFill="1" applyBorder="1" applyAlignment="1">
      <alignment horizontal="center"/>
    </xf>
    <xf numFmtId="164" fontId="2" fillId="0" borderId="0" xfId="1" applyNumberFormat="1" applyFont="1"/>
    <xf numFmtId="0" fontId="2" fillId="0" borderId="0" xfId="1" applyFont="1" applyAlignment="1">
      <alignment horizontal="left"/>
    </xf>
    <xf numFmtId="44" fontId="3" fillId="0" borderId="0" xfId="1" applyNumberFormat="1" applyFont="1"/>
    <xf numFmtId="0" fontId="3" fillId="0" borderId="0" xfId="1" applyFont="1" applyAlignment="1">
      <alignment horizontal="left"/>
    </xf>
    <xf numFmtId="44" fontId="3" fillId="2" borderId="0" xfId="1" applyNumberFormat="1" applyFont="1" applyFill="1"/>
    <xf numFmtId="0" fontId="3" fillId="2" borderId="0" xfId="1" applyFont="1" applyFill="1"/>
    <xf numFmtId="14" fontId="3" fillId="2" borderId="0" xfId="1" applyNumberFormat="1" applyFont="1" applyFill="1"/>
    <xf numFmtId="0" fontId="3" fillId="2" borderId="0" xfId="1" applyFont="1" applyFill="1" applyAlignment="1">
      <alignment horizontal="center"/>
    </xf>
    <xf numFmtId="0" fontId="5" fillId="0" borderId="0" xfId="1" applyFont="1"/>
    <xf numFmtId="49" fontId="2" fillId="0" borderId="0" xfId="1" applyNumberFormat="1" applyFont="1" applyAlignment="1">
      <alignment horizontal="center"/>
    </xf>
    <xf numFmtId="44" fontId="3" fillId="0" borderId="0" xfId="1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49" fontId="3" fillId="0" borderId="0" xfId="1" applyNumberFormat="1" applyFont="1" applyAlignment="1">
      <alignment horizontal="center" wrapText="1"/>
    </xf>
    <xf numFmtId="14" fontId="2" fillId="0" borderId="0" xfId="1" applyNumberFormat="1" applyFont="1" applyAlignment="1">
      <alignment horizontal="center"/>
    </xf>
    <xf numFmtId="44" fontId="4" fillId="0" borderId="0" xfId="1" applyNumberFormat="1" applyFont="1"/>
    <xf numFmtId="44" fontId="3" fillId="0" borderId="0" xfId="1" applyNumberFormat="1" applyFont="1" applyAlignment="1">
      <alignment wrapText="1"/>
    </xf>
    <xf numFmtId="7" fontId="2" fillId="0" borderId="0" xfId="1" applyNumberFormat="1" applyFont="1"/>
    <xf numFmtId="0" fontId="4" fillId="0" borderId="2" xfId="1" applyFont="1" applyBorder="1"/>
    <xf numFmtId="0" fontId="2" fillId="0" borderId="3" xfId="1" applyFont="1" applyBorder="1"/>
    <xf numFmtId="44" fontId="2" fillId="0" borderId="3" xfId="1" applyNumberFormat="1" applyFont="1" applyBorder="1" applyAlignment="1">
      <alignment horizontal="center" wrapText="1"/>
    </xf>
    <xf numFmtId="44" fontId="2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wrapText="1"/>
    </xf>
    <xf numFmtId="44" fontId="3" fillId="2" borderId="5" xfId="1" applyNumberFormat="1" applyFont="1" applyFill="1" applyBorder="1"/>
    <xf numFmtId="44" fontId="2" fillId="0" borderId="6" xfId="1" applyNumberFormat="1" applyFont="1" applyBorder="1"/>
    <xf numFmtId="0" fontId="2" fillId="0" borderId="7" xfId="1" applyFont="1" applyBorder="1"/>
    <xf numFmtId="44" fontId="2" fillId="0" borderId="2" xfId="1" applyNumberFormat="1" applyFont="1" applyBorder="1" applyAlignment="1">
      <alignment horizontal="center" wrapText="1"/>
    </xf>
    <xf numFmtId="44" fontId="2" fillId="0" borderId="7" xfId="1" applyNumberFormat="1" applyFont="1" applyBorder="1" applyAlignment="1">
      <alignment horizontal="center" wrapText="1"/>
    </xf>
    <xf numFmtId="44" fontId="2" fillId="0" borderId="4" xfId="1" applyNumberFormat="1" applyFont="1" applyBorder="1" applyAlignment="1">
      <alignment horizontal="center" wrapText="1"/>
    </xf>
    <xf numFmtId="44" fontId="2" fillId="0" borderId="7" xfId="1" applyNumberFormat="1" applyFont="1" applyBorder="1" applyAlignment="1">
      <alignment horizontal="center"/>
    </xf>
    <xf numFmtId="0" fontId="2" fillId="0" borderId="7" xfId="1" applyFont="1" applyBorder="1" applyAlignment="1">
      <alignment wrapText="1"/>
    </xf>
    <xf numFmtId="0" fontId="2" fillId="0" borderId="7" xfId="1" applyFont="1" applyBorder="1" applyAlignment="1">
      <alignment horizontal="center" wrapText="1"/>
    </xf>
    <xf numFmtId="44" fontId="3" fillId="0" borderId="1" xfId="1" applyNumberFormat="1" applyFont="1" applyBorder="1" applyAlignment="1">
      <alignment horizontal="center"/>
    </xf>
  </cellXfs>
  <cellStyles count="2">
    <cellStyle name="Standaard" xfId="0" builtinId="0"/>
    <cellStyle name="Standaard 2" xfId="1" xr:uid="{8B76A8AE-DA3D-437B-9B8B-7EEF49F44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CE936-DADA-4E0A-8713-24FFD11233F3}">
  <dimension ref="A1:L34"/>
  <sheetViews>
    <sheetView tabSelected="1" topLeftCell="A2" workbookViewId="0">
      <selection activeCell="B11" sqref="B11"/>
    </sheetView>
  </sheetViews>
  <sheetFormatPr defaultColWidth="8.875" defaultRowHeight="12.75"/>
  <cols>
    <col min="1" max="1" width="9.625" style="1" customWidth="1"/>
    <col min="2" max="2" width="8.875" style="1"/>
    <col min="3" max="3" width="16" style="1" customWidth="1"/>
    <col min="4" max="4" width="7.375" style="1" bestFit="1" customWidth="1"/>
    <col min="5" max="5" width="8.875" style="1"/>
    <col min="6" max="6" width="11.875" style="1" bestFit="1" customWidth="1"/>
    <col min="7" max="8" width="8.875" style="1"/>
    <col min="9" max="9" width="11.125" style="1" bestFit="1" customWidth="1"/>
    <col min="10" max="10" width="10.875" style="1" bestFit="1" customWidth="1"/>
    <col min="11" max="16384" width="8.875" style="1"/>
  </cols>
  <sheetData>
    <row r="1" spans="1:12">
      <c r="A1" s="4" t="s">
        <v>140</v>
      </c>
      <c r="C1" s="4"/>
      <c r="D1" s="4"/>
      <c r="G1" s="22" t="s">
        <v>60</v>
      </c>
      <c r="H1" s="5"/>
      <c r="I1" s="20"/>
      <c r="J1" s="4"/>
    </row>
    <row r="2" spans="1:12" ht="13.5" thickBot="1">
      <c r="A2" s="4" t="s">
        <v>139</v>
      </c>
      <c r="C2" s="4"/>
      <c r="D2" s="4"/>
      <c r="E2" s="5"/>
      <c r="F2" s="5"/>
      <c r="G2" s="5" t="s">
        <v>116</v>
      </c>
      <c r="H2" s="5"/>
      <c r="I2" s="20">
        <v>350000</v>
      </c>
      <c r="J2" s="4"/>
    </row>
    <row r="3" spans="1:12" ht="13.5" thickBot="1">
      <c r="A3" s="4"/>
      <c r="B3" s="4"/>
      <c r="C3" s="4"/>
      <c r="D3" s="4"/>
      <c r="E3" s="5"/>
      <c r="F3" s="5"/>
      <c r="G3" s="5" t="s">
        <v>115</v>
      </c>
      <c r="H3" s="5"/>
      <c r="I3" s="20"/>
      <c r="J3" s="53">
        <f>I2-I14</f>
        <v>349645.32</v>
      </c>
    </row>
    <row r="5" spans="1:12" ht="22.5">
      <c r="A5" s="31" t="s">
        <v>95</v>
      </c>
      <c r="B5" s="31" t="s">
        <v>16</v>
      </c>
      <c r="C5" s="31" t="s">
        <v>13</v>
      </c>
      <c r="D5" s="31" t="s">
        <v>11</v>
      </c>
      <c r="E5" s="30" t="s">
        <v>92</v>
      </c>
      <c r="F5" s="30" t="s">
        <v>91</v>
      </c>
      <c r="G5" s="30" t="s">
        <v>58</v>
      </c>
      <c r="H5" s="30" t="s">
        <v>90</v>
      </c>
      <c r="I5" s="35" t="s">
        <v>114</v>
      </c>
    </row>
    <row r="6" spans="1:12">
      <c r="A6" s="33">
        <v>43337</v>
      </c>
      <c r="B6" s="6" t="s">
        <v>137</v>
      </c>
      <c r="C6" s="6"/>
      <c r="D6" s="4" t="s">
        <v>136</v>
      </c>
      <c r="E6" s="6" t="s">
        <v>77</v>
      </c>
      <c r="F6" s="5">
        <v>2854.68</v>
      </c>
      <c r="G6" s="5"/>
      <c r="H6" s="5">
        <v>2500</v>
      </c>
      <c r="I6" s="5">
        <f>F6-H6</f>
        <v>354.67999999999984</v>
      </c>
      <c r="L6" s="9" t="s">
        <v>138</v>
      </c>
    </row>
    <row r="7" spans="1:12">
      <c r="A7" s="33">
        <v>43337</v>
      </c>
      <c r="B7" s="6" t="s">
        <v>137</v>
      </c>
      <c r="C7" s="6"/>
      <c r="D7" s="4" t="s">
        <v>136</v>
      </c>
      <c r="E7" s="6" t="s">
        <v>63</v>
      </c>
      <c r="F7" s="5">
        <v>2182</v>
      </c>
      <c r="G7" s="5"/>
      <c r="H7" s="5">
        <v>2500</v>
      </c>
      <c r="I7" s="5"/>
      <c r="J7" s="5"/>
      <c r="L7" s="1" t="s">
        <v>135</v>
      </c>
    </row>
    <row r="8" spans="1:12">
      <c r="A8" s="4"/>
      <c r="B8" s="4"/>
      <c r="C8" s="4"/>
      <c r="D8" s="4"/>
      <c r="E8" s="5"/>
      <c r="F8" s="5"/>
      <c r="G8" s="5"/>
      <c r="H8" s="5"/>
      <c r="I8" s="5"/>
    </row>
    <row r="9" spans="1:12">
      <c r="A9" s="4"/>
      <c r="B9" s="4"/>
      <c r="C9" s="4"/>
      <c r="D9" s="4"/>
      <c r="E9" s="5"/>
      <c r="F9" s="5"/>
      <c r="G9" s="5"/>
      <c r="H9" s="5"/>
      <c r="I9" s="5"/>
    </row>
    <row r="10" spans="1:12">
      <c r="A10" s="4"/>
      <c r="B10" s="4"/>
      <c r="C10" s="4"/>
      <c r="D10" s="4"/>
      <c r="E10" s="5"/>
      <c r="F10" s="5"/>
      <c r="G10" s="5"/>
      <c r="H10" s="5"/>
      <c r="I10" s="5"/>
    </row>
    <row r="11" spans="1:12">
      <c r="A11" s="4"/>
      <c r="B11" s="4"/>
      <c r="C11" s="4"/>
      <c r="D11" s="4"/>
      <c r="E11" s="5"/>
      <c r="F11" s="5"/>
      <c r="G11" s="5"/>
      <c r="H11" s="5"/>
      <c r="I11" s="5"/>
    </row>
    <row r="12" spans="1:12">
      <c r="A12" s="4"/>
      <c r="B12" s="4"/>
      <c r="C12" s="4"/>
      <c r="D12" s="4"/>
      <c r="E12" s="5"/>
      <c r="F12" s="5"/>
      <c r="G12" s="5"/>
      <c r="H12" s="5"/>
      <c r="I12" s="5"/>
    </row>
    <row r="13" spans="1:12">
      <c r="A13" s="4"/>
      <c r="B13" s="4"/>
      <c r="C13" s="4"/>
      <c r="D13" s="4"/>
      <c r="E13" s="5"/>
      <c r="F13" s="5"/>
      <c r="G13" s="5"/>
      <c r="H13" s="5"/>
      <c r="I13" s="5"/>
    </row>
    <row r="14" spans="1:12">
      <c r="A14" s="4"/>
      <c r="B14" s="4"/>
      <c r="C14" s="4"/>
      <c r="D14" s="4"/>
      <c r="E14" s="5"/>
      <c r="F14" s="5"/>
      <c r="G14" s="5"/>
      <c r="H14" s="5"/>
      <c r="I14" s="2">
        <f>SUM(I6:I13)</f>
        <v>354.67999999999984</v>
      </c>
    </row>
    <row r="15" spans="1:12">
      <c r="A15" s="4"/>
      <c r="B15" s="4"/>
      <c r="C15" s="4"/>
      <c r="D15" s="4"/>
      <c r="E15" s="5"/>
      <c r="F15" s="5"/>
      <c r="G15" s="5"/>
      <c r="H15" s="5"/>
      <c r="I15" s="5"/>
    </row>
    <row r="16" spans="1:12">
      <c r="A16" s="4"/>
      <c r="B16" s="4"/>
      <c r="C16" s="4"/>
      <c r="D16" s="4"/>
      <c r="E16" s="5"/>
      <c r="F16" s="5"/>
      <c r="G16" s="5"/>
      <c r="H16" s="5"/>
      <c r="I16" s="5"/>
    </row>
    <row r="17" spans="1:9">
      <c r="A17" s="4"/>
      <c r="B17" s="4"/>
      <c r="C17" s="4"/>
      <c r="D17" s="4"/>
      <c r="E17" s="5"/>
      <c r="F17" s="5"/>
      <c r="G17" s="5"/>
      <c r="H17" s="5"/>
      <c r="I17" s="5"/>
    </row>
    <row r="18" spans="1:9">
      <c r="A18" s="4"/>
      <c r="B18" s="4"/>
      <c r="C18" s="4"/>
      <c r="D18" s="4"/>
      <c r="E18" s="5"/>
      <c r="F18" s="5"/>
      <c r="G18" s="5"/>
      <c r="H18" s="5"/>
      <c r="I18" s="5"/>
    </row>
    <row r="19" spans="1:9">
      <c r="A19" s="4"/>
      <c r="B19" s="4"/>
      <c r="C19" s="4"/>
      <c r="D19" s="4"/>
      <c r="E19" s="5"/>
      <c r="F19" s="5"/>
      <c r="G19" s="5"/>
      <c r="H19" s="5"/>
      <c r="I19" s="5"/>
    </row>
    <row r="20" spans="1:9">
      <c r="A20" s="4"/>
      <c r="B20" s="4"/>
      <c r="C20" s="4"/>
      <c r="D20" s="4"/>
      <c r="E20" s="5"/>
      <c r="F20" s="5"/>
      <c r="G20" s="5"/>
      <c r="H20" s="5"/>
      <c r="I20" s="5"/>
    </row>
    <row r="21" spans="1:9">
      <c r="A21" s="4"/>
      <c r="B21" s="4"/>
      <c r="C21" s="4"/>
      <c r="D21" s="4"/>
      <c r="E21" s="5"/>
      <c r="F21" s="5"/>
      <c r="G21" s="5"/>
      <c r="H21" s="5"/>
      <c r="I21" s="5"/>
    </row>
    <row r="22" spans="1:9">
      <c r="A22" s="4"/>
      <c r="B22" s="4"/>
      <c r="C22" s="4"/>
      <c r="D22" s="4"/>
      <c r="E22" s="5"/>
      <c r="F22" s="5"/>
      <c r="G22" s="5"/>
      <c r="H22" s="5"/>
      <c r="I22" s="5"/>
    </row>
    <row r="23" spans="1:9">
      <c r="A23" s="4"/>
      <c r="B23" s="4"/>
      <c r="C23" s="4"/>
      <c r="D23" s="4"/>
      <c r="E23" s="5"/>
      <c r="F23" s="5"/>
      <c r="G23" s="5"/>
      <c r="H23" s="5"/>
      <c r="I23" s="5"/>
    </row>
    <row r="24" spans="1:9">
      <c r="A24" s="4"/>
      <c r="B24" s="4"/>
      <c r="C24" s="4"/>
      <c r="D24" s="4"/>
      <c r="E24" s="5"/>
      <c r="F24" s="5"/>
      <c r="G24" s="5"/>
      <c r="H24" s="5"/>
      <c r="I24" s="5"/>
    </row>
    <row r="25" spans="1:9">
      <c r="A25" s="4"/>
      <c r="B25" s="4"/>
      <c r="C25" s="4"/>
      <c r="D25" s="4"/>
      <c r="E25" s="5"/>
      <c r="F25" s="5"/>
      <c r="G25" s="5"/>
      <c r="H25" s="5"/>
      <c r="I25" s="5"/>
    </row>
    <row r="26" spans="1:9">
      <c r="A26" s="4"/>
      <c r="B26" s="4"/>
      <c r="C26" s="4"/>
      <c r="D26" s="4"/>
      <c r="E26" s="5"/>
      <c r="F26" s="5"/>
      <c r="G26" s="5"/>
      <c r="H26" s="5"/>
      <c r="I26" s="5"/>
    </row>
    <row r="27" spans="1:9">
      <c r="A27" s="4"/>
      <c r="B27" s="4"/>
      <c r="C27" s="4"/>
      <c r="D27" s="4"/>
      <c r="E27" s="5"/>
      <c r="F27" s="5"/>
      <c r="G27" s="5"/>
      <c r="H27" s="5"/>
      <c r="I27" s="5"/>
    </row>
    <row r="28" spans="1:9">
      <c r="A28" s="4"/>
      <c r="B28" s="4"/>
      <c r="C28" s="4"/>
      <c r="D28" s="4"/>
      <c r="E28" s="5"/>
      <c r="F28" s="5"/>
      <c r="G28" s="5"/>
      <c r="H28" s="5"/>
      <c r="I28" s="5"/>
    </row>
    <row r="29" spans="1:9">
      <c r="A29" s="4"/>
      <c r="B29" s="4"/>
      <c r="C29" s="4"/>
      <c r="D29" s="4"/>
      <c r="E29" s="5"/>
      <c r="F29" s="5"/>
      <c r="G29" s="5"/>
      <c r="H29" s="5"/>
      <c r="I29" s="5"/>
    </row>
    <row r="30" spans="1:9">
      <c r="A30" s="4"/>
      <c r="B30" s="4"/>
      <c r="C30" s="4"/>
      <c r="D30" s="4"/>
      <c r="E30" s="5"/>
      <c r="F30" s="5"/>
      <c r="G30" s="5"/>
      <c r="H30" s="5"/>
      <c r="I30" s="5"/>
    </row>
    <row r="31" spans="1:9">
      <c r="A31" s="4"/>
      <c r="B31" s="4"/>
      <c r="C31" s="4"/>
      <c r="D31" s="4"/>
      <c r="E31" s="5"/>
      <c r="F31" s="5"/>
      <c r="G31" s="5"/>
      <c r="H31" s="5"/>
      <c r="I31" s="5"/>
    </row>
    <row r="32" spans="1:9">
      <c r="A32" s="4"/>
      <c r="B32" s="4"/>
      <c r="C32" s="4"/>
      <c r="D32" s="4"/>
      <c r="E32" s="4"/>
      <c r="F32" s="4"/>
      <c r="G32" s="4"/>
      <c r="H32" s="4"/>
      <c r="I32" s="4"/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4"/>
      <c r="B34" s="4"/>
      <c r="C34" s="4"/>
      <c r="D34" s="4"/>
      <c r="E34" s="4"/>
      <c r="F34" s="4"/>
      <c r="G34" s="4"/>
      <c r="H34" s="4"/>
      <c r="I3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0178-4497-4B5E-BA15-45D50CEDC3AB}">
  <dimension ref="A1:K26"/>
  <sheetViews>
    <sheetView workbookViewId="0">
      <selection activeCell="E57" sqref="E57"/>
    </sheetView>
  </sheetViews>
  <sheetFormatPr defaultColWidth="8.875" defaultRowHeight="12.75"/>
  <cols>
    <col min="1" max="3" width="9.125" style="3" customWidth="1"/>
    <col min="4" max="4" width="15.875" style="1" bestFit="1" customWidth="1"/>
    <col min="5" max="5" width="9.125" style="3" customWidth="1"/>
    <col min="6" max="6" width="10" style="1" bestFit="1" customWidth="1"/>
    <col min="7" max="7" width="10.125" style="2" bestFit="1" customWidth="1"/>
    <col min="8" max="8" width="9.375" style="1" bestFit="1" customWidth="1"/>
    <col min="9" max="9" width="11" style="1" bestFit="1" customWidth="1"/>
    <col min="10" max="10" width="11.375" style="1" bestFit="1" customWidth="1"/>
    <col min="11" max="11" width="10.875" style="1" bestFit="1" customWidth="1"/>
    <col min="12" max="16384" width="8.875" style="1"/>
  </cols>
  <sheetData>
    <row r="1" spans="1:11">
      <c r="A1" s="6" t="s">
        <v>61</v>
      </c>
      <c r="B1" s="6"/>
      <c r="D1" s="4"/>
      <c r="E1" s="6"/>
      <c r="H1" s="22" t="s">
        <v>60</v>
      </c>
      <c r="I1" s="5"/>
      <c r="J1" s="20"/>
      <c r="K1" s="4"/>
    </row>
    <row r="2" spans="1:11" ht="13.5" thickBot="1">
      <c r="A2" s="6" t="s">
        <v>117</v>
      </c>
      <c r="B2" s="6"/>
      <c r="D2" s="4"/>
      <c r="E2" s="6"/>
      <c r="F2" s="5"/>
      <c r="G2" s="5"/>
      <c r="H2" s="5" t="s">
        <v>116</v>
      </c>
      <c r="I2" s="5"/>
      <c r="J2" s="20">
        <v>350000</v>
      </c>
      <c r="K2" s="4"/>
    </row>
    <row r="3" spans="1:11" ht="13.5" thickBot="1">
      <c r="A3" s="6"/>
      <c r="B3" s="6"/>
      <c r="C3" s="6"/>
      <c r="D3" s="4"/>
      <c r="E3" s="6"/>
      <c r="F3" s="5"/>
      <c r="G3" s="5"/>
      <c r="H3" s="5" t="s">
        <v>115</v>
      </c>
      <c r="I3" s="5"/>
      <c r="J3" s="20"/>
      <c r="K3" s="19">
        <f>J2-J26</f>
        <v>270903.61</v>
      </c>
    </row>
    <row r="5" spans="1:11" ht="22.5">
      <c r="A5" s="31" t="s">
        <v>95</v>
      </c>
      <c r="B5" s="31" t="s">
        <v>94</v>
      </c>
      <c r="C5" s="31" t="s">
        <v>16</v>
      </c>
      <c r="D5" s="31" t="s">
        <v>13</v>
      </c>
      <c r="E5" s="31" t="s">
        <v>11</v>
      </c>
      <c r="F5" s="30" t="s">
        <v>92</v>
      </c>
      <c r="G5" s="30" t="s">
        <v>91</v>
      </c>
      <c r="H5" s="30" t="s">
        <v>58</v>
      </c>
      <c r="I5" s="30" t="s">
        <v>90</v>
      </c>
      <c r="J5" s="35" t="s">
        <v>114</v>
      </c>
    </row>
    <row r="6" spans="1:11">
      <c r="A6" s="33">
        <v>43652</v>
      </c>
      <c r="B6" s="33" t="s">
        <v>113</v>
      </c>
      <c r="C6" s="6">
        <v>1900962</v>
      </c>
      <c r="D6" s="4" t="s">
        <v>112</v>
      </c>
      <c r="E6" s="6" t="s">
        <v>50</v>
      </c>
      <c r="F6" s="5">
        <v>4942.46</v>
      </c>
      <c r="G6" s="5" t="s">
        <v>83</v>
      </c>
      <c r="H6" s="5">
        <v>2500</v>
      </c>
      <c r="I6" s="5">
        <f t="shared" ref="I6:I15" si="0">F6-H6</f>
        <v>2442.46</v>
      </c>
      <c r="J6" s="5">
        <f t="shared" ref="J6:J15" si="1">I6</f>
        <v>2442.46</v>
      </c>
    </row>
    <row r="7" spans="1:11">
      <c r="A7" s="33">
        <v>43794</v>
      </c>
      <c r="B7" s="6"/>
      <c r="C7" s="6">
        <v>1901735</v>
      </c>
      <c r="D7" s="4" t="s">
        <v>111</v>
      </c>
      <c r="E7" s="6" t="s">
        <v>50</v>
      </c>
      <c r="F7" s="5">
        <v>3983.32</v>
      </c>
      <c r="G7" s="5"/>
      <c r="H7" s="5">
        <v>2500</v>
      </c>
      <c r="I7" s="5">
        <f t="shared" si="0"/>
        <v>1483.3200000000002</v>
      </c>
      <c r="J7" s="5">
        <f t="shared" si="1"/>
        <v>1483.3200000000002</v>
      </c>
    </row>
    <row r="8" spans="1:11">
      <c r="A8" s="33">
        <v>43830</v>
      </c>
      <c r="B8" s="6" t="s">
        <v>110</v>
      </c>
      <c r="C8" s="6">
        <v>1901972</v>
      </c>
      <c r="D8" s="4" t="s">
        <v>109</v>
      </c>
      <c r="E8" s="6" t="s">
        <v>50</v>
      </c>
      <c r="F8" s="5">
        <v>8915</v>
      </c>
      <c r="G8" s="5"/>
      <c r="H8" s="5">
        <v>2500</v>
      </c>
      <c r="I8" s="5">
        <f t="shared" si="0"/>
        <v>6415</v>
      </c>
      <c r="J8" s="5">
        <f t="shared" si="1"/>
        <v>6415</v>
      </c>
    </row>
    <row r="9" spans="1:11">
      <c r="A9" s="33">
        <v>43859</v>
      </c>
      <c r="B9" s="6" t="s">
        <v>108</v>
      </c>
      <c r="C9" s="6">
        <v>2000075</v>
      </c>
      <c r="D9" s="4" t="s">
        <v>107</v>
      </c>
      <c r="E9" s="6" t="s">
        <v>50</v>
      </c>
      <c r="F9" s="5">
        <v>12558.22</v>
      </c>
      <c r="G9" s="5"/>
      <c r="H9" s="5">
        <v>2500</v>
      </c>
      <c r="I9" s="5">
        <f t="shared" si="0"/>
        <v>10058.219999999999</v>
      </c>
      <c r="J9" s="5">
        <f t="shared" si="1"/>
        <v>10058.219999999999</v>
      </c>
    </row>
    <row r="10" spans="1:11" s="9" customFormat="1">
      <c r="A10" s="33">
        <v>43870</v>
      </c>
      <c r="B10" s="6" t="s">
        <v>106</v>
      </c>
      <c r="C10" s="6">
        <v>2000135</v>
      </c>
      <c r="D10" s="4" t="s">
        <v>105</v>
      </c>
      <c r="E10" s="6" t="s">
        <v>27</v>
      </c>
      <c r="F10" s="5">
        <v>6703.43</v>
      </c>
      <c r="G10" s="5"/>
      <c r="H10" s="5">
        <v>2500</v>
      </c>
      <c r="I10" s="5">
        <f t="shared" si="0"/>
        <v>4203.43</v>
      </c>
      <c r="J10" s="5">
        <f t="shared" si="1"/>
        <v>4203.43</v>
      </c>
    </row>
    <row r="11" spans="1:11" s="9" customFormat="1">
      <c r="A11" s="33">
        <v>43870</v>
      </c>
      <c r="B11" s="6" t="s">
        <v>104</v>
      </c>
      <c r="C11" s="6">
        <v>2000135</v>
      </c>
      <c r="D11" s="4" t="s">
        <v>42</v>
      </c>
      <c r="E11" s="6" t="s">
        <v>27</v>
      </c>
      <c r="F11" s="5">
        <v>1250</v>
      </c>
      <c r="G11" s="34"/>
      <c r="H11" s="5"/>
      <c r="I11" s="5">
        <f t="shared" si="0"/>
        <v>1250</v>
      </c>
      <c r="J11" s="5">
        <f t="shared" si="1"/>
        <v>1250</v>
      </c>
    </row>
    <row r="12" spans="1:11" s="9" customFormat="1">
      <c r="A12" s="33">
        <v>43870</v>
      </c>
      <c r="B12" s="6" t="s">
        <v>103</v>
      </c>
      <c r="C12" s="6">
        <v>2000135</v>
      </c>
      <c r="D12" s="4" t="s">
        <v>102</v>
      </c>
      <c r="E12" s="6" t="s">
        <v>27</v>
      </c>
      <c r="F12" s="5">
        <v>1750</v>
      </c>
      <c r="G12" s="34"/>
      <c r="H12" s="5"/>
      <c r="I12" s="5">
        <f t="shared" si="0"/>
        <v>1750</v>
      </c>
      <c r="J12" s="5">
        <f t="shared" si="1"/>
        <v>1750</v>
      </c>
    </row>
    <row r="13" spans="1:11" s="9" customFormat="1">
      <c r="A13" s="33">
        <v>43870</v>
      </c>
      <c r="B13" s="6" t="s">
        <v>101</v>
      </c>
      <c r="C13" s="6">
        <v>2000135</v>
      </c>
      <c r="D13" s="4" t="s">
        <v>100</v>
      </c>
      <c r="E13" s="6" t="s">
        <v>27</v>
      </c>
      <c r="F13" s="5">
        <v>1000</v>
      </c>
      <c r="G13" s="34"/>
      <c r="H13" s="5"/>
      <c r="I13" s="5">
        <f t="shared" si="0"/>
        <v>1000</v>
      </c>
      <c r="J13" s="5">
        <f t="shared" si="1"/>
        <v>1000</v>
      </c>
    </row>
    <row r="14" spans="1:11" s="9" customFormat="1">
      <c r="A14" s="33">
        <v>43870</v>
      </c>
      <c r="B14" s="6" t="s">
        <v>99</v>
      </c>
      <c r="C14" s="6">
        <v>2000135</v>
      </c>
      <c r="D14" s="4" t="s">
        <v>98</v>
      </c>
      <c r="E14" s="6" t="s">
        <v>27</v>
      </c>
      <c r="F14" s="5">
        <v>1500</v>
      </c>
      <c r="G14" s="34"/>
      <c r="H14" s="5"/>
      <c r="I14" s="5">
        <f t="shared" si="0"/>
        <v>1500</v>
      </c>
      <c r="J14" s="5">
        <f t="shared" si="1"/>
        <v>1500</v>
      </c>
      <c r="K14" s="34">
        <f>SUM(J10:J14)</f>
        <v>9703.43</v>
      </c>
    </row>
    <row r="15" spans="1:11" s="9" customFormat="1">
      <c r="A15" s="33">
        <v>43902</v>
      </c>
      <c r="B15" s="6"/>
      <c r="C15" s="6">
        <v>2000306</v>
      </c>
      <c r="D15" s="4" t="s">
        <v>97</v>
      </c>
      <c r="E15" s="6" t="s">
        <v>27</v>
      </c>
      <c r="F15" s="5">
        <v>51493.96</v>
      </c>
      <c r="G15" s="5"/>
      <c r="H15" s="5">
        <v>2500</v>
      </c>
      <c r="I15" s="5">
        <f t="shared" si="0"/>
        <v>48993.96</v>
      </c>
      <c r="J15" s="5">
        <f t="shared" si="1"/>
        <v>48993.96</v>
      </c>
    </row>
    <row r="18" spans="1:10">
      <c r="A18" s="6"/>
      <c r="B18" s="6"/>
      <c r="C18" s="6"/>
      <c r="D18" s="4"/>
      <c r="E18" s="6"/>
      <c r="F18" s="5"/>
      <c r="G18" s="5"/>
      <c r="H18" s="5"/>
      <c r="I18" s="5"/>
      <c r="J18" s="5"/>
    </row>
    <row r="19" spans="1:10">
      <c r="A19" s="6"/>
      <c r="B19" s="6"/>
      <c r="C19" s="6"/>
      <c r="D19" s="4"/>
      <c r="E19" s="6"/>
      <c r="F19" s="5"/>
      <c r="G19" s="5"/>
      <c r="H19" s="5"/>
      <c r="I19" s="5"/>
      <c r="J19" s="5"/>
    </row>
    <row r="20" spans="1:10">
      <c r="A20" s="6"/>
      <c r="B20" s="6"/>
      <c r="C20" s="6"/>
      <c r="D20" s="4"/>
      <c r="E20" s="6"/>
      <c r="F20" s="5"/>
      <c r="G20" s="5"/>
      <c r="H20" s="5"/>
      <c r="I20" s="5"/>
      <c r="J20" s="5"/>
    </row>
    <row r="21" spans="1:10">
      <c r="A21" s="6"/>
      <c r="B21" s="6"/>
      <c r="C21" s="6"/>
      <c r="D21" s="4"/>
      <c r="E21" s="6"/>
      <c r="F21" s="5"/>
      <c r="G21" s="5"/>
      <c r="H21" s="5"/>
      <c r="I21" s="5"/>
      <c r="J21" s="5"/>
    </row>
    <row r="22" spans="1:10">
      <c r="A22" s="6"/>
      <c r="B22" s="6"/>
      <c r="C22" s="6"/>
      <c r="D22" s="4"/>
      <c r="E22" s="6"/>
      <c r="F22" s="5"/>
      <c r="G22" s="5"/>
      <c r="H22" s="5"/>
      <c r="I22" s="5"/>
      <c r="J22" s="5"/>
    </row>
    <row r="23" spans="1:10">
      <c r="A23" s="6"/>
      <c r="B23" s="6"/>
      <c r="C23" s="6"/>
      <c r="D23" s="4"/>
      <c r="E23" s="6"/>
      <c r="F23" s="5"/>
      <c r="G23" s="5"/>
      <c r="H23" s="5"/>
      <c r="I23" s="5"/>
      <c r="J23" s="5"/>
    </row>
    <row r="24" spans="1:10">
      <c r="A24" s="6"/>
      <c r="B24" s="6"/>
      <c r="C24" s="6"/>
      <c r="D24" s="4"/>
      <c r="E24" s="6"/>
      <c r="F24" s="5"/>
      <c r="G24" s="5"/>
      <c r="H24" s="5"/>
      <c r="I24" s="5"/>
      <c r="J24" s="5"/>
    </row>
    <row r="25" spans="1:10" ht="13.5" thickBot="1">
      <c r="A25" s="6"/>
      <c r="B25" s="6"/>
      <c r="C25" s="6"/>
      <c r="D25" s="4"/>
      <c r="E25" s="6"/>
      <c r="F25" s="4"/>
      <c r="G25" s="5"/>
      <c r="H25" s="4"/>
      <c r="I25" s="4"/>
      <c r="J25" s="4"/>
    </row>
    <row r="26" spans="1:10" ht="13.5" thickBot="1">
      <c r="J26" s="7">
        <f>SUM(J6:J25)</f>
        <v>79096.39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83B2-C78B-43C8-A03D-3C82AA4BE4D3}">
  <dimension ref="A1:N48"/>
  <sheetViews>
    <sheetView workbookViewId="0">
      <selection activeCell="E58" sqref="E58"/>
    </sheetView>
  </sheetViews>
  <sheetFormatPr defaultColWidth="8.875" defaultRowHeight="12.75"/>
  <cols>
    <col min="1" max="1" width="8.875" style="1"/>
    <col min="2" max="4" width="9.125" style="3" customWidth="1"/>
    <col min="5" max="5" width="15" style="1" bestFit="1" customWidth="1"/>
    <col min="6" max="6" width="15" style="3" customWidth="1"/>
    <col min="7" max="7" width="10" style="3" bestFit="1" customWidth="1"/>
    <col min="8" max="8" width="8.875" style="1"/>
    <col min="9" max="9" width="10" style="1" bestFit="1" customWidth="1"/>
    <col min="10" max="11" width="8.875" style="1"/>
    <col min="12" max="12" width="11.125" style="1" bestFit="1" customWidth="1"/>
    <col min="13" max="13" width="10.875" style="1" bestFit="1" customWidth="1"/>
    <col min="14" max="16384" width="8.875" style="1"/>
  </cols>
  <sheetData>
    <row r="1" spans="1:14">
      <c r="A1" s="21" t="s">
        <v>61</v>
      </c>
      <c r="B1" s="6"/>
      <c r="C1" s="6"/>
      <c r="E1" s="4"/>
      <c r="F1" s="6"/>
      <c r="G1" s="6"/>
      <c r="I1" s="2"/>
      <c r="J1" s="22" t="s">
        <v>60</v>
      </c>
      <c r="K1" s="5"/>
      <c r="L1" s="20"/>
      <c r="M1" s="4"/>
    </row>
    <row r="2" spans="1:14" ht="13.5" thickBot="1">
      <c r="A2" s="21" t="s">
        <v>96</v>
      </c>
      <c r="B2" s="6"/>
      <c r="C2" s="6"/>
      <c r="E2" s="4"/>
      <c r="F2" s="6"/>
      <c r="G2" s="6"/>
      <c r="H2" s="5"/>
      <c r="I2" s="5"/>
      <c r="J2" s="5" t="s">
        <v>18</v>
      </c>
      <c r="K2" s="5"/>
      <c r="L2" s="20">
        <v>350000</v>
      </c>
      <c r="M2" s="4"/>
    </row>
    <row r="3" spans="1:14" ht="13.5" thickBot="1">
      <c r="A3" s="6"/>
      <c r="B3" s="6"/>
      <c r="C3" s="6"/>
      <c r="D3" s="6"/>
      <c r="E3" s="4"/>
      <c r="F3" s="6"/>
      <c r="G3" s="6"/>
      <c r="H3" s="5"/>
      <c r="I3" s="5"/>
      <c r="J3" s="5" t="s">
        <v>17</v>
      </c>
      <c r="K3" s="5"/>
      <c r="L3" s="20"/>
      <c r="M3" s="19">
        <f>L2-L27</f>
        <v>340088.9</v>
      </c>
    </row>
    <row r="4" spans="1:14">
      <c r="A4" s="3"/>
      <c r="I4" s="2"/>
    </row>
    <row r="5" spans="1:14" ht="33.75">
      <c r="A5" s="31" t="s">
        <v>95</v>
      </c>
      <c r="B5" s="32" t="s">
        <v>94</v>
      </c>
      <c r="C5" s="32" t="s">
        <v>93</v>
      </c>
      <c r="D5" s="31" t="s">
        <v>16</v>
      </c>
      <c r="E5" s="31" t="s">
        <v>13</v>
      </c>
      <c r="F5" s="31" t="s">
        <v>12</v>
      </c>
      <c r="G5" s="31" t="s">
        <v>11</v>
      </c>
      <c r="H5" s="30" t="s">
        <v>92</v>
      </c>
      <c r="I5" s="30" t="s">
        <v>91</v>
      </c>
      <c r="J5" s="30" t="s">
        <v>58</v>
      </c>
      <c r="K5" s="30" t="s">
        <v>90</v>
      </c>
      <c r="L5" s="30" t="s">
        <v>89</v>
      </c>
      <c r="N5" s="30" t="s">
        <v>88</v>
      </c>
    </row>
    <row r="6" spans="1:14" s="28" customFormat="1" ht="12">
      <c r="A6" s="8">
        <v>43958</v>
      </c>
      <c r="B6" s="29" t="s">
        <v>87</v>
      </c>
      <c r="C6" s="29" t="s">
        <v>86</v>
      </c>
      <c r="D6" s="6">
        <v>2000471</v>
      </c>
      <c r="E6" s="4" t="s">
        <v>85</v>
      </c>
      <c r="F6" s="6" t="s">
        <v>24</v>
      </c>
      <c r="G6" s="6" t="s">
        <v>50</v>
      </c>
      <c r="H6" s="5"/>
      <c r="I6" s="5"/>
      <c r="J6" s="5"/>
      <c r="K6" s="5"/>
      <c r="L6" s="5"/>
      <c r="M6" s="4"/>
      <c r="N6" s="4" t="s">
        <v>84</v>
      </c>
    </row>
    <row r="7" spans="1:14" s="28" customFormat="1" ht="12">
      <c r="A7" s="8">
        <v>43917</v>
      </c>
      <c r="B7" s="29" t="s">
        <v>83</v>
      </c>
      <c r="C7" s="29" t="s">
        <v>82</v>
      </c>
      <c r="D7" s="6">
        <v>2001448</v>
      </c>
      <c r="E7" s="4" t="s">
        <v>81</v>
      </c>
      <c r="F7" s="6" t="s">
        <v>24</v>
      </c>
      <c r="G7" s="6" t="s">
        <v>77</v>
      </c>
      <c r="H7" s="5">
        <v>7075.21</v>
      </c>
      <c r="I7" s="5"/>
      <c r="J7" s="5">
        <v>2500</v>
      </c>
      <c r="K7" s="5"/>
      <c r="L7" s="5">
        <f>H7-J7</f>
        <v>4575.21</v>
      </c>
      <c r="M7" s="4"/>
      <c r="N7" s="4"/>
    </row>
    <row r="8" spans="1:14" s="28" customFormat="1" ht="12">
      <c r="A8" s="8">
        <v>44137</v>
      </c>
      <c r="B8" s="29" t="s">
        <v>80</v>
      </c>
      <c r="C8" s="29" t="s">
        <v>79</v>
      </c>
      <c r="D8" s="6">
        <v>2001441</v>
      </c>
      <c r="E8" s="4" t="s">
        <v>78</v>
      </c>
      <c r="F8" s="6" t="s">
        <v>24</v>
      </c>
      <c r="G8" s="6" t="s">
        <v>77</v>
      </c>
      <c r="H8" s="5">
        <v>3025</v>
      </c>
      <c r="J8" s="5">
        <v>2500</v>
      </c>
      <c r="L8" s="5">
        <f>H8-J8</f>
        <v>525</v>
      </c>
      <c r="M8" s="4"/>
      <c r="N8" s="4"/>
    </row>
    <row r="9" spans="1:14" s="28" customFormat="1" ht="12">
      <c r="A9" s="8">
        <v>44197</v>
      </c>
      <c r="B9" s="29"/>
      <c r="C9" s="29" t="s">
        <v>76</v>
      </c>
      <c r="D9" s="6">
        <v>2100002</v>
      </c>
      <c r="E9" s="4" t="s">
        <v>75</v>
      </c>
      <c r="F9" s="6" t="s">
        <v>24</v>
      </c>
      <c r="G9" s="6" t="s">
        <v>50</v>
      </c>
      <c r="H9" s="5">
        <v>7192.73</v>
      </c>
      <c r="I9" s="5"/>
      <c r="J9" s="5">
        <v>2500</v>
      </c>
      <c r="L9" s="5">
        <f>H9-J9</f>
        <v>4692.7299999999996</v>
      </c>
      <c r="M9" s="4"/>
      <c r="N9" s="4"/>
    </row>
    <row r="10" spans="1:14" s="28" customFormat="1" ht="12">
      <c r="A10" s="8">
        <v>44216</v>
      </c>
      <c r="B10" s="29" t="s">
        <v>74</v>
      </c>
      <c r="C10" s="29" t="s">
        <v>73</v>
      </c>
      <c r="D10" s="6">
        <v>2100051</v>
      </c>
      <c r="E10" s="4" t="s">
        <v>72</v>
      </c>
      <c r="F10" s="6" t="s">
        <v>24</v>
      </c>
      <c r="G10" s="6" t="s">
        <v>27</v>
      </c>
      <c r="H10" s="5"/>
      <c r="I10" s="5"/>
      <c r="J10" s="5"/>
      <c r="K10" s="5"/>
      <c r="L10" s="5"/>
      <c r="M10" s="4"/>
      <c r="N10" s="4" t="s">
        <v>71</v>
      </c>
    </row>
    <row r="11" spans="1:14" s="28" customFormat="1" ht="12">
      <c r="A11" s="8">
        <v>44257</v>
      </c>
      <c r="B11" s="29"/>
      <c r="C11" s="4" t="s">
        <v>70</v>
      </c>
      <c r="D11" s="6">
        <v>2100179</v>
      </c>
      <c r="E11" s="4" t="s">
        <v>69</v>
      </c>
      <c r="F11" s="6" t="s">
        <v>24</v>
      </c>
      <c r="G11" s="6" t="s">
        <v>63</v>
      </c>
      <c r="H11" s="5"/>
      <c r="I11" s="5">
        <v>80000</v>
      </c>
      <c r="J11" s="5"/>
      <c r="K11" s="5"/>
      <c r="L11" s="5"/>
      <c r="M11" s="4"/>
      <c r="N11" s="4"/>
    </row>
    <row r="12" spans="1:14" s="28" customFormat="1" ht="12">
      <c r="A12" s="8">
        <v>44241</v>
      </c>
      <c r="B12" s="29"/>
      <c r="C12" s="29" t="s">
        <v>68</v>
      </c>
      <c r="D12" s="6">
        <v>2100191</v>
      </c>
      <c r="E12" s="4" t="s">
        <v>67</v>
      </c>
      <c r="F12" s="6" t="s">
        <v>66</v>
      </c>
      <c r="G12" s="6" t="s">
        <v>63</v>
      </c>
      <c r="H12" s="5">
        <f>2451.62+166.54</f>
        <v>2618.16</v>
      </c>
      <c r="I12" s="5"/>
      <c r="J12" s="5">
        <v>2500</v>
      </c>
      <c r="K12" s="5"/>
      <c r="L12" s="5">
        <f>H12-J12</f>
        <v>118.15999999999985</v>
      </c>
      <c r="M12" s="4"/>
      <c r="N12" s="4"/>
    </row>
    <row r="13" spans="1:14" s="28" customFormat="1" ht="12">
      <c r="A13" s="8">
        <v>44213</v>
      </c>
      <c r="B13" s="29"/>
      <c r="C13" s="29" t="s">
        <v>65</v>
      </c>
      <c r="D13" s="6">
        <v>2100195</v>
      </c>
      <c r="E13" s="4" t="s">
        <v>64</v>
      </c>
      <c r="F13" s="6" t="s">
        <v>24</v>
      </c>
      <c r="G13" s="6" t="s">
        <v>63</v>
      </c>
      <c r="H13" s="5"/>
      <c r="I13" s="5"/>
      <c r="J13" s="5"/>
      <c r="K13" s="5"/>
      <c r="L13" s="5"/>
      <c r="M13" s="4"/>
      <c r="N13" s="4" t="s">
        <v>62</v>
      </c>
    </row>
    <row r="14" spans="1:14" s="28" customFormat="1" ht="12">
      <c r="A14" s="4"/>
      <c r="B14" s="29"/>
      <c r="C14" s="29"/>
      <c r="D14" s="6"/>
      <c r="E14" s="4"/>
      <c r="F14" s="6"/>
      <c r="G14" s="6"/>
      <c r="H14" s="5"/>
      <c r="I14" s="5"/>
      <c r="J14" s="5"/>
      <c r="K14" s="5"/>
      <c r="L14" s="5"/>
      <c r="M14" s="4"/>
      <c r="N14" s="4"/>
    </row>
    <row r="15" spans="1:14" s="28" customFormat="1" ht="12">
      <c r="A15" s="4"/>
      <c r="B15" s="29"/>
      <c r="C15" s="29"/>
      <c r="D15" s="6"/>
      <c r="E15" s="4"/>
      <c r="F15" s="6"/>
      <c r="G15" s="6"/>
      <c r="H15" s="5"/>
      <c r="I15" s="5"/>
      <c r="J15" s="5"/>
      <c r="K15" s="5"/>
      <c r="L15" s="5"/>
      <c r="M15" s="4"/>
      <c r="N15" s="4"/>
    </row>
    <row r="16" spans="1:14" s="28" customFormat="1" ht="12">
      <c r="A16" s="4"/>
      <c r="B16" s="29"/>
      <c r="C16" s="29"/>
      <c r="D16" s="6"/>
      <c r="E16" s="4"/>
      <c r="F16" s="6"/>
      <c r="G16" s="6"/>
      <c r="H16" s="5"/>
      <c r="I16" s="5"/>
      <c r="J16" s="5"/>
      <c r="K16" s="5"/>
      <c r="L16" s="5"/>
      <c r="M16" s="4"/>
      <c r="N16" s="4"/>
    </row>
    <row r="17" spans="1:14" s="28" customFormat="1" ht="12">
      <c r="A17" s="4"/>
      <c r="B17" s="29"/>
      <c r="C17" s="29"/>
      <c r="D17" s="6"/>
      <c r="E17" s="4"/>
      <c r="F17" s="6"/>
      <c r="G17" s="6"/>
      <c r="H17" s="5"/>
      <c r="I17" s="5"/>
      <c r="J17" s="5"/>
      <c r="K17" s="5"/>
      <c r="L17" s="5"/>
      <c r="M17" s="4"/>
      <c r="N17" s="4"/>
    </row>
    <row r="18" spans="1:14" s="28" customFormat="1" ht="12">
      <c r="A18" s="4"/>
      <c r="B18" s="29"/>
      <c r="C18" s="29"/>
      <c r="D18" s="6"/>
      <c r="E18" s="4"/>
      <c r="F18" s="6"/>
      <c r="G18" s="6"/>
      <c r="H18" s="5"/>
      <c r="I18" s="5"/>
      <c r="J18" s="5"/>
      <c r="K18" s="5"/>
      <c r="L18" s="5"/>
      <c r="M18" s="4"/>
      <c r="N18" s="4"/>
    </row>
    <row r="19" spans="1:14" s="28" customFormat="1" ht="12">
      <c r="A19" s="4"/>
      <c r="B19" s="29"/>
      <c r="C19" s="29"/>
      <c r="D19" s="6"/>
      <c r="E19" s="4"/>
      <c r="F19" s="6"/>
      <c r="G19" s="6"/>
      <c r="H19" s="5"/>
      <c r="I19" s="5"/>
      <c r="J19" s="5"/>
      <c r="K19" s="5"/>
      <c r="L19" s="5"/>
      <c r="M19" s="4"/>
      <c r="N19" s="4"/>
    </row>
    <row r="20" spans="1:14" s="28" customFormat="1" ht="12">
      <c r="A20" s="4"/>
      <c r="B20" s="29"/>
      <c r="C20" s="29"/>
      <c r="D20" s="6"/>
      <c r="E20" s="4"/>
      <c r="F20" s="6"/>
      <c r="G20" s="6"/>
      <c r="H20" s="5"/>
      <c r="I20" s="5"/>
      <c r="J20" s="5"/>
      <c r="K20" s="5"/>
      <c r="L20" s="5"/>
      <c r="M20" s="4"/>
      <c r="N20" s="4"/>
    </row>
    <row r="21" spans="1:14" s="28" customFormat="1" ht="12">
      <c r="A21" s="4"/>
      <c r="B21" s="29"/>
      <c r="C21" s="29"/>
      <c r="D21" s="6"/>
      <c r="E21" s="4"/>
      <c r="F21" s="6"/>
      <c r="G21" s="6"/>
      <c r="H21" s="5"/>
      <c r="I21" s="5"/>
      <c r="J21" s="5"/>
      <c r="K21" s="5"/>
      <c r="L21" s="5"/>
      <c r="M21" s="4"/>
      <c r="N21" s="4"/>
    </row>
    <row r="22" spans="1:14" s="28" customFormat="1" ht="12">
      <c r="A22" s="4"/>
      <c r="B22" s="29"/>
      <c r="C22" s="29"/>
      <c r="D22" s="6"/>
      <c r="E22" s="4"/>
      <c r="F22" s="6"/>
      <c r="G22" s="6"/>
      <c r="H22" s="5"/>
      <c r="I22" s="5"/>
      <c r="J22" s="5"/>
      <c r="K22" s="5"/>
      <c r="L22" s="5"/>
      <c r="M22" s="4"/>
      <c r="N22" s="4"/>
    </row>
    <row r="23" spans="1:14" s="28" customFormat="1" ht="12">
      <c r="A23" s="4"/>
      <c r="B23" s="29"/>
      <c r="C23" s="29"/>
      <c r="D23" s="6"/>
      <c r="E23" s="4"/>
      <c r="F23" s="6"/>
      <c r="G23" s="6"/>
      <c r="H23" s="5"/>
      <c r="I23" s="5"/>
      <c r="J23" s="5"/>
      <c r="K23" s="5"/>
      <c r="L23" s="5"/>
      <c r="M23" s="4"/>
      <c r="N23" s="4"/>
    </row>
    <row r="24" spans="1:14" s="28" customFormat="1" ht="12">
      <c r="A24" s="4"/>
      <c r="B24" s="29"/>
      <c r="C24" s="29"/>
      <c r="D24" s="6"/>
      <c r="E24" s="4"/>
      <c r="F24" s="6"/>
      <c r="G24" s="6"/>
      <c r="H24" s="5"/>
      <c r="I24" s="5"/>
      <c r="J24" s="5"/>
      <c r="K24" s="5"/>
      <c r="L24" s="5"/>
      <c r="M24" s="4"/>
      <c r="N24" s="4"/>
    </row>
    <row r="25" spans="1:14" s="28" customFormat="1" ht="12">
      <c r="A25" s="4"/>
      <c r="B25" s="29"/>
      <c r="C25" s="29"/>
      <c r="D25" s="6"/>
      <c r="E25" s="4"/>
      <c r="F25" s="6"/>
      <c r="G25" s="6"/>
      <c r="H25" s="5"/>
      <c r="I25" s="5"/>
      <c r="J25" s="5"/>
      <c r="K25" s="5"/>
      <c r="L25" s="5"/>
      <c r="M25" s="4"/>
      <c r="N25" s="4"/>
    </row>
    <row r="26" spans="1:14" s="28" customFormat="1" ht="12">
      <c r="A26" s="4"/>
      <c r="B26" s="29"/>
      <c r="C26" s="29"/>
      <c r="D26" s="6"/>
      <c r="E26" s="4"/>
      <c r="F26" s="6"/>
      <c r="G26" s="6"/>
      <c r="H26" s="5"/>
      <c r="I26" s="5"/>
      <c r="J26" s="5"/>
      <c r="K26" s="5"/>
      <c r="L26" s="5"/>
      <c r="M26" s="4"/>
      <c r="N26" s="4"/>
    </row>
    <row r="27" spans="1:14" s="28" customFormat="1" ht="12">
      <c r="A27" s="4"/>
      <c r="B27" s="29"/>
      <c r="C27" s="29"/>
      <c r="D27" s="6"/>
      <c r="E27" s="4"/>
      <c r="F27" s="6"/>
      <c r="G27" s="6"/>
      <c r="H27" s="5"/>
      <c r="I27" s="5"/>
      <c r="J27" s="5"/>
      <c r="K27" s="5"/>
      <c r="L27" s="24">
        <f>SUM(L6:L26)</f>
        <v>9911.0999999999985</v>
      </c>
      <c r="M27" s="4"/>
      <c r="N27" s="4"/>
    </row>
    <row r="28" spans="1:14" s="28" customFormat="1" ht="12">
      <c r="A28" s="4"/>
      <c r="B28" s="29"/>
      <c r="C28" s="29"/>
      <c r="D28" s="6"/>
      <c r="E28" s="4"/>
      <c r="F28" s="6"/>
      <c r="G28" s="6"/>
      <c r="H28" s="5"/>
      <c r="I28" s="5"/>
      <c r="J28" s="5"/>
      <c r="K28" s="5"/>
      <c r="L28" s="5"/>
      <c r="M28" s="4"/>
      <c r="N28" s="4"/>
    </row>
    <row r="29" spans="1:14" s="28" customFormat="1" ht="12">
      <c r="A29" s="4"/>
      <c r="B29" s="29"/>
      <c r="C29" s="29"/>
      <c r="D29" s="6"/>
      <c r="E29" s="4"/>
      <c r="F29" s="6"/>
      <c r="G29" s="6"/>
      <c r="H29" s="5"/>
      <c r="I29" s="5"/>
      <c r="J29" s="5"/>
      <c r="K29" s="5"/>
      <c r="L29" s="5"/>
      <c r="M29" s="4"/>
      <c r="N29" s="4"/>
    </row>
    <row r="30" spans="1:14" s="28" customFormat="1" ht="12">
      <c r="A30" s="4"/>
      <c r="B30" s="29"/>
      <c r="C30" s="29"/>
      <c r="D30" s="6"/>
      <c r="E30" s="4"/>
      <c r="F30" s="6"/>
      <c r="G30" s="6"/>
      <c r="H30" s="5"/>
      <c r="I30" s="5"/>
      <c r="J30" s="5"/>
      <c r="K30" s="5"/>
      <c r="L30" s="5"/>
      <c r="M30" s="4"/>
      <c r="N30" s="4"/>
    </row>
    <row r="31" spans="1:14" s="28" customFormat="1" ht="12">
      <c r="A31" s="4"/>
      <c r="B31" s="29"/>
      <c r="C31" s="29"/>
      <c r="D31" s="6"/>
      <c r="E31" s="4"/>
      <c r="F31" s="6"/>
      <c r="G31" s="6"/>
      <c r="H31" s="5"/>
      <c r="I31" s="5"/>
      <c r="J31" s="5"/>
      <c r="K31" s="5"/>
      <c r="L31" s="5"/>
      <c r="M31" s="4"/>
      <c r="N31" s="4"/>
    </row>
    <row r="32" spans="1:14" s="28" customFormat="1" ht="12">
      <c r="A32" s="4"/>
      <c r="B32" s="6"/>
      <c r="C32" s="6"/>
      <c r="D32" s="6"/>
      <c r="E32" s="4"/>
      <c r="F32" s="6"/>
      <c r="G32" s="6"/>
      <c r="H32" s="5"/>
      <c r="I32" s="5"/>
      <c r="J32" s="5"/>
      <c r="K32" s="5"/>
      <c r="L32" s="5"/>
      <c r="M32" s="4"/>
      <c r="N32" s="4"/>
    </row>
    <row r="33" spans="1:14">
      <c r="A33" s="4"/>
      <c r="B33" s="6"/>
      <c r="C33" s="6"/>
      <c r="D33" s="6"/>
      <c r="E33" s="4"/>
      <c r="F33" s="6"/>
      <c r="G33" s="6"/>
      <c r="H33" s="5"/>
      <c r="I33" s="5"/>
      <c r="J33" s="5"/>
      <c r="K33" s="5"/>
      <c r="L33" s="5"/>
      <c r="M33" s="4"/>
      <c r="N33" s="4"/>
    </row>
    <row r="34" spans="1:14">
      <c r="A34" s="4"/>
      <c r="B34" s="6"/>
      <c r="C34" s="6"/>
      <c r="D34" s="6"/>
      <c r="E34" s="4"/>
      <c r="F34" s="6"/>
      <c r="G34" s="6"/>
      <c r="H34" s="5"/>
      <c r="I34" s="5"/>
      <c r="J34" s="5"/>
      <c r="K34" s="5"/>
      <c r="L34" s="5"/>
      <c r="M34" s="4"/>
      <c r="N34" s="4"/>
    </row>
    <row r="35" spans="1:14">
      <c r="A35" s="4"/>
      <c r="B35" s="6"/>
      <c r="C35" s="6"/>
      <c r="D35" s="6"/>
      <c r="E35" s="4"/>
      <c r="F35" s="6"/>
      <c r="G35" s="6"/>
      <c r="H35" s="5"/>
      <c r="I35" s="5"/>
      <c r="J35" s="5"/>
      <c r="K35" s="5"/>
      <c r="L35" s="5"/>
      <c r="M35" s="4"/>
      <c r="N35" s="4"/>
    </row>
    <row r="36" spans="1:14">
      <c r="A36" s="4"/>
      <c r="B36" s="6"/>
      <c r="C36" s="6"/>
      <c r="D36" s="6"/>
      <c r="E36" s="4"/>
      <c r="F36" s="6"/>
      <c r="G36" s="6"/>
      <c r="H36" s="5"/>
      <c r="I36" s="5"/>
      <c r="J36" s="5"/>
      <c r="K36" s="5"/>
      <c r="L36" s="5"/>
      <c r="M36" s="4"/>
      <c r="N36" s="4"/>
    </row>
    <row r="37" spans="1:14">
      <c r="A37" s="4"/>
      <c r="B37" s="6"/>
      <c r="C37" s="6"/>
      <c r="D37" s="6"/>
      <c r="E37" s="4"/>
      <c r="F37" s="6"/>
      <c r="G37" s="6"/>
      <c r="H37" s="5"/>
      <c r="I37" s="5"/>
      <c r="J37" s="5"/>
      <c r="K37" s="5"/>
      <c r="L37" s="5"/>
      <c r="M37" s="4"/>
      <c r="N37" s="4"/>
    </row>
    <row r="38" spans="1:14">
      <c r="A38" s="4"/>
      <c r="B38" s="6"/>
      <c r="C38" s="6"/>
      <c r="D38" s="6"/>
      <c r="E38" s="4"/>
      <c r="F38" s="6"/>
      <c r="G38" s="6"/>
      <c r="H38" s="5"/>
      <c r="I38" s="5"/>
      <c r="J38" s="5"/>
      <c r="K38" s="5"/>
      <c r="L38" s="5"/>
      <c r="M38" s="4"/>
      <c r="N38" s="4"/>
    </row>
    <row r="39" spans="1:14">
      <c r="A39" s="4"/>
      <c r="B39" s="6"/>
      <c r="C39" s="6"/>
      <c r="D39" s="6"/>
      <c r="E39" s="4"/>
      <c r="F39" s="6"/>
      <c r="G39" s="6"/>
      <c r="H39" s="5"/>
      <c r="I39" s="5"/>
      <c r="J39" s="5"/>
      <c r="K39" s="5"/>
      <c r="L39" s="5"/>
      <c r="M39" s="4"/>
      <c r="N39" s="4"/>
    </row>
    <row r="40" spans="1:14">
      <c r="A40" s="4"/>
      <c r="B40" s="6"/>
      <c r="C40" s="6"/>
      <c r="D40" s="6"/>
      <c r="E40" s="4"/>
      <c r="F40" s="6"/>
      <c r="G40" s="6"/>
      <c r="H40" s="5"/>
      <c r="I40" s="5"/>
      <c r="J40" s="5"/>
      <c r="K40" s="5"/>
      <c r="L40" s="5"/>
      <c r="M40" s="4"/>
      <c r="N40" s="4"/>
    </row>
    <row r="41" spans="1:14">
      <c r="A41" s="4"/>
      <c r="B41" s="6"/>
      <c r="C41" s="6"/>
      <c r="D41" s="6"/>
      <c r="E41" s="4"/>
      <c r="F41" s="6"/>
      <c r="G41" s="6"/>
      <c r="H41" s="5"/>
      <c r="I41" s="5"/>
      <c r="J41" s="5"/>
      <c r="K41" s="5"/>
      <c r="L41" s="5"/>
      <c r="M41" s="4"/>
      <c r="N41" s="4"/>
    </row>
    <row r="42" spans="1:14">
      <c r="A42" s="4"/>
      <c r="B42" s="6"/>
      <c r="C42" s="6"/>
      <c r="D42" s="6"/>
      <c r="E42" s="4"/>
      <c r="F42" s="6"/>
      <c r="G42" s="6"/>
      <c r="H42" s="5"/>
      <c r="I42" s="5"/>
      <c r="J42" s="5"/>
      <c r="K42" s="5"/>
      <c r="L42" s="5"/>
      <c r="M42" s="4"/>
      <c r="N42" s="4"/>
    </row>
    <row r="43" spans="1:14">
      <c r="A43" s="4"/>
      <c r="B43" s="6"/>
      <c r="C43" s="6"/>
      <c r="D43" s="6"/>
      <c r="E43" s="4"/>
      <c r="F43" s="6"/>
      <c r="G43" s="6"/>
      <c r="H43" s="5"/>
      <c r="I43" s="5"/>
      <c r="J43" s="5"/>
      <c r="K43" s="5"/>
      <c r="L43" s="5"/>
      <c r="M43" s="4"/>
      <c r="N43" s="4"/>
    </row>
    <row r="44" spans="1:14">
      <c r="A44" s="4"/>
      <c r="B44" s="6"/>
      <c r="C44" s="6"/>
      <c r="D44" s="6"/>
      <c r="E44" s="4"/>
      <c r="F44" s="6"/>
      <c r="G44" s="6"/>
      <c r="H44" s="5"/>
      <c r="I44" s="5"/>
      <c r="J44" s="5"/>
      <c r="K44" s="5"/>
      <c r="L44" s="5"/>
      <c r="M44" s="4"/>
      <c r="N44" s="4"/>
    </row>
    <row r="45" spans="1:14">
      <c r="A45" s="4"/>
      <c r="B45" s="6"/>
      <c r="C45" s="6"/>
      <c r="D45" s="6"/>
      <c r="E45" s="4"/>
      <c r="F45" s="6"/>
      <c r="G45" s="6"/>
      <c r="H45" s="4"/>
      <c r="I45" s="4"/>
      <c r="J45" s="4"/>
      <c r="K45" s="4"/>
      <c r="L45" s="4"/>
      <c r="M45" s="4"/>
      <c r="N45" s="4"/>
    </row>
    <row r="46" spans="1:14">
      <c r="A46" s="4"/>
      <c r="B46" s="6"/>
      <c r="C46" s="6"/>
      <c r="D46" s="6"/>
      <c r="E46" s="4"/>
      <c r="F46" s="6"/>
      <c r="G46" s="6"/>
      <c r="H46" s="4"/>
      <c r="I46" s="4"/>
      <c r="J46" s="4"/>
      <c r="K46" s="4"/>
      <c r="L46" s="4"/>
      <c r="M46" s="4"/>
      <c r="N46" s="4"/>
    </row>
    <row r="47" spans="1:14">
      <c r="A47" s="4"/>
      <c r="B47" s="6"/>
      <c r="C47" s="6"/>
      <c r="D47" s="6"/>
      <c r="E47" s="4"/>
      <c r="F47" s="6"/>
      <c r="G47" s="6"/>
      <c r="H47" s="4"/>
      <c r="I47" s="4"/>
      <c r="J47" s="4"/>
      <c r="K47" s="4"/>
      <c r="L47" s="4"/>
      <c r="M47" s="4"/>
      <c r="N47" s="4"/>
    </row>
    <row r="48" spans="1:14">
      <c r="A48" s="4"/>
      <c r="B48" s="6"/>
      <c r="C48" s="6"/>
      <c r="D48" s="6"/>
      <c r="E48" s="4"/>
      <c r="F48" s="6"/>
      <c r="G48" s="6"/>
      <c r="H48" s="4"/>
      <c r="I48" s="4"/>
      <c r="J48" s="4"/>
      <c r="K48" s="4"/>
      <c r="L48" s="4"/>
      <c r="M48" s="4"/>
      <c r="N48" s="4"/>
    </row>
  </sheetData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4326-DED9-4351-A6BA-8C0E76E820C0}">
  <dimension ref="A1:O49"/>
  <sheetViews>
    <sheetView workbookViewId="0">
      <selection activeCell="F51" sqref="F51"/>
    </sheetView>
  </sheetViews>
  <sheetFormatPr defaultColWidth="8.875" defaultRowHeight="12.75"/>
  <cols>
    <col min="1" max="1" width="7.5" style="1" customWidth="1"/>
    <col min="2" max="2" width="10" style="3" bestFit="1" customWidth="1"/>
    <col min="3" max="3" width="8.875" style="1"/>
    <col min="4" max="4" width="16.625" style="1" bestFit="1" customWidth="1"/>
    <col min="5" max="6" width="8.875" style="1"/>
    <col min="7" max="7" width="10.875" style="2" bestFit="1" customWidth="1"/>
    <col min="8" max="8" width="10" style="2" bestFit="1" customWidth="1"/>
    <col min="9" max="9" width="8.625" style="2" customWidth="1"/>
    <col min="10" max="10" width="10" style="2" bestFit="1" customWidth="1"/>
    <col min="11" max="11" width="11.125" style="2" customWidth="1"/>
    <col min="12" max="12" width="10.5" style="2" customWidth="1"/>
    <col min="13" max="14" width="10" style="2" bestFit="1" customWidth="1"/>
    <col min="15" max="16384" width="8.875" style="1"/>
  </cols>
  <sheetData>
    <row r="1" spans="1:15">
      <c r="A1" s="21" t="s">
        <v>61</v>
      </c>
      <c r="B1" s="6"/>
      <c r="C1" s="4"/>
      <c r="D1" s="4"/>
      <c r="E1" s="4"/>
      <c r="F1" s="5"/>
      <c r="G1" s="5"/>
      <c r="H1" s="5"/>
      <c r="I1" s="22" t="s">
        <v>60</v>
      </c>
      <c r="J1" s="5"/>
      <c r="K1" s="20"/>
      <c r="L1" s="4"/>
      <c r="M1" s="5"/>
      <c r="N1" s="5"/>
      <c r="O1" s="4"/>
    </row>
    <row r="2" spans="1:15" ht="13.5" thickBot="1">
      <c r="A2" s="21" t="s">
        <v>59</v>
      </c>
      <c r="B2" s="6"/>
      <c r="C2" s="4"/>
      <c r="D2" s="4"/>
      <c r="E2" s="4"/>
      <c r="F2" s="5"/>
      <c r="G2" s="5"/>
      <c r="H2" s="5"/>
      <c r="I2" s="5" t="s">
        <v>18</v>
      </c>
      <c r="J2" s="5"/>
      <c r="K2" s="20">
        <v>350000</v>
      </c>
      <c r="L2" s="4"/>
      <c r="M2" s="5"/>
      <c r="N2" s="5"/>
      <c r="O2" s="4"/>
    </row>
    <row r="3" spans="1:15" ht="13.5" thickBot="1">
      <c r="A3" s="4"/>
      <c r="B3" s="6"/>
      <c r="C3" s="4"/>
      <c r="D3" s="4"/>
      <c r="E3" s="4"/>
      <c r="F3" s="5"/>
      <c r="G3" s="5"/>
      <c r="H3" s="5"/>
      <c r="I3" s="5" t="s">
        <v>17</v>
      </c>
      <c r="J3" s="5"/>
      <c r="K3" s="20"/>
      <c r="L3" s="19">
        <f>K2-M31</f>
        <v>280976.89</v>
      </c>
      <c r="M3" s="5"/>
      <c r="N3" s="5"/>
      <c r="O3" s="4"/>
    </row>
    <row r="4" spans="1:15">
      <c r="A4" s="4"/>
      <c r="B4" s="6"/>
      <c r="C4" s="4"/>
      <c r="D4" s="4"/>
      <c r="E4" s="4"/>
      <c r="F4" s="5"/>
      <c r="G4" s="5"/>
      <c r="H4" s="5"/>
      <c r="I4" s="5"/>
      <c r="J4" s="5"/>
      <c r="K4" s="5"/>
      <c r="L4" s="15"/>
      <c r="M4" s="18"/>
      <c r="N4" s="5"/>
      <c r="O4" s="4"/>
    </row>
    <row r="5" spans="1:15" ht="33.75">
      <c r="A5" s="16" t="s">
        <v>16</v>
      </c>
      <c r="B5" s="17" t="s">
        <v>15</v>
      </c>
      <c r="C5" s="17" t="s">
        <v>14</v>
      </c>
      <c r="D5" s="16" t="s">
        <v>13</v>
      </c>
      <c r="E5" s="16" t="s">
        <v>12</v>
      </c>
      <c r="F5" s="16" t="s">
        <v>11</v>
      </c>
      <c r="G5" s="15" t="s">
        <v>10</v>
      </c>
      <c r="H5" s="14" t="s">
        <v>9</v>
      </c>
      <c r="I5" s="14" t="s">
        <v>8</v>
      </c>
      <c r="J5" s="14" t="s">
        <v>7</v>
      </c>
      <c r="K5" s="14" t="s">
        <v>6</v>
      </c>
      <c r="L5" s="14" t="s">
        <v>58</v>
      </c>
      <c r="M5" s="14" t="s">
        <v>3</v>
      </c>
      <c r="N5" s="14" t="s">
        <v>2</v>
      </c>
      <c r="O5" s="4" t="s">
        <v>57</v>
      </c>
    </row>
    <row r="6" spans="1:15">
      <c r="A6" s="4">
        <v>2100270</v>
      </c>
      <c r="B6" s="6" t="s">
        <v>56</v>
      </c>
      <c r="C6" s="8">
        <v>44281</v>
      </c>
      <c r="D6" s="4" t="s">
        <v>55</v>
      </c>
      <c r="E6" s="4" t="s">
        <v>24</v>
      </c>
      <c r="F6" s="4" t="s">
        <v>50</v>
      </c>
      <c r="G6" s="5"/>
      <c r="H6" s="5">
        <v>11657.66</v>
      </c>
      <c r="I6" s="5">
        <v>700</v>
      </c>
      <c r="J6" s="5"/>
      <c r="K6" s="5">
        <f>H6+I6+J6</f>
        <v>12357.66</v>
      </c>
      <c r="L6" s="5">
        <v>2500</v>
      </c>
      <c r="M6" s="5">
        <f>K6-L6</f>
        <v>9857.66</v>
      </c>
      <c r="N6" s="4"/>
      <c r="O6" s="9"/>
    </row>
    <row r="7" spans="1:15" s="9" customFormat="1">
      <c r="A7" s="4">
        <v>2100326</v>
      </c>
      <c r="B7" s="6" t="s">
        <v>54</v>
      </c>
      <c r="C7" s="8">
        <v>44297</v>
      </c>
      <c r="D7" s="4" t="s">
        <v>53</v>
      </c>
      <c r="E7" s="4" t="s">
        <v>24</v>
      </c>
      <c r="F7" s="4" t="s">
        <v>50</v>
      </c>
      <c r="G7" s="5"/>
      <c r="H7" s="5">
        <v>3898.32</v>
      </c>
      <c r="I7" s="5"/>
      <c r="J7" s="5"/>
      <c r="K7" s="5"/>
      <c r="L7" s="5">
        <v>2500</v>
      </c>
      <c r="M7" s="5">
        <f>H7-L7</f>
        <v>1398.3200000000002</v>
      </c>
      <c r="N7" s="4"/>
    </row>
    <row r="8" spans="1:15" s="9" customFormat="1">
      <c r="A8" s="4">
        <v>2100428</v>
      </c>
      <c r="B8" s="6" t="s">
        <v>52</v>
      </c>
      <c r="C8" s="8">
        <v>44325</v>
      </c>
      <c r="D8" s="4" t="s">
        <v>51</v>
      </c>
      <c r="E8" s="4" t="s">
        <v>24</v>
      </c>
      <c r="F8" s="4" t="s">
        <v>50</v>
      </c>
      <c r="G8" s="5"/>
      <c r="H8" s="5">
        <v>20872.5</v>
      </c>
      <c r="I8" s="5"/>
      <c r="J8" s="5"/>
      <c r="K8" s="5"/>
      <c r="L8" s="5">
        <v>2500</v>
      </c>
      <c r="M8" s="5">
        <f>H8-L8</f>
        <v>18372.5</v>
      </c>
      <c r="N8" s="4"/>
    </row>
    <row r="9" spans="1:15">
      <c r="A9" s="4">
        <v>2100609</v>
      </c>
      <c r="B9" s="6" t="s">
        <v>49</v>
      </c>
      <c r="C9" s="8">
        <v>44365</v>
      </c>
      <c r="D9" s="4" t="s">
        <v>48</v>
      </c>
      <c r="E9" s="4" t="s">
        <v>24</v>
      </c>
      <c r="F9" s="4" t="s">
        <v>27</v>
      </c>
      <c r="G9" s="5"/>
      <c r="H9" s="5">
        <v>3206.8</v>
      </c>
      <c r="I9" s="5"/>
      <c r="J9" s="5"/>
      <c r="K9" s="5"/>
      <c r="L9" s="5">
        <v>2500</v>
      </c>
      <c r="M9" s="5">
        <f>H9-L9</f>
        <v>706.80000000000018</v>
      </c>
      <c r="N9" s="4"/>
    </row>
    <row r="10" spans="1:15">
      <c r="A10" s="4"/>
      <c r="B10" s="6"/>
      <c r="C10" s="8"/>
      <c r="D10" s="4" t="s">
        <v>47</v>
      </c>
      <c r="E10" s="4"/>
      <c r="F10" s="4"/>
      <c r="G10" s="5"/>
      <c r="H10" s="5">
        <v>3805.75</v>
      </c>
      <c r="I10" s="5"/>
      <c r="J10" s="5"/>
      <c r="K10" s="5"/>
      <c r="L10" s="5"/>
      <c r="M10" s="5">
        <f>H10-H9</f>
        <v>598.94999999999982</v>
      </c>
      <c r="N10" s="4"/>
      <c r="O10" s="9" t="s">
        <v>46</v>
      </c>
    </row>
    <row r="11" spans="1:15" s="9" customFormat="1">
      <c r="A11" s="4">
        <v>2100672</v>
      </c>
      <c r="B11" s="6" t="s">
        <v>45</v>
      </c>
      <c r="C11" s="8">
        <v>44363</v>
      </c>
      <c r="D11" s="4" t="s">
        <v>44</v>
      </c>
      <c r="E11" s="4" t="s">
        <v>24</v>
      </c>
      <c r="F11" s="4" t="s">
        <v>27</v>
      </c>
      <c r="G11" s="5"/>
      <c r="H11" s="5">
        <v>3071.5</v>
      </c>
      <c r="I11" s="5"/>
      <c r="J11" s="5"/>
      <c r="K11" s="5"/>
      <c r="L11" s="5">
        <v>2500</v>
      </c>
      <c r="M11" s="5">
        <f>H11-L11</f>
        <v>571.5</v>
      </c>
      <c r="N11" s="4"/>
    </row>
    <row r="12" spans="1:15" s="9" customFormat="1">
      <c r="A12" s="4">
        <v>2100757</v>
      </c>
      <c r="B12" s="6" t="s">
        <v>43</v>
      </c>
      <c r="C12" s="8">
        <v>44377</v>
      </c>
      <c r="D12" s="4" t="s">
        <v>42</v>
      </c>
      <c r="E12" s="4" t="s">
        <v>24</v>
      </c>
      <c r="F12" s="4" t="s">
        <v>41</v>
      </c>
      <c r="G12" s="5"/>
      <c r="H12" s="5"/>
      <c r="I12" s="5"/>
      <c r="J12" s="5"/>
      <c r="K12" s="5"/>
      <c r="L12" s="5"/>
      <c r="M12" s="5"/>
      <c r="N12" s="4"/>
      <c r="O12" s="9" t="s">
        <v>40</v>
      </c>
    </row>
    <row r="13" spans="1:15" s="9" customFormat="1">
      <c r="A13" s="25">
        <v>2200154</v>
      </c>
      <c r="B13" s="27" t="s">
        <v>39</v>
      </c>
      <c r="C13" s="26">
        <v>44610</v>
      </c>
      <c r="D13" s="25" t="s">
        <v>38</v>
      </c>
      <c r="E13" s="25" t="s">
        <v>24</v>
      </c>
      <c r="F13" s="25" t="s">
        <v>27</v>
      </c>
      <c r="G13" s="24"/>
      <c r="H13" s="24">
        <v>25061.18</v>
      </c>
      <c r="I13" s="24"/>
      <c r="J13" s="24"/>
      <c r="K13" s="24">
        <f>H13</f>
        <v>25061.18</v>
      </c>
      <c r="L13" s="24">
        <v>0</v>
      </c>
      <c r="M13" s="24">
        <f>K13-L13</f>
        <v>25061.18</v>
      </c>
      <c r="N13" s="4"/>
    </row>
    <row r="14" spans="1:15">
      <c r="A14" s="4">
        <v>2200155</v>
      </c>
      <c r="B14" s="10" t="s">
        <v>37</v>
      </c>
      <c r="C14" s="8">
        <v>44610</v>
      </c>
      <c r="D14" s="4" t="s">
        <v>36</v>
      </c>
      <c r="E14" s="4" t="s">
        <v>24</v>
      </c>
      <c r="F14" s="4" t="s">
        <v>27</v>
      </c>
      <c r="G14" s="5"/>
      <c r="H14" s="5">
        <v>1115.23</v>
      </c>
      <c r="I14" s="5"/>
      <c r="J14" s="5"/>
      <c r="K14" s="5"/>
      <c r="L14" s="5"/>
      <c r="M14" s="5"/>
      <c r="N14" s="4"/>
      <c r="O14" s="9"/>
    </row>
    <row r="15" spans="1:15" s="9" customFormat="1">
      <c r="A15" s="4">
        <v>2200159</v>
      </c>
      <c r="B15" s="6" t="s">
        <v>35</v>
      </c>
      <c r="C15" s="8">
        <v>44610</v>
      </c>
      <c r="D15" s="4" t="s">
        <v>34</v>
      </c>
      <c r="E15" s="4" t="s">
        <v>24</v>
      </c>
      <c r="F15" s="4" t="s">
        <v>27</v>
      </c>
      <c r="G15" s="5"/>
      <c r="H15" s="5">
        <v>1621.4</v>
      </c>
      <c r="I15" s="5"/>
      <c r="J15" s="5"/>
      <c r="K15" s="5"/>
      <c r="L15" s="5"/>
      <c r="M15" s="5"/>
      <c r="N15" s="4"/>
    </row>
    <row r="16" spans="1:15" s="9" customFormat="1">
      <c r="A16" s="4">
        <v>2200168</v>
      </c>
      <c r="B16" s="6" t="s">
        <v>33</v>
      </c>
      <c r="C16" s="8">
        <v>44610</v>
      </c>
      <c r="D16" s="4" t="s">
        <v>32</v>
      </c>
      <c r="E16" s="4" t="s">
        <v>24</v>
      </c>
      <c r="F16" s="4" t="s">
        <v>27</v>
      </c>
      <c r="G16" s="5"/>
      <c r="H16" s="5">
        <v>1155.55</v>
      </c>
      <c r="I16" s="5"/>
      <c r="J16" s="5"/>
      <c r="K16" s="5"/>
      <c r="L16" s="5"/>
      <c r="M16" s="5"/>
      <c r="N16" s="4"/>
    </row>
    <row r="17" spans="1:15">
      <c r="A17" s="4">
        <v>2200171</v>
      </c>
      <c r="B17" s="6" t="s">
        <v>31</v>
      </c>
      <c r="C17" s="8">
        <v>44611</v>
      </c>
      <c r="D17" s="4" t="s">
        <v>30</v>
      </c>
      <c r="E17" s="4" t="s">
        <v>24</v>
      </c>
      <c r="F17" s="4" t="s">
        <v>27</v>
      </c>
      <c r="G17" s="5"/>
      <c r="H17" s="5">
        <v>150.29</v>
      </c>
      <c r="I17" s="5"/>
      <c r="J17" s="5"/>
      <c r="K17" s="5"/>
      <c r="L17" s="5"/>
      <c r="M17" s="5"/>
      <c r="N17" s="4"/>
    </row>
    <row r="18" spans="1:15">
      <c r="A18" s="4">
        <v>2200395</v>
      </c>
      <c r="B18" s="6" t="s">
        <v>29</v>
      </c>
      <c r="C18" s="8">
        <v>44610</v>
      </c>
      <c r="D18" s="4" t="s">
        <v>28</v>
      </c>
      <c r="E18" s="4" t="s">
        <v>24</v>
      </c>
      <c r="F18" s="4" t="s">
        <v>27</v>
      </c>
      <c r="G18" s="5"/>
      <c r="H18" s="5">
        <v>4310.21</v>
      </c>
      <c r="I18" s="5"/>
      <c r="J18" s="5"/>
      <c r="K18" s="5"/>
      <c r="L18" s="5"/>
      <c r="M18" s="5"/>
      <c r="N18" s="4"/>
    </row>
    <row r="19" spans="1:15">
      <c r="A19" s="4">
        <v>2200343</v>
      </c>
      <c r="B19" s="6" t="s">
        <v>26</v>
      </c>
      <c r="C19" s="8">
        <v>44610</v>
      </c>
      <c r="D19" s="4" t="s">
        <v>25</v>
      </c>
      <c r="E19" s="4" t="s">
        <v>24</v>
      </c>
      <c r="F19" s="4" t="s">
        <v>23</v>
      </c>
      <c r="G19" s="5"/>
      <c r="H19" s="5">
        <v>14956.2</v>
      </c>
      <c r="I19" s="5"/>
      <c r="J19" s="5"/>
      <c r="K19" s="5"/>
      <c r="L19" s="5">
        <v>2500</v>
      </c>
      <c r="M19" s="5">
        <v>12456.2</v>
      </c>
      <c r="N19" s="11"/>
    </row>
    <row r="20" spans="1:15">
      <c r="A20" s="4"/>
      <c r="B20" s="6"/>
      <c r="C20" s="4"/>
      <c r="D20" s="4"/>
      <c r="E20" s="4"/>
      <c r="F20" s="4"/>
      <c r="G20" s="5"/>
      <c r="H20" s="5"/>
      <c r="I20" s="5"/>
      <c r="J20" s="5"/>
      <c r="K20" s="5"/>
      <c r="L20" s="5"/>
      <c r="M20" s="5"/>
      <c r="N20" s="4"/>
    </row>
    <row r="21" spans="1:15">
      <c r="A21" s="4"/>
      <c r="B21" s="6"/>
      <c r="C21" s="4"/>
      <c r="D21" s="4"/>
      <c r="E21" s="4"/>
      <c r="F21" s="4"/>
      <c r="G21" s="5"/>
      <c r="H21" s="5"/>
      <c r="I21" s="5"/>
      <c r="J21" s="5"/>
      <c r="K21" s="5"/>
      <c r="L21" s="5"/>
      <c r="M21" s="5"/>
      <c r="N21" s="4"/>
    </row>
    <row r="22" spans="1:15">
      <c r="A22" s="4"/>
      <c r="B22" s="6"/>
      <c r="C22" s="4"/>
      <c r="D22" s="4"/>
      <c r="E22" s="4"/>
      <c r="F22" s="4"/>
      <c r="G22" s="5"/>
      <c r="H22" s="5"/>
      <c r="I22" s="5"/>
      <c r="J22" s="5"/>
      <c r="K22" s="5"/>
      <c r="L22" s="5"/>
      <c r="M22" s="5"/>
      <c r="N22" s="4"/>
    </row>
    <row r="23" spans="1:15">
      <c r="A23" s="4"/>
      <c r="B23" s="6"/>
      <c r="C23" s="4"/>
      <c r="D23" s="4"/>
      <c r="E23" s="4"/>
      <c r="F23" s="4"/>
      <c r="G23" s="5"/>
      <c r="H23" s="5"/>
      <c r="I23" s="5"/>
      <c r="J23" s="5"/>
      <c r="K23" s="5"/>
      <c r="L23" s="5"/>
      <c r="M23" s="5"/>
      <c r="N23" s="4"/>
    </row>
    <row r="24" spans="1:15">
      <c r="A24" s="4"/>
      <c r="B24" s="6"/>
      <c r="C24" s="4"/>
      <c r="D24" s="4"/>
      <c r="E24" s="4"/>
      <c r="F24" s="4"/>
      <c r="G24" s="5"/>
      <c r="H24" s="5"/>
      <c r="I24" s="5"/>
      <c r="J24" s="5"/>
      <c r="K24" s="5"/>
      <c r="L24" s="5"/>
      <c r="M24" s="5"/>
      <c r="N24" s="4"/>
    </row>
    <row r="25" spans="1:15">
      <c r="A25" s="4"/>
      <c r="B25" s="6"/>
      <c r="C25" s="4"/>
      <c r="D25" s="4"/>
      <c r="E25" s="4"/>
      <c r="F25" s="4"/>
      <c r="G25" s="5"/>
      <c r="H25" s="5"/>
      <c r="I25" s="5"/>
      <c r="J25" s="5"/>
      <c r="K25" s="5"/>
      <c r="L25" s="5"/>
      <c r="M25" s="5"/>
      <c r="N25" s="4"/>
    </row>
    <row r="26" spans="1:15">
      <c r="A26" s="4"/>
      <c r="B26" s="6"/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4"/>
    </row>
    <row r="27" spans="1:15">
      <c r="A27" s="4"/>
      <c r="B27" s="6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4"/>
    </row>
    <row r="28" spans="1:15">
      <c r="A28" s="4"/>
      <c r="B28" s="6"/>
      <c r="C28" s="4"/>
      <c r="D28" s="4"/>
      <c r="E28" s="4"/>
      <c r="F28" s="4"/>
      <c r="G28" s="5"/>
      <c r="H28" s="5"/>
      <c r="I28" s="5"/>
      <c r="J28" s="5"/>
      <c r="K28" s="5"/>
      <c r="L28" s="5"/>
      <c r="M28" s="5"/>
      <c r="O28" s="4"/>
    </row>
    <row r="29" spans="1:15">
      <c r="A29" s="4"/>
      <c r="B29" s="6"/>
      <c r="C29" s="4"/>
      <c r="D29" s="4"/>
      <c r="E29" s="4"/>
      <c r="F29" s="4"/>
      <c r="G29" s="5"/>
      <c r="H29" s="5"/>
      <c r="I29" s="5"/>
      <c r="J29" s="5"/>
      <c r="K29" s="5"/>
      <c r="L29" s="5"/>
      <c r="M29" s="5"/>
      <c r="N29" s="5"/>
      <c r="O29" s="4"/>
    </row>
    <row r="30" spans="1:15" ht="13.5" thickBot="1">
      <c r="A30" s="4"/>
      <c r="B30" s="6"/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4"/>
    </row>
    <row r="31" spans="1:15" ht="13.5" thickBot="1">
      <c r="A31" s="4"/>
      <c r="B31" s="6"/>
      <c r="C31" s="4"/>
      <c r="D31" s="4"/>
      <c r="E31" s="4"/>
      <c r="F31" s="4"/>
      <c r="G31" s="5"/>
      <c r="H31" s="5"/>
      <c r="I31" s="5"/>
      <c r="J31" s="5"/>
      <c r="K31" s="5"/>
      <c r="L31" s="5"/>
      <c r="M31" s="7">
        <f>SUM(M6:M30)</f>
        <v>69023.11</v>
      </c>
      <c r="O31" s="4"/>
    </row>
    <row r="32" spans="1:15">
      <c r="A32" s="4"/>
      <c r="B32" s="6"/>
      <c r="C32" s="4"/>
      <c r="D32" s="4"/>
      <c r="E32" s="4"/>
      <c r="F32" s="4"/>
      <c r="G32" s="5"/>
      <c r="H32" s="5"/>
      <c r="I32" s="5"/>
      <c r="J32" s="5"/>
      <c r="K32" s="5"/>
      <c r="L32" s="5"/>
      <c r="M32" s="5"/>
      <c r="N32" s="5"/>
      <c r="O32" s="4"/>
    </row>
    <row r="33" spans="1:15">
      <c r="A33" s="4"/>
      <c r="B33" s="6"/>
      <c r="C33" s="4"/>
      <c r="D33" s="4"/>
      <c r="E33" s="4"/>
      <c r="F33" s="4"/>
      <c r="G33" s="5"/>
      <c r="H33" s="5"/>
      <c r="I33" s="5"/>
      <c r="J33" s="5"/>
      <c r="K33" s="5"/>
      <c r="L33" s="5"/>
      <c r="M33" s="5"/>
      <c r="N33" s="5"/>
      <c r="O33" s="4"/>
    </row>
    <row r="34" spans="1:15">
      <c r="A34" s="4"/>
      <c r="B34" s="6"/>
      <c r="C34" s="4"/>
      <c r="D34" s="4"/>
      <c r="E34" s="4"/>
      <c r="F34" s="4"/>
      <c r="G34" s="5"/>
      <c r="H34" s="5"/>
      <c r="I34" s="5"/>
      <c r="J34" s="5"/>
      <c r="K34" s="5"/>
      <c r="L34" s="5"/>
      <c r="M34" s="5"/>
      <c r="N34" s="5"/>
      <c r="O34" s="4"/>
    </row>
    <row r="35" spans="1:15">
      <c r="A35" s="4"/>
      <c r="B35" s="6"/>
      <c r="C35" s="4"/>
      <c r="D35" s="4"/>
      <c r="E35" s="4"/>
      <c r="F35" s="4"/>
      <c r="G35" s="5"/>
      <c r="H35" s="5"/>
      <c r="I35" s="5"/>
      <c r="J35" s="5"/>
      <c r="K35" s="5"/>
      <c r="L35" s="5"/>
      <c r="M35" s="5"/>
      <c r="N35" s="5"/>
      <c r="O35" s="4"/>
    </row>
    <row r="36" spans="1:15">
      <c r="A36" s="4"/>
      <c r="B36" s="6"/>
      <c r="C36" s="4"/>
      <c r="D36" s="4"/>
      <c r="E36" s="4"/>
      <c r="F36" s="4"/>
      <c r="G36" s="5"/>
      <c r="H36" s="5"/>
      <c r="I36" s="5"/>
      <c r="J36" s="5"/>
      <c r="K36" s="5"/>
      <c r="L36" s="5"/>
      <c r="M36" s="5"/>
      <c r="N36" s="5"/>
      <c r="O36" s="4"/>
    </row>
    <row r="37" spans="1:15">
      <c r="A37" s="4"/>
      <c r="B37" s="6"/>
      <c r="C37" s="4"/>
      <c r="D37" s="4"/>
      <c r="E37" s="4"/>
      <c r="F37" s="4"/>
      <c r="G37" s="5"/>
      <c r="H37" s="5"/>
      <c r="I37" s="5"/>
      <c r="J37" s="5"/>
      <c r="K37" s="5"/>
      <c r="L37" s="5"/>
      <c r="M37" s="5"/>
      <c r="N37" s="5"/>
      <c r="O37" s="4"/>
    </row>
    <row r="38" spans="1:15">
      <c r="A38" s="4"/>
      <c r="B38" s="6"/>
      <c r="C38" s="4"/>
      <c r="D38" s="4"/>
      <c r="E38" s="4"/>
      <c r="F38" s="4"/>
      <c r="G38" s="5"/>
      <c r="H38" s="5"/>
      <c r="I38" s="5"/>
      <c r="J38" s="5"/>
      <c r="K38" s="5"/>
      <c r="L38" s="5"/>
      <c r="M38" s="5"/>
      <c r="N38" s="5"/>
      <c r="O38" s="4"/>
    </row>
    <row r="39" spans="1:15">
      <c r="A39" s="4"/>
      <c r="B39" s="6"/>
      <c r="C39" s="4"/>
      <c r="D39" s="4"/>
      <c r="E39" s="4"/>
      <c r="F39" s="4"/>
      <c r="G39" s="5"/>
      <c r="H39" s="5"/>
      <c r="I39" s="5"/>
      <c r="J39" s="5"/>
      <c r="K39" s="5"/>
      <c r="L39" s="5"/>
      <c r="M39" s="5"/>
      <c r="N39" s="5"/>
      <c r="O39" s="4"/>
    </row>
    <row r="40" spans="1:15">
      <c r="A40" s="4"/>
      <c r="B40" s="6"/>
      <c r="C40" s="4"/>
      <c r="D40" s="4"/>
      <c r="E40" s="4"/>
      <c r="F40" s="4"/>
      <c r="G40" s="5"/>
      <c r="H40" s="5"/>
      <c r="I40" s="5"/>
      <c r="J40" s="5"/>
      <c r="K40" s="5"/>
      <c r="L40" s="5"/>
      <c r="M40" s="5"/>
      <c r="N40" s="5"/>
      <c r="O40" s="4"/>
    </row>
    <row r="41" spans="1:15">
      <c r="A41" s="4"/>
      <c r="B41" s="6"/>
      <c r="C41" s="4"/>
      <c r="D41" s="4"/>
      <c r="E41" s="4"/>
      <c r="F41" s="4"/>
      <c r="G41" s="5"/>
      <c r="H41" s="5"/>
      <c r="I41" s="5"/>
      <c r="J41" s="5"/>
      <c r="K41" s="5"/>
      <c r="L41" s="5"/>
      <c r="M41" s="5"/>
      <c r="N41" s="5"/>
      <c r="O41" s="4"/>
    </row>
    <row r="42" spans="1:15">
      <c r="A42" s="4"/>
      <c r="B42" s="6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  <c r="N42" s="5"/>
      <c r="O42" s="4"/>
    </row>
    <row r="43" spans="1:15">
      <c r="A43" s="4"/>
      <c r="B43" s="6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  <c r="N43" s="5"/>
      <c r="O43" s="4"/>
    </row>
    <row r="44" spans="1:15">
      <c r="A44" s="4"/>
      <c r="B44" s="6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  <c r="N44" s="5"/>
      <c r="O44" s="4"/>
    </row>
    <row r="45" spans="1:15">
      <c r="A45" s="4"/>
      <c r="B45" s="6"/>
      <c r="C45" s="4"/>
      <c r="D45" s="4"/>
      <c r="E45" s="4"/>
      <c r="F45" s="4"/>
      <c r="G45" s="5"/>
      <c r="H45" s="5"/>
      <c r="I45" s="5"/>
      <c r="J45" s="5"/>
      <c r="K45" s="5"/>
      <c r="L45" s="5"/>
      <c r="M45" s="5"/>
      <c r="N45" s="5"/>
      <c r="O45" s="4"/>
    </row>
    <row r="46" spans="1:15">
      <c r="A46" s="4"/>
      <c r="B46" s="6"/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4"/>
    </row>
    <row r="47" spans="1:15">
      <c r="A47" s="4"/>
      <c r="B47" s="6"/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4"/>
    </row>
    <row r="48" spans="1:15">
      <c r="A48" s="4"/>
      <c r="B48" s="6"/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4"/>
    </row>
    <row r="49" spans="1:15">
      <c r="A49" s="4"/>
      <c r="B49" s="6"/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4"/>
    </row>
  </sheetData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F664-6153-42E3-A099-BB0FBBD56446}">
  <dimension ref="A1:P50"/>
  <sheetViews>
    <sheetView workbookViewId="0">
      <selection activeCell="B7" sqref="B7"/>
    </sheetView>
  </sheetViews>
  <sheetFormatPr defaultColWidth="8.875" defaultRowHeight="12.75"/>
  <cols>
    <col min="1" max="1" width="7.5" style="1" customWidth="1"/>
    <col min="2" max="2" width="10" style="3" bestFit="1" customWidth="1"/>
    <col min="3" max="3" width="8.875" style="1"/>
    <col min="4" max="4" width="16.625" style="1" bestFit="1" customWidth="1"/>
    <col min="5" max="6" width="8.875" style="1"/>
    <col min="7" max="7" width="10.625" style="2" bestFit="1" customWidth="1"/>
    <col min="8" max="8" width="10" style="2" bestFit="1" customWidth="1"/>
    <col min="9" max="9" width="8.625" style="2" customWidth="1"/>
    <col min="10" max="10" width="10" style="2" bestFit="1" customWidth="1"/>
    <col min="11" max="11" width="11.375" style="2" customWidth="1"/>
    <col min="12" max="12" width="10.5" style="2" customWidth="1"/>
    <col min="13" max="14" width="10" style="2" bestFit="1" customWidth="1"/>
    <col min="15" max="16384" width="8.875" style="1"/>
  </cols>
  <sheetData>
    <row r="1" spans="1:16">
      <c r="A1" s="23" t="s">
        <v>22</v>
      </c>
      <c r="B1" s="13"/>
      <c r="C1" s="11"/>
      <c r="D1" s="11"/>
      <c r="E1" s="11"/>
      <c r="F1" s="5"/>
      <c r="G1" s="5"/>
      <c r="H1" s="5"/>
      <c r="I1" s="22" t="s">
        <v>21</v>
      </c>
      <c r="J1" s="5"/>
      <c r="K1" s="20"/>
      <c r="L1" s="4"/>
      <c r="M1" s="5"/>
      <c r="N1" s="5"/>
      <c r="O1" s="4"/>
    </row>
    <row r="2" spans="1:16">
      <c r="A2" s="21"/>
      <c r="B2" s="6"/>
      <c r="C2" s="4"/>
      <c r="D2" s="4"/>
      <c r="E2" s="4"/>
      <c r="F2" s="5"/>
      <c r="G2" s="5"/>
      <c r="H2" s="5"/>
      <c r="I2" s="22" t="s">
        <v>20</v>
      </c>
      <c r="J2" s="5"/>
      <c r="K2" s="20"/>
      <c r="L2" s="4"/>
      <c r="M2" s="5"/>
      <c r="N2" s="5"/>
      <c r="O2" s="4"/>
    </row>
    <row r="3" spans="1:16" ht="13.5" thickBot="1">
      <c r="A3" s="21" t="s">
        <v>19</v>
      </c>
      <c r="B3" s="6"/>
      <c r="C3" s="4"/>
      <c r="D3" s="4"/>
      <c r="E3" s="4"/>
      <c r="F3" s="5"/>
      <c r="G3" s="5"/>
      <c r="H3" s="5"/>
      <c r="I3" s="5" t="s">
        <v>18</v>
      </c>
      <c r="J3" s="5"/>
      <c r="K3" s="20">
        <v>350000</v>
      </c>
      <c r="L3" s="4"/>
      <c r="M3" s="5"/>
      <c r="N3" s="5"/>
      <c r="O3" s="4"/>
    </row>
    <row r="4" spans="1:16" ht="13.5" thickBot="1">
      <c r="A4" s="4"/>
      <c r="B4" s="6"/>
      <c r="C4" s="4"/>
      <c r="D4" s="4"/>
      <c r="E4" s="4"/>
      <c r="F4" s="5"/>
      <c r="G4" s="5"/>
      <c r="H4" s="5"/>
      <c r="I4" s="5" t="s">
        <v>17</v>
      </c>
      <c r="J4" s="5"/>
      <c r="K4" s="20"/>
      <c r="L4" s="19">
        <f>K3-N20</f>
        <v>350000</v>
      </c>
      <c r="M4" s="5"/>
      <c r="N4" s="5"/>
      <c r="O4" s="4"/>
    </row>
    <row r="5" spans="1:16">
      <c r="A5" s="4"/>
      <c r="B5" s="6"/>
      <c r="C5" s="4"/>
      <c r="D5" s="4"/>
      <c r="E5" s="4"/>
      <c r="F5" s="5"/>
      <c r="G5" s="5"/>
      <c r="H5" s="5"/>
      <c r="I5" s="5"/>
      <c r="J5" s="5"/>
      <c r="K5" s="5"/>
      <c r="L5" s="15"/>
      <c r="M5" s="18"/>
      <c r="N5" s="5"/>
      <c r="O5" s="4"/>
    </row>
    <row r="6" spans="1:16" ht="33.75">
      <c r="A6" s="16" t="s">
        <v>16</v>
      </c>
      <c r="B6" s="17" t="s">
        <v>143</v>
      </c>
      <c r="C6" s="17" t="s">
        <v>14</v>
      </c>
      <c r="D6" s="16" t="s">
        <v>13</v>
      </c>
      <c r="E6" s="16" t="s">
        <v>12</v>
      </c>
      <c r="F6" s="16" t="s">
        <v>11</v>
      </c>
      <c r="G6" s="15" t="s">
        <v>10</v>
      </c>
      <c r="H6" s="14" t="s">
        <v>9</v>
      </c>
      <c r="I6" s="14" t="s">
        <v>8</v>
      </c>
      <c r="J6" s="14" t="s">
        <v>7</v>
      </c>
      <c r="K6" s="14" t="s">
        <v>6</v>
      </c>
      <c r="L6" s="14" t="s">
        <v>5</v>
      </c>
      <c r="M6" s="14" t="s">
        <v>4</v>
      </c>
      <c r="N6" s="14" t="s">
        <v>3</v>
      </c>
      <c r="O6" s="14" t="s">
        <v>2</v>
      </c>
      <c r="P6" s="4" t="s">
        <v>1</v>
      </c>
    </row>
    <row r="7" spans="1:16">
      <c r="A7" s="4"/>
      <c r="B7" s="6"/>
      <c r="C7" s="8"/>
      <c r="D7" s="4"/>
      <c r="E7" s="4"/>
      <c r="F7" s="4"/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9"/>
    </row>
    <row r="8" spans="1:16" s="9" customFormat="1">
      <c r="A8" s="11" t="s">
        <v>0</v>
      </c>
      <c r="B8" s="6"/>
      <c r="C8" s="8"/>
      <c r="D8" s="4"/>
      <c r="E8" s="4"/>
      <c r="F8" s="4"/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6" s="9" customFormat="1">
      <c r="A9" s="4"/>
      <c r="B9" s="6"/>
      <c r="C9" s="8"/>
      <c r="D9" s="4"/>
      <c r="E9" s="4"/>
      <c r="F9" s="4"/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6">
      <c r="A10" s="4"/>
      <c r="B10" s="6"/>
      <c r="C10" s="8"/>
      <c r="D10" s="4"/>
      <c r="E10" s="4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6">
      <c r="A11" s="4"/>
      <c r="B11" s="6"/>
      <c r="C11" s="8"/>
      <c r="D11" s="4"/>
      <c r="E11" s="4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9"/>
    </row>
    <row r="12" spans="1:16" s="9" customFormat="1">
      <c r="A12" s="4"/>
      <c r="B12" s="6"/>
      <c r="C12" s="8"/>
      <c r="D12" s="4"/>
      <c r="E12" s="4"/>
      <c r="F12" s="4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6" s="9" customFormat="1">
      <c r="A13" s="4"/>
      <c r="B13" s="6"/>
      <c r="C13" s="8"/>
      <c r="D13" s="4"/>
      <c r="E13" s="4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6" s="9" customFormat="1">
      <c r="A14" s="11"/>
      <c r="B14" s="13"/>
      <c r="C14" s="12"/>
      <c r="D14" s="11"/>
      <c r="E14" s="11"/>
      <c r="F14" s="11"/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16">
      <c r="A15" s="4"/>
      <c r="B15" s="10"/>
      <c r="C15" s="8"/>
      <c r="D15" s="4"/>
      <c r="E15" s="4"/>
      <c r="F15" s="4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9"/>
    </row>
    <row r="16" spans="1:16" s="9" customFormat="1">
      <c r="A16" s="4"/>
      <c r="B16" s="6"/>
      <c r="C16" s="8"/>
      <c r="D16" s="4"/>
      <c r="E16" s="4"/>
      <c r="F16" s="4"/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 s="9" customFormat="1">
      <c r="A17" s="4"/>
      <c r="B17" s="6"/>
      <c r="C17" s="8"/>
      <c r="D17" s="4"/>
      <c r="E17" s="4"/>
      <c r="F17" s="4"/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>
      <c r="A18" s="4"/>
      <c r="B18" s="6"/>
      <c r="C18" s="8"/>
      <c r="D18" s="4"/>
      <c r="E18" s="4"/>
      <c r="F18" s="4"/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 ht="13.5" thickBot="1">
      <c r="A19" s="4"/>
      <c r="B19" s="6"/>
      <c r="C19" s="8"/>
      <c r="D19" s="4"/>
      <c r="E19" s="4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ht="13.5" thickBot="1">
      <c r="A20" s="4"/>
      <c r="B20" s="6"/>
      <c r="C20" s="8"/>
      <c r="D20" s="4"/>
      <c r="E20" s="4"/>
      <c r="F20" s="4"/>
      <c r="G20" s="5"/>
      <c r="H20" s="5"/>
      <c r="I20" s="5"/>
      <c r="J20" s="5"/>
      <c r="K20" s="5"/>
      <c r="L20" s="5"/>
      <c r="N20" s="7">
        <f>SUM(M7:M31)</f>
        <v>0</v>
      </c>
    </row>
    <row r="21" spans="1:15">
      <c r="A21" s="4"/>
      <c r="B21" s="6"/>
      <c r="C21" s="4"/>
      <c r="D21" s="4"/>
      <c r="E21" s="4"/>
      <c r="F21" s="4"/>
      <c r="G21" s="5"/>
      <c r="H21" s="5"/>
      <c r="I21" s="5"/>
      <c r="J21" s="5"/>
      <c r="K21" s="5"/>
      <c r="L21" s="5"/>
      <c r="M21" s="5"/>
      <c r="N21" s="4"/>
    </row>
    <row r="22" spans="1:15">
      <c r="A22" s="4"/>
      <c r="B22" s="6"/>
      <c r="C22" s="4"/>
      <c r="D22" s="4"/>
      <c r="E22" s="4"/>
      <c r="F22" s="4"/>
      <c r="G22" s="5"/>
      <c r="H22" s="5"/>
      <c r="I22" s="5"/>
      <c r="J22" s="5"/>
      <c r="K22" s="5"/>
      <c r="L22" s="5"/>
      <c r="M22" s="5"/>
      <c r="N22" s="4"/>
    </row>
    <row r="23" spans="1:15">
      <c r="A23" s="4"/>
      <c r="B23" s="6"/>
      <c r="C23" s="4"/>
      <c r="D23" s="4"/>
      <c r="E23" s="4"/>
      <c r="F23" s="4"/>
      <c r="G23" s="5"/>
      <c r="H23" s="5"/>
      <c r="I23" s="5"/>
      <c r="J23" s="5"/>
      <c r="K23" s="5"/>
      <c r="L23" s="5"/>
      <c r="M23" s="5"/>
      <c r="N23" s="4"/>
    </row>
    <row r="24" spans="1:15">
      <c r="A24" s="4"/>
      <c r="B24" s="6"/>
      <c r="C24" s="4"/>
      <c r="D24" s="4"/>
      <c r="E24" s="4"/>
      <c r="F24" s="4"/>
      <c r="G24" s="5"/>
      <c r="H24" s="5"/>
      <c r="I24" s="5"/>
      <c r="J24" s="5"/>
      <c r="K24" s="5"/>
      <c r="L24" s="5"/>
      <c r="M24" s="5"/>
      <c r="N24" s="4"/>
    </row>
    <row r="25" spans="1:15">
      <c r="A25" s="4"/>
      <c r="B25" s="6"/>
      <c r="C25" s="4"/>
      <c r="D25" s="4"/>
      <c r="E25" s="4"/>
      <c r="F25" s="4"/>
      <c r="G25" s="5"/>
      <c r="H25" s="5"/>
      <c r="I25" s="5"/>
      <c r="J25" s="5"/>
      <c r="K25" s="5"/>
      <c r="L25" s="5"/>
      <c r="M25" s="5"/>
      <c r="N25" s="4"/>
    </row>
    <row r="26" spans="1:15">
      <c r="A26" s="4"/>
      <c r="B26" s="6"/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4"/>
    </row>
    <row r="27" spans="1:15">
      <c r="A27" s="4"/>
      <c r="B27" s="6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4"/>
    </row>
    <row r="28" spans="1:15">
      <c r="A28" s="4"/>
      <c r="B28" s="6"/>
      <c r="C28" s="4"/>
      <c r="D28" s="4"/>
      <c r="E28" s="4"/>
      <c r="F28" s="4"/>
      <c r="G28" s="5"/>
      <c r="H28" s="5"/>
      <c r="I28" s="5"/>
      <c r="J28" s="5"/>
      <c r="K28" s="5"/>
      <c r="L28" s="5"/>
      <c r="M28" s="5"/>
      <c r="N28" s="4"/>
    </row>
    <row r="29" spans="1:15">
      <c r="A29" s="4"/>
      <c r="B29" s="6"/>
      <c r="C29" s="4"/>
      <c r="D29" s="4"/>
      <c r="E29" s="4"/>
      <c r="F29" s="4"/>
      <c r="G29" s="5"/>
      <c r="H29" s="5"/>
      <c r="I29" s="5"/>
      <c r="J29" s="5"/>
      <c r="K29" s="5"/>
      <c r="L29" s="5"/>
      <c r="M29" s="5"/>
      <c r="O29" s="4"/>
    </row>
    <row r="30" spans="1:15">
      <c r="A30" s="4"/>
      <c r="B30" s="6"/>
      <c r="C30" s="4"/>
      <c r="D30" s="4"/>
      <c r="E30" s="4"/>
      <c r="F30" s="4"/>
      <c r="G30" s="5"/>
      <c r="H30" s="5"/>
      <c r="I30" s="5"/>
      <c r="J30" s="5"/>
      <c r="K30" s="5"/>
      <c r="L30" s="5"/>
      <c r="M30" s="5"/>
      <c r="N30" s="5"/>
      <c r="O30" s="4"/>
    </row>
    <row r="31" spans="1:15">
      <c r="A31" s="4"/>
      <c r="B31" s="6"/>
      <c r="C31" s="4"/>
      <c r="D31" s="4"/>
      <c r="E31" s="4"/>
      <c r="F31" s="4"/>
      <c r="G31" s="5"/>
      <c r="H31" s="5"/>
      <c r="I31" s="5"/>
      <c r="J31" s="5"/>
      <c r="K31" s="5"/>
      <c r="L31" s="5"/>
      <c r="M31" s="5"/>
      <c r="N31" s="5"/>
      <c r="O31" s="4"/>
    </row>
    <row r="32" spans="1:15">
      <c r="A32" s="4"/>
      <c r="B32" s="6"/>
      <c r="C32" s="4"/>
      <c r="D32" s="4"/>
      <c r="E32" s="4"/>
      <c r="F32" s="4"/>
      <c r="G32" s="5"/>
      <c r="H32" s="5"/>
      <c r="I32" s="5"/>
      <c r="J32" s="5"/>
      <c r="K32" s="5"/>
      <c r="L32" s="5"/>
      <c r="O32" s="4"/>
    </row>
    <row r="33" spans="1:15">
      <c r="A33" s="4"/>
      <c r="B33" s="6"/>
      <c r="C33" s="4"/>
      <c r="D33" s="4"/>
      <c r="E33" s="4"/>
      <c r="F33" s="4"/>
      <c r="G33" s="5"/>
      <c r="H33" s="5"/>
      <c r="I33" s="5"/>
      <c r="J33" s="5"/>
      <c r="K33" s="5"/>
      <c r="L33" s="5"/>
      <c r="M33" s="5"/>
      <c r="N33" s="5"/>
      <c r="O33" s="4"/>
    </row>
    <row r="34" spans="1:15">
      <c r="A34" s="4"/>
      <c r="B34" s="6"/>
      <c r="C34" s="4"/>
      <c r="D34" s="4"/>
      <c r="E34" s="4"/>
      <c r="F34" s="4"/>
      <c r="G34" s="5"/>
      <c r="H34" s="5"/>
      <c r="I34" s="5"/>
      <c r="J34" s="5"/>
      <c r="K34" s="5"/>
      <c r="L34" s="5"/>
      <c r="M34" s="5"/>
      <c r="N34" s="5"/>
      <c r="O34" s="4"/>
    </row>
    <row r="35" spans="1:15">
      <c r="A35" s="4"/>
      <c r="B35" s="6"/>
      <c r="C35" s="4"/>
      <c r="D35" s="4"/>
      <c r="E35" s="4"/>
      <c r="F35" s="4"/>
      <c r="G35" s="5"/>
      <c r="H35" s="5"/>
      <c r="I35" s="5"/>
      <c r="J35" s="5"/>
      <c r="K35" s="5"/>
      <c r="L35" s="5"/>
      <c r="M35" s="5"/>
      <c r="N35" s="5"/>
      <c r="O35" s="4"/>
    </row>
    <row r="36" spans="1:15">
      <c r="A36" s="4"/>
      <c r="B36" s="6"/>
      <c r="C36" s="4"/>
      <c r="D36" s="4"/>
      <c r="E36" s="4"/>
      <c r="F36" s="4"/>
      <c r="G36" s="5"/>
      <c r="H36" s="5"/>
      <c r="I36" s="5"/>
      <c r="J36" s="5"/>
      <c r="K36" s="5"/>
      <c r="L36" s="5"/>
      <c r="M36" s="5"/>
      <c r="N36" s="5"/>
      <c r="O36" s="4"/>
    </row>
    <row r="37" spans="1:15">
      <c r="A37" s="4"/>
      <c r="B37" s="6"/>
      <c r="C37" s="4"/>
      <c r="D37" s="4"/>
      <c r="E37" s="4"/>
      <c r="F37" s="4"/>
      <c r="G37" s="5"/>
      <c r="H37" s="5"/>
      <c r="I37" s="5"/>
      <c r="J37" s="5"/>
      <c r="K37" s="5"/>
      <c r="L37" s="5"/>
      <c r="M37" s="5"/>
      <c r="N37" s="5"/>
      <c r="O37" s="4"/>
    </row>
    <row r="38" spans="1:15">
      <c r="A38" s="4"/>
      <c r="B38" s="6"/>
      <c r="C38" s="4"/>
      <c r="D38" s="4"/>
      <c r="E38" s="4"/>
      <c r="F38" s="4"/>
      <c r="G38" s="5"/>
      <c r="H38" s="5"/>
      <c r="I38" s="5"/>
      <c r="J38" s="5"/>
      <c r="K38" s="5"/>
      <c r="L38" s="5"/>
      <c r="M38" s="5"/>
      <c r="N38" s="5"/>
      <c r="O38" s="4"/>
    </row>
    <row r="39" spans="1:15">
      <c r="A39" s="4"/>
      <c r="B39" s="6"/>
      <c r="C39" s="4"/>
      <c r="D39" s="4"/>
      <c r="E39" s="4"/>
      <c r="F39" s="4"/>
      <c r="G39" s="5"/>
      <c r="H39" s="5"/>
      <c r="I39" s="5"/>
      <c r="J39" s="5"/>
      <c r="K39" s="5"/>
      <c r="L39" s="5"/>
      <c r="M39" s="5"/>
      <c r="N39" s="5"/>
      <c r="O39" s="4"/>
    </row>
    <row r="40" spans="1:15">
      <c r="A40" s="4"/>
      <c r="B40" s="6"/>
      <c r="C40" s="4"/>
      <c r="D40" s="4"/>
      <c r="E40" s="4"/>
      <c r="F40" s="4"/>
      <c r="G40" s="5"/>
      <c r="H40" s="5"/>
      <c r="I40" s="5"/>
      <c r="J40" s="5"/>
      <c r="K40" s="5"/>
      <c r="L40" s="5"/>
      <c r="M40" s="5"/>
      <c r="N40" s="5"/>
      <c r="O40" s="4"/>
    </row>
    <row r="41" spans="1:15">
      <c r="A41" s="4"/>
      <c r="B41" s="6"/>
      <c r="C41" s="4"/>
      <c r="D41" s="4"/>
      <c r="E41" s="4"/>
      <c r="F41" s="4"/>
      <c r="G41" s="5"/>
      <c r="H41" s="5"/>
      <c r="I41" s="5"/>
      <c r="J41" s="5"/>
      <c r="K41" s="5"/>
      <c r="L41" s="5"/>
      <c r="M41" s="5"/>
      <c r="N41" s="5"/>
      <c r="O41" s="4"/>
    </row>
    <row r="42" spans="1:15">
      <c r="A42" s="4"/>
      <c r="B42" s="6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  <c r="N42" s="5"/>
      <c r="O42" s="4"/>
    </row>
    <row r="43" spans="1:15">
      <c r="A43" s="4"/>
      <c r="B43" s="6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  <c r="N43" s="5"/>
      <c r="O43" s="4"/>
    </row>
    <row r="44" spans="1:15">
      <c r="A44" s="4"/>
      <c r="B44" s="6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  <c r="N44" s="5"/>
      <c r="O44" s="4"/>
    </row>
    <row r="45" spans="1:15">
      <c r="A45" s="4"/>
      <c r="B45" s="6"/>
      <c r="C45" s="4"/>
      <c r="D45" s="4"/>
      <c r="E45" s="4"/>
      <c r="F45" s="4"/>
      <c r="G45" s="5"/>
      <c r="H45" s="5"/>
      <c r="I45" s="5"/>
      <c r="J45" s="5"/>
      <c r="K45" s="5"/>
      <c r="L45" s="5"/>
      <c r="M45" s="5"/>
      <c r="N45" s="5"/>
      <c r="O45" s="4"/>
    </row>
    <row r="46" spans="1:15">
      <c r="A46" s="4"/>
      <c r="B46" s="6"/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4"/>
    </row>
    <row r="47" spans="1:15">
      <c r="A47" s="4"/>
      <c r="B47" s="6"/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4"/>
    </row>
    <row r="48" spans="1:15">
      <c r="A48" s="4"/>
      <c r="B48" s="6"/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4"/>
    </row>
    <row r="49" spans="1:15">
      <c r="A49" s="4"/>
      <c r="B49" s="6"/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4"/>
    </row>
    <row r="50" spans="1:15">
      <c r="A50" s="4"/>
      <c r="B50" s="6"/>
      <c r="C50" s="4"/>
      <c r="D50" s="4"/>
      <c r="E50" s="4"/>
      <c r="F50" s="4"/>
      <c r="G50" s="5"/>
      <c r="H50" s="5"/>
      <c r="I50" s="5"/>
      <c r="J50" s="5"/>
      <c r="K50" s="5"/>
      <c r="L50" s="5"/>
      <c r="M50" s="5"/>
      <c r="N50" s="5"/>
      <c r="O50" s="4"/>
    </row>
  </sheetData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2E4D-BE55-4A93-ACA9-54A248C6F494}">
  <dimension ref="A1:T49"/>
  <sheetViews>
    <sheetView workbookViewId="0">
      <selection activeCell="B9" sqref="B9"/>
    </sheetView>
  </sheetViews>
  <sheetFormatPr defaultColWidth="8.875" defaultRowHeight="12.75"/>
  <cols>
    <col min="1" max="1" width="7.5" style="1" customWidth="1"/>
    <col min="2" max="2" width="9.5" style="3" bestFit="1" customWidth="1"/>
    <col min="3" max="3" width="8.875" style="1"/>
    <col min="4" max="4" width="31.375" style="1" customWidth="1"/>
    <col min="5" max="7" width="8.875" style="1"/>
    <col min="8" max="9" width="10.625" style="2" bestFit="1" customWidth="1"/>
    <col min="10" max="10" width="8.625" style="2" customWidth="1"/>
    <col min="11" max="11" width="10" style="2" bestFit="1" customWidth="1"/>
    <col min="12" max="12" width="10" style="2" customWidth="1"/>
    <col min="13" max="13" width="11.375" style="2" customWidth="1"/>
    <col min="14" max="14" width="11.5" style="2" customWidth="1"/>
    <col min="15" max="15" width="10" style="2" bestFit="1" customWidth="1"/>
    <col min="16" max="16" width="10" style="2" customWidth="1"/>
    <col min="17" max="17" width="10.625" style="2" bestFit="1" customWidth="1"/>
    <col min="18" max="18" width="12.875" style="1" bestFit="1" customWidth="1"/>
    <col min="19" max="16384" width="8.875" style="1"/>
  </cols>
  <sheetData>
    <row r="1" spans="1:20">
      <c r="A1" s="23" t="s">
        <v>22</v>
      </c>
      <c r="B1" s="13"/>
      <c r="C1" s="11"/>
      <c r="D1" s="11"/>
      <c r="E1" s="11"/>
      <c r="F1" s="5"/>
      <c r="G1" s="5"/>
      <c r="H1" s="5"/>
      <c r="I1" s="22" t="s">
        <v>134</v>
      </c>
      <c r="J1" s="5"/>
      <c r="K1" s="20"/>
      <c r="L1" s="20"/>
      <c r="M1" s="4"/>
      <c r="N1" s="5"/>
      <c r="O1" s="5"/>
      <c r="P1" s="5"/>
      <c r="Q1" s="4"/>
    </row>
    <row r="2" spans="1:20">
      <c r="A2" s="21"/>
      <c r="B2" s="6"/>
      <c r="C2" s="4"/>
      <c r="D2" s="4"/>
      <c r="E2" s="4"/>
      <c r="F2" s="5"/>
      <c r="G2" s="5"/>
      <c r="H2" s="5"/>
      <c r="I2" s="22" t="s">
        <v>133</v>
      </c>
      <c r="J2" s="5"/>
      <c r="K2" s="20"/>
      <c r="L2" s="20"/>
      <c r="M2" s="4"/>
      <c r="N2" s="5"/>
      <c r="O2" s="5"/>
      <c r="P2" s="5"/>
      <c r="Q2" s="4"/>
    </row>
    <row r="3" spans="1:20">
      <c r="A3" s="21"/>
      <c r="B3" s="6"/>
      <c r="C3" s="4"/>
      <c r="D3" s="4"/>
      <c r="E3" s="4"/>
      <c r="F3" s="5"/>
      <c r="G3" s="5"/>
      <c r="H3" s="5"/>
      <c r="I3" s="22" t="s">
        <v>132</v>
      </c>
      <c r="J3" s="5"/>
      <c r="K3" s="20"/>
      <c r="L3" s="20"/>
      <c r="M3" s="4"/>
      <c r="N3" s="5"/>
      <c r="Q3" s="22"/>
    </row>
    <row r="4" spans="1:20">
      <c r="A4" s="21"/>
      <c r="B4" s="6"/>
      <c r="C4" s="4"/>
      <c r="D4" s="4"/>
      <c r="E4" s="4"/>
      <c r="F4" s="5"/>
      <c r="G4" s="5"/>
      <c r="H4" s="5"/>
      <c r="I4" s="5"/>
      <c r="J4" s="22"/>
      <c r="K4" s="5"/>
      <c r="L4" s="5"/>
      <c r="M4" s="20"/>
      <c r="N4" s="4"/>
      <c r="O4" s="5"/>
      <c r="P4" s="5"/>
      <c r="R4" s="22"/>
    </row>
    <row r="5" spans="1:20" ht="13.5" thickBot="1">
      <c r="A5" s="21" t="s">
        <v>131</v>
      </c>
      <c r="B5" s="6"/>
      <c r="C5" s="4"/>
      <c r="D5" s="4"/>
      <c r="E5" s="4"/>
      <c r="F5" s="5"/>
      <c r="G5" s="5"/>
      <c r="H5" s="5"/>
      <c r="I5" s="5"/>
      <c r="J5" s="5" t="s">
        <v>18</v>
      </c>
      <c r="K5" s="5"/>
      <c r="L5" s="5"/>
      <c r="M5" s="20">
        <v>350000</v>
      </c>
      <c r="N5" s="4"/>
      <c r="O5" s="5"/>
      <c r="P5" s="5"/>
      <c r="Q5" s="5"/>
      <c r="R5" s="4"/>
    </row>
    <row r="6" spans="1:20" ht="13.5" thickBot="1">
      <c r="A6" s="4"/>
      <c r="B6" s="6"/>
      <c r="C6" s="4"/>
      <c r="D6" s="4"/>
      <c r="E6" s="4"/>
      <c r="F6" s="5"/>
      <c r="G6" s="5"/>
      <c r="H6" s="5"/>
      <c r="I6" s="5"/>
      <c r="J6" s="5" t="s">
        <v>17</v>
      </c>
      <c r="K6" s="5"/>
      <c r="L6" s="5"/>
      <c r="M6" s="20"/>
      <c r="N6" s="19">
        <f>M5-Q25</f>
        <v>0</v>
      </c>
      <c r="O6" s="5"/>
      <c r="P6" s="5"/>
      <c r="Q6" s="5"/>
      <c r="R6" s="4"/>
    </row>
    <row r="7" spans="1:20" s="9" customFormat="1">
      <c r="A7" s="4"/>
      <c r="B7" s="6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15"/>
      <c r="O7" s="18"/>
      <c r="P7" s="18"/>
      <c r="Q7" s="5"/>
      <c r="R7" s="4"/>
      <c r="S7" s="1"/>
    </row>
    <row r="8" spans="1:20" s="9" customFormat="1" ht="33.75">
      <c r="A8" s="43" t="s">
        <v>16</v>
      </c>
      <c r="B8" s="42" t="s">
        <v>142</v>
      </c>
      <c r="C8" s="42" t="s">
        <v>14</v>
      </c>
      <c r="D8" s="41" t="s">
        <v>13</v>
      </c>
      <c r="E8" s="41" t="s">
        <v>12</v>
      </c>
      <c r="F8" s="41" t="s">
        <v>11</v>
      </c>
      <c r="G8" s="41"/>
      <c r="H8" s="40" t="s">
        <v>10</v>
      </c>
      <c r="I8" s="39" t="s">
        <v>9</v>
      </c>
      <c r="J8" s="39" t="s">
        <v>8</v>
      </c>
      <c r="K8" s="39" t="s">
        <v>7</v>
      </c>
      <c r="L8" s="39" t="s">
        <v>130</v>
      </c>
      <c r="M8" s="39" t="s">
        <v>6</v>
      </c>
      <c r="N8" s="39" t="s">
        <v>5</v>
      </c>
      <c r="O8" s="39" t="s">
        <v>4</v>
      </c>
      <c r="P8" s="39" t="s">
        <v>129</v>
      </c>
      <c r="Q8" s="39" t="s">
        <v>3</v>
      </c>
      <c r="R8" s="39" t="s">
        <v>128</v>
      </c>
      <c r="S8" s="38" t="s">
        <v>1</v>
      </c>
      <c r="T8" s="37"/>
    </row>
    <row r="9" spans="1:20">
      <c r="A9" s="4">
        <v>2300736</v>
      </c>
      <c r="B9" s="6" t="s">
        <v>127</v>
      </c>
      <c r="C9" s="8">
        <v>45111</v>
      </c>
      <c r="D9" s="4" t="s">
        <v>126</v>
      </c>
      <c r="E9" s="4" t="s">
        <v>24</v>
      </c>
      <c r="F9" s="4" t="s">
        <v>125</v>
      </c>
      <c r="G9" s="4" t="s">
        <v>119</v>
      </c>
      <c r="H9" s="5">
        <v>0</v>
      </c>
      <c r="I9" s="5">
        <v>9099.58</v>
      </c>
      <c r="J9" s="5">
        <v>0</v>
      </c>
      <c r="K9" s="5">
        <v>0</v>
      </c>
      <c r="L9" s="5">
        <v>0</v>
      </c>
      <c r="M9" s="5">
        <f>I9+J9+K9</f>
        <v>9099.58</v>
      </c>
      <c r="N9" s="36">
        <v>0</v>
      </c>
      <c r="O9" s="5">
        <v>0</v>
      </c>
      <c r="P9" s="5"/>
      <c r="Q9" s="5">
        <v>0</v>
      </c>
      <c r="R9" s="5">
        <v>0</v>
      </c>
      <c r="S9" s="9" t="s">
        <v>118</v>
      </c>
    </row>
    <row r="10" spans="1:20">
      <c r="A10" s="4">
        <v>2301771</v>
      </c>
      <c r="B10" s="6"/>
      <c r="C10" s="8">
        <v>45283</v>
      </c>
      <c r="D10" s="4" t="s">
        <v>124</v>
      </c>
      <c r="E10" s="4" t="s">
        <v>24</v>
      </c>
      <c r="F10" s="4" t="s">
        <v>120</v>
      </c>
      <c r="G10" s="4" t="s">
        <v>123</v>
      </c>
      <c r="H10" s="5">
        <v>0</v>
      </c>
      <c r="I10" s="5">
        <v>523469.53</v>
      </c>
      <c r="J10" s="5">
        <v>0</v>
      </c>
      <c r="K10" s="5">
        <v>0</v>
      </c>
      <c r="L10" s="5">
        <v>0</v>
      </c>
      <c r="M10" s="5">
        <f>I10+J10+K10</f>
        <v>523469.53</v>
      </c>
      <c r="N10" s="36">
        <v>0</v>
      </c>
      <c r="O10" s="5">
        <v>13248.77</v>
      </c>
      <c r="P10" s="5">
        <v>17169.900000000001</v>
      </c>
      <c r="Q10" s="5">
        <v>348703.36</v>
      </c>
      <c r="R10" s="5">
        <f>M10+O10+P10-Q10</f>
        <v>205184.84000000008</v>
      </c>
      <c r="S10" s="9" t="s">
        <v>123</v>
      </c>
    </row>
    <row r="11" spans="1:20" s="9" customFormat="1">
      <c r="A11" s="4">
        <v>2400094</v>
      </c>
      <c r="B11" s="6"/>
      <c r="C11" s="8">
        <v>45305</v>
      </c>
      <c r="D11" s="4" t="s">
        <v>122</v>
      </c>
      <c r="E11" s="4" t="s">
        <v>121</v>
      </c>
      <c r="F11" s="4" t="s">
        <v>120</v>
      </c>
      <c r="G11" s="4" t="s">
        <v>119</v>
      </c>
      <c r="H11" s="5">
        <v>0</v>
      </c>
      <c r="I11" s="5">
        <v>0</v>
      </c>
      <c r="J11" s="5">
        <v>0</v>
      </c>
      <c r="K11" s="5">
        <v>0</v>
      </c>
      <c r="L11" s="5">
        <v>756.25</v>
      </c>
      <c r="M11" s="5">
        <v>756.25</v>
      </c>
      <c r="N11" s="36">
        <v>0</v>
      </c>
      <c r="O11" s="5">
        <v>540.39</v>
      </c>
      <c r="P11" s="5"/>
      <c r="Q11" s="5">
        <v>1296.6400000000001</v>
      </c>
      <c r="R11" s="5">
        <v>0</v>
      </c>
      <c r="S11" s="9" t="s">
        <v>118</v>
      </c>
    </row>
    <row r="12" spans="1:20" s="9" customFormat="1">
      <c r="A12" s="4"/>
      <c r="B12" s="6"/>
      <c r="C12" s="8"/>
      <c r="D12" s="4"/>
      <c r="E12" s="4"/>
      <c r="F12" s="4"/>
      <c r="G12" s="4"/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f t="shared" ref="M12:M21" si="0">I12+J12+K12</f>
        <v>0</v>
      </c>
      <c r="N12" s="36">
        <v>0</v>
      </c>
      <c r="O12" s="5">
        <v>0</v>
      </c>
      <c r="P12" s="5"/>
      <c r="Q12" s="5">
        <f t="shared" ref="Q12:Q21" si="1">M12-N12+O12</f>
        <v>0</v>
      </c>
      <c r="R12" s="5">
        <v>0</v>
      </c>
      <c r="S12" s="1"/>
    </row>
    <row r="13" spans="1:20" s="9" customFormat="1">
      <c r="A13" s="4"/>
      <c r="B13" s="6"/>
      <c r="C13" s="8"/>
      <c r="D13" s="4"/>
      <c r="E13" s="4"/>
      <c r="F13" s="4"/>
      <c r="G13" s="4"/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f t="shared" si="0"/>
        <v>0</v>
      </c>
      <c r="N13" s="36">
        <v>0</v>
      </c>
      <c r="O13" s="5">
        <v>0</v>
      </c>
      <c r="P13" s="5"/>
      <c r="Q13" s="5">
        <f t="shared" si="1"/>
        <v>0</v>
      </c>
      <c r="R13" s="5">
        <v>0</v>
      </c>
    </row>
    <row r="14" spans="1:20">
      <c r="A14" s="4"/>
      <c r="B14" s="6"/>
      <c r="C14" s="8"/>
      <c r="D14" s="4"/>
      <c r="E14" s="4"/>
      <c r="F14" s="4"/>
      <c r="G14" s="4"/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f t="shared" si="0"/>
        <v>0</v>
      </c>
      <c r="N14" s="36">
        <v>0</v>
      </c>
      <c r="O14" s="5">
        <v>0</v>
      </c>
      <c r="P14" s="5"/>
      <c r="Q14" s="5">
        <f t="shared" si="1"/>
        <v>0</v>
      </c>
      <c r="R14" s="5">
        <v>0</v>
      </c>
      <c r="S14" s="9"/>
    </row>
    <row r="15" spans="1:20" s="9" customFormat="1">
      <c r="A15" s="4"/>
      <c r="B15" s="6"/>
      <c r="C15" s="8"/>
      <c r="D15" s="4"/>
      <c r="E15" s="4"/>
      <c r="F15" s="4"/>
      <c r="G15" s="4"/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f t="shared" si="0"/>
        <v>0</v>
      </c>
      <c r="N15" s="36">
        <v>0</v>
      </c>
      <c r="O15" s="5">
        <v>0</v>
      </c>
      <c r="P15" s="5"/>
      <c r="Q15" s="5">
        <f t="shared" si="1"/>
        <v>0</v>
      </c>
      <c r="R15" s="5">
        <v>0</v>
      </c>
    </row>
    <row r="16" spans="1:20" s="9" customFormat="1">
      <c r="A16" s="11"/>
      <c r="B16" s="13"/>
      <c r="C16" s="12"/>
      <c r="D16" s="11"/>
      <c r="E16" s="11"/>
      <c r="F16" s="11"/>
      <c r="G16" s="11"/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f t="shared" si="0"/>
        <v>0</v>
      </c>
      <c r="N16" s="36">
        <v>0</v>
      </c>
      <c r="O16" s="5">
        <v>0</v>
      </c>
      <c r="P16" s="5"/>
      <c r="Q16" s="5">
        <f t="shared" si="1"/>
        <v>0</v>
      </c>
      <c r="R16" s="5">
        <v>0</v>
      </c>
    </row>
    <row r="17" spans="1:19">
      <c r="A17" s="4"/>
      <c r="B17" s="10"/>
      <c r="C17" s="8"/>
      <c r="D17" s="4"/>
      <c r="E17" s="4"/>
      <c r="F17" s="4"/>
      <c r="G17" s="4"/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f t="shared" si="0"/>
        <v>0</v>
      </c>
      <c r="N17" s="36">
        <v>0</v>
      </c>
      <c r="O17" s="5">
        <v>0</v>
      </c>
      <c r="P17" s="5"/>
      <c r="Q17" s="5">
        <f t="shared" si="1"/>
        <v>0</v>
      </c>
      <c r="R17" s="5">
        <v>0</v>
      </c>
      <c r="S17" s="9"/>
    </row>
    <row r="18" spans="1:19">
      <c r="A18" s="4"/>
      <c r="B18" s="6"/>
      <c r="C18" s="8"/>
      <c r="D18" s="4"/>
      <c r="E18" s="4"/>
      <c r="F18" s="4"/>
      <c r="G18" s="4"/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f t="shared" si="0"/>
        <v>0</v>
      </c>
      <c r="N18" s="36">
        <v>0</v>
      </c>
      <c r="O18" s="5">
        <v>0</v>
      </c>
      <c r="P18" s="5"/>
      <c r="Q18" s="5">
        <f t="shared" si="1"/>
        <v>0</v>
      </c>
      <c r="R18" s="5">
        <v>0</v>
      </c>
      <c r="S18" s="9"/>
    </row>
    <row r="19" spans="1:19">
      <c r="A19" s="4"/>
      <c r="B19" s="6"/>
      <c r="C19" s="8"/>
      <c r="D19" s="4"/>
      <c r="E19" s="4"/>
      <c r="F19" s="4"/>
      <c r="G19" s="4"/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f t="shared" si="0"/>
        <v>0</v>
      </c>
      <c r="N19" s="36">
        <v>0</v>
      </c>
      <c r="O19" s="5">
        <v>0</v>
      </c>
      <c r="P19" s="5"/>
      <c r="Q19" s="5">
        <f t="shared" si="1"/>
        <v>0</v>
      </c>
      <c r="R19" s="5">
        <v>0</v>
      </c>
      <c r="S19" s="9"/>
    </row>
    <row r="20" spans="1:19">
      <c r="A20" s="4"/>
      <c r="B20" s="6"/>
      <c r="C20" s="8"/>
      <c r="D20" s="4"/>
      <c r="E20" s="4"/>
      <c r="F20" s="4"/>
      <c r="G20" s="4"/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f t="shared" si="0"/>
        <v>0</v>
      </c>
      <c r="N20" s="36">
        <v>0</v>
      </c>
      <c r="O20" s="5">
        <v>0</v>
      </c>
      <c r="P20" s="5"/>
      <c r="Q20" s="5">
        <f t="shared" si="1"/>
        <v>0</v>
      </c>
      <c r="R20" s="5">
        <v>0</v>
      </c>
    </row>
    <row r="21" spans="1:19">
      <c r="A21" s="4"/>
      <c r="B21" s="6"/>
      <c r="C21" s="8"/>
      <c r="D21" s="4"/>
      <c r="E21" s="4"/>
      <c r="F21" s="4"/>
      <c r="G21" s="4"/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f t="shared" si="0"/>
        <v>0</v>
      </c>
      <c r="N21" s="36">
        <v>0</v>
      </c>
      <c r="O21" s="5">
        <v>0</v>
      </c>
      <c r="P21" s="5"/>
      <c r="Q21" s="5">
        <f t="shared" si="1"/>
        <v>0</v>
      </c>
      <c r="R21" s="5">
        <v>0</v>
      </c>
    </row>
    <row r="22" spans="1:19">
      <c r="A22" s="4"/>
      <c r="B22" s="6"/>
      <c r="C22" s="8"/>
      <c r="D22" s="4"/>
      <c r="E22" s="4"/>
      <c r="F22" s="4"/>
      <c r="G22" s="4"/>
      <c r="H22" s="5"/>
      <c r="I22" s="5"/>
      <c r="J22" s="5"/>
      <c r="K22" s="5"/>
      <c r="L22" s="5"/>
      <c r="M22" s="5"/>
      <c r="N22" s="5"/>
    </row>
    <row r="23" spans="1:19">
      <c r="B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9" ht="13.5" thickBot="1">
      <c r="B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9" ht="13.5" thickBot="1">
      <c r="A25" s="4"/>
      <c r="B25" s="6"/>
      <c r="C25" s="4"/>
      <c r="D25" s="4"/>
      <c r="E25" s="4"/>
      <c r="F25" s="4"/>
      <c r="G25" s="4"/>
      <c r="H25" s="5"/>
      <c r="I25" s="5"/>
      <c r="J25" s="5"/>
      <c r="K25" s="5"/>
      <c r="L25" s="5"/>
      <c r="M25" s="5"/>
      <c r="N25" s="5"/>
      <c r="O25" s="5">
        <f>SUM(O9:O24)</f>
        <v>13789.16</v>
      </c>
      <c r="P25" s="5">
        <f>SUM(P10:P24)</f>
        <v>17169.900000000001</v>
      </c>
      <c r="Q25" s="7">
        <f>SUM(Q9:Q21)</f>
        <v>350000</v>
      </c>
      <c r="R25" s="2">
        <f>SUM(R9:R24)</f>
        <v>205184.84000000008</v>
      </c>
    </row>
    <row r="26" spans="1:19">
      <c r="A26" s="4"/>
      <c r="B26" s="6"/>
      <c r="C26" s="4"/>
      <c r="D26" s="4"/>
      <c r="E26" s="4"/>
      <c r="F26" s="4"/>
      <c r="G26" s="4"/>
      <c r="H26" s="5"/>
      <c r="I26" s="5"/>
      <c r="J26" s="5"/>
      <c r="K26" s="5"/>
      <c r="L26" s="5"/>
      <c r="M26" s="5"/>
      <c r="N26" s="5"/>
      <c r="O26" s="5"/>
      <c r="P26" s="5"/>
      <c r="Q26" s="4"/>
    </row>
    <row r="27" spans="1:19">
      <c r="A27" s="4"/>
      <c r="B27" s="6"/>
      <c r="C27" s="4"/>
      <c r="D27" s="4"/>
      <c r="E27" s="4"/>
      <c r="F27" s="4"/>
      <c r="G27" s="4"/>
      <c r="H27" s="5"/>
      <c r="I27" s="5"/>
      <c r="J27" s="5"/>
      <c r="K27" s="5"/>
      <c r="L27" s="5"/>
      <c r="M27" s="5"/>
      <c r="N27" s="5"/>
      <c r="O27" s="5"/>
      <c r="P27" s="5"/>
      <c r="Q27" s="4"/>
    </row>
    <row r="28" spans="1:19">
      <c r="A28" s="4"/>
      <c r="B28" s="6"/>
      <c r="C28" s="4"/>
      <c r="D28" s="4"/>
      <c r="E28" s="4"/>
      <c r="F28" s="4"/>
      <c r="G28" s="4"/>
      <c r="H28" s="5"/>
      <c r="I28" s="5"/>
      <c r="J28" s="5"/>
      <c r="K28" s="5"/>
      <c r="L28" s="5"/>
      <c r="M28" s="5"/>
      <c r="N28" s="5"/>
      <c r="O28" s="5"/>
      <c r="P28" s="5"/>
      <c r="R28" s="4"/>
    </row>
    <row r="29" spans="1:19">
      <c r="A29" s="4"/>
      <c r="B29" s="6"/>
      <c r="C29" s="4"/>
      <c r="D29" s="4"/>
      <c r="E29" s="4"/>
      <c r="F29" s="4"/>
      <c r="G29" s="4"/>
      <c r="H29" s="5"/>
      <c r="I29" s="5"/>
      <c r="J29" s="5"/>
      <c r="K29" s="5"/>
      <c r="L29" s="5"/>
      <c r="M29" s="5"/>
      <c r="N29" s="5"/>
      <c r="O29" s="5"/>
      <c r="P29" s="5"/>
      <c r="Q29" s="5"/>
      <c r="R29" s="4"/>
    </row>
    <row r="30" spans="1:19">
      <c r="A30" s="4"/>
      <c r="B30" s="6"/>
      <c r="C30" s="4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4"/>
    </row>
    <row r="31" spans="1:19">
      <c r="A31" s="4"/>
      <c r="B31" s="6"/>
      <c r="C31" s="4"/>
      <c r="D31" s="4"/>
      <c r="E31" s="4"/>
      <c r="F31" s="4"/>
      <c r="G31" s="4"/>
      <c r="H31" s="5"/>
      <c r="I31" s="5"/>
      <c r="J31" s="5"/>
      <c r="K31" s="5"/>
      <c r="L31" s="5"/>
      <c r="M31" s="5"/>
      <c r="N31" s="5"/>
      <c r="Q31" s="4"/>
    </row>
    <row r="32" spans="1:19">
      <c r="A32" s="4"/>
      <c r="B32" s="6"/>
      <c r="C32" s="4"/>
      <c r="D32" s="4"/>
      <c r="E32" s="4"/>
      <c r="F32" s="4"/>
      <c r="G32" s="4"/>
      <c r="H32" s="5"/>
      <c r="I32" s="5"/>
      <c r="J32" s="5"/>
      <c r="K32" s="5"/>
      <c r="L32" s="5"/>
      <c r="M32" s="5"/>
      <c r="N32" s="5"/>
      <c r="O32" s="5"/>
      <c r="P32" s="5"/>
      <c r="Q32" s="5"/>
      <c r="R32" s="4"/>
    </row>
    <row r="33" spans="1:18">
      <c r="A33" s="4"/>
      <c r="B33" s="6"/>
      <c r="C33" s="4"/>
      <c r="D33" s="4"/>
      <c r="E33" s="4"/>
      <c r="F33" s="4"/>
      <c r="G33" s="4"/>
      <c r="H33" s="5"/>
      <c r="I33" s="5"/>
      <c r="J33" s="5"/>
      <c r="K33" s="5"/>
      <c r="L33" s="5"/>
      <c r="M33" s="5"/>
      <c r="N33" s="5"/>
      <c r="O33" s="5"/>
      <c r="P33" s="5"/>
      <c r="Q33" s="5"/>
      <c r="R33" s="4"/>
    </row>
    <row r="34" spans="1:18">
      <c r="A34" s="4"/>
      <c r="B34" s="6"/>
      <c r="C34" s="4"/>
      <c r="D34" s="4"/>
      <c r="E34" s="4"/>
      <c r="F34" s="4"/>
      <c r="G34" s="4"/>
      <c r="H34" s="5"/>
      <c r="I34" s="5"/>
      <c r="J34" s="5"/>
      <c r="K34" s="5"/>
      <c r="L34" s="5"/>
      <c r="M34" s="5"/>
      <c r="N34" s="5"/>
      <c r="O34" s="5"/>
      <c r="P34" s="5"/>
      <c r="Q34" s="5"/>
      <c r="R34" s="4"/>
    </row>
    <row r="35" spans="1:18">
      <c r="A35" s="4"/>
      <c r="B35" s="6"/>
      <c r="C35" s="4"/>
      <c r="D35" s="4"/>
      <c r="E35" s="4"/>
      <c r="F35" s="4"/>
      <c r="G35" s="4"/>
      <c r="H35" s="5"/>
      <c r="I35" s="5"/>
      <c r="J35" s="5"/>
      <c r="K35" s="5"/>
      <c r="L35" s="5"/>
      <c r="M35" s="5"/>
      <c r="N35" s="5"/>
      <c r="O35" s="5"/>
      <c r="P35" s="5"/>
      <c r="Q35" s="5"/>
      <c r="R35" s="4"/>
    </row>
    <row r="36" spans="1:18">
      <c r="A36" s="4"/>
      <c r="B36" s="6"/>
      <c r="C36" s="4"/>
      <c r="D36" s="4"/>
      <c r="E36" s="4"/>
      <c r="F36" s="4"/>
      <c r="G36" s="4"/>
      <c r="H36" s="5"/>
      <c r="I36" s="5"/>
      <c r="J36" s="5"/>
      <c r="K36" s="5"/>
      <c r="L36" s="5"/>
      <c r="M36" s="5"/>
      <c r="N36" s="5"/>
      <c r="O36" s="5"/>
      <c r="P36" s="5"/>
      <c r="Q36" s="5"/>
      <c r="R36" s="4"/>
    </row>
    <row r="37" spans="1:18">
      <c r="A37" s="4"/>
      <c r="B37" s="6"/>
      <c r="C37" s="4"/>
      <c r="D37" s="4"/>
      <c r="E37" s="4"/>
      <c r="F37" s="4"/>
      <c r="G37" s="4"/>
      <c r="H37" s="5"/>
      <c r="I37" s="5"/>
      <c r="J37" s="5"/>
      <c r="K37" s="5"/>
      <c r="L37" s="5"/>
      <c r="M37" s="5"/>
      <c r="N37" s="5"/>
      <c r="O37" s="5"/>
      <c r="P37" s="5"/>
      <c r="Q37" s="5"/>
      <c r="R37" s="4"/>
    </row>
    <row r="38" spans="1:18">
      <c r="A38" s="4"/>
      <c r="B38" s="6"/>
      <c r="C38" s="4"/>
      <c r="D38" s="4"/>
      <c r="E38" s="4"/>
      <c r="F38" s="4"/>
      <c r="G38" s="4"/>
      <c r="H38" s="5"/>
      <c r="I38" s="5"/>
      <c r="J38" s="5"/>
      <c r="K38" s="5"/>
      <c r="L38" s="5"/>
      <c r="M38" s="5"/>
      <c r="N38" s="5"/>
      <c r="O38" s="5"/>
      <c r="P38" s="5"/>
      <c r="Q38" s="5"/>
      <c r="R38" s="4"/>
    </row>
    <row r="39" spans="1:18">
      <c r="A39" s="4"/>
      <c r="B39" s="6"/>
      <c r="C39" s="4"/>
      <c r="D39" s="4"/>
      <c r="E39" s="4"/>
      <c r="F39" s="4"/>
      <c r="G39" s="4"/>
      <c r="H39" s="5"/>
      <c r="I39" s="5"/>
      <c r="J39" s="5"/>
      <c r="K39" s="5"/>
      <c r="L39" s="5"/>
      <c r="M39" s="5"/>
      <c r="N39" s="5"/>
      <c r="O39" s="5"/>
      <c r="P39" s="5"/>
      <c r="Q39" s="5"/>
      <c r="R39" s="4"/>
    </row>
    <row r="40" spans="1:18">
      <c r="A40" s="4"/>
      <c r="B40" s="6"/>
      <c r="C40" s="4"/>
      <c r="D40" s="4"/>
      <c r="E40" s="4"/>
      <c r="F40" s="4"/>
      <c r="G40" s="4"/>
      <c r="H40" s="5"/>
      <c r="I40" s="5"/>
      <c r="J40" s="5"/>
      <c r="K40" s="5"/>
      <c r="L40" s="5"/>
      <c r="M40" s="5"/>
      <c r="N40" s="5"/>
      <c r="O40" s="5"/>
      <c r="P40" s="5"/>
      <c r="Q40" s="5"/>
      <c r="R40" s="4"/>
    </row>
    <row r="41" spans="1:18">
      <c r="A41" s="4"/>
      <c r="B41" s="6"/>
      <c r="C41" s="4"/>
      <c r="D41" s="4"/>
      <c r="E41" s="4"/>
      <c r="F41" s="4"/>
      <c r="G41" s="4"/>
      <c r="H41" s="5"/>
      <c r="I41" s="5"/>
      <c r="J41" s="5"/>
      <c r="K41" s="5"/>
      <c r="L41" s="5"/>
      <c r="M41" s="5"/>
      <c r="N41" s="5"/>
      <c r="O41" s="5"/>
      <c r="P41" s="5"/>
      <c r="Q41" s="5"/>
      <c r="R41" s="4"/>
    </row>
    <row r="42" spans="1:18">
      <c r="A42" s="4"/>
      <c r="B42" s="6"/>
      <c r="C42" s="4"/>
      <c r="D42" s="4"/>
      <c r="E42" s="4"/>
      <c r="F42" s="4"/>
      <c r="G42" s="4"/>
      <c r="H42" s="5"/>
      <c r="I42" s="5"/>
      <c r="J42" s="5"/>
      <c r="K42" s="5"/>
      <c r="L42" s="5"/>
      <c r="M42" s="5"/>
      <c r="N42" s="5"/>
      <c r="O42" s="5"/>
      <c r="P42" s="5"/>
      <c r="Q42" s="5"/>
      <c r="R42" s="4"/>
    </row>
    <row r="43" spans="1:18">
      <c r="A43" s="4"/>
      <c r="B43" s="6"/>
      <c r="C43" s="4"/>
      <c r="D43" s="4"/>
      <c r="E43" s="4"/>
      <c r="F43" s="4"/>
      <c r="G43" s="4"/>
      <c r="H43" s="5"/>
      <c r="I43" s="5"/>
      <c r="J43" s="5"/>
      <c r="K43" s="5"/>
      <c r="L43" s="5"/>
      <c r="M43" s="5"/>
      <c r="N43" s="5"/>
      <c r="O43" s="5"/>
      <c r="P43" s="5"/>
      <c r="Q43" s="5"/>
      <c r="R43" s="4"/>
    </row>
    <row r="44" spans="1:18">
      <c r="A44" s="4"/>
      <c r="B44" s="6"/>
      <c r="C44" s="4"/>
      <c r="D44" s="4"/>
      <c r="E44" s="4"/>
      <c r="F44" s="4"/>
      <c r="G44" s="4"/>
      <c r="H44" s="5"/>
      <c r="I44" s="5"/>
      <c r="J44" s="5"/>
      <c r="K44" s="5"/>
      <c r="L44" s="5"/>
      <c r="M44" s="5"/>
      <c r="N44" s="5"/>
      <c r="O44" s="5"/>
      <c r="P44" s="5"/>
      <c r="Q44" s="5"/>
      <c r="R44" s="4"/>
    </row>
    <row r="45" spans="1:18">
      <c r="A45" s="4"/>
      <c r="B45" s="6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4"/>
    </row>
    <row r="46" spans="1:18">
      <c r="A46" s="4"/>
      <c r="B46" s="6"/>
      <c r="C46" s="4"/>
      <c r="D46" s="4"/>
      <c r="E46" s="4"/>
      <c r="F46" s="4"/>
      <c r="G46" s="4"/>
      <c r="H46" s="5"/>
      <c r="I46" s="5"/>
      <c r="J46" s="5"/>
      <c r="K46" s="5"/>
      <c r="L46" s="5"/>
      <c r="M46" s="5"/>
      <c r="N46" s="5"/>
      <c r="O46" s="5"/>
      <c r="P46" s="5"/>
      <c r="Q46" s="5"/>
      <c r="R46" s="4"/>
    </row>
    <row r="47" spans="1:18">
      <c r="A47" s="4"/>
      <c r="B47" s="6"/>
      <c r="C47" s="4"/>
      <c r="D47" s="4"/>
      <c r="E47" s="4"/>
      <c r="F47" s="4"/>
      <c r="G47" s="4"/>
      <c r="H47" s="5"/>
      <c r="I47" s="5"/>
      <c r="J47" s="5"/>
      <c r="K47" s="5"/>
      <c r="L47" s="5"/>
      <c r="M47" s="5"/>
      <c r="N47" s="5"/>
      <c r="O47" s="5"/>
      <c r="P47" s="5"/>
      <c r="Q47" s="5"/>
      <c r="R47" s="4"/>
    </row>
    <row r="48" spans="1:18">
      <c r="A48" s="4"/>
      <c r="B48" s="6"/>
      <c r="C48" s="4"/>
      <c r="D48" s="4"/>
      <c r="E48" s="4"/>
      <c r="F48" s="4"/>
      <c r="G48" s="4"/>
      <c r="H48" s="5"/>
      <c r="I48" s="5"/>
      <c r="J48" s="5"/>
      <c r="K48" s="5"/>
      <c r="L48" s="5"/>
      <c r="M48" s="5"/>
      <c r="N48" s="5"/>
      <c r="O48" s="5"/>
      <c r="P48" s="5"/>
      <c r="Q48" s="5"/>
      <c r="R48" s="4"/>
    </row>
    <row r="49" spans="1:18">
      <c r="A49" s="4"/>
      <c r="B49" s="6"/>
      <c r="C49" s="4"/>
      <c r="D49" s="4"/>
      <c r="E49" s="4"/>
      <c r="F49" s="4"/>
      <c r="G49" s="4"/>
      <c r="H49" s="5"/>
      <c r="I49" s="5"/>
      <c r="J49" s="5"/>
      <c r="K49" s="5"/>
      <c r="L49" s="5"/>
      <c r="M49" s="5"/>
      <c r="N49" s="5"/>
      <c r="O49" s="5"/>
      <c r="P49" s="5"/>
      <c r="Q49" s="5"/>
      <c r="R49" s="4"/>
    </row>
  </sheetData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3BE26-EAD4-430E-A7B9-4436D56B6188}">
  <dimension ref="A1:Q51"/>
  <sheetViews>
    <sheetView workbookViewId="0">
      <selection activeCell="H11" sqref="H11"/>
    </sheetView>
  </sheetViews>
  <sheetFormatPr defaultColWidth="8.875" defaultRowHeight="12.75"/>
  <cols>
    <col min="1" max="1" width="9.75" style="1" customWidth="1"/>
    <col min="2" max="2" width="10" style="3" bestFit="1" customWidth="1"/>
    <col min="3" max="3" width="8.875" style="1"/>
    <col min="4" max="4" width="16.625" style="1" bestFit="1" customWidth="1"/>
    <col min="5" max="5" width="8.875" style="1"/>
    <col min="6" max="6" width="15.625" style="1" customWidth="1"/>
    <col min="7" max="7" width="10.625" style="2" bestFit="1" customWidth="1"/>
    <col min="8" max="8" width="10" style="2" bestFit="1" customWidth="1"/>
    <col min="9" max="9" width="8.625" style="2" customWidth="1"/>
    <col min="10" max="10" width="10" style="2" bestFit="1" customWidth="1"/>
    <col min="11" max="11" width="11.375" style="2" customWidth="1"/>
    <col min="12" max="12" width="10.5" style="2" customWidth="1"/>
    <col min="13" max="14" width="10" style="2" bestFit="1" customWidth="1"/>
    <col min="15" max="15" width="8.875" style="1"/>
    <col min="16" max="16" width="22.25" style="1" customWidth="1"/>
    <col min="17" max="16384" width="8.875" style="1"/>
  </cols>
  <sheetData>
    <row r="1" spans="1:17">
      <c r="A1" s="23" t="s">
        <v>22</v>
      </c>
      <c r="B1" s="13"/>
      <c r="C1" s="11"/>
      <c r="D1" s="11"/>
      <c r="E1" s="11"/>
      <c r="F1" s="5"/>
      <c r="G1" s="5"/>
      <c r="H1" s="22" t="s">
        <v>134</v>
      </c>
      <c r="I1" s="5"/>
      <c r="J1" s="20"/>
      <c r="K1" s="4"/>
      <c r="L1" s="5"/>
      <c r="M1" s="5"/>
      <c r="N1" s="4"/>
    </row>
    <row r="2" spans="1:17">
      <c r="A2" s="21"/>
      <c r="B2" s="6"/>
      <c r="C2" s="4"/>
      <c r="D2" s="4"/>
      <c r="E2" s="4"/>
      <c r="F2" s="5"/>
      <c r="G2" s="5"/>
      <c r="H2" s="22" t="s">
        <v>133</v>
      </c>
      <c r="I2" s="5"/>
      <c r="J2" s="20"/>
      <c r="K2" s="4"/>
      <c r="L2" s="5"/>
      <c r="M2" s="5"/>
      <c r="N2" s="4"/>
    </row>
    <row r="3" spans="1:17">
      <c r="A3" s="21"/>
      <c r="B3" s="6"/>
      <c r="C3" s="4"/>
      <c r="D3" s="4"/>
      <c r="E3" s="4"/>
      <c r="F3" s="5"/>
      <c r="G3" s="5"/>
      <c r="H3" s="22" t="s">
        <v>132</v>
      </c>
      <c r="I3" s="5"/>
      <c r="J3" s="20"/>
      <c r="K3" s="4"/>
      <c r="L3" s="5"/>
      <c r="N3" s="22"/>
    </row>
    <row r="4" spans="1:17">
      <c r="A4" s="21"/>
      <c r="B4" s="6"/>
      <c r="C4" s="4"/>
      <c r="D4" s="4"/>
      <c r="E4" s="4"/>
      <c r="F4" s="5"/>
      <c r="G4" s="5"/>
      <c r="H4" s="5"/>
      <c r="I4" s="22"/>
      <c r="J4" s="5"/>
      <c r="K4" s="20"/>
      <c r="L4" s="4"/>
      <c r="M4" s="5"/>
      <c r="O4" s="22"/>
    </row>
    <row r="5" spans="1:17" ht="13.5" thickBot="1">
      <c r="A5" s="21" t="s">
        <v>147</v>
      </c>
      <c r="B5" s="6"/>
      <c r="C5" s="4"/>
      <c r="D5" s="4"/>
      <c r="E5" s="4"/>
      <c r="F5" s="5"/>
      <c r="G5" s="5"/>
      <c r="H5" s="5"/>
      <c r="I5" s="5" t="s">
        <v>18</v>
      </c>
      <c r="J5" s="5"/>
      <c r="K5" s="20">
        <v>350000</v>
      </c>
      <c r="L5" s="4"/>
      <c r="M5" s="5"/>
      <c r="N5" s="5"/>
      <c r="O5" s="4"/>
    </row>
    <row r="6" spans="1:17" ht="13.5" thickBot="1">
      <c r="A6" s="4"/>
      <c r="B6" s="6"/>
      <c r="C6" s="4"/>
      <c r="D6" s="4"/>
      <c r="E6" s="4"/>
      <c r="F6" s="5"/>
      <c r="G6" s="5"/>
      <c r="H6" s="5"/>
      <c r="I6" s="5" t="s">
        <v>17</v>
      </c>
      <c r="J6" s="5"/>
      <c r="K6" s="20"/>
      <c r="L6" s="19">
        <f>K5-N22-N9</f>
        <v>339833</v>
      </c>
      <c r="M6" s="5"/>
      <c r="N6" s="5"/>
      <c r="O6" s="4"/>
    </row>
    <row r="7" spans="1:17">
      <c r="A7" s="4"/>
      <c r="B7" s="6"/>
      <c r="C7" s="4"/>
      <c r="D7" s="4"/>
      <c r="E7" s="4"/>
      <c r="F7" s="5"/>
      <c r="G7" s="5"/>
      <c r="H7" s="5"/>
      <c r="I7" s="5"/>
      <c r="J7" s="5"/>
      <c r="K7" s="5"/>
      <c r="L7" s="15"/>
      <c r="M7" s="18"/>
      <c r="N7" s="5"/>
      <c r="O7" s="4"/>
    </row>
    <row r="8" spans="1:17" ht="33.75">
      <c r="A8" s="51" t="s">
        <v>16</v>
      </c>
      <c r="B8" s="52" t="s">
        <v>142</v>
      </c>
      <c r="C8" s="52" t="s">
        <v>14</v>
      </c>
      <c r="D8" s="51" t="s">
        <v>13</v>
      </c>
      <c r="E8" s="51" t="s">
        <v>12</v>
      </c>
      <c r="F8" s="51" t="s">
        <v>11</v>
      </c>
      <c r="G8" s="50" t="s">
        <v>10</v>
      </c>
      <c r="H8" s="48" t="s">
        <v>9</v>
      </c>
      <c r="I8" s="48" t="s">
        <v>8</v>
      </c>
      <c r="J8" s="48" t="s">
        <v>7</v>
      </c>
      <c r="K8" s="48" t="s">
        <v>6</v>
      </c>
      <c r="L8" s="48" t="s">
        <v>5</v>
      </c>
      <c r="M8" s="49" t="s">
        <v>4</v>
      </c>
      <c r="N8" s="48" t="s">
        <v>3</v>
      </c>
      <c r="O8" s="47" t="s">
        <v>2</v>
      </c>
      <c r="P8" s="46" t="s">
        <v>1</v>
      </c>
    </row>
    <row r="9" spans="1:17" s="9" customFormat="1">
      <c r="A9" s="4" t="s">
        <v>141</v>
      </c>
      <c r="B9" s="6"/>
      <c r="C9" s="8">
        <v>45574</v>
      </c>
      <c r="D9" s="4" t="s">
        <v>144</v>
      </c>
      <c r="E9" s="4" t="s">
        <v>145</v>
      </c>
      <c r="F9" s="4" t="s">
        <v>146</v>
      </c>
      <c r="G9" s="5">
        <v>0</v>
      </c>
      <c r="H9" s="5">
        <v>10167</v>
      </c>
      <c r="I9" s="5">
        <v>0</v>
      </c>
      <c r="J9" s="5">
        <v>0</v>
      </c>
      <c r="K9" s="5">
        <v>10167</v>
      </c>
      <c r="L9" s="5">
        <v>0</v>
      </c>
      <c r="M9" s="5">
        <v>0</v>
      </c>
      <c r="N9" s="45">
        <f>K9</f>
        <v>10167</v>
      </c>
      <c r="O9" s="5">
        <v>0</v>
      </c>
      <c r="Q9" s="1"/>
    </row>
    <row r="10" spans="1:17" s="9" customFormat="1">
      <c r="A10" s="11"/>
      <c r="B10" s="6"/>
      <c r="C10" s="8"/>
      <c r="D10" s="4"/>
      <c r="E10" s="4"/>
      <c r="F10" s="4"/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45">
        <v>0</v>
      </c>
      <c r="O10" s="5">
        <v>0</v>
      </c>
    </row>
    <row r="11" spans="1:17">
      <c r="A11" s="4"/>
      <c r="B11" s="6"/>
      <c r="C11" s="8"/>
      <c r="D11" s="4"/>
      <c r="E11" s="4"/>
      <c r="F11" s="4"/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45">
        <v>0</v>
      </c>
      <c r="O11" s="5">
        <v>0</v>
      </c>
      <c r="P11" s="9"/>
      <c r="Q11" s="9"/>
    </row>
    <row r="12" spans="1:17">
      <c r="A12" s="4"/>
      <c r="B12" s="6"/>
      <c r="C12" s="8"/>
      <c r="D12" s="4"/>
      <c r="E12" s="4"/>
      <c r="F12" s="4"/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45">
        <v>0</v>
      </c>
      <c r="O12" s="5">
        <v>0</v>
      </c>
    </row>
    <row r="13" spans="1:17" s="9" customFormat="1">
      <c r="A13" s="4"/>
      <c r="B13" s="6"/>
      <c r="C13" s="8"/>
      <c r="D13" s="4"/>
      <c r="E13" s="4"/>
      <c r="F13" s="4"/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45">
        <v>0</v>
      </c>
      <c r="O13" s="5">
        <v>0</v>
      </c>
      <c r="Q13" s="1"/>
    </row>
    <row r="14" spans="1:17" s="9" customFormat="1">
      <c r="A14" s="4"/>
      <c r="B14" s="6"/>
      <c r="C14" s="8"/>
      <c r="D14" s="4"/>
      <c r="E14" s="4"/>
      <c r="F14" s="4"/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45">
        <v>0</v>
      </c>
      <c r="O14" s="5">
        <v>0</v>
      </c>
    </row>
    <row r="15" spans="1:17" s="9" customFormat="1">
      <c r="A15" s="4"/>
      <c r="B15" s="6"/>
      <c r="C15" s="8"/>
      <c r="D15" s="4"/>
      <c r="E15" s="4"/>
      <c r="F15" s="4"/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45">
        <v>0</v>
      </c>
      <c r="O15" s="5">
        <v>0</v>
      </c>
    </row>
    <row r="16" spans="1:17">
      <c r="A16" s="11"/>
      <c r="B16" s="13"/>
      <c r="C16" s="12"/>
      <c r="D16" s="11"/>
      <c r="E16" s="11"/>
      <c r="F16" s="11"/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45">
        <v>0</v>
      </c>
      <c r="O16" s="5">
        <v>0</v>
      </c>
      <c r="P16" s="9"/>
      <c r="Q16" s="9"/>
    </row>
    <row r="17" spans="1:17" s="9" customFormat="1">
      <c r="A17" s="4"/>
      <c r="B17" s="10"/>
      <c r="C17" s="8"/>
      <c r="D17" s="4"/>
      <c r="E17" s="4"/>
      <c r="F17" s="4"/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45">
        <v>0</v>
      </c>
      <c r="O17" s="5">
        <v>0</v>
      </c>
      <c r="Q17" s="1"/>
    </row>
    <row r="18" spans="1:17" s="9" customFormat="1">
      <c r="A18" s="4"/>
      <c r="B18" s="6"/>
      <c r="C18" s="8"/>
      <c r="D18" s="4"/>
      <c r="E18" s="4"/>
      <c r="F18" s="4"/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45">
        <v>0</v>
      </c>
      <c r="O18" s="5">
        <v>0</v>
      </c>
    </row>
    <row r="19" spans="1:17">
      <c r="A19" s="4"/>
      <c r="B19" s="6"/>
      <c r="C19" s="8"/>
      <c r="D19" s="4"/>
      <c r="E19" s="4"/>
      <c r="F19" s="4"/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45">
        <v>0</v>
      </c>
      <c r="O19" s="5">
        <v>0</v>
      </c>
      <c r="P19" s="9"/>
      <c r="Q19" s="9"/>
    </row>
    <row r="20" spans="1:17">
      <c r="A20" s="4"/>
      <c r="B20" s="6"/>
      <c r="C20" s="8"/>
      <c r="D20" s="4"/>
      <c r="E20" s="4"/>
      <c r="F20" s="4"/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45">
        <v>0</v>
      </c>
      <c r="O20" s="5">
        <v>0</v>
      </c>
    </row>
    <row r="21" spans="1:17" ht="13.5" thickBot="1">
      <c r="A21" s="4"/>
      <c r="B21" s="6"/>
      <c r="C21" s="8"/>
      <c r="D21" s="4"/>
      <c r="E21" s="4"/>
      <c r="F21" s="4"/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45">
        <v>0</v>
      </c>
      <c r="O21" s="5">
        <v>0</v>
      </c>
    </row>
    <row r="22" spans="1:17">
      <c r="A22" s="4"/>
      <c r="B22" s="6"/>
      <c r="C22" s="8"/>
      <c r="D22" s="4"/>
      <c r="E22" s="4"/>
      <c r="F22" s="4"/>
      <c r="G22" s="5"/>
      <c r="H22" s="5"/>
      <c r="I22" s="5"/>
      <c r="J22" s="5"/>
      <c r="K22" s="5"/>
      <c r="L22" s="5"/>
      <c r="N22" s="44">
        <f>SUM(M9:M33)</f>
        <v>0</v>
      </c>
    </row>
    <row r="23" spans="1:17">
      <c r="A23" s="4"/>
      <c r="B23" s="6"/>
      <c r="C23" s="4"/>
      <c r="D23" s="4"/>
      <c r="E23" s="4"/>
      <c r="F23" s="4"/>
      <c r="G23" s="5"/>
      <c r="H23" s="5"/>
      <c r="I23" s="5"/>
      <c r="J23" s="5"/>
      <c r="K23" s="5"/>
      <c r="L23" s="5"/>
      <c r="M23" s="5"/>
      <c r="N23" s="4"/>
    </row>
    <row r="24" spans="1:17">
      <c r="A24" s="4"/>
      <c r="B24" s="6"/>
      <c r="C24" s="4"/>
      <c r="D24" s="4"/>
      <c r="E24" s="4"/>
      <c r="F24" s="4"/>
      <c r="G24" s="5"/>
      <c r="H24" s="5"/>
      <c r="I24" s="5"/>
      <c r="J24" s="5"/>
      <c r="K24" s="5"/>
      <c r="L24" s="5"/>
      <c r="M24" s="5"/>
      <c r="N24" s="4"/>
    </row>
    <row r="25" spans="1:17">
      <c r="A25" s="4"/>
      <c r="B25" s="6"/>
      <c r="C25" s="4"/>
      <c r="D25" s="4"/>
      <c r="E25" s="4"/>
      <c r="F25" s="4"/>
      <c r="G25" s="5"/>
      <c r="H25" s="5"/>
      <c r="I25" s="5"/>
      <c r="J25" s="5"/>
      <c r="K25" s="5"/>
      <c r="L25" s="5"/>
      <c r="M25" s="5"/>
      <c r="N25" s="4"/>
    </row>
    <row r="26" spans="1:17">
      <c r="A26" s="4"/>
      <c r="B26" s="6"/>
      <c r="C26" s="4"/>
      <c r="D26" s="4"/>
      <c r="E26" s="4"/>
      <c r="F26" s="4"/>
      <c r="G26" s="5"/>
      <c r="H26" s="5"/>
      <c r="I26" s="5"/>
      <c r="J26" s="5"/>
      <c r="K26" s="5"/>
      <c r="L26" s="5"/>
      <c r="M26" s="5"/>
      <c r="N26" s="4"/>
    </row>
    <row r="27" spans="1:17">
      <c r="B27" s="1"/>
      <c r="G27" s="1"/>
      <c r="H27" s="1"/>
      <c r="I27" s="1"/>
      <c r="J27" s="1"/>
      <c r="K27" s="1"/>
      <c r="L27" s="1"/>
      <c r="M27" s="1"/>
      <c r="N27" s="1"/>
    </row>
    <row r="28" spans="1:17">
      <c r="B28" s="1"/>
      <c r="G28" s="1"/>
      <c r="H28" s="1"/>
      <c r="I28" s="1"/>
      <c r="J28" s="1"/>
      <c r="K28" s="1"/>
      <c r="L28" s="1"/>
      <c r="M28" s="1"/>
      <c r="N28" s="1"/>
    </row>
    <row r="29" spans="1:17">
      <c r="B29" s="1"/>
      <c r="G29" s="1"/>
      <c r="H29" s="1"/>
      <c r="I29" s="1"/>
      <c r="J29" s="1"/>
      <c r="K29" s="1"/>
      <c r="L29" s="1"/>
      <c r="M29" s="1"/>
      <c r="N29" s="1"/>
    </row>
    <row r="30" spans="1:17">
      <c r="B30" s="1"/>
      <c r="G30" s="1"/>
      <c r="H30" s="1"/>
      <c r="I30" s="1"/>
      <c r="J30" s="1"/>
      <c r="K30" s="1"/>
      <c r="L30" s="1"/>
      <c r="M30" s="1"/>
      <c r="N30" s="1"/>
    </row>
    <row r="31" spans="1:17">
      <c r="B31" s="1"/>
      <c r="G31" s="1"/>
      <c r="H31" s="1"/>
      <c r="I31" s="1"/>
      <c r="J31" s="1"/>
      <c r="K31" s="1"/>
      <c r="L31" s="1"/>
      <c r="M31" s="1"/>
      <c r="N31" s="1"/>
    </row>
    <row r="32" spans="1:17">
      <c r="B32" s="1"/>
      <c r="G32" s="1"/>
      <c r="H32" s="1"/>
      <c r="I32" s="1"/>
      <c r="J32" s="1"/>
      <c r="K32" s="1"/>
      <c r="L32" s="1"/>
      <c r="M32" s="1"/>
      <c r="N32" s="1"/>
    </row>
    <row r="33" spans="1:15">
      <c r="B33" s="1"/>
      <c r="G33" s="1"/>
      <c r="H33" s="1"/>
      <c r="I33" s="1"/>
      <c r="J33" s="1"/>
      <c r="K33" s="1"/>
      <c r="L33" s="1"/>
      <c r="M33" s="1"/>
      <c r="N33" s="1"/>
    </row>
    <row r="34" spans="1:15">
      <c r="B34" s="1"/>
      <c r="G34" s="1"/>
      <c r="H34" s="1"/>
      <c r="I34" s="1"/>
      <c r="J34" s="1"/>
      <c r="K34" s="1"/>
      <c r="L34" s="1"/>
      <c r="M34" s="1"/>
      <c r="N34" s="1"/>
    </row>
    <row r="35" spans="1:15">
      <c r="B35" s="1"/>
      <c r="G35" s="1"/>
      <c r="H35" s="1"/>
      <c r="I35" s="1"/>
      <c r="J35" s="1"/>
      <c r="K35" s="1"/>
      <c r="L35" s="1"/>
      <c r="M35" s="1"/>
      <c r="N35" s="1"/>
    </row>
    <row r="36" spans="1:15">
      <c r="B36" s="1"/>
      <c r="G36" s="1"/>
      <c r="H36" s="1"/>
      <c r="I36" s="1"/>
      <c r="J36" s="1"/>
      <c r="K36" s="1"/>
      <c r="L36" s="1"/>
      <c r="M36" s="1"/>
      <c r="N36" s="1"/>
    </row>
    <row r="37" spans="1:15">
      <c r="B37" s="1"/>
      <c r="G37" s="1"/>
      <c r="H37" s="1"/>
      <c r="I37" s="1"/>
      <c r="J37" s="1"/>
      <c r="K37" s="1"/>
      <c r="L37" s="1"/>
      <c r="M37" s="1"/>
      <c r="N37" s="1"/>
    </row>
    <row r="38" spans="1:15">
      <c r="B38" s="1"/>
      <c r="G38" s="1"/>
      <c r="H38" s="1"/>
      <c r="I38" s="1"/>
      <c r="J38" s="1"/>
      <c r="K38" s="1"/>
      <c r="L38" s="1"/>
      <c r="M38" s="1"/>
      <c r="N38" s="1"/>
    </row>
    <row r="39" spans="1:15">
      <c r="B39" s="1"/>
      <c r="G39" s="1"/>
      <c r="H39" s="1"/>
      <c r="I39" s="1"/>
      <c r="J39" s="1"/>
      <c r="K39" s="1"/>
      <c r="L39" s="1"/>
      <c r="M39" s="1"/>
      <c r="N39" s="1"/>
    </row>
    <row r="40" spans="1:15">
      <c r="B40" s="1"/>
      <c r="G40" s="1"/>
      <c r="H40" s="1"/>
      <c r="I40" s="1"/>
      <c r="J40" s="1"/>
      <c r="K40" s="1"/>
      <c r="L40" s="1"/>
      <c r="M40" s="1"/>
      <c r="N40" s="1"/>
    </row>
    <row r="41" spans="1:15">
      <c r="A41" s="4"/>
      <c r="B41" s="6"/>
      <c r="C41" s="4"/>
      <c r="D41" s="4"/>
      <c r="E41" s="4"/>
      <c r="F41" s="4"/>
      <c r="G41" s="5"/>
      <c r="H41" s="5"/>
      <c r="I41" s="5"/>
      <c r="J41" s="5"/>
      <c r="K41" s="5"/>
      <c r="L41" s="5"/>
      <c r="M41" s="5"/>
      <c r="N41" s="5"/>
      <c r="O41" s="4"/>
    </row>
    <row r="42" spans="1:15">
      <c r="A42" s="4"/>
      <c r="B42" s="6"/>
      <c r="C42" s="4"/>
      <c r="D42" s="4"/>
      <c r="E42" s="4"/>
      <c r="F42" s="4"/>
      <c r="G42" s="5"/>
      <c r="H42" s="5"/>
      <c r="I42" s="5"/>
      <c r="J42" s="5"/>
      <c r="K42" s="5"/>
      <c r="L42" s="5"/>
      <c r="M42" s="5"/>
      <c r="N42" s="5"/>
      <c r="O42" s="4"/>
    </row>
    <row r="43" spans="1:15">
      <c r="A43" s="4"/>
      <c r="B43" s="6"/>
      <c r="C43" s="4"/>
      <c r="D43" s="4"/>
      <c r="E43" s="4"/>
      <c r="F43" s="4"/>
      <c r="G43" s="5"/>
      <c r="H43" s="5"/>
      <c r="I43" s="5"/>
      <c r="J43" s="5"/>
      <c r="K43" s="5"/>
      <c r="L43" s="5"/>
      <c r="M43" s="5"/>
      <c r="N43" s="5"/>
      <c r="O43" s="4"/>
    </row>
    <row r="44" spans="1:15">
      <c r="A44" s="4"/>
      <c r="B44" s="6"/>
      <c r="C44" s="4"/>
      <c r="D44" s="4"/>
      <c r="E44" s="4"/>
      <c r="F44" s="4"/>
      <c r="G44" s="5"/>
      <c r="H44" s="5"/>
      <c r="I44" s="5"/>
      <c r="J44" s="5"/>
      <c r="K44" s="5"/>
      <c r="L44" s="5"/>
      <c r="M44" s="5"/>
      <c r="N44" s="5"/>
      <c r="O44" s="4"/>
    </row>
    <row r="45" spans="1:15">
      <c r="A45" s="4"/>
      <c r="B45" s="6"/>
      <c r="C45" s="4"/>
      <c r="D45" s="4"/>
      <c r="E45" s="4"/>
      <c r="F45" s="4"/>
      <c r="G45" s="5"/>
      <c r="H45" s="5"/>
      <c r="I45" s="5"/>
      <c r="J45" s="5"/>
      <c r="K45" s="5"/>
      <c r="L45" s="5"/>
      <c r="M45" s="5"/>
      <c r="N45" s="5"/>
      <c r="O45" s="4"/>
    </row>
    <row r="46" spans="1:15">
      <c r="A46" s="4"/>
      <c r="B46" s="6"/>
      <c r="C46" s="4"/>
      <c r="D46" s="4"/>
      <c r="E46" s="4"/>
      <c r="F46" s="4"/>
      <c r="G46" s="5"/>
      <c r="H46" s="5"/>
      <c r="I46" s="5"/>
      <c r="J46" s="5"/>
      <c r="K46" s="5"/>
      <c r="L46" s="5"/>
      <c r="M46" s="5"/>
      <c r="N46" s="5"/>
      <c r="O46" s="4"/>
    </row>
    <row r="47" spans="1:15">
      <c r="A47" s="4"/>
      <c r="B47" s="6"/>
      <c r="C47" s="4"/>
      <c r="D47" s="4"/>
      <c r="E47" s="4"/>
      <c r="F47" s="4"/>
      <c r="G47" s="5"/>
      <c r="H47" s="5"/>
      <c r="I47" s="5"/>
      <c r="J47" s="5"/>
      <c r="K47" s="5"/>
      <c r="L47" s="5"/>
      <c r="M47" s="5"/>
      <c r="N47" s="5"/>
      <c r="O47" s="4"/>
    </row>
    <row r="48" spans="1:15">
      <c r="A48" s="4"/>
      <c r="B48" s="6"/>
      <c r="C48" s="4"/>
      <c r="D48" s="4"/>
      <c r="E48" s="4"/>
      <c r="F48" s="4"/>
      <c r="G48" s="5"/>
      <c r="H48" s="5"/>
      <c r="I48" s="5"/>
      <c r="J48" s="5"/>
      <c r="K48" s="5"/>
      <c r="L48" s="5"/>
      <c r="M48" s="5"/>
      <c r="N48" s="5"/>
      <c r="O48" s="4"/>
    </row>
    <row r="49" spans="1:15">
      <c r="A49" s="4"/>
      <c r="B49" s="6"/>
      <c r="C49" s="4"/>
      <c r="D49" s="4"/>
      <c r="E49" s="4"/>
      <c r="F49" s="4"/>
      <c r="G49" s="5"/>
      <c r="H49" s="5"/>
      <c r="I49" s="5"/>
      <c r="J49" s="5"/>
      <c r="K49" s="5"/>
      <c r="L49" s="5"/>
      <c r="M49" s="5"/>
      <c r="N49" s="5"/>
      <c r="O49" s="4"/>
    </row>
    <row r="50" spans="1:15">
      <c r="A50" s="4"/>
      <c r="B50" s="6"/>
      <c r="C50" s="4"/>
      <c r="D50" s="4"/>
      <c r="E50" s="4"/>
      <c r="F50" s="4"/>
      <c r="G50" s="5"/>
      <c r="H50" s="5"/>
      <c r="I50" s="5"/>
      <c r="J50" s="5"/>
      <c r="K50" s="5"/>
      <c r="L50" s="5"/>
      <c r="M50" s="5"/>
      <c r="N50" s="5"/>
      <c r="O50" s="4"/>
    </row>
    <row r="51" spans="1:15">
      <c r="A51" s="4"/>
      <c r="B51" s="6"/>
      <c r="C51" s="4"/>
      <c r="D51" s="4"/>
      <c r="E51" s="4"/>
      <c r="F51" s="4"/>
      <c r="G51" s="5"/>
      <c r="H51" s="5"/>
      <c r="I51" s="5"/>
      <c r="J51" s="5"/>
      <c r="K51" s="5"/>
      <c r="L51" s="5"/>
      <c r="M51" s="5"/>
      <c r="N51" s="5"/>
      <c r="O51" s="4"/>
    </row>
  </sheetData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0967F-2B42-4669-95F9-7267793A5A9D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78b88-f260-4270-9e51-17360c94f48d">
      <Terms xmlns="http://schemas.microsoft.com/office/infopath/2007/PartnerControls"/>
    </lcf76f155ced4ddcb4097134ff3c332f>
    <TaxCatchAll xmlns="353c2197-37b6-4d6c-90c0-96e559aba4e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1AE65074E0F74C882714E8519EF8D8" ma:contentTypeVersion="15" ma:contentTypeDescription="Een nieuw document maken." ma:contentTypeScope="" ma:versionID="49d63e9be7d55ce07c2e3f5c5906d552">
  <xsd:schema xmlns:xsd="http://www.w3.org/2001/XMLSchema" xmlns:xs="http://www.w3.org/2001/XMLSchema" xmlns:p="http://schemas.microsoft.com/office/2006/metadata/properties" xmlns:ns2="82878b88-f260-4270-9e51-17360c94f48d" xmlns:ns3="353c2197-37b6-4d6c-90c0-96e559aba4e9" targetNamespace="http://schemas.microsoft.com/office/2006/metadata/properties" ma:root="true" ma:fieldsID="b2aa8f732871a2430f0664631570404b" ns2:_="" ns3:_="">
    <xsd:import namespace="82878b88-f260-4270-9e51-17360c94f48d"/>
    <xsd:import namespace="353c2197-37b6-4d6c-90c0-96e559aba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78b88-f260-4270-9e51-17360c94f4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1ccb5732-499f-4d2d-a4af-1f7ec511c5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2197-37b6-4d6c-90c0-96e559aba4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cb79fa3-08ca-4e1c-a1f2-824614aedfb6}" ma:internalName="TaxCatchAll" ma:showField="CatchAllData" ma:web="353c2197-37b6-4d6c-90c0-96e559aba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AAB64-FAC0-43B3-B063-A66B3BCD09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16BCF3-89A4-4649-9FD9-616CC5E655ED}">
  <ds:schemaRefs>
    <ds:schemaRef ds:uri="http://schemas.microsoft.com/office/2006/metadata/properties"/>
    <ds:schemaRef ds:uri="http://schemas.microsoft.com/office/infopath/2007/PartnerControls"/>
    <ds:schemaRef ds:uri="82878b88-f260-4270-9e51-17360c94f48d"/>
    <ds:schemaRef ds:uri="353c2197-37b6-4d6c-90c0-96e559aba4e9"/>
  </ds:schemaRefs>
</ds:datastoreItem>
</file>

<file path=customXml/itemProps3.xml><?xml version="1.0" encoding="utf-8"?>
<ds:datastoreItem xmlns:ds="http://schemas.openxmlformats.org/officeDocument/2006/customXml" ds:itemID="{26424504-6AAB-4844-8449-5521C14B8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878b88-f260-4270-9e51-17360c94f48d"/>
    <ds:schemaRef ds:uri="353c2197-37b6-4d6c-90c0-96e559aba4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2018-2019</vt:lpstr>
      <vt:lpstr>2019-2020</vt:lpstr>
      <vt:lpstr>2020-2021</vt:lpstr>
      <vt:lpstr>2021-2022</vt:lpstr>
      <vt:lpstr>2022-2023</vt:lpstr>
      <vt:lpstr>2023-2024</vt:lpstr>
      <vt:lpstr>2024-2025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Schoeman</dc:creator>
  <cp:lastModifiedBy>Baan, B (Bastiaan)</cp:lastModifiedBy>
  <dcterms:created xsi:type="dcterms:W3CDTF">2024-11-12T10:03:36Z</dcterms:created>
  <dcterms:modified xsi:type="dcterms:W3CDTF">2024-11-12T13:19:47Z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0x010100141AE65074E0F74C882714E8519EF8D8</vt:lpwstr>
  </property>
</Properties>
</file>