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erik_van_lohuizen_utrecht_nl/Documents/Documenten/Sociaal Makelen/Aanbestedingsdocumenten/"/>
    </mc:Choice>
  </mc:AlternateContent>
  <xr:revisionPtr revIDLastSave="0" documentId="8_{1CA54070-09AE-4C5D-896D-EAFC1E8E4724}" xr6:coauthVersionLast="47" xr6:coauthVersionMax="47" xr10:uidLastSave="{00000000-0000-0000-0000-000000000000}"/>
  <bookViews>
    <workbookView xWindow="-110" yWindow="-110" windowWidth="19420" windowHeight="10420" firstSheet="1" activeTab="1" xr2:uid="{60218D85-E7DD-46D3-9709-C7AA277FF25B}"/>
  </bookViews>
  <sheets>
    <sheet name="Opbouw budget" sheetId="2" r:id="rId1"/>
    <sheet name="CAO ..... 2026" sheetId="1" r:id="rId2"/>
  </sheets>
  <definedNames>
    <definedName name="_xlnm.Print_Area" localSheetId="1">'CAO ..... 2026'!$A$1:$AJ$58</definedName>
    <definedName name="_xlnm.Print_Area" localSheetId="0">'Opbouw budget'!$A$1:$E$21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N13" i="1"/>
  <c r="M13" i="1"/>
  <c r="L13" i="1"/>
  <c r="K13" i="1"/>
  <c r="J13" i="1"/>
  <c r="I13" i="1"/>
  <c r="O79" i="2"/>
  <c r="C12" i="2"/>
  <c r="N6" i="1" l="1"/>
  <c r="M6" i="1"/>
  <c r="L6" i="1"/>
  <c r="K6" i="1"/>
  <c r="J6" i="1"/>
  <c r="I6" i="1"/>
  <c r="I12" i="1" l="1"/>
  <c r="I10" i="1"/>
  <c r="I7" i="1"/>
  <c r="J12" i="1"/>
  <c r="J10" i="1"/>
  <c r="J7" i="1"/>
  <c r="K12" i="1"/>
  <c r="K10" i="1"/>
  <c r="K7" i="1"/>
  <c r="L12" i="1"/>
  <c r="L10" i="1"/>
  <c r="L7" i="1"/>
  <c r="M12" i="1"/>
  <c r="M10" i="1"/>
  <c r="M7" i="1"/>
  <c r="N12" i="1"/>
  <c r="N10" i="1"/>
  <c r="N7" i="1"/>
  <c r="N9" i="1" l="1"/>
  <c r="N8" i="1"/>
  <c r="M9" i="1"/>
  <c r="M8" i="1"/>
  <c r="L9" i="1"/>
  <c r="L8" i="1"/>
  <c r="K9" i="1"/>
  <c r="K8" i="1"/>
  <c r="J9" i="1"/>
  <c r="J8" i="1"/>
  <c r="I9" i="1"/>
  <c r="I8" i="1"/>
  <c r="I17" i="1" l="1"/>
  <c r="I15" i="1"/>
  <c r="I11" i="1"/>
  <c r="J17" i="1"/>
  <c r="J15" i="1"/>
  <c r="J11" i="1"/>
  <c r="K17" i="1"/>
  <c r="K15" i="1"/>
  <c r="K11" i="1"/>
  <c r="L17" i="1"/>
  <c r="L15" i="1"/>
  <c r="L11" i="1"/>
  <c r="M17" i="1"/>
  <c r="M15" i="1"/>
  <c r="M11" i="1"/>
  <c r="N17" i="1"/>
  <c r="N15" i="1"/>
  <c r="N11" i="1"/>
  <c r="N16" i="1" l="1"/>
  <c r="N19" i="1"/>
  <c r="N18" i="1"/>
  <c r="N21" i="1" s="1"/>
  <c r="M16" i="1"/>
  <c r="M18" i="1"/>
  <c r="M19" i="1"/>
  <c r="L16" i="1"/>
  <c r="L18" i="1"/>
  <c r="L19" i="1"/>
  <c r="K16" i="1"/>
  <c r="K18" i="1"/>
  <c r="K19" i="1"/>
  <c r="J16" i="1"/>
  <c r="J18" i="1"/>
  <c r="J19" i="1"/>
  <c r="I16" i="1"/>
  <c r="I19" i="1"/>
  <c r="I18" i="1"/>
  <c r="I21" i="1" s="1"/>
  <c r="E9" i="2" s="1"/>
  <c r="M21" i="1" l="1"/>
  <c r="L21" i="1"/>
  <c r="K21" i="1"/>
  <c r="J21" i="1"/>
  <c r="E6" i="2" l="1"/>
  <c r="R6" i="1"/>
  <c r="R8" i="1"/>
  <c r="R10" i="1"/>
  <c r="R9" i="1"/>
  <c r="R7" i="1"/>
  <c r="R11" i="1"/>
  <c r="E12" i="2" l="1"/>
</calcChain>
</file>

<file path=xl/sharedStrings.xml><?xml version="1.0" encoding="utf-8"?>
<sst xmlns="http://schemas.openxmlformats.org/spreadsheetml/2006/main" count="105" uniqueCount="73">
  <si>
    <t>Opbouw budget</t>
  </si>
  <si>
    <t>Taakonderdelen</t>
  </si>
  <si>
    <t>Eenheid</t>
  </si>
  <si>
    <t>Aantal</t>
  </si>
  <si>
    <t>Kostprijs</t>
  </si>
  <si>
    <t>Budget</t>
  </si>
  <si>
    <t>Formatie buurtverbinders volwassenen en ouderen</t>
  </si>
  <si>
    <t xml:space="preserve">Fte </t>
  </si>
  <si>
    <t>Formatie buurtverbinders jeugd</t>
  </si>
  <si>
    <t>Formatie welzijnscoaches (bereiken van inwoners in kwetsbare situaties)</t>
  </si>
  <si>
    <t>Formatie sociaal beheerders</t>
  </si>
  <si>
    <t>Formatie ontwikkeling en innovatie</t>
  </si>
  <si>
    <t>Formatie samenwerking voor de transformatie</t>
  </si>
  <si>
    <t>Formatie management</t>
  </si>
  <si>
    <t>Overige functies primair proces</t>
  </si>
  <si>
    <t>activiteitskosten (vast bedrag)</t>
  </si>
  <si>
    <t>Totaal</t>
  </si>
  <si>
    <t>De geel gearceerde cellen op het eerste en tweede tabblad kunnen jaarlijks geactualiseerd worden, bijvoorbeeld door wijzigingen in CAO, organisatie en/of uitvoering</t>
  </si>
  <si>
    <t>In bovenstaande tabel "Opbouw budget" kunnen functies worden toegevoegd en verwijderd</t>
  </si>
  <si>
    <t>Activiteitskosten betreffen directe kosten die gemaakt worden voor activiteiten  ten gunste van Utrechters en die geen onderdeel zijn van overhead of personeelskosten</t>
  </si>
  <si>
    <t>Kostprijsberekening 2025</t>
  </si>
  <si>
    <t xml:space="preserve">Naam Cao </t>
  </si>
  <si>
    <t>Full time</t>
  </si>
  <si>
    <t>uur per week</t>
  </si>
  <si>
    <t>Kostprijs Peildatum: 1-1-2025</t>
  </si>
  <si>
    <t>Opbouw:</t>
  </si>
  <si>
    <t>Overhead:</t>
  </si>
  <si>
    <t>uur per jaar</t>
  </si>
  <si>
    <t>Schaal</t>
  </si>
  <si>
    <t>Wettelijk verlof</t>
  </si>
  <si>
    <t>Salaris max -?</t>
  </si>
  <si>
    <t>Directie, Bestuur en Toezicht</t>
  </si>
  <si>
    <t>Jaarloon</t>
  </si>
  <si>
    <t>Loon</t>
  </si>
  <si>
    <t>Management/Teamleiders</t>
  </si>
  <si>
    <t>Elementen kostprijs</t>
  </si>
  <si>
    <t>Omvang</t>
  </si>
  <si>
    <t>Grondslag</t>
  </si>
  <si>
    <t>CAO artikel</t>
  </si>
  <si>
    <t>Vakantiegeld</t>
  </si>
  <si>
    <t>WG lasten</t>
  </si>
  <si>
    <t>Management ondersteuning</t>
  </si>
  <si>
    <t>Salaris</t>
  </si>
  <si>
    <t>Eindejaarsuitkering</t>
  </si>
  <si>
    <t>Overige personeelslasten</t>
  </si>
  <si>
    <t>HRM/PSA</t>
  </si>
  <si>
    <t>Vermeerdering</t>
  </si>
  <si>
    <t>Huisvesting</t>
  </si>
  <si>
    <t>Financiën en Control</t>
  </si>
  <si>
    <t>Loon + Vakgeld</t>
  </si>
  <si>
    <t>Bovenwettelijk verlof</t>
  </si>
  <si>
    <t>Overhead</t>
  </si>
  <si>
    <t>Huisvesting en Facilitair</t>
  </si>
  <si>
    <t>Loopbaanbedrag</t>
  </si>
  <si>
    <t>ICT</t>
  </si>
  <si>
    <t>Vitaliteitsuren</t>
  </si>
  <si>
    <t>Juridische zaken</t>
  </si>
  <si>
    <t>Loon + Vakgeld + Eju</t>
  </si>
  <si>
    <t>Tegemoetkoming ZKV</t>
  </si>
  <si>
    <t>Verzekeringen</t>
  </si>
  <si>
    <t>Opleiding</t>
  </si>
  <si>
    <t>Belastingen en Heffingen</t>
  </si>
  <si>
    <t>Vast bedrag per maand</t>
  </si>
  <si>
    <t>Reiskosten</t>
  </si>
  <si>
    <t>Afschrijvingen inventaris, gebouwen</t>
  </si>
  <si>
    <t>Loon + IKB</t>
  </si>
  <si>
    <t>Algemene kosten</t>
  </si>
  <si>
    <t>Overige personeelskosten</t>
  </si>
  <si>
    <t>Loon + IKB + Loopbaanbedrag</t>
  </si>
  <si>
    <t>Totaal loonkosten incl wg premies</t>
  </si>
  <si>
    <t>Totaal Fte</t>
  </si>
  <si>
    <t xml:space="preserve">CAO </t>
  </si>
  <si>
    <t>Kopie invoegen gebruikte CAO schalen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</si>
</sst>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4" fillId="0" borderId="9" xfId="0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4" fontId="0" fillId="0" borderId="0" xfId="1" applyNumberFormat="1" applyFont="1"/>
    <xf numFmtId="0" fontId="3" fillId="0" borderId="9" xfId="0" applyFont="1" applyBorder="1"/>
    <xf numFmtId="0" fontId="3" fillId="0" borderId="12" xfId="0" applyFont="1" applyBorder="1"/>
    <xf numFmtId="0" fontId="3" fillId="0" borderId="11" xfId="0" applyFont="1" applyBorder="1"/>
    <xf numFmtId="0" fontId="0" fillId="0" borderId="13" xfId="0" applyBorder="1"/>
    <xf numFmtId="164" fontId="0" fillId="0" borderId="13" xfId="1" applyNumberFormat="1" applyFont="1" applyBorder="1"/>
    <xf numFmtId="0" fontId="6" fillId="0" borderId="9" xfId="0" applyFont="1" applyBorder="1"/>
    <xf numFmtId="0" fontId="6" fillId="0" borderId="12" xfId="0" applyFont="1" applyBorder="1"/>
    <xf numFmtId="164" fontId="6" fillId="0" borderId="12" xfId="1" applyNumberFormat="1" applyFont="1" applyBorder="1"/>
    <xf numFmtId="164" fontId="6" fillId="0" borderId="11" xfId="1" applyNumberFormat="1" applyFont="1" applyBorder="1"/>
    <xf numFmtId="0" fontId="2" fillId="3" borderId="0" xfId="0" applyFont="1" applyFill="1"/>
    <xf numFmtId="164" fontId="2" fillId="3" borderId="0" xfId="1" applyNumberFormat="1" applyFont="1" applyFill="1"/>
    <xf numFmtId="164" fontId="3" fillId="0" borderId="10" xfId="1" applyNumberFormat="1" applyFont="1" applyBorder="1"/>
    <xf numFmtId="164" fontId="3" fillId="0" borderId="11" xfId="1" applyNumberFormat="1" applyFont="1" applyBorder="1"/>
    <xf numFmtId="0" fontId="4" fillId="0" borderId="14" xfId="0" applyFont="1" applyBorder="1"/>
    <xf numFmtId="164" fontId="4" fillId="0" borderId="15" xfId="1" applyNumberFormat="1" applyFont="1" applyBorder="1"/>
    <xf numFmtId="164" fontId="4" fillId="0" borderId="16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7" xfId="0" applyBorder="1"/>
    <xf numFmtId="0" fontId="2" fillId="2" borderId="0" xfId="0" applyFont="1" applyFill="1"/>
    <xf numFmtId="164" fontId="2" fillId="2" borderId="0" xfId="1" applyNumberFormat="1" applyFont="1" applyFill="1"/>
    <xf numFmtId="164" fontId="0" fillId="0" borderId="0" xfId="0" applyNumberFormat="1"/>
    <xf numFmtId="9" fontId="0" fillId="0" borderId="0" xfId="0" applyNumberFormat="1"/>
    <xf numFmtId="0" fontId="5" fillId="0" borderId="0" xfId="0" applyFont="1"/>
    <xf numFmtId="165" fontId="0" fillId="4" borderId="13" xfId="0" applyNumberFormat="1" applyFill="1" applyBorder="1"/>
    <xf numFmtId="165" fontId="0" fillId="4" borderId="13" xfId="2" applyNumberFormat="1" applyFont="1" applyFill="1" applyBorder="1"/>
    <xf numFmtId="166" fontId="0" fillId="4" borderId="13" xfId="1" applyNumberFormat="1" applyFont="1" applyFill="1" applyBorder="1"/>
    <xf numFmtId="165" fontId="0" fillId="4" borderId="17" xfId="0" applyNumberFormat="1" applyFill="1" applyBorder="1"/>
    <xf numFmtId="0" fontId="4" fillId="4" borderId="6" xfId="0" applyFont="1" applyFill="1" applyBorder="1"/>
    <xf numFmtId="164" fontId="4" fillId="4" borderId="7" xfId="1" applyNumberFormat="1" applyFont="1" applyFill="1" applyBorder="1"/>
    <xf numFmtId="164" fontId="4" fillId="4" borderId="8" xfId="1" applyNumberFormat="1" applyFont="1" applyFill="1" applyBorder="1"/>
    <xf numFmtId="164" fontId="0" fillId="4" borderId="13" xfId="1" applyNumberFormat="1" applyFont="1" applyFill="1" applyBorder="1"/>
    <xf numFmtId="0" fontId="0" fillId="2" borderId="13" xfId="0" applyFill="1" applyBorder="1"/>
    <xf numFmtId="164" fontId="0" fillId="2" borderId="13" xfId="1" applyNumberFormat="1" applyFont="1" applyFill="1" applyBorder="1"/>
    <xf numFmtId="164" fontId="0" fillId="4" borderId="5" xfId="1" applyNumberFormat="1" applyFont="1" applyFill="1" applyBorder="1"/>
    <xf numFmtId="165" fontId="0" fillId="0" borderId="0" xfId="0" applyNumberFormat="1"/>
    <xf numFmtId="0" fontId="0" fillId="4" borderId="0" xfId="0" applyFill="1"/>
    <xf numFmtId="0" fontId="3" fillId="4" borderId="0" xfId="0" applyFont="1" applyFill="1"/>
    <xf numFmtId="164" fontId="3" fillId="4" borderId="0" xfId="1" applyNumberFormat="1" applyFont="1" applyFill="1"/>
    <xf numFmtId="0" fontId="3" fillId="0" borderId="13" xfId="0" applyFont="1" applyBorder="1"/>
    <xf numFmtId="0" fontId="3" fillId="0" borderId="5" xfId="0" applyFont="1" applyBorder="1"/>
    <xf numFmtId="0" fontId="8" fillId="0" borderId="0" xfId="0" applyFo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Utrecht Huisstij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FFCC00"/>
      </a:accent2>
      <a:accent3>
        <a:srgbClr val="006D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EF68-8A43-4995-84B9-0E1E84206A7E}">
  <dimension ref="A1:O79"/>
  <sheetViews>
    <sheetView showGridLines="0" zoomScaleNormal="100" workbookViewId="0">
      <selection activeCell="J6" sqref="J6"/>
    </sheetView>
  </sheetViews>
  <sheetFormatPr defaultRowHeight="14.5" x14ac:dyDescent="0.35"/>
  <cols>
    <col min="1" max="1" width="63.26953125" customWidth="1"/>
    <col min="2" max="8" width="12.7265625" customWidth="1"/>
    <col min="9" max="9" width="13.7265625" bestFit="1" customWidth="1"/>
    <col min="10" max="10" width="15.453125" customWidth="1"/>
  </cols>
  <sheetData>
    <row r="1" spans="1:8" ht="19.5" customHeight="1" x14ac:dyDescent="0.45">
      <c r="A1" s="56" t="s">
        <v>0</v>
      </c>
      <c r="B1" s="57"/>
      <c r="C1" s="57"/>
      <c r="D1" s="57"/>
      <c r="E1" s="57"/>
      <c r="F1" s="37"/>
      <c r="G1" s="37"/>
      <c r="H1" s="37"/>
    </row>
    <row r="2" spans="1:8" x14ac:dyDescent="0.35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spans="1:8" x14ac:dyDescent="0.35">
      <c r="A3" s="55" t="s">
        <v>6</v>
      </c>
      <c r="B3" s="13" t="s">
        <v>7</v>
      </c>
      <c r="C3" s="53"/>
      <c r="D3" s="53"/>
      <c r="E3" s="54"/>
    </row>
    <row r="4" spans="1:8" x14ac:dyDescent="0.35">
      <c r="A4" s="55" t="s">
        <v>8</v>
      </c>
      <c r="B4" s="13" t="s">
        <v>7</v>
      </c>
      <c r="C4" s="53"/>
      <c r="D4" s="53"/>
      <c r="E4" s="54"/>
    </row>
    <row r="5" spans="1:8" x14ac:dyDescent="0.35">
      <c r="A5" s="55" t="s">
        <v>9</v>
      </c>
      <c r="B5" s="13" t="s">
        <v>7</v>
      </c>
      <c r="C5" s="53"/>
      <c r="D5" s="53"/>
      <c r="E5" s="54"/>
    </row>
    <row r="6" spans="1:8" x14ac:dyDescent="0.35">
      <c r="A6" s="55" t="s">
        <v>10</v>
      </c>
      <c r="B6" s="13" t="s">
        <v>7</v>
      </c>
      <c r="C6" s="45"/>
      <c r="D6" s="14"/>
      <c r="E6" s="5">
        <f>+C6*D6</f>
        <v>0</v>
      </c>
    </row>
    <row r="7" spans="1:8" x14ac:dyDescent="0.35">
      <c r="A7" s="55" t="s">
        <v>11</v>
      </c>
      <c r="B7" s="13" t="s">
        <v>7</v>
      </c>
      <c r="C7" s="45"/>
      <c r="D7" s="14"/>
      <c r="E7" s="5"/>
    </row>
    <row r="8" spans="1:8" x14ac:dyDescent="0.35">
      <c r="A8" s="55" t="s">
        <v>12</v>
      </c>
      <c r="B8" s="13" t="s">
        <v>7</v>
      </c>
      <c r="C8" s="45"/>
      <c r="D8" s="14"/>
      <c r="E8" s="5"/>
    </row>
    <row r="9" spans="1:8" x14ac:dyDescent="0.35">
      <c r="A9" s="55" t="s">
        <v>13</v>
      </c>
      <c r="B9" s="13" t="s">
        <v>7</v>
      </c>
      <c r="C9" s="45"/>
      <c r="D9" s="14"/>
      <c r="E9" s="5">
        <f>+C9*D9</f>
        <v>0</v>
      </c>
    </row>
    <row r="10" spans="1:8" x14ac:dyDescent="0.35">
      <c r="A10" s="55" t="s">
        <v>14</v>
      </c>
      <c r="B10" s="13" t="s">
        <v>7</v>
      </c>
      <c r="C10" s="45"/>
      <c r="D10" s="14"/>
      <c r="E10" s="5"/>
    </row>
    <row r="11" spans="1:8" x14ac:dyDescent="0.35">
      <c r="A11" s="3" t="s">
        <v>15</v>
      </c>
      <c r="B11" s="46"/>
      <c r="C11" s="47"/>
      <c r="D11" s="47"/>
      <c r="E11" s="48"/>
    </row>
    <row r="12" spans="1:8" x14ac:dyDescent="0.35">
      <c r="A12" s="15" t="s">
        <v>16</v>
      </c>
      <c r="B12" s="16"/>
      <c r="C12" s="17">
        <f>SUM(C6:C11)</f>
        <v>0</v>
      </c>
      <c r="D12" s="17"/>
      <c r="E12" s="18">
        <f>SUM(E6:E11)</f>
        <v>0</v>
      </c>
    </row>
    <row r="13" spans="1:8" x14ac:dyDescent="0.35">
      <c r="D13" s="35"/>
    </row>
    <row r="14" spans="1:8" x14ac:dyDescent="0.35">
      <c r="D14" s="35"/>
    </row>
    <row r="15" spans="1:8" ht="33.75" customHeight="1" x14ac:dyDescent="0.35">
      <c r="A15" s="58" t="s">
        <v>17</v>
      </c>
      <c r="B15" s="58"/>
      <c r="C15" s="58"/>
      <c r="D15" s="58"/>
      <c r="E15" s="58"/>
    </row>
    <row r="16" spans="1:8" x14ac:dyDescent="0.35">
      <c r="A16" s="1" t="s">
        <v>18</v>
      </c>
    </row>
    <row r="17" spans="1:5" x14ac:dyDescent="0.35">
      <c r="A17" s="59" t="s">
        <v>19</v>
      </c>
      <c r="B17" s="59"/>
      <c r="C17" s="59"/>
      <c r="D17" s="59"/>
      <c r="E17" s="59"/>
    </row>
    <row r="18" spans="1:5" x14ac:dyDescent="0.35">
      <c r="A18" s="59"/>
      <c r="B18" s="59"/>
      <c r="C18" s="59"/>
      <c r="D18" s="59"/>
      <c r="E18" s="59"/>
    </row>
    <row r="79" spans="15:15" x14ac:dyDescent="0.35">
      <c r="O79" s="35" t="e">
        <f>245+'Opbouw budget'!#REF!</f>
        <v>#REF!</v>
      </c>
    </row>
  </sheetData>
  <mergeCells count="3">
    <mergeCell ref="A1:E1"/>
    <mergeCell ref="A15:E15"/>
    <mergeCell ref="A17:E18"/>
  </mergeCells>
  <phoneticPr fontId="7" type="noConversion"/>
  <pageMargins left="0.70866141732283472" right="0.70866141732283472" top="0.74803149606299213" bottom="0.74803149606299213" header="0.31496062992125984" footer="0.31496062992125984"/>
  <pageSetup scale="77" orientation="portrait" r:id="rId1"/>
  <headerFooter>
    <oddHeader>&amp;F</oddHeader>
    <oddFooter>Pagina &amp;P van 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C5AE-2DA0-45F4-8D70-394ACB7BE20D}">
  <sheetPr>
    <pageSetUpPr fitToPage="1"/>
  </sheetPr>
  <dimension ref="A1:T27"/>
  <sheetViews>
    <sheetView showGridLines="0" tabSelected="1" zoomScaleNormal="100" workbookViewId="0"/>
  </sheetViews>
  <sheetFormatPr defaultRowHeight="15" customHeight="1" x14ac:dyDescent="0.35"/>
  <cols>
    <col min="1" max="1" width="26.54296875" bestFit="1" customWidth="1"/>
    <col min="3" max="3" width="22.54296875" customWidth="1"/>
    <col min="8" max="8" width="24.7265625" bestFit="1" customWidth="1"/>
    <col min="9" max="11" width="10" style="9" bestFit="1" customWidth="1"/>
    <col min="12" max="12" width="10.81640625" style="9" bestFit="1" customWidth="1"/>
    <col min="13" max="13" width="10" style="9" bestFit="1" customWidth="1"/>
    <col min="14" max="14" width="24" style="9" bestFit="1" customWidth="1"/>
    <col min="15" max="15" width="13.7265625" bestFit="1" customWidth="1"/>
    <col min="17" max="17" width="12" bestFit="1" customWidth="1"/>
    <col min="19" max="19" width="12" bestFit="1" customWidth="1"/>
  </cols>
  <sheetData>
    <row r="1" spans="1:20" s="19" customFormat="1" ht="14.5" x14ac:dyDescent="0.35">
      <c r="A1" s="19" t="s">
        <v>20</v>
      </c>
      <c r="I1" s="20"/>
      <c r="J1" s="20"/>
      <c r="K1" s="20"/>
      <c r="L1" s="20"/>
      <c r="M1" s="20"/>
      <c r="N1" s="20"/>
    </row>
    <row r="2" spans="1:20" ht="14.5" x14ac:dyDescent="0.35">
      <c r="A2" s="1" t="s">
        <v>21</v>
      </c>
      <c r="B2" s="50"/>
      <c r="C2" s="50"/>
    </row>
    <row r="3" spans="1:20" ht="14.5" x14ac:dyDescent="0.35">
      <c r="A3" s="2" t="s">
        <v>22</v>
      </c>
      <c r="B3" s="26">
        <v>36</v>
      </c>
      <c r="C3" s="26" t="s">
        <v>23</v>
      </c>
      <c r="D3" s="26"/>
      <c r="E3" s="27"/>
      <c r="H3" s="10" t="s">
        <v>24</v>
      </c>
      <c r="I3" s="21"/>
      <c r="J3" s="21"/>
      <c r="K3" s="21"/>
      <c r="L3" s="21"/>
      <c r="M3" s="21"/>
      <c r="N3" s="22"/>
      <c r="P3" t="s">
        <v>25</v>
      </c>
      <c r="T3" s="1" t="s">
        <v>26</v>
      </c>
    </row>
    <row r="4" spans="1:20" ht="14.5" x14ac:dyDescent="0.35">
      <c r="A4" s="3"/>
      <c r="B4">
        <v>1878</v>
      </c>
      <c r="C4" t="s">
        <v>27</v>
      </c>
      <c r="E4" s="28"/>
      <c r="H4" s="23" t="s">
        <v>28</v>
      </c>
      <c r="I4" s="24">
        <v>7</v>
      </c>
      <c r="J4" s="24">
        <v>8</v>
      </c>
      <c r="K4" s="24">
        <v>9</v>
      </c>
      <c r="L4" s="24">
        <v>10</v>
      </c>
      <c r="M4" s="24">
        <v>11</v>
      </c>
      <c r="N4" s="25">
        <v>12</v>
      </c>
    </row>
    <row r="5" spans="1:20" ht="14.5" x14ac:dyDescent="0.35">
      <c r="A5" s="29" t="s">
        <v>29</v>
      </c>
      <c r="B5" s="30">
        <v>144</v>
      </c>
      <c r="C5" s="30" t="s">
        <v>27</v>
      </c>
      <c r="D5" s="30"/>
      <c r="E5" s="31"/>
      <c r="H5" s="42" t="s">
        <v>30</v>
      </c>
      <c r="I5" s="43"/>
      <c r="J5" s="43"/>
      <c r="K5" s="43"/>
      <c r="L5" s="43"/>
      <c r="M5" s="43"/>
      <c r="N5" s="44"/>
      <c r="T5" t="s">
        <v>31</v>
      </c>
    </row>
    <row r="6" spans="1:20" ht="14.5" x14ac:dyDescent="0.35">
      <c r="H6" s="3" t="s">
        <v>32</v>
      </c>
      <c r="I6" s="4">
        <f>+I5*12</f>
        <v>0</v>
      </c>
      <c r="J6" s="4">
        <f t="shared" ref="J6:N6" si="0">+J5*12</f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5">
        <f t="shared" si="0"/>
        <v>0</v>
      </c>
      <c r="P6" t="s">
        <v>33</v>
      </c>
      <c r="R6" s="36" t="e">
        <f>+SUM(J6:J13)/J21</f>
        <v>#DIV/0!</v>
      </c>
      <c r="T6" t="s">
        <v>34</v>
      </c>
    </row>
    <row r="7" spans="1:20" ht="14.5" x14ac:dyDescent="0.35">
      <c r="A7" s="11" t="s">
        <v>35</v>
      </c>
      <c r="B7" s="11" t="s">
        <v>36</v>
      </c>
      <c r="C7" s="11" t="s">
        <v>37</v>
      </c>
      <c r="D7" s="10" t="s">
        <v>38</v>
      </c>
      <c r="E7" s="12"/>
      <c r="H7" s="3" t="s">
        <v>39</v>
      </c>
      <c r="I7" s="4">
        <f t="shared" ref="I7:N7" si="1">+I$6*$B$9</f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5">
        <f t="shared" si="1"/>
        <v>0</v>
      </c>
      <c r="P7" t="s">
        <v>40</v>
      </c>
      <c r="R7" s="36" t="e">
        <f>+J16/J21</f>
        <v>#DIV/0!</v>
      </c>
      <c r="T7" t="s">
        <v>41</v>
      </c>
    </row>
    <row r="8" spans="1:20" ht="14.5" x14ac:dyDescent="0.35">
      <c r="A8" s="13" t="s">
        <v>42</v>
      </c>
      <c r="B8" s="13"/>
      <c r="C8" s="13"/>
      <c r="D8" s="3"/>
      <c r="E8" s="28"/>
      <c r="H8" s="3" t="s">
        <v>43</v>
      </c>
      <c r="I8" s="4">
        <f t="shared" ref="I8:N8" si="2">+(I$6+I$7)*$B$10</f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  <c r="N8" s="5">
        <f t="shared" si="2"/>
        <v>0</v>
      </c>
      <c r="P8" t="s">
        <v>44</v>
      </c>
      <c r="R8" s="36" t="e">
        <f>+(J14+J15+J17)/J21</f>
        <v>#DIV/0!</v>
      </c>
      <c r="T8" t="s">
        <v>45</v>
      </c>
    </row>
    <row r="9" spans="1:20" ht="14.5" x14ac:dyDescent="0.35">
      <c r="A9" s="13" t="s">
        <v>39</v>
      </c>
      <c r="B9" s="38">
        <v>0.08</v>
      </c>
      <c r="C9" s="13" t="s">
        <v>33</v>
      </c>
      <c r="D9" s="3"/>
      <c r="E9" s="28"/>
      <c r="H9" s="3" t="s">
        <v>46</v>
      </c>
      <c r="I9" s="4">
        <f t="shared" ref="I9:N9" si="3">+(I$6+I$7)*$B$11</f>
        <v>0</v>
      </c>
      <c r="J9" s="4">
        <f t="shared" si="3"/>
        <v>0</v>
      </c>
      <c r="K9" s="4">
        <f t="shared" si="3"/>
        <v>0</v>
      </c>
      <c r="L9" s="4">
        <f t="shared" si="3"/>
        <v>0</v>
      </c>
      <c r="M9" s="4">
        <f t="shared" si="3"/>
        <v>0</v>
      </c>
      <c r="N9" s="5">
        <f t="shared" si="3"/>
        <v>0</v>
      </c>
      <c r="P9" t="s">
        <v>47</v>
      </c>
      <c r="R9" s="49" t="e">
        <f>+J18/J21</f>
        <v>#DIV/0!</v>
      </c>
      <c r="T9" t="s">
        <v>48</v>
      </c>
    </row>
    <row r="10" spans="1:20" ht="14.5" x14ac:dyDescent="0.35">
      <c r="A10" s="13" t="s">
        <v>43</v>
      </c>
      <c r="B10" s="38">
        <v>8.3000000000000004E-2</v>
      </c>
      <c r="C10" s="13" t="s">
        <v>49</v>
      </c>
      <c r="D10" s="3"/>
      <c r="E10" s="28"/>
      <c r="H10" s="3" t="s">
        <v>50</v>
      </c>
      <c r="I10" s="4">
        <f t="shared" ref="I10:N10" si="4">+I$6*$B$12</f>
        <v>0</v>
      </c>
      <c r="J10" s="4">
        <f t="shared" si="4"/>
        <v>0</v>
      </c>
      <c r="K10" s="4">
        <f t="shared" si="4"/>
        <v>0</v>
      </c>
      <c r="L10" s="4">
        <f t="shared" si="4"/>
        <v>0</v>
      </c>
      <c r="M10" s="4">
        <f t="shared" si="4"/>
        <v>0</v>
      </c>
      <c r="N10" s="5">
        <f t="shared" si="4"/>
        <v>0</v>
      </c>
      <c r="P10" t="s">
        <v>51</v>
      </c>
      <c r="R10" s="49" t="e">
        <f>+J19/J21</f>
        <v>#DIV/0!</v>
      </c>
      <c r="T10" t="s">
        <v>52</v>
      </c>
    </row>
    <row r="11" spans="1:20" ht="14.5" x14ac:dyDescent="0.35">
      <c r="A11" s="13" t="s">
        <v>46</v>
      </c>
      <c r="B11" s="38"/>
      <c r="C11" s="13" t="s">
        <v>49</v>
      </c>
      <c r="D11" s="3"/>
      <c r="E11" s="28"/>
      <c r="H11" s="3" t="s">
        <v>53</v>
      </c>
      <c r="I11" s="4">
        <f t="shared" ref="I11:N11" si="5">+(I$6+I$7+I$8)*$B$13</f>
        <v>0</v>
      </c>
      <c r="J11" s="4">
        <f t="shared" si="5"/>
        <v>0</v>
      </c>
      <c r="K11" s="4">
        <f t="shared" si="5"/>
        <v>0</v>
      </c>
      <c r="L11" s="4">
        <f t="shared" si="5"/>
        <v>0</v>
      </c>
      <c r="M11" s="4">
        <f t="shared" si="5"/>
        <v>0</v>
      </c>
      <c r="N11" s="5">
        <f t="shared" si="5"/>
        <v>0</v>
      </c>
      <c r="P11" t="s">
        <v>16</v>
      </c>
      <c r="R11" s="36" t="e">
        <f>SUM(R6:R10)</f>
        <v>#DIV/0!</v>
      </c>
      <c r="T11" t="s">
        <v>54</v>
      </c>
    </row>
    <row r="12" spans="1:20" ht="14.5" x14ac:dyDescent="0.35">
      <c r="A12" s="13" t="s">
        <v>50</v>
      </c>
      <c r="B12" s="39"/>
      <c r="C12" s="13" t="s">
        <v>33</v>
      </c>
      <c r="D12" s="3"/>
      <c r="E12" s="28"/>
      <c r="H12" s="3" t="s">
        <v>55</v>
      </c>
      <c r="I12" s="4">
        <f t="shared" ref="I12:N12" si="6">+I$6*$B$14</f>
        <v>0</v>
      </c>
      <c r="J12" s="4">
        <f t="shared" si="6"/>
        <v>0</v>
      </c>
      <c r="K12" s="4">
        <f t="shared" si="6"/>
        <v>0</v>
      </c>
      <c r="L12" s="4">
        <f t="shared" si="6"/>
        <v>0</v>
      </c>
      <c r="M12" s="4">
        <f t="shared" si="6"/>
        <v>0</v>
      </c>
      <c r="N12" s="5">
        <f t="shared" si="6"/>
        <v>0</v>
      </c>
      <c r="T12" t="s">
        <v>56</v>
      </c>
    </row>
    <row r="13" spans="1:20" ht="14.5" x14ac:dyDescent="0.35">
      <c r="A13" s="13" t="s">
        <v>53</v>
      </c>
      <c r="B13" s="38"/>
      <c r="C13" s="13" t="s">
        <v>57</v>
      </c>
      <c r="D13" s="3"/>
      <c r="E13" s="28"/>
      <c r="H13" s="3" t="s">
        <v>58</v>
      </c>
      <c r="I13" s="4">
        <f>+$B$15*12</f>
        <v>0</v>
      </c>
      <c r="J13" s="4">
        <f t="shared" ref="J13:N13" si="7">+$B$15*12</f>
        <v>0</v>
      </c>
      <c r="K13" s="4">
        <f t="shared" si="7"/>
        <v>0</v>
      </c>
      <c r="L13" s="4">
        <f t="shared" si="7"/>
        <v>0</v>
      </c>
      <c r="M13" s="4">
        <f t="shared" si="7"/>
        <v>0</v>
      </c>
      <c r="N13" s="5">
        <f t="shared" si="7"/>
        <v>0</v>
      </c>
      <c r="T13" t="s">
        <v>59</v>
      </c>
    </row>
    <row r="14" spans="1:20" ht="14.5" x14ac:dyDescent="0.35">
      <c r="A14" s="13" t="s">
        <v>55</v>
      </c>
      <c r="B14" s="39"/>
      <c r="C14" s="13" t="s">
        <v>33</v>
      </c>
      <c r="D14" s="3"/>
      <c r="E14" s="28"/>
      <c r="H14" s="3" t="s">
        <v>60</v>
      </c>
      <c r="I14" s="4">
        <f>+(I$6+I$7+I$8+I$9+I$10)*$B$16</f>
        <v>0</v>
      </c>
      <c r="J14" s="4">
        <f t="shared" ref="J14:N14" si="8">+(J$6+J$7+J$8+J$9+J$10)*$B$16</f>
        <v>0</v>
      </c>
      <c r="K14" s="4">
        <f t="shared" si="8"/>
        <v>0</v>
      </c>
      <c r="L14" s="4">
        <f t="shared" si="8"/>
        <v>0</v>
      </c>
      <c r="M14" s="4">
        <f t="shared" si="8"/>
        <v>0</v>
      </c>
      <c r="N14" s="5">
        <f t="shared" si="8"/>
        <v>0</v>
      </c>
      <c r="T14" t="s">
        <v>61</v>
      </c>
    </row>
    <row r="15" spans="1:20" ht="14.5" x14ac:dyDescent="0.35">
      <c r="A15" s="13" t="s">
        <v>58</v>
      </c>
      <c r="B15" s="40"/>
      <c r="C15" s="13" t="s">
        <v>62</v>
      </c>
      <c r="D15" s="3"/>
      <c r="E15" s="28"/>
      <c r="H15" s="3" t="s">
        <v>63</v>
      </c>
      <c r="I15" s="4">
        <f t="shared" ref="I15:N15" si="9">+(I$6+I$7+I$8+I$9+I$10)*$B$17</f>
        <v>0</v>
      </c>
      <c r="J15" s="4">
        <f t="shared" si="9"/>
        <v>0</v>
      </c>
      <c r="K15" s="4">
        <f t="shared" si="9"/>
        <v>0</v>
      </c>
      <c r="L15" s="4">
        <f t="shared" si="9"/>
        <v>0</v>
      </c>
      <c r="M15" s="4">
        <f t="shared" si="9"/>
        <v>0</v>
      </c>
      <c r="N15" s="5">
        <f t="shared" si="9"/>
        <v>0</v>
      </c>
      <c r="T15" t="s">
        <v>64</v>
      </c>
    </row>
    <row r="16" spans="1:20" ht="14.5" x14ac:dyDescent="0.35">
      <c r="A16" s="13" t="s">
        <v>60</v>
      </c>
      <c r="B16" s="38"/>
      <c r="C16" s="13" t="s">
        <v>65</v>
      </c>
      <c r="D16" s="3"/>
      <c r="E16" s="28"/>
      <c r="H16" s="3" t="s">
        <v>40</v>
      </c>
      <c r="I16" s="4">
        <f t="shared" ref="I16:N16" si="10">+(I$6+I$7+I$8+I$9+I$10+I11)*$B$18</f>
        <v>0</v>
      </c>
      <c r="J16" s="4">
        <f t="shared" si="10"/>
        <v>0</v>
      </c>
      <c r="K16" s="4">
        <f t="shared" si="10"/>
        <v>0</v>
      </c>
      <c r="L16" s="4">
        <f t="shared" si="10"/>
        <v>0</v>
      </c>
      <c r="M16" s="4">
        <f t="shared" si="10"/>
        <v>0</v>
      </c>
      <c r="N16" s="5">
        <f t="shared" si="10"/>
        <v>0</v>
      </c>
      <c r="T16" t="s">
        <v>66</v>
      </c>
    </row>
    <row r="17" spans="1:14" ht="14.5" x14ac:dyDescent="0.35">
      <c r="A17" s="13" t="s">
        <v>63</v>
      </c>
      <c r="B17" s="38"/>
      <c r="C17" s="13" t="s">
        <v>65</v>
      </c>
      <c r="D17" s="3"/>
      <c r="E17" s="28"/>
      <c r="H17" s="3" t="s">
        <v>67</v>
      </c>
      <c r="I17" s="4">
        <f t="shared" ref="I17:N17" si="11">+(I$6+I$7+I$8+I$9+I$10)*$B$19</f>
        <v>0</v>
      </c>
      <c r="J17" s="4">
        <f t="shared" si="11"/>
        <v>0</v>
      </c>
      <c r="K17" s="4">
        <f t="shared" si="11"/>
        <v>0</v>
      </c>
      <c r="L17" s="4">
        <f t="shared" si="11"/>
        <v>0</v>
      </c>
      <c r="M17" s="4">
        <f t="shared" si="11"/>
        <v>0</v>
      </c>
      <c r="N17" s="5">
        <f t="shared" si="11"/>
        <v>0</v>
      </c>
    </row>
    <row r="18" spans="1:14" ht="14.5" x14ac:dyDescent="0.35">
      <c r="A18" s="13" t="s">
        <v>40</v>
      </c>
      <c r="B18" s="38"/>
      <c r="C18" s="13" t="s">
        <v>68</v>
      </c>
      <c r="D18" s="3"/>
      <c r="E18" s="28"/>
      <c r="H18" s="3" t="s">
        <v>47</v>
      </c>
      <c r="I18" s="4">
        <f t="shared" ref="I18:N19" si="12">SUM(I$6:I$13,I$16)*$B20</f>
        <v>0</v>
      </c>
      <c r="J18" s="4">
        <f t="shared" si="12"/>
        <v>0</v>
      </c>
      <c r="K18" s="4">
        <f t="shared" si="12"/>
        <v>0</v>
      </c>
      <c r="L18" s="4">
        <f t="shared" si="12"/>
        <v>0</v>
      </c>
      <c r="M18" s="4">
        <f t="shared" si="12"/>
        <v>0</v>
      </c>
      <c r="N18" s="5">
        <f t="shared" si="12"/>
        <v>0</v>
      </c>
    </row>
    <row r="19" spans="1:14" ht="14.5" x14ac:dyDescent="0.35">
      <c r="A19" s="13" t="s">
        <v>67</v>
      </c>
      <c r="B19" s="38"/>
      <c r="C19" s="13" t="s">
        <v>65</v>
      </c>
      <c r="D19" s="3"/>
      <c r="E19" s="28"/>
      <c r="H19" s="3" t="s">
        <v>51</v>
      </c>
      <c r="I19" s="4">
        <f t="shared" si="12"/>
        <v>0</v>
      </c>
      <c r="J19" s="4">
        <f t="shared" si="12"/>
        <v>0</v>
      </c>
      <c r="K19" s="4">
        <f t="shared" si="12"/>
        <v>0</v>
      </c>
      <c r="L19" s="4">
        <f t="shared" si="12"/>
        <v>0</v>
      </c>
      <c r="M19" s="4">
        <f t="shared" si="12"/>
        <v>0</v>
      </c>
      <c r="N19" s="5">
        <f t="shared" si="12"/>
        <v>0</v>
      </c>
    </row>
    <row r="20" spans="1:14" ht="14.5" x14ac:dyDescent="0.35">
      <c r="A20" s="13" t="s">
        <v>47</v>
      </c>
      <c r="B20" s="38"/>
      <c r="C20" s="13" t="s">
        <v>69</v>
      </c>
      <c r="D20" s="3"/>
      <c r="E20" s="28"/>
      <c r="H20" s="3"/>
      <c r="I20" s="4"/>
      <c r="J20" s="4"/>
      <c r="K20" s="4"/>
      <c r="L20" s="4"/>
      <c r="M20" s="4"/>
      <c r="N20" s="5"/>
    </row>
    <row r="21" spans="1:14" ht="14.5" x14ac:dyDescent="0.35">
      <c r="A21" s="32" t="s">
        <v>51</v>
      </c>
      <c r="B21" s="41"/>
      <c r="C21" s="32" t="s">
        <v>69</v>
      </c>
      <c r="D21" s="29"/>
      <c r="E21" s="31"/>
      <c r="H21" s="6" t="s">
        <v>70</v>
      </c>
      <c r="I21" s="7">
        <f t="shared" ref="I21:N21" si="13">SUM(I6:I19)</f>
        <v>0</v>
      </c>
      <c r="J21" s="7">
        <f t="shared" si="13"/>
        <v>0</v>
      </c>
      <c r="K21" s="7">
        <f t="shared" si="13"/>
        <v>0</v>
      </c>
      <c r="L21" s="7">
        <f t="shared" si="13"/>
        <v>0</v>
      </c>
      <c r="M21" s="7">
        <f t="shared" si="13"/>
        <v>0</v>
      </c>
      <c r="N21" s="8">
        <f t="shared" si="13"/>
        <v>0</v>
      </c>
    </row>
    <row r="22" spans="1:14" ht="14.5" x14ac:dyDescent="0.35"/>
    <row r="25" spans="1:14" s="33" customFormat="1" ht="14.5" x14ac:dyDescent="0.35">
      <c r="A25" s="33" t="s">
        <v>71</v>
      </c>
      <c r="I25" s="34"/>
      <c r="J25" s="34"/>
      <c r="K25" s="34"/>
      <c r="L25" s="34"/>
      <c r="M25" s="34"/>
      <c r="N25" s="34"/>
    </row>
    <row r="27" spans="1:14" ht="15" customHeight="1" x14ac:dyDescent="0.35">
      <c r="A27" s="51" t="s">
        <v>72</v>
      </c>
      <c r="B27" s="51"/>
      <c r="C27" s="51"/>
      <c r="D27" s="51"/>
      <c r="E27" s="51"/>
      <c r="F27" s="51"/>
      <c r="G27" s="51"/>
      <c r="H27" s="51"/>
      <c r="I27" s="52"/>
      <c r="J27" s="52"/>
      <c r="K27" s="52"/>
      <c r="L27" s="52"/>
      <c r="M27" s="52"/>
      <c r="N27" s="52"/>
    </row>
  </sheetData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Header>&amp;F</oddHeader>
    <oddFooter>Pagina &amp;P van &amp;N</oddFooter>
  </headerFooter>
  <colBreaks count="1" manualBreakCount="1">
    <brk id="14" max="1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05AD7350EF045B0EB59B8BBA94C53" ma:contentTypeVersion="10" ma:contentTypeDescription="Een nieuw document maken." ma:contentTypeScope="" ma:versionID="b718e0becbc5c6cb694678253d391f46">
  <xsd:schema xmlns:xsd="http://www.w3.org/2001/XMLSchema" xmlns:xs="http://www.w3.org/2001/XMLSchema" xmlns:p="http://schemas.microsoft.com/office/2006/metadata/properties" xmlns:ns2="f6b6ef3f-8f85-435c-adef-7186c0faa760" targetNamespace="http://schemas.microsoft.com/office/2006/metadata/properties" ma:root="true" ma:fieldsID="dfa715290339e9744f69747549c83d01" ns2:_="">
    <xsd:import namespace="f6b6ef3f-8f85-435c-adef-7186c0faa7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6ef3f-8f85-435c-adef-7186c0faa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b6ef3f-8f85-435c-adef-7186c0faa7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B7A828-A079-4884-ADD1-0F38CB155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5F9E7-5BAD-4C3B-B70D-96DA1B285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6ef3f-8f85-435c-adef-7186c0faa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9DC833-5577-4CD6-9975-8AC532D8E251}">
  <ds:schemaRefs>
    <ds:schemaRef ds:uri="http://schemas.microsoft.com/office/2006/metadata/properties"/>
    <ds:schemaRef ds:uri="http://schemas.microsoft.com/office/infopath/2007/PartnerControls"/>
    <ds:schemaRef ds:uri="f6b6ef3f-8f85-435c-adef-7186c0faa7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Opbouw budget</vt:lpstr>
      <vt:lpstr>CAO ..... 2026</vt:lpstr>
      <vt:lpstr>'CAO ..... 2026'!Afdrukbereik</vt:lpstr>
      <vt:lpstr>'Opbouw budget'!Afdrukbereik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Samsen, John</dc:creator>
  <cp:keywords/>
  <dc:description/>
  <cp:lastModifiedBy>Lohuizen, Erik van</cp:lastModifiedBy>
  <cp:revision/>
  <dcterms:created xsi:type="dcterms:W3CDTF">2024-02-22T08:59:08Z</dcterms:created>
  <dcterms:modified xsi:type="dcterms:W3CDTF">2025-03-26T08:32:07Z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0x01010094405AD7350EF045B0EB59B8BBA94C53</vt:lpwstr>
  </property>
  <property fmtid="{D5CDD505-2E9C-101B-9397-08002B2CF9AE}" pid="3" name="MediaServiceImageTags">
    <vt:lpwstr/>
  </property>
</Properties>
</file>