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erlanden.sharepoint.com/sites/afd_-Inkoop/Gedeelde documenten/General/02 Inkooptrajecten/3 europees en nationaal aanbesteding/2024 Schoonmaak/03 vragen _ nvi/"/>
    </mc:Choice>
  </mc:AlternateContent>
  <xr:revisionPtr revIDLastSave="166" documentId="8_{FE6FACC8-F58A-410C-8C6E-F6F069CEDDED}" xr6:coauthVersionLast="47" xr6:coauthVersionMax="47" xr10:uidLastSave="{A8A1784E-055F-4A72-AC19-11641BA5DB88}"/>
  <bookViews>
    <workbookView xWindow="-108" yWindow="-108" windowWidth="23256" windowHeight="12576" activeTab="3" xr2:uid="{00000000-000D-0000-FFFF-FFFF00000000}"/>
  </bookViews>
  <sheets>
    <sheet name="Toelichting" sheetId="35" r:id="rId1"/>
    <sheet name="Calc. Regulier" sheetId="20" r:id="rId2"/>
    <sheet name="Calc. Glas " sheetId="28" r:id="rId3"/>
    <sheet name="Recapitulatie Regulier_Glas" sheetId="33" r:id="rId4"/>
    <sheet name="Blad2" sheetId="32" state="hidden" r:id="rId5"/>
    <sheet name="Calc. Periodiek" sheetId="34" r:id="rId6"/>
    <sheet name="Inschrijfprijs" sheetId="36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1_________F" localSheetId="1" hidden="1">[1]Psychiatrie!#REF!</definedName>
    <definedName name="_1_________F" hidden="1">[1]Psychiatrie!#REF!</definedName>
    <definedName name="_1F" localSheetId="1" hidden="1">[1]Psychiatrie!#REF!</definedName>
    <definedName name="_1F" hidden="1">[1]Psychiatrie!#REF!</definedName>
    <definedName name="_2_______0_F" localSheetId="1" hidden="1">[1]Psychiatrie!#REF!</definedName>
    <definedName name="_2_______0_F" hidden="1">[1]Psychiatrie!#REF!</definedName>
    <definedName name="_2_0_F" localSheetId="1" hidden="1">[1]Psychiatrie!#REF!</definedName>
    <definedName name="_2_0_F" hidden="1">[1]Psychiatrie!#REF!</definedName>
    <definedName name="_4F" localSheetId="1" hidden="1">[1]Blad1!#REF!</definedName>
    <definedName name="_4F" hidden="1">[1]Blad1!#REF!</definedName>
    <definedName name="_8_0_F" localSheetId="1" hidden="1">[1]Psychiatrie!#REF!</definedName>
    <definedName name="_8_0_F" hidden="1">[1]Psychiatrie!#REF!</definedName>
    <definedName name="_Dist_Bin" localSheetId="1" hidden="1">#REF!</definedName>
    <definedName name="_Dist_Bin" hidden="1">#REF!</definedName>
    <definedName name="_Dist_Values" localSheetId="1" hidden="1">#REF!</definedName>
    <definedName name="_Dist_Values" hidden="1">#REF!</definedName>
    <definedName name="_Fill" localSheetId="1" hidden="1">'[2]#REF'!#REF!</definedName>
    <definedName name="_Fill" hidden="1">'[2]#REF'!#REF!</definedName>
    <definedName name="_xlnm._FilterDatabase" localSheetId="1" hidden="1">'Calc. Regulier'!$A$6:$M$6</definedName>
    <definedName name="_Key1" localSheetId="1" hidden="1">'[2]#REF'!#REF!</definedName>
    <definedName name="_Key1" hidden="1">'[2]#REF'!#REF!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AccessDatabase" hidden="1">"C:\data\excel\BASISWP.mdb"</definedName>
    <definedName name="administratie" localSheetId="1">#REF!</definedName>
    <definedName name="administratie">#REF!</definedName>
    <definedName name="adres">'[3]OBJECT '!$B$8</definedName>
    <definedName name="_xlnm.Print_Area" localSheetId="1">'Calc. Regulier'!$A$1:$M$155</definedName>
    <definedName name="_xlnm.Print_Area">#REF!</definedName>
    <definedName name="afschr" localSheetId="1">#REF!</definedName>
    <definedName name="afschr">#REF!</definedName>
    <definedName name="Alg" localSheetId="1">#REF!</definedName>
    <definedName name="Alg">#REF!</definedName>
    <definedName name="Auto" localSheetId="1">#REF!</definedName>
    <definedName name="Auto">#REF!</definedName>
    <definedName name="basisuurlonenjeugd" localSheetId="1">#REF!</definedName>
    <definedName name="basisuurlonenjeugd">#REF!</definedName>
    <definedName name="basisuurlonenVakvolwassenen" localSheetId="1">#REF!</definedName>
    <definedName name="basisuurlonenVakvolwassenen">#REF!</definedName>
    <definedName name="berichtok">#N/A</definedName>
    <definedName name="berichtoke">#N/A</definedName>
    <definedName name="berichtoke1">#N/A</definedName>
    <definedName name="CodeNorm" localSheetId="1">#REF!</definedName>
    <definedName name="CodeNorm">#REF!</definedName>
    <definedName name="dag" localSheetId="1">#REF!</definedName>
    <definedName name="dag">#REF!</definedName>
    <definedName name="data" localSheetId="1">#REF!</definedName>
    <definedName name="data">#REF!</definedName>
    <definedName name="_xlnm.Database" localSheetId="1">#REF!</definedName>
    <definedName name="_xlnm.Database">#REF!</definedName>
    <definedName name="e">'[4]3-Basis ruimtestaat'!$N$1:$N$65536</definedName>
    <definedName name="ed" localSheetId="1">#REF!</definedName>
    <definedName name="ed">#REF!</definedName>
    <definedName name="ed_freq" localSheetId="1">#REF!</definedName>
    <definedName name="ed_freq">#REF!</definedName>
    <definedName name="eg" localSheetId="1">#REF!</definedName>
    <definedName name="eg">#REF!</definedName>
    <definedName name="einde">#N/A</definedName>
    <definedName name="ervaringsjaren" localSheetId="1">#REF!</definedName>
    <definedName name="ervaringsjaren">#REF!</definedName>
    <definedName name="Ervaringsjarentoeslag" localSheetId="1">#REF!</definedName>
    <definedName name="Ervaringsjarentoeslag">#REF!</definedName>
    <definedName name="FeestdagenFT" localSheetId="1">#REF!</definedName>
    <definedName name="FeestdagenFT">#REF!</definedName>
    <definedName name="FeestdagenPT" localSheetId="1">#REF!</definedName>
    <definedName name="FeestdagenPT">#REF!</definedName>
    <definedName name="franchisealgemeen" localSheetId="1">#REF!</definedName>
    <definedName name="franchisealgemeen">#REF!</definedName>
    <definedName name="franchiseww" localSheetId="1">#REF!</definedName>
    <definedName name="franchiseww">#REF!</definedName>
    <definedName name="frequentie" localSheetId="1">#REF!</definedName>
    <definedName name="frequentie">#REF!</definedName>
    <definedName name="gebouw" localSheetId="1">#REF!</definedName>
    <definedName name="gebouw">#REF!</definedName>
    <definedName name="glas">#N/A</definedName>
    <definedName name="han" localSheetId="1" hidden="1">'[5]#REF'!#REF!</definedName>
    <definedName name="han" hidden="1">'[5]#REF'!#REF!</definedName>
    <definedName name="HTML_CodePage" hidden="1">1252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Code">[6]Kengetal!$A$4:$F$28</definedName>
    <definedName name="Kengetal" localSheetId="1">#REF!</definedName>
    <definedName name="Kengetal">#REF!</definedName>
    <definedName name="Kleding" localSheetId="1">#REF!</definedName>
    <definedName name="Kleding">#REF!</definedName>
    <definedName name="LOCATIES" localSheetId="1">#REF!</definedName>
    <definedName name="LOCATIES">#REF!</definedName>
    <definedName name="management" localSheetId="1">#REF!</definedName>
    <definedName name="management">#REF!</definedName>
    <definedName name="matmid" localSheetId="1">#REF!</definedName>
    <definedName name="matmid">#REF!</definedName>
    <definedName name="mavr" localSheetId="1">'[4]3-Basis ruimtestaat'!$M$1:$M$65536</definedName>
    <definedName name="mavr">'[4]3-Basis ruimtestaat'!$M$1:$M$65536</definedName>
    <definedName name="naloop" localSheetId="1">'[4]3-Basis ruimtestaat'!$N$1:$N$65536</definedName>
    <definedName name="naloop">'[4]3-Basis ruimtestaat'!$N$1:$N$65536</definedName>
    <definedName name="norm" localSheetId="1">#REF!</definedName>
    <definedName name="norm">#REF!</definedName>
    <definedName name="norm_freq" localSheetId="1">#REF!</definedName>
    <definedName name="norm_freq">#REF!</definedName>
    <definedName name="normaal" localSheetId="1">#REF!</definedName>
    <definedName name="normaal">#REF!</definedName>
    <definedName name="Normen" localSheetId="1">#REF!</definedName>
    <definedName name="Normen">#REF!</definedName>
    <definedName name="normen1enll">'[7]normen 1e nl'!$A:$IV</definedName>
    <definedName name="normen2enll">'[7]normen 2e nl'!$A:$IV</definedName>
    <definedName name="normen3enll">'[7]normen 3e nl'!$A:$IV</definedName>
    <definedName name="normenzat">'[7]normen zat'!$A:$IV</definedName>
    <definedName name="objecten" localSheetId="1">#REF!</definedName>
    <definedName name="objecten">#REF!</definedName>
    <definedName name="Obnaam">'[3]OBJECT '!$B$3</definedName>
    <definedName name="Obnr">'[3]OBJECT '!$B$4</definedName>
    <definedName name="_xlnm.Extract" localSheetId="1">'Calc. Regulier'!#REF!</definedName>
    <definedName name="Opleidingskosten" localSheetId="1">#REF!</definedName>
    <definedName name="Opleidingskosten">#REF!</definedName>
    <definedName name="OpNp" localSheetId="1">#REF!</definedName>
    <definedName name="OpNp">#REF!</definedName>
    <definedName name="overgang" localSheetId="1">#REF!</definedName>
    <definedName name="overgang">#REF!</definedName>
    <definedName name="PensioenWN" localSheetId="1">#REF!</definedName>
    <definedName name="PensioenWN">#REF!</definedName>
    <definedName name="RCMaVrBillB">'[7]Costmatrix Cleaning'!$L$12</definedName>
    <definedName name="RCMaVrEricC">'[7]Costmatrix Cleaning'!$L$8</definedName>
    <definedName name="RCMaVrJackyJK">'[7]Costmatrix Cleaning'!$L$9</definedName>
    <definedName name="RCMaVrNL1BillB">'[7]Costmatrix Cleaning'!$L$28</definedName>
    <definedName name="RCMaVrNL1EricC">'[7]Costmatrix Cleaning'!$L$24</definedName>
    <definedName name="RCMaVrNL1JackyJK">'[7]Costmatrix Cleaning'!$L$25</definedName>
    <definedName name="RCMaVrNL1PaulaR">'[7]Costmatrix Cleaning'!$L$29</definedName>
    <definedName name="RCMaVrNL1RichardK">'[7]Costmatrix Cleaning'!$L$23</definedName>
    <definedName name="RCMaVrNL1SergeyB">'[7]Costmatrix Cleaning'!$L$22</definedName>
    <definedName name="RCMaVrNL1TangramN">'[7]Costmatrix Cleaning'!$L$26</definedName>
    <definedName name="RCMaVrNL1TangramS">'[7]Costmatrix Cleaning'!$L$27</definedName>
    <definedName name="RCMaVrNL2BillB">'[7]Costmatrix Cleaning'!$L$39</definedName>
    <definedName name="RCMaVrNl2RichardK">'[7]Costmatrix Cleaning'!$L$38</definedName>
    <definedName name="RCMaVrNL3BillB">'[7]Costmatrix Cleaning'!$L$48</definedName>
    <definedName name="RCMaVrPaulaR">'[7]Costmatrix Cleaning'!$L$13</definedName>
    <definedName name="RCMaVrRichardK">'[7]Costmatrix Cleaning'!$L$7</definedName>
    <definedName name="RCMaVrSergeyB">'[7]Costmatrix Cleaning'!$L$6</definedName>
    <definedName name="RCMaVrTangramN">'[7]Costmatrix Cleaning'!$L$10</definedName>
    <definedName name="RCMaVrTangramS">'[7]Costmatrix Cleaning'!$L$11</definedName>
    <definedName name="RCZatBil">'[7]Costmatrix Cleaning'!$L$57</definedName>
    <definedName name="RCZatPaulaR">'[7]Costmatrix Cleaning'!$L$60</definedName>
    <definedName name="RCZatTangramN">'[7]Costmatrix Cleaning'!$L$58</definedName>
    <definedName name="RCZatTangramS">'[7]Costmatrix Cleaning'!$L$59</definedName>
    <definedName name="RouwdagenFT" localSheetId="1">#REF!</definedName>
    <definedName name="RouwdagenFT">#REF!</definedName>
    <definedName name="RouwdagenPT" localSheetId="1">#REF!</definedName>
    <definedName name="RouwdagenPT">#REF!</definedName>
    <definedName name="SocialelastenexclWwOpNp" localSheetId="1">#REF!</definedName>
    <definedName name="SocialelastenexclWwOpNp">#REF!</definedName>
    <definedName name="SpecEventSpc">[7]Specials!$K$16</definedName>
    <definedName name="SpecFacCoör">[7]Specials!$K$15</definedName>
    <definedName name="SpecOutside">[7]Specials!$K$9:$K$14</definedName>
    <definedName name="SpecPantryR1">[7]Specials!$K$7</definedName>
    <definedName name="SpecPantryR2">[7]Specials!$K$8</definedName>
    <definedName name="SpecSanSupASITO">'[7]Supply order 2011'!$H$31</definedName>
    <definedName name="SpecSanSupCWS">'[7]Total invoice Asito'!$C$34</definedName>
    <definedName name="SpecServEmpl">[7]Specials!$K$17</definedName>
    <definedName name="SpecWasteScherp">'[7]Total invoice Asito'!$C$33</definedName>
    <definedName name="SpecWasteSita">'[7]Waste costs obv FY11'!$S$29</definedName>
    <definedName name="toeslagentabel" localSheetId="1">#REF!</definedName>
    <definedName name="toeslagentabel">#REF!</definedName>
    <definedName name="ToolboxstudieFT" localSheetId="1">#REF!</definedName>
    <definedName name="ToolboxstudieFT">#REF!</definedName>
    <definedName name="ToolboxstudiePT" localSheetId="1">#REF!</definedName>
    <definedName name="ToolboxstudiePT">#REF!</definedName>
    <definedName name="uren_mavr" localSheetId="1">#REF!</definedName>
    <definedName name="uren_mavr">#REF!</definedName>
    <definedName name="uren_naloop" localSheetId="1">#REF!</definedName>
    <definedName name="uren_naloop">#REF!</definedName>
    <definedName name="uurt" localSheetId="1">#REF!</definedName>
    <definedName name="uurt">#REF!</definedName>
    <definedName name="Uurtarief" localSheetId="1">#REF!</definedName>
    <definedName name="Uurtarief">#REF!</definedName>
    <definedName name="VakantiedagenFT" localSheetId="1">#REF!</definedName>
    <definedName name="VakantiedagenFT">#REF!</definedName>
    <definedName name="vakantiedagenPT" localSheetId="1">#REF!</definedName>
    <definedName name="vakantiedagenPT">#REF!</definedName>
    <definedName name="verzuim" localSheetId="1">#REF!</definedName>
    <definedName name="verzuim">#REF!</definedName>
    <definedName name="VorstverletFT" localSheetId="1">#REF!</definedName>
    <definedName name="VorstverletFT">#REF!</definedName>
    <definedName name="VorstverletPT" localSheetId="1">#REF!</definedName>
    <definedName name="VorstverletPT">#REF!</definedName>
    <definedName name="w" localSheetId="1">#REF!</definedName>
    <definedName name="w">#REF!</definedName>
    <definedName name="Was_S">#N/A</definedName>
    <definedName name="winst" localSheetId="1">#REF!</definedName>
    <definedName name="winst">#REF!</definedName>
    <definedName name="Woonplaats">'[3]OBJECT '!$B$12</definedName>
    <definedName name="WwWe" localSheetId="1">#REF!</definedName>
    <definedName name="WwWe">#REF!</definedName>
    <definedName name="zaal">#N/A</definedName>
    <definedName name="ziektedagen" localSheetId="1">#REF!</definedName>
    <definedName name="ziektedagen">#REF!</definedName>
    <definedName name="ZiektedagenFT" localSheetId="1">#REF!</definedName>
    <definedName name="ZiektedagenFT">#REF!</definedName>
    <definedName name="ZiektedagenPT" localSheetId="1">#REF!</definedName>
    <definedName name="ZiektedagenPT">#REF!</definedName>
    <definedName name="zilverlinde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8" l="1"/>
  <c r="H50" i="28"/>
  <c r="H55" i="28"/>
  <c r="H60" i="28"/>
  <c r="L145" i="20"/>
  <c r="L146" i="20"/>
  <c r="L144" i="20"/>
  <c r="L141" i="20"/>
  <c r="L142" i="20"/>
  <c r="L140" i="20"/>
  <c r="L136" i="20"/>
  <c r="L137" i="20"/>
  <c r="L138" i="20"/>
  <c r="L135" i="20"/>
  <c r="L139" i="20" s="1"/>
  <c r="L133" i="20"/>
  <c r="L128" i="20"/>
  <c r="L131" i="20"/>
  <c r="L132" i="20" s="1"/>
  <c r="L122" i="20"/>
  <c r="L123" i="20"/>
  <c r="L124" i="20"/>
  <c r="L125" i="20"/>
  <c r="L126" i="20"/>
  <c r="L127" i="20"/>
  <c r="L129" i="20"/>
  <c r="L121" i="20"/>
  <c r="L118" i="20"/>
  <c r="L119" i="20"/>
  <c r="L117" i="20"/>
  <c r="L111" i="20"/>
  <c r="L112" i="20"/>
  <c r="L113" i="20"/>
  <c r="L114" i="20"/>
  <c r="L115" i="20"/>
  <c r="L110" i="20"/>
  <c r="L104" i="20"/>
  <c r="L105" i="20"/>
  <c r="L106" i="20"/>
  <c r="L107" i="20"/>
  <c r="L108" i="20"/>
  <c r="L103" i="20"/>
  <c r="L56" i="20"/>
  <c r="L57" i="20"/>
  <c r="L58" i="20"/>
  <c r="L59" i="20"/>
  <c r="L60" i="20"/>
  <c r="L61" i="20"/>
  <c r="L62" i="20"/>
  <c r="L63" i="20"/>
  <c r="L64" i="20"/>
  <c r="L65" i="20"/>
  <c r="L66" i="20"/>
  <c r="L67" i="20"/>
  <c r="L68" i="20"/>
  <c r="L69" i="20"/>
  <c r="L70" i="20"/>
  <c r="L71" i="20"/>
  <c r="L72" i="20"/>
  <c r="L73" i="20"/>
  <c r="L74" i="20"/>
  <c r="L75" i="20"/>
  <c r="L76" i="20"/>
  <c r="L77" i="20"/>
  <c r="L78" i="20"/>
  <c r="L79" i="20"/>
  <c r="L80" i="20"/>
  <c r="L81" i="20"/>
  <c r="L82" i="20"/>
  <c r="L83" i="20"/>
  <c r="L84" i="20"/>
  <c r="L85" i="20"/>
  <c r="L86" i="20"/>
  <c r="L87" i="20"/>
  <c r="L88" i="20"/>
  <c r="L89" i="20"/>
  <c r="L90" i="20"/>
  <c r="L91" i="20"/>
  <c r="L92" i="20"/>
  <c r="L93" i="20"/>
  <c r="L94" i="20"/>
  <c r="L95" i="20"/>
  <c r="L96" i="20"/>
  <c r="L97" i="20"/>
  <c r="L98" i="20"/>
  <c r="L99" i="20"/>
  <c r="L100" i="20"/>
  <c r="L101" i="20"/>
  <c r="L55" i="20"/>
  <c r="L51" i="20"/>
  <c r="L52" i="20"/>
  <c r="L53" i="20"/>
  <c r="L50" i="20"/>
  <c r="L41" i="20"/>
  <c r="L42" i="20"/>
  <c r="L43" i="20"/>
  <c r="L44" i="20"/>
  <c r="L45" i="20"/>
  <c r="L46" i="20"/>
  <c r="L47" i="20"/>
  <c r="L48" i="20"/>
  <c r="L40" i="20"/>
  <c r="L38" i="20"/>
  <c r="L39" i="20" s="1"/>
  <c r="L36" i="20"/>
  <c r="L35" i="20"/>
  <c r="L32" i="20"/>
  <c r="L33" i="20"/>
  <c r="L31" i="20"/>
  <c r="L23" i="20"/>
  <c r="L24" i="20"/>
  <c r="L25" i="20"/>
  <c r="L26" i="20"/>
  <c r="L27" i="20"/>
  <c r="L28" i="20"/>
  <c r="L29" i="20"/>
  <c r="L22" i="20"/>
  <c r="L19" i="20"/>
  <c r="L20" i="20"/>
  <c r="L18" i="20"/>
  <c r="L8" i="20"/>
  <c r="L9" i="20"/>
  <c r="L10" i="20"/>
  <c r="L11" i="20"/>
  <c r="L12" i="20"/>
  <c r="L13" i="20"/>
  <c r="L14" i="20"/>
  <c r="L15" i="20"/>
  <c r="L16" i="20"/>
  <c r="L7" i="20"/>
  <c r="M133" i="20"/>
  <c r="M134" i="20" s="1"/>
  <c r="B23" i="33" s="1"/>
  <c r="F23" i="33" s="1"/>
  <c r="H23" i="33" s="1"/>
  <c r="L134" i="20"/>
  <c r="L143" i="20"/>
  <c r="L147" i="20"/>
  <c r="E10" i="33"/>
  <c r="E11" i="33"/>
  <c r="E12" i="33"/>
  <c r="E13" i="33"/>
  <c r="E14" i="33"/>
  <c r="E15" i="33"/>
  <c r="E16" i="33"/>
  <c r="E17" i="33"/>
  <c r="E18" i="33"/>
  <c r="E19" i="33"/>
  <c r="E20" i="33"/>
  <c r="E21" i="33"/>
  <c r="E22" i="33"/>
  <c r="E23" i="33"/>
  <c r="E24" i="33"/>
  <c r="E25" i="33"/>
  <c r="E26" i="33"/>
  <c r="E9" i="33"/>
  <c r="C27" i="33"/>
  <c r="H9" i="28"/>
  <c r="L89" i="28"/>
  <c r="B49" i="33" s="1"/>
  <c r="K89" i="28"/>
  <c r="H89" i="28"/>
  <c r="H36" i="28"/>
  <c r="H29" i="28"/>
  <c r="H27" i="28"/>
  <c r="L36" i="28"/>
  <c r="B39" i="33" s="1"/>
  <c r="K36" i="28"/>
  <c r="L29" i="28"/>
  <c r="B37" i="33" s="1"/>
  <c r="L27" i="28"/>
  <c r="B36" i="33" s="1"/>
  <c r="H30" i="28"/>
  <c r="K30" i="28" s="1"/>
  <c r="L30" i="28" s="1"/>
  <c r="H31" i="28"/>
  <c r="K31" i="28" s="1"/>
  <c r="L31" i="28" s="1"/>
  <c r="L49" i="20" l="1"/>
  <c r="L116" i="20"/>
  <c r="L102" i="20"/>
  <c r="L130" i="20"/>
  <c r="M131" i="20"/>
  <c r="M132" i="20" s="1"/>
  <c r="B22" i="33" s="1"/>
  <c r="F22" i="33" s="1"/>
  <c r="H22" i="33" s="1"/>
  <c r="I22" i="33" s="1"/>
  <c r="L120" i="20"/>
  <c r="L109" i="20"/>
  <c r="I23" i="33"/>
  <c r="E27" i="33"/>
  <c r="M8" i="20"/>
  <c r="M31" i="20"/>
  <c r="L72" i="28"/>
  <c r="L76" i="28"/>
  <c r="L40" i="28"/>
  <c r="L54" i="28"/>
  <c r="L59" i="28"/>
  <c r="K86" i="28"/>
  <c r="K85" i="28"/>
  <c r="L85" i="28" s="1"/>
  <c r="L87" i="28" s="1"/>
  <c r="B48" i="33" s="1"/>
  <c r="H80" i="28"/>
  <c r="H81" i="28" s="1"/>
  <c r="H78" i="28"/>
  <c r="K78" i="28" s="1"/>
  <c r="H18" i="28"/>
  <c r="K18" i="28" s="1"/>
  <c r="L18" i="28" s="1"/>
  <c r="H21" i="28"/>
  <c r="K21" i="28" s="1"/>
  <c r="H22" i="28"/>
  <c r="K22" i="28" s="1"/>
  <c r="L22" i="28" s="1"/>
  <c r="H23" i="28"/>
  <c r="K23" i="28" s="1"/>
  <c r="L23" i="28" s="1"/>
  <c r="M38" i="20"/>
  <c r="M39" i="20" s="1"/>
  <c r="H87" i="28"/>
  <c r="H83" i="28"/>
  <c r="K83" i="28" s="1"/>
  <c r="L83" i="28" s="1"/>
  <c r="H82" i="28"/>
  <c r="H75" i="28"/>
  <c r="K75" i="28" s="1"/>
  <c r="L75" i="28" s="1"/>
  <c r="H74" i="28"/>
  <c r="K74" i="28" s="1"/>
  <c r="L74" i="28" s="1"/>
  <c r="H73" i="28"/>
  <c r="K73" i="28" s="1"/>
  <c r="L73" i="28" s="1"/>
  <c r="H71" i="28"/>
  <c r="K71" i="28" s="1"/>
  <c r="L71" i="28" s="1"/>
  <c r="H70" i="28"/>
  <c r="K70" i="28" s="1"/>
  <c r="L70" i="28" s="1"/>
  <c r="H69" i="28"/>
  <c r="K69" i="28" s="1"/>
  <c r="L69" i="28" s="1"/>
  <c r="H68" i="28"/>
  <c r="K68" i="28" s="1"/>
  <c r="L68" i="28" s="1"/>
  <c r="H67" i="28"/>
  <c r="K67" i="28" s="1"/>
  <c r="L67" i="28" s="1"/>
  <c r="H66" i="28"/>
  <c r="K66" i="28" s="1"/>
  <c r="L66" i="28" s="1"/>
  <c r="L64" i="28"/>
  <c r="H63" i="28"/>
  <c r="K63" i="28" s="1"/>
  <c r="H62" i="28"/>
  <c r="K62" i="28" s="1"/>
  <c r="H61" i="28"/>
  <c r="K61" i="28" s="1"/>
  <c r="L61" i="28" s="1"/>
  <c r="H58" i="28"/>
  <c r="K58" i="28" s="1"/>
  <c r="L58" i="28" s="1"/>
  <c r="H57" i="28"/>
  <c r="K57" i="28" s="1"/>
  <c r="L57" i="28" s="1"/>
  <c r="H56" i="28"/>
  <c r="K56" i="28" s="1"/>
  <c r="H53" i="28"/>
  <c r="K53" i="28" s="1"/>
  <c r="L53" i="28" s="1"/>
  <c r="H52" i="28"/>
  <c r="K52" i="28" s="1"/>
  <c r="L52" i="28" s="1"/>
  <c r="H51" i="28"/>
  <c r="K51" i="28" s="1"/>
  <c r="H49" i="28"/>
  <c r="K49" i="28" s="1"/>
  <c r="L49" i="28" s="1"/>
  <c r="H48" i="28"/>
  <c r="K48" i="28" s="1"/>
  <c r="L48" i="28" s="1"/>
  <c r="H47" i="28"/>
  <c r="K47" i="28" s="1"/>
  <c r="L47" i="28" s="1"/>
  <c r="H46" i="28"/>
  <c r="K46" i="28" s="1"/>
  <c r="L46" i="28" s="1"/>
  <c r="H45" i="28"/>
  <c r="K45" i="28" s="1"/>
  <c r="L45" i="28" s="1"/>
  <c r="H44" i="28"/>
  <c r="K44" i="28" s="1"/>
  <c r="L44" i="28" s="1"/>
  <c r="H43" i="28"/>
  <c r="K43" i="28" s="1"/>
  <c r="L43" i="28" s="1"/>
  <c r="H42" i="28"/>
  <c r="K42" i="28" s="1"/>
  <c r="L42" i="28" s="1"/>
  <c r="H41" i="28"/>
  <c r="K41" i="28" s="1"/>
  <c r="L41" i="28" s="1"/>
  <c r="H39" i="28"/>
  <c r="K39" i="28" s="1"/>
  <c r="L39" i="28" s="1"/>
  <c r="H38" i="28"/>
  <c r="K38" i="28" s="1"/>
  <c r="L38" i="28" s="1"/>
  <c r="H37" i="28"/>
  <c r="K37" i="28" s="1"/>
  <c r="L33" i="28"/>
  <c r="H32" i="28"/>
  <c r="K32" i="28" s="1"/>
  <c r="L32" i="28" s="1"/>
  <c r="L24" i="28"/>
  <c r="L19" i="28"/>
  <c r="H17" i="28"/>
  <c r="K17" i="28" s="1"/>
  <c r="L17" i="28" s="1"/>
  <c r="H16" i="28"/>
  <c r="H14" i="28"/>
  <c r="K14" i="28" s="1"/>
  <c r="L14" i="28" s="1"/>
  <c r="H13" i="28"/>
  <c r="K13" i="28" s="1"/>
  <c r="L13" i="28" s="1"/>
  <c r="H12" i="28"/>
  <c r="L10" i="28"/>
  <c r="K9" i="28"/>
  <c r="L9" i="28" s="1"/>
  <c r="K8" i="28"/>
  <c r="L8" i="28" s="1"/>
  <c r="H7" i="28"/>
  <c r="K7" i="28" s="1"/>
  <c r="H147" i="20"/>
  <c r="M146" i="20"/>
  <c r="M145" i="20"/>
  <c r="M142" i="20"/>
  <c r="M141" i="20"/>
  <c r="M138" i="20"/>
  <c r="M137" i="20"/>
  <c r="M136" i="20"/>
  <c r="M135" i="20"/>
  <c r="M129" i="20"/>
  <c r="M128" i="20"/>
  <c r="M127" i="20"/>
  <c r="M126" i="20"/>
  <c r="M125" i="20"/>
  <c r="M124" i="20"/>
  <c r="M123" i="20"/>
  <c r="M122" i="20"/>
  <c r="M121" i="20"/>
  <c r="M119" i="20"/>
  <c r="M118" i="20"/>
  <c r="M117" i="20"/>
  <c r="M115" i="20"/>
  <c r="M114" i="20"/>
  <c r="M113" i="20"/>
  <c r="M112" i="20"/>
  <c r="M111" i="20"/>
  <c r="M110" i="20"/>
  <c r="M108" i="20"/>
  <c r="M107" i="20"/>
  <c r="M106" i="20"/>
  <c r="M105" i="20"/>
  <c r="M104" i="20"/>
  <c r="M101" i="20"/>
  <c r="M100" i="20"/>
  <c r="M99" i="20"/>
  <c r="M98" i="20"/>
  <c r="M97" i="20"/>
  <c r="M96" i="20"/>
  <c r="M95" i="20"/>
  <c r="M94" i="20"/>
  <c r="M93" i="20"/>
  <c r="M92" i="20"/>
  <c r="M91" i="20"/>
  <c r="M90" i="20"/>
  <c r="M89" i="20"/>
  <c r="M88" i="20"/>
  <c r="M87" i="20"/>
  <c r="M86" i="20"/>
  <c r="M85" i="20"/>
  <c r="M84" i="20"/>
  <c r="M83" i="20"/>
  <c r="M82" i="20"/>
  <c r="M81" i="20"/>
  <c r="M80" i="20"/>
  <c r="M79" i="20"/>
  <c r="M78" i="20"/>
  <c r="M77" i="20"/>
  <c r="M76" i="20"/>
  <c r="M75" i="20"/>
  <c r="M74" i="20"/>
  <c r="M73" i="20"/>
  <c r="M72" i="20"/>
  <c r="M71" i="20"/>
  <c r="M70" i="20"/>
  <c r="M69" i="20"/>
  <c r="M68" i="20"/>
  <c r="M67" i="20"/>
  <c r="M66" i="20"/>
  <c r="M65" i="20"/>
  <c r="M64" i="20"/>
  <c r="M63" i="20"/>
  <c r="M62" i="20"/>
  <c r="M61" i="20"/>
  <c r="M60" i="20"/>
  <c r="M59" i="20"/>
  <c r="M58" i="20"/>
  <c r="M57" i="20"/>
  <c r="M56" i="20"/>
  <c r="M53" i="20"/>
  <c r="M52" i="20"/>
  <c r="M51" i="20"/>
  <c r="M50" i="20"/>
  <c r="M48" i="20"/>
  <c r="M47" i="20"/>
  <c r="M46" i="20"/>
  <c r="M45" i="20"/>
  <c r="M44" i="20"/>
  <c r="M43" i="20"/>
  <c r="M42" i="20"/>
  <c r="M41" i="20"/>
  <c r="M40" i="20"/>
  <c r="M36" i="20"/>
  <c r="M35" i="20"/>
  <c r="M33" i="20"/>
  <c r="M32" i="20"/>
  <c r="H30" i="20"/>
  <c r="M20" i="20"/>
  <c r="M19" i="20"/>
  <c r="M18" i="20"/>
  <c r="M16" i="20"/>
  <c r="M15" i="20"/>
  <c r="M14" i="20"/>
  <c r="M13" i="20"/>
  <c r="M12" i="20"/>
  <c r="M11" i="20"/>
  <c r="M10" i="20"/>
  <c r="M9" i="20"/>
  <c r="M7" i="20"/>
  <c r="L56" i="28" l="1"/>
  <c r="L60" i="28" s="1"/>
  <c r="B42" i="33" s="1"/>
  <c r="K60" i="28"/>
  <c r="L51" i="28"/>
  <c r="L55" i="28" s="1"/>
  <c r="B41" i="33" s="1"/>
  <c r="K55" i="28"/>
  <c r="L37" i="28"/>
  <c r="L50" i="28" s="1"/>
  <c r="B40" i="33" s="1"/>
  <c r="K50" i="28"/>
  <c r="M49" i="20"/>
  <c r="K11" i="28"/>
  <c r="M130" i="20"/>
  <c r="M116" i="20"/>
  <c r="B19" i="33" s="1"/>
  <c r="F19" i="33" s="1"/>
  <c r="H19" i="33" s="1"/>
  <c r="I19" i="33" s="1"/>
  <c r="L17" i="20"/>
  <c r="M55" i="20"/>
  <c r="M102" i="20" s="1"/>
  <c r="B17" i="33" s="1"/>
  <c r="F17" i="33" s="1"/>
  <c r="H17" i="33" s="1"/>
  <c r="I17" i="33" s="1"/>
  <c r="M140" i="20"/>
  <c r="M103" i="20"/>
  <c r="M109" i="20" s="1"/>
  <c r="B18" i="33" s="1"/>
  <c r="F18" i="33" s="1"/>
  <c r="H18" i="33" s="1"/>
  <c r="I18" i="33" s="1"/>
  <c r="H84" i="28"/>
  <c r="H15" i="28"/>
  <c r="H79" i="28"/>
  <c r="H20" i="28"/>
  <c r="K65" i="28"/>
  <c r="K82" i="28"/>
  <c r="K80" i="28"/>
  <c r="L80" i="28" s="1"/>
  <c r="L81" i="28" s="1"/>
  <c r="B46" i="33" s="1"/>
  <c r="L65" i="28"/>
  <c r="B43" i="33" s="1"/>
  <c r="K77" i="28"/>
  <c r="K87" i="28"/>
  <c r="H65" i="28"/>
  <c r="L77" i="28"/>
  <c r="B44" i="33" s="1"/>
  <c r="H25" i="28"/>
  <c r="H11" i="28"/>
  <c r="K12" i="28"/>
  <c r="K16" i="28"/>
  <c r="K25" i="28"/>
  <c r="L21" i="28"/>
  <c r="L25" i="28" s="1"/>
  <c r="H34" i="28"/>
  <c r="K79" i="28"/>
  <c r="L78" i="28"/>
  <c r="L79" i="28" s="1"/>
  <c r="B45" i="33" s="1"/>
  <c r="M144" i="20"/>
  <c r="M147" i="20" s="1"/>
  <c r="H21" i="20"/>
  <c r="H37" i="20"/>
  <c r="L37" i="20"/>
  <c r="B26" i="33" l="1"/>
  <c r="F26" i="33" s="1"/>
  <c r="H26" i="33" s="1"/>
  <c r="I26" i="33" s="1"/>
  <c r="B35" i="33"/>
  <c r="K81" i="28"/>
  <c r="K84" i="28"/>
  <c r="L82" i="28"/>
  <c r="L84" i="28" s="1"/>
  <c r="K34" i="28"/>
  <c r="L34" i="28"/>
  <c r="B38" i="33" s="1"/>
  <c r="K20" i="28"/>
  <c r="L16" i="28"/>
  <c r="L20" i="28" s="1"/>
  <c r="K15" i="28"/>
  <c r="L12" i="28"/>
  <c r="L7" i="28"/>
  <c r="L11" i="28" s="1"/>
  <c r="H39" i="20"/>
  <c r="H49" i="20" s="1"/>
  <c r="M37" i="20"/>
  <c r="H143" i="20"/>
  <c r="M143" i="20"/>
  <c r="B25" i="33" s="1"/>
  <c r="F25" i="33" s="1"/>
  <c r="H25" i="33" s="1"/>
  <c r="I25" i="33" s="1"/>
  <c r="H139" i="20"/>
  <c r="M139" i="20"/>
  <c r="B24" i="33" s="1"/>
  <c r="F24" i="33" s="1"/>
  <c r="H24" i="33" s="1"/>
  <c r="I24" i="33" s="1"/>
  <c r="H120" i="20"/>
  <c r="M120" i="20"/>
  <c r="B20" i="33" s="1"/>
  <c r="F20" i="33" s="1"/>
  <c r="H20" i="33" s="1"/>
  <c r="I20" i="33" s="1"/>
  <c r="H130" i="20"/>
  <c r="B21" i="33"/>
  <c r="F21" i="33" s="1"/>
  <c r="H21" i="33" s="1"/>
  <c r="I21" i="33" s="1"/>
  <c r="H116" i="20"/>
  <c r="B116" i="20"/>
  <c r="H54" i="20"/>
  <c r="L54" i="20"/>
  <c r="H34" i="20"/>
  <c r="L34" i="20"/>
  <c r="L15" i="28" l="1"/>
  <c r="B33" i="33" s="1"/>
  <c r="B32" i="33"/>
  <c r="B47" i="33"/>
  <c r="B13" i="33"/>
  <c r="F13" i="33" s="1"/>
  <c r="H13" i="33" s="1"/>
  <c r="I13" i="33" s="1"/>
  <c r="B34" i="33"/>
  <c r="B14" i="33"/>
  <c r="F14" i="33" s="1"/>
  <c r="H14" i="33" s="1"/>
  <c r="I14" i="33" s="1"/>
  <c r="M54" i="20"/>
  <c r="B16" i="33" s="1"/>
  <c r="F16" i="33" s="1"/>
  <c r="H16" i="33" s="1"/>
  <c r="I16" i="33" s="1"/>
  <c r="M34" i="20"/>
  <c r="B12" i="33" s="1"/>
  <c r="F12" i="33" s="1"/>
  <c r="H12" i="33" s="1"/>
  <c r="I12" i="33" s="1"/>
  <c r="L92" i="28" l="1"/>
  <c r="B50" i="33"/>
  <c r="B10" i="36" s="1"/>
  <c r="B15" i="33"/>
  <c r="F15" i="33" s="1"/>
  <c r="H15" i="33" s="1"/>
  <c r="I15" i="33" s="1"/>
  <c r="M29" i="20"/>
  <c r="M28" i="20"/>
  <c r="M27" i="20"/>
  <c r="M26" i="20"/>
  <c r="M25" i="20"/>
  <c r="M24" i="20"/>
  <c r="M23" i="20"/>
  <c r="M22" i="20" l="1"/>
  <c r="M30" i="20" s="1"/>
  <c r="B11" i="33" s="1"/>
  <c r="F11" i="33" s="1"/>
  <c r="H11" i="33" s="1"/>
  <c r="I11" i="33" s="1"/>
  <c r="L30" i="20"/>
  <c r="M21" i="20"/>
  <c r="B10" i="33" s="1"/>
  <c r="F10" i="33" s="1"/>
  <c r="H10" i="33" s="1"/>
  <c r="I10" i="33" s="1"/>
  <c r="L21" i="20"/>
  <c r="H17" i="20"/>
  <c r="M17" i="20" l="1"/>
  <c r="B9" i="33" l="1"/>
  <c r="F9" i="33" s="1"/>
  <c r="H9" i="33" s="1"/>
  <c r="M150" i="20"/>
  <c r="B27" i="33" l="1"/>
  <c r="I9" i="33"/>
  <c r="H27" i="33"/>
  <c r="F27" i="33"/>
  <c r="I27" i="33" l="1"/>
  <c r="B9" i="36" s="1"/>
  <c r="B11" i="36" s="1"/>
</calcChain>
</file>

<file path=xl/sharedStrings.xml><?xml version="1.0" encoding="utf-8"?>
<sst xmlns="http://schemas.openxmlformats.org/spreadsheetml/2006/main" count="1376" uniqueCount="236">
  <si>
    <t>3. Indien u geen prijzen invult, betekent dit dat voor het gevraagde geen bedrag in rekening wordt gebracht (zijnde 0 euro).</t>
  </si>
  <si>
    <t>5. Deze bijlage en onderliggende werkbladen maken integraal onderdeel uit van de inschrijvingsleidraad.</t>
  </si>
  <si>
    <t>6. De aantallen zijn zo goed mogelijk vastgesteld. Dit is echter een momentopname waar aan geen rechten kunnen worden ontleend.</t>
  </si>
  <si>
    <t>8. Alle prijzen dienen exclusief BTW te zijn.</t>
  </si>
  <si>
    <t>Inschrijver wordt verzocht alleen de gele cellen in te vullen, alle overige cellen zijn al ingevuld of bevatten een formule.</t>
  </si>
  <si>
    <t>Locatie benaming</t>
  </si>
  <si>
    <t>Adres</t>
  </si>
  <si>
    <t>Plaats</t>
  </si>
  <si>
    <t>Gebouw</t>
  </si>
  <si>
    <t>Ruimteomschrijving</t>
  </si>
  <si>
    <t>Etage</t>
  </si>
  <si>
    <t>Ruimte nummer</t>
  </si>
  <si>
    <t>Opp. (m2)</t>
  </si>
  <si>
    <t>Vloer afwerking</t>
  </si>
  <si>
    <t>Freq.</t>
  </si>
  <si>
    <t>Productie-   norm (m2/uur)</t>
  </si>
  <si>
    <t>uren per beurt</t>
  </si>
  <si>
    <t>uren per jaar</t>
  </si>
  <si>
    <t>Aalsmeer</t>
  </si>
  <si>
    <t>Aarbergerweg 5</t>
  </si>
  <si>
    <t>Rijsenhout</t>
  </si>
  <si>
    <t>Toilet</t>
  </si>
  <si>
    <t>00 Begane grond</t>
  </si>
  <si>
    <t>Tegels/Hard</t>
  </si>
  <si>
    <t>Kantoor</t>
  </si>
  <si>
    <t>PVC</t>
  </si>
  <si>
    <t>Technische Ruimte</t>
  </si>
  <si>
    <t>Kantoorruimtes</t>
  </si>
  <si>
    <t>01 Eerste verdieping</t>
  </si>
  <si>
    <t>Tapijt</t>
  </si>
  <si>
    <t xml:space="preserve">Trappenhuis (Bij vergaderzaal) </t>
  </si>
  <si>
    <t>Kleedruimte+ Douch</t>
  </si>
  <si>
    <t>Gangen/Hallen</t>
  </si>
  <si>
    <t>Tegels/PVC</t>
  </si>
  <si>
    <t>Vergaderruimtes</t>
  </si>
  <si>
    <t>Sanitair</t>
  </si>
  <si>
    <t>Kantine</t>
  </si>
  <si>
    <t>Heemstede</t>
  </si>
  <si>
    <t>Cruquiusweg 47</t>
  </si>
  <si>
    <t>Kantoor/Acceptantenloge</t>
  </si>
  <si>
    <t>Linoleum</t>
  </si>
  <si>
    <t>Kantine + Voorportaal</t>
  </si>
  <si>
    <t>Linoleum/Hout</t>
  </si>
  <si>
    <t xml:space="preserve">Kantoor </t>
  </si>
  <si>
    <t>Hillegom</t>
  </si>
  <si>
    <t>Marconistraat 16</t>
  </si>
  <si>
    <t>entreehal</t>
  </si>
  <si>
    <t>Kantoren/vergaderzalen</t>
  </si>
  <si>
    <t>Douche</t>
  </si>
  <si>
    <t>Hoekje</t>
  </si>
  <si>
    <t>Trap/trappenhuis</t>
  </si>
  <si>
    <t>Hout</t>
  </si>
  <si>
    <t>Gang/hal</t>
  </si>
  <si>
    <t>Hillegom Schuillokaal</t>
  </si>
  <si>
    <t>Stationsweg 47</t>
  </si>
  <si>
    <t>Schuillokaal</t>
  </si>
  <si>
    <t>Kantoor/Kantine</t>
  </si>
  <si>
    <t>Gang/Hal</t>
  </si>
  <si>
    <t xml:space="preserve">Stationsweg 47 </t>
  </si>
  <si>
    <t>Meerwinkel</t>
  </si>
  <si>
    <t>Daalmeerstraat 9</t>
  </si>
  <si>
    <t>Hoofddorp</t>
  </si>
  <si>
    <t>Sanitaire ruimte</t>
  </si>
  <si>
    <t>00  Begane grond</t>
  </si>
  <si>
    <t>sanitaire ruimte</t>
  </si>
  <si>
    <t>01 1ste verdieping</t>
  </si>
  <si>
    <t>Meeropslag</t>
  </si>
  <si>
    <t>Daalmeerstraat 6</t>
  </si>
  <si>
    <t>Lisse</t>
  </si>
  <si>
    <t>Vennestraat 3-5</t>
  </si>
  <si>
    <t>Entreehal + trappenhuis</t>
  </si>
  <si>
    <t>Sanitair vrouwen</t>
  </si>
  <si>
    <t>Sanitair mannen</t>
  </si>
  <si>
    <t>Vennestraat 3-6</t>
  </si>
  <si>
    <t>Trappenhuis Kantine</t>
  </si>
  <si>
    <t>Staal</t>
  </si>
  <si>
    <t>Vennestraat 3-7</t>
  </si>
  <si>
    <t>Kleedruimte</t>
  </si>
  <si>
    <t>Acceptantenkantoor</t>
  </si>
  <si>
    <t>Noordwijkerhout</t>
  </si>
  <si>
    <t>Walserij 11</t>
  </si>
  <si>
    <t>Kantoor beneden</t>
  </si>
  <si>
    <t>Keuken/Kantine</t>
  </si>
  <si>
    <t>Aarbergerweg 41</t>
  </si>
  <si>
    <t>Hoofdkantoor</t>
  </si>
  <si>
    <t>Restaurant/kantine</t>
  </si>
  <si>
    <t>Keuken</t>
  </si>
  <si>
    <t>Entree</t>
  </si>
  <si>
    <t>C001</t>
  </si>
  <si>
    <t>C002</t>
  </si>
  <si>
    <t>C004</t>
  </si>
  <si>
    <t>P001</t>
  </si>
  <si>
    <t>P02</t>
  </si>
  <si>
    <t>P03</t>
  </si>
  <si>
    <t>C101</t>
  </si>
  <si>
    <t>C102</t>
  </si>
  <si>
    <t>C103</t>
  </si>
  <si>
    <t>02 Tweede verdieping</t>
  </si>
  <si>
    <t>Weegbrug</t>
  </si>
  <si>
    <t>Pro_Meter</t>
  </si>
  <si>
    <t>kantoor</t>
  </si>
  <si>
    <t xml:space="preserve">Sanitair </t>
  </si>
  <si>
    <t>Rijsenhout V&amp;C</t>
  </si>
  <si>
    <t>Kantine en kantoren V&amp;C</t>
  </si>
  <si>
    <t>gang/hal</t>
  </si>
  <si>
    <t>kantine</t>
  </si>
  <si>
    <t>Kleedruimtes/Sanitair</t>
  </si>
  <si>
    <t>Lockeruimte</t>
  </si>
  <si>
    <t>Harde vloer</t>
  </si>
  <si>
    <t>Rijsenhout Grondstoffenhal</t>
  </si>
  <si>
    <t>Grondstoffenhal</t>
  </si>
  <si>
    <t>Lockerruimte</t>
  </si>
  <si>
    <t xml:space="preserve">sanitaire ruimtes </t>
  </si>
  <si>
    <t>Hal/gang</t>
  </si>
  <si>
    <t>Trappenhuis</t>
  </si>
  <si>
    <t>Vergaderruimte</t>
  </si>
  <si>
    <t>RSC</t>
  </si>
  <si>
    <t>Bedrijvenweg 4</t>
  </si>
  <si>
    <t>De Kwakel</t>
  </si>
  <si>
    <t>Kantine/keuken</t>
  </si>
  <si>
    <t>MeerVAB</t>
  </si>
  <si>
    <t>s Gravendamseweg 77</t>
  </si>
  <si>
    <t>Voorhout</t>
  </si>
  <si>
    <t>Weegkantoor</t>
  </si>
  <si>
    <t>Tapijt/PVC</t>
  </si>
  <si>
    <t>Kantoor/vergaderruimte</t>
  </si>
  <si>
    <t>Sanitair/kleedruimte</t>
  </si>
  <si>
    <t>Hal 1</t>
  </si>
  <si>
    <t>1ste verdieping</t>
  </si>
  <si>
    <t>Hal 2</t>
  </si>
  <si>
    <t>Woonhuis 26</t>
  </si>
  <si>
    <t>Aarbergerweg 26</t>
  </si>
  <si>
    <t>NVT</t>
  </si>
  <si>
    <t>N</t>
  </si>
  <si>
    <t>Woonhuis 28</t>
  </si>
  <si>
    <t>Aarbergerweg 28</t>
  </si>
  <si>
    <t>De Beech</t>
  </si>
  <si>
    <t>Beechavenue 13</t>
  </si>
  <si>
    <t>Schiphol-Rijk</t>
  </si>
  <si>
    <t>Kantoor 3de verdieping</t>
  </si>
  <si>
    <t>3de verdieping</t>
  </si>
  <si>
    <t>Kantoor/werkplekken</t>
  </si>
  <si>
    <t>PVC/Tapijt</t>
  </si>
  <si>
    <t>Team Zwerfvuil</t>
  </si>
  <si>
    <t>Kruisweg 1061C</t>
  </si>
  <si>
    <t>keuken/kantine</t>
  </si>
  <si>
    <t>Diemen</t>
  </si>
  <si>
    <t>Landlust 2</t>
  </si>
  <si>
    <t>keuken</t>
  </si>
  <si>
    <t>Soort glas/werkzaamheden</t>
  </si>
  <si>
    <t>Oppervlakte (M2)</t>
  </si>
  <si>
    <t>Aantal zijden</t>
  </si>
  <si>
    <t>Totaal oppervlakte (m2)</t>
  </si>
  <si>
    <t>Prijs per vierkante meter</t>
  </si>
  <si>
    <t>Prijs per beurt</t>
  </si>
  <si>
    <t>Prijs per jaar</t>
  </si>
  <si>
    <t>Glasbewassing gevelglas, buitenzijde</t>
  </si>
  <si>
    <t>Glasbewassing gevelglas, binnenzijde</t>
  </si>
  <si>
    <t>Glasbewassing sep. glas, dubbelzijdig wassen, enkelz. gemeten</t>
  </si>
  <si>
    <t>Hoogwerker</t>
  </si>
  <si>
    <t>Daalmeerstraat 10</t>
  </si>
  <si>
    <t xml:space="preserve">Walserij 11 </t>
  </si>
  <si>
    <t>ProMeter</t>
  </si>
  <si>
    <t>Kantoor V&amp;C</t>
  </si>
  <si>
    <t>Woonhuis</t>
  </si>
  <si>
    <t>Kruisweg 1061 C</t>
  </si>
  <si>
    <t>Recapitulatie regulier schoonmaak en glas</t>
  </si>
  <si>
    <t>Uren per jaar</t>
  </si>
  <si>
    <t>Verdeling productieve uren en bijbehorend tarief</t>
  </si>
  <si>
    <t>Jaarprijs per locatie</t>
  </si>
  <si>
    <t>Schoonmaakmedewerkers</t>
  </si>
  <si>
    <t>Leidinggevende</t>
  </si>
  <si>
    <t>Uren</t>
  </si>
  <si>
    <t>Tarief</t>
  </si>
  <si>
    <t>Totaal</t>
  </si>
  <si>
    <t>Rijsenhout Vergisting &amp; Compostering</t>
  </si>
  <si>
    <t>Totaal aan uren</t>
  </si>
  <si>
    <t>Totaal bedrag reguliere schoonmaak</t>
  </si>
  <si>
    <t>Recapitulatie Glasbewassing</t>
  </si>
  <si>
    <t>Totaal bedrag glasbewassing</t>
  </si>
  <si>
    <t>Vloeren onderhoud (incl. uit- en inruimen van het meubilair)</t>
  </si>
  <si>
    <t>Activiteit</t>
  </si>
  <si>
    <t>Prijs p/m²  excl. btw</t>
  </si>
  <si>
    <t>0-100m²</t>
  </si>
  <si>
    <t>101-500m²</t>
  </si>
  <si>
    <t>houtenvloer oliën</t>
  </si>
  <si>
    <t>harde vloeren met waslaag sprayen</t>
  </si>
  <si>
    <t>Harde vloeren met waslaag Top-Coaten</t>
  </si>
  <si>
    <t>Tapijt Sproei extraheren</t>
  </si>
  <si>
    <t xml:space="preserve">Periodiek </t>
  </si>
  <si>
    <t>Prijs p/stuk excl. btw</t>
  </si>
  <si>
    <t>1 stuk</t>
  </si>
  <si>
    <t>aantal 2 -25</t>
  </si>
  <si>
    <t>Reinigen Koelkasten/vriesruimte koelkasten/Vaatwasser</t>
  </si>
  <si>
    <t>Reinigen bureaustoel</t>
  </si>
  <si>
    <t>Reinigen koffiekasten/pantry kast</t>
  </si>
  <si>
    <t>Reinigen plafond-/ventilatieroosters/ventilatiebuizen</t>
  </si>
  <si>
    <t>Reiningen Kadavercel</t>
  </si>
  <si>
    <t>Reinigen daklicht buitenzijde</t>
  </si>
  <si>
    <t>Reinigen daklicht binnenzijde</t>
  </si>
  <si>
    <t>0-50m²</t>
  </si>
  <si>
    <t>50-500m²</t>
  </si>
  <si>
    <t>Reinigen KCA</t>
  </si>
  <si>
    <t>Technische ruimte/serverruimte</t>
  </si>
  <si>
    <t>Gevel reiniging</t>
  </si>
  <si>
    <t>Overslaghal (grondstoffenhal)</t>
  </si>
  <si>
    <t>Regie tarieven</t>
  </si>
  <si>
    <t>Tarieven</t>
  </si>
  <si>
    <t>Schoonmakers</t>
  </si>
  <si>
    <t>Extra schoonmaakonderhoud Maandag - Vrijdag tijdens openingstijden</t>
  </si>
  <si>
    <t>Extra schoonmaakonderhoud Maandag - Vrijdag buiten openingstijden</t>
  </si>
  <si>
    <t>Calamiteitentarief Maandag - Vrijdag tijdens openingstijden</t>
  </si>
  <si>
    <t>Calamiteitentarief Maandag - Vrijdag buiten openingstijden conform CAO</t>
  </si>
  <si>
    <t>Calamiteitentarief Zaterdag - Zondag conform CAO</t>
  </si>
  <si>
    <t>Calamiteitentarief Feestdagen conform CAO</t>
  </si>
  <si>
    <t>INSCHRIJFPRIJS</t>
  </si>
  <si>
    <t>Naam inschrijver</t>
  </si>
  <si>
    <t>Handtekening</t>
  </si>
  <si>
    <t>Reguliere schoonmaakdienstverlening</t>
  </si>
  <si>
    <t>Glasbewassing</t>
  </si>
  <si>
    <t>Inschrijfprijs</t>
  </si>
  <si>
    <t>4. U dient alle bladen na het invullen rechtsgeldig te ondertekenen en getekend en ingescand bij uw inschrijving te voegen, daarnaast eveneens als Excel formulier ingevuld bij uw inschrijving voegen.</t>
  </si>
  <si>
    <t>7. Een inkrimping en/of uitbreiding van de organisatie Meerlanden, met als gevolg een afname en/of toename van het aantal M2 glas en schoonmaak, mag geen gevolg hebben voor de door u aangegeven prijzen. Deze inkrimping/uitbreiding zal besproken worden en leiden tot een aanpassing van het aantal M2, maar niet tot de onderliggende eenheidsprijzen.</t>
  </si>
  <si>
    <t>Bijlage E Prijzenblad</t>
  </si>
  <si>
    <t>Behorend bij aanbesteding Schoonmaakdiensten en glasbewassing 2024</t>
  </si>
  <si>
    <r>
      <rPr>
        <sz val="11"/>
        <color rgb="FFFFFFFF"/>
        <rFont val="Calibri"/>
        <family val="2"/>
      </rPr>
      <t>1. U dient in alle bladen alleen de</t>
    </r>
    <r>
      <rPr>
        <b/>
        <u/>
        <sz val="11"/>
        <color rgb="FFFFFF00"/>
        <rFont val="Calibri"/>
        <family val="2"/>
      </rPr>
      <t xml:space="preserve"> gele</t>
    </r>
    <r>
      <rPr>
        <sz val="11"/>
        <color rgb="FFFFFF00"/>
        <rFont val="Calibri"/>
        <family val="2"/>
      </rPr>
      <t xml:space="preserve"> </t>
    </r>
    <r>
      <rPr>
        <sz val="11"/>
        <color rgb="FFFFFFFF"/>
        <rFont val="Calibri"/>
        <family val="2"/>
      </rPr>
      <t>velden in te vullen.</t>
    </r>
  </si>
  <si>
    <t xml:space="preserve">2. Prijzen die niet opgegeven zijn, kunnen niet in rekening worden gebracht. </t>
  </si>
  <si>
    <t>Prijzenblad regulier schoonmaak</t>
  </si>
  <si>
    <t>Prijzenblad glasbewassing</t>
  </si>
  <si>
    <t>Prijzenblad Periodiek</t>
  </si>
  <si>
    <r>
      <t xml:space="preserve">Inschrijver wordt verzocht alleen de </t>
    </r>
    <r>
      <rPr>
        <b/>
        <sz val="10"/>
        <color rgb="FFFFFF00"/>
        <rFont val="Verdana"/>
        <family val="2"/>
      </rPr>
      <t>gele</t>
    </r>
    <r>
      <rPr>
        <b/>
        <sz val="10"/>
        <color theme="0"/>
        <rFont val="Verdana"/>
        <family val="2"/>
      </rPr>
      <t xml:space="preserve"> cellen in te vullen, alle overige cellen zijn al ingevuld of bevatten een formule.</t>
    </r>
  </si>
  <si>
    <t>Diepte reiniging keuken Rijsenhout</t>
  </si>
  <si>
    <t>Bereikbaarheidskosten/hoogwerker</t>
  </si>
  <si>
    <t>Diepte reiniging sanitair</t>
  </si>
  <si>
    <t>MeerVAB hal 1</t>
  </si>
  <si>
    <t>MeerVAB hal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</si>
</sst>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 &quot;€&quot;\ * #,##0.00_ ;_ &quot;€&quot;\ * \-#,##0.00_ ;_ &quot;€&quot;\ * &quot;-&quot;??_ ;_ @_ "/>
    <numFmt numFmtId="164" formatCode="_-* #,##0.00_-;_-* #,##0.00\-;_-* &quot;-&quot;??_-;_-@_-"/>
    <numFmt numFmtId="165" formatCode="_(* #,##0.00_);_(* \(#,##0.00\);_(* &quot;-&quot;??_);_(@_)"/>
    <numFmt numFmtId="166" formatCode="&quot;fl&quot;\ #,##0_-;[Red]&quot;fl&quot;\ #,##0\-"/>
    <numFmt numFmtId="167" formatCode="_(&quot;Fl.&quot;* #,##0.00_);_(&quot;Fl.&quot;* \(#,##0.00\);_(&quot;Fl.&quot;* &quot;-&quot;??_);_(@_)"/>
    <numFmt numFmtId="168" formatCode="_-&quot;€&quot;\ * #,##0.00_-;_-&quot;€&quot;\ * #,##0.00\-;_-&quot;€&quot;\ * &quot;-&quot;??_-;_-@_-"/>
    <numFmt numFmtId="169" formatCode="_-[$€]\ * #,##0.00_-;_-[$€]\ * #,##0.00\-;_-[$€]\ * &quot;-&quot;??_-;_-@_-"/>
    <numFmt numFmtId="170" formatCode="_-[$€-2]\ * #,##0.00_-;_-[$€-2]\ * #,##0.00\-;_-[$€-2]\ * &quot;-&quot;??_-"/>
    <numFmt numFmtId="171" formatCode="0\ &quot;m2&quot;"/>
    <numFmt numFmtId="172" formatCode="_-&quot;fl&quot;\ * #,##0.00_-;_-&quot;fl&quot;\ * #,##0.00\-;_-&quot;fl&quot;\ * &quot;-&quot;??_-;_-@_-"/>
    <numFmt numFmtId="173" formatCode="_-&quot;€&quot;* #,##0.00_-;\-&quot;€&quot;* #,##0.00_-;_-&quot;€&quot;* &quot;-&quot;??_-;_-@_-"/>
    <numFmt numFmtId="174" formatCode="_-&quot;F&quot;\ * #,##0_-;_-&quot;F&quot;\ * #,##0\-;_-&quot;F&quot;\ * &quot;-&quot;_-;_-@_-"/>
    <numFmt numFmtId="175" formatCode="_-&quot;F&quot;\ * #,##0.00_-;_-&quot;F&quot;\ * #,##0.00\-;_-&quot;F&quot;\ * &quot;-&quot;??_-;_-@_-"/>
  </numFmts>
  <fonts count="7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sz val="11"/>
      <color indexed="8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b/>
      <sz val="14"/>
      <name val="Verdana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Geneva"/>
    </font>
    <font>
      <sz val="10"/>
      <name val="Helv"/>
    </font>
    <font>
      <sz val="12"/>
      <name val="Arial MT"/>
    </font>
    <font>
      <sz val="10"/>
      <name val="Arial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5"/>
      <color theme="10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1"/>
      <color indexed="9"/>
      <name val="Century Gothic"/>
      <family val="2"/>
    </font>
    <font>
      <sz val="11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sz val="8"/>
      <name val="Calibri"/>
      <family val="2"/>
      <scheme val="minor"/>
    </font>
    <font>
      <sz val="9"/>
      <color rgb="FFFFC000"/>
      <name val="Verdana"/>
      <family val="2"/>
    </font>
    <font>
      <sz val="11"/>
      <name val="Calibri"/>
      <family val="2"/>
      <scheme val="minor"/>
    </font>
    <font>
      <sz val="9"/>
      <color rgb="FF000000"/>
      <name val="Verdana"/>
      <family val="2"/>
    </font>
    <font>
      <sz val="9"/>
      <color theme="1" tint="4.9989318521683403E-2"/>
      <name val="Verdana"/>
      <family val="2"/>
    </font>
    <font>
      <sz val="11"/>
      <color theme="1" tint="4.9989318521683403E-2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b/>
      <sz val="10"/>
      <color theme="1"/>
      <name val="Open Sans"/>
      <family val="2"/>
    </font>
    <font>
      <b/>
      <sz val="18"/>
      <color theme="0"/>
      <name val="Open Sans"/>
      <family val="2"/>
    </font>
    <font>
      <b/>
      <sz val="10"/>
      <name val="Open Sans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9"/>
      <color theme="1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theme="0"/>
      <name val="Verdana"/>
      <family val="2"/>
    </font>
    <font>
      <b/>
      <sz val="11"/>
      <color theme="0"/>
      <name val="Calibri"/>
      <family val="2"/>
      <scheme val="minor"/>
    </font>
    <font>
      <sz val="11"/>
      <color theme="0"/>
      <name val="Verdana"/>
      <family val="2"/>
    </font>
    <font>
      <sz val="11"/>
      <color rgb="FFFFFFFF"/>
      <name val="Calibri"/>
      <family val="2"/>
    </font>
    <font>
      <b/>
      <u/>
      <sz val="11"/>
      <color rgb="FFFFFF00"/>
      <name val="Calibri"/>
      <family val="2"/>
    </font>
    <font>
      <sz val="11"/>
      <color rgb="FFFFFF00"/>
      <name val="Calibri"/>
      <family val="2"/>
    </font>
    <font>
      <sz val="11"/>
      <color theme="0"/>
      <name val="Calibri"/>
      <family val="2"/>
    </font>
    <font>
      <b/>
      <sz val="10"/>
      <color rgb="FFFFFF00"/>
      <name val="Verdana"/>
      <family val="2"/>
    </font>
    <font>
      <b/>
      <sz val="14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3C7D22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9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8" fillId="4" borderId="0" applyNumberFormat="0" applyBorder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9" fillId="5" borderId="7" applyNumberFormat="0" applyAlignment="0" applyProtection="0"/>
    <xf numFmtId="0" fontId="10" fillId="6" borderId="8" applyNumberFormat="0" applyAlignment="0" applyProtection="0"/>
    <xf numFmtId="38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7" borderId="0" applyNumberFormat="0" applyBorder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170" fontId="22" fillId="0" borderId="0" applyNumberFormat="0" applyFill="0" applyBorder="0" applyAlignment="0" applyProtection="0">
      <alignment vertical="top"/>
      <protection locked="0"/>
    </xf>
    <xf numFmtId="0" fontId="23" fillId="8" borderId="7" applyNumberFormat="0" applyAlignment="0" applyProtection="0"/>
    <xf numFmtId="0" fontId="23" fillId="8" borderId="7" applyNumberFormat="0" applyAlignment="0" applyProtection="0"/>
    <xf numFmtId="0" fontId="23" fillId="8" borderId="7" applyNumberFormat="0" applyAlignment="0" applyProtection="0"/>
    <xf numFmtId="0" fontId="23" fillId="8" borderId="7" applyNumberFormat="0" applyAlignment="0" applyProtection="0"/>
    <xf numFmtId="0" fontId="23" fillId="8" borderId="7" applyNumberFormat="0" applyAlignment="0" applyProtection="0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0" fontId="24" fillId="9" borderId="1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6" fillId="10" borderId="0"/>
    <xf numFmtId="164" fontId="27" fillId="0" borderId="0">
      <alignment horizontal="center" vertical="center" textRotation="90" wrapText="1"/>
    </xf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8" fillId="9" borderId="12"/>
    <xf numFmtId="0" fontId="29" fillId="0" borderId="13" applyNumberFormat="0" applyFill="0" applyAlignment="0" applyProtection="0"/>
    <xf numFmtId="171" fontId="28" fillId="0" borderId="0"/>
    <xf numFmtId="171" fontId="28" fillId="0" borderId="0"/>
    <xf numFmtId="0" fontId="30" fillId="11" borderId="0" applyNumberFormat="0" applyBorder="0" applyAlignment="0" applyProtection="0"/>
    <xf numFmtId="0" fontId="31" fillId="0" borderId="0" applyNumberFormat="0" applyBorder="0">
      <protection locked="0"/>
    </xf>
    <xf numFmtId="0" fontId="1" fillId="0" borderId="0"/>
    <xf numFmtId="0" fontId="1" fillId="0" borderId="0"/>
    <xf numFmtId="0" fontId="12" fillId="0" borderId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1" fillId="12" borderId="14" applyNumberFormat="0" applyFont="0" applyAlignment="0" applyProtection="0"/>
    <xf numFmtId="0" fontId="32" fillId="0" borderId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3" fillId="5" borderId="15" applyNumberFormat="0" applyAlignment="0" applyProtection="0"/>
    <xf numFmtId="0" fontId="34" fillId="13" borderId="2" applyNumberFormat="0" applyFont="0" applyFill="0" applyBorder="0" applyAlignment="0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14" borderId="16" applyNumberFormat="0" applyFont="0" applyBorder="0">
      <alignment horizontal="center"/>
    </xf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6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0" fontId="39" fillId="0" borderId="17" applyNumberFormat="0" applyFill="0" applyAlignment="0" applyProtection="0"/>
    <xf numFmtId="172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168" fontId="1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173" fontId="24" fillId="0" borderId="0"/>
    <xf numFmtId="17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39">
    <xf numFmtId="0" fontId="0" fillId="0" borderId="0" xfId="0"/>
    <xf numFmtId="1" fontId="1" fillId="3" borderId="0" xfId="4" applyNumberFormat="1" applyFill="1"/>
    <xf numFmtId="1" fontId="1" fillId="3" borderId="6" xfId="4" applyNumberFormat="1" applyFill="1" applyBorder="1"/>
    <xf numFmtId="1" fontId="41" fillId="3" borderId="0" xfId="4" applyNumberFormat="1" applyFont="1" applyFill="1"/>
    <xf numFmtId="1" fontId="27" fillId="3" borderId="19" xfId="4" applyNumberFormat="1" applyFont="1" applyFill="1" applyBorder="1"/>
    <xf numFmtId="1" fontId="41" fillId="3" borderId="19" xfId="4" applyNumberFormat="1" applyFont="1" applyFill="1" applyBorder="1" applyAlignment="1">
      <alignment horizontal="left"/>
    </xf>
    <xf numFmtId="1" fontId="42" fillId="3" borderId="19" xfId="4" applyNumberFormat="1" applyFont="1" applyFill="1" applyBorder="1" applyAlignment="1">
      <alignment horizontal="right"/>
    </xf>
    <xf numFmtId="2" fontId="41" fillId="3" borderId="19" xfId="4" applyNumberFormat="1" applyFont="1" applyFill="1" applyBorder="1" applyAlignment="1">
      <alignment horizontal="right"/>
    </xf>
    <xf numFmtId="1" fontId="41" fillId="3" borderId="19" xfId="4" applyNumberFormat="1" applyFont="1" applyFill="1" applyBorder="1" applyAlignment="1">
      <alignment horizontal="center"/>
    </xf>
    <xf numFmtId="1" fontId="41" fillId="3" borderId="19" xfId="4" applyNumberFormat="1" applyFont="1" applyFill="1" applyBorder="1"/>
    <xf numFmtId="0" fontId="4" fillId="0" borderId="1" xfId="1129" applyFont="1" applyBorder="1"/>
    <xf numFmtId="2" fontId="4" fillId="3" borderId="1" xfId="4" applyNumberFormat="1" applyFont="1" applyFill="1" applyBorder="1" applyAlignment="1">
      <alignment horizontal="left" vertical="center"/>
    </xf>
    <xf numFmtId="1" fontId="27" fillId="3" borderId="19" xfId="4" applyNumberFormat="1" applyFont="1" applyFill="1" applyBorder="1" applyAlignment="1">
      <alignment vertical="top"/>
    </xf>
    <xf numFmtId="0" fontId="44" fillId="0" borderId="1" xfId="0" applyFont="1" applyBorder="1"/>
    <xf numFmtId="0" fontId="43" fillId="0" borderId="1" xfId="0" applyFont="1" applyBorder="1"/>
    <xf numFmtId="0" fontId="44" fillId="0" borderId="1" xfId="0" quotePrefix="1" applyFont="1" applyBorder="1"/>
    <xf numFmtId="2" fontId="0" fillId="0" borderId="1" xfId="0" applyNumberFormat="1" applyBorder="1"/>
    <xf numFmtId="0" fontId="4" fillId="0" borderId="1" xfId="0" applyFont="1" applyBorder="1"/>
    <xf numFmtId="0" fontId="48" fillId="0" borderId="1" xfId="0" applyFont="1" applyBorder="1"/>
    <xf numFmtId="0" fontId="44" fillId="0" borderId="4" xfId="0" applyFont="1" applyBorder="1"/>
    <xf numFmtId="0" fontId="44" fillId="0" borderId="3" xfId="0" applyFont="1" applyBorder="1"/>
    <xf numFmtId="2" fontId="48" fillId="0" borderId="1" xfId="0" applyNumberFormat="1" applyFont="1" applyBorder="1"/>
    <xf numFmtId="0" fontId="4" fillId="0" borderId="1" xfId="1130" applyFont="1" applyBorder="1"/>
    <xf numFmtId="0" fontId="49" fillId="0" borderId="1" xfId="0" applyFont="1" applyBorder="1"/>
    <xf numFmtId="0" fontId="50" fillId="0" borderId="1" xfId="0" applyFont="1" applyBorder="1"/>
    <xf numFmtId="0" fontId="4" fillId="16" borderId="1" xfId="1130" applyFont="1" applyFill="1" applyBorder="1"/>
    <xf numFmtId="1" fontId="51" fillId="3" borderId="19" xfId="4" applyNumberFormat="1" applyFont="1" applyFill="1" applyBorder="1" applyAlignment="1">
      <alignment vertical="top"/>
    </xf>
    <xf numFmtId="1" fontId="52" fillId="3" borderId="1" xfId="4" applyNumberFormat="1" applyFont="1" applyFill="1" applyBorder="1" applyAlignment="1">
      <alignment horizontal="left"/>
    </xf>
    <xf numFmtId="1" fontId="53" fillId="3" borderId="1" xfId="4" applyNumberFormat="1" applyFont="1" applyFill="1" applyBorder="1" applyAlignment="1">
      <alignment horizontal="center"/>
    </xf>
    <xf numFmtId="1" fontId="52" fillId="3" borderId="1" xfId="4" applyNumberFormat="1" applyFont="1" applyFill="1" applyBorder="1"/>
    <xf numFmtId="0" fontId="49" fillId="0" borderId="3" xfId="0" applyFont="1" applyBorder="1"/>
    <xf numFmtId="1" fontId="52" fillId="3" borderId="19" xfId="4" applyNumberFormat="1" applyFont="1" applyFill="1" applyBorder="1" applyAlignment="1">
      <alignment horizontal="left"/>
    </xf>
    <xf numFmtId="1" fontId="52" fillId="16" borderId="19" xfId="4" applyNumberFormat="1" applyFont="1" applyFill="1" applyBorder="1" applyAlignment="1">
      <alignment horizontal="left"/>
    </xf>
    <xf numFmtId="1" fontId="53" fillId="16" borderId="19" xfId="4" applyNumberFormat="1" applyFont="1" applyFill="1" applyBorder="1" applyAlignment="1">
      <alignment horizontal="center"/>
    </xf>
    <xf numFmtId="1" fontId="52" fillId="16" borderId="19" xfId="4" applyNumberFormat="1" applyFont="1" applyFill="1" applyBorder="1"/>
    <xf numFmtId="1" fontId="52" fillId="3" borderId="19" xfId="4" applyNumberFormat="1" applyFont="1" applyFill="1" applyBorder="1" applyAlignment="1">
      <alignment vertical="top"/>
    </xf>
    <xf numFmtId="0" fontId="0" fillId="0" borderId="1" xfId="0" applyBorder="1"/>
    <xf numFmtId="0" fontId="54" fillId="18" borderId="0" xfId="0" applyFont="1" applyFill="1" applyAlignment="1">
      <alignment horizontal="center" vertical="center"/>
    </xf>
    <xf numFmtId="0" fontId="56" fillId="18" borderId="0" xfId="0" applyFont="1" applyFill="1" applyAlignment="1">
      <alignment horizontal="center" vertical="center"/>
    </xf>
    <xf numFmtId="2" fontId="5" fillId="18" borderId="1" xfId="1002" applyNumberFormat="1" applyFont="1" applyFill="1" applyBorder="1" applyAlignment="1">
      <alignment vertical="top" wrapText="1"/>
    </xf>
    <xf numFmtId="0" fontId="5" fillId="18" borderId="1" xfId="1002" applyFont="1" applyFill="1" applyBorder="1" applyAlignment="1">
      <alignment horizontal="center" vertical="center" wrapText="1"/>
    </xf>
    <xf numFmtId="49" fontId="5" fillId="18" borderId="1" xfId="1002" applyNumberFormat="1" applyFont="1" applyFill="1" applyBorder="1" applyAlignment="1">
      <alignment horizontal="center" vertical="center" wrapText="1"/>
    </xf>
    <xf numFmtId="0" fontId="5" fillId="18" borderId="18" xfId="1002" applyFont="1" applyFill="1" applyBorder="1" applyAlignment="1">
      <alignment horizontal="center" vertical="center" wrapText="1"/>
    </xf>
    <xf numFmtId="2" fontId="5" fillId="18" borderId="1" xfId="1002" applyNumberFormat="1" applyFont="1" applyFill="1" applyBorder="1" applyAlignment="1">
      <alignment horizontal="center" vertical="center" wrapText="1"/>
    </xf>
    <xf numFmtId="2" fontId="5" fillId="18" borderId="18" xfId="1002" applyNumberFormat="1" applyFont="1" applyFill="1" applyBorder="1" applyAlignment="1">
      <alignment vertical="top" wrapText="1"/>
    </xf>
    <xf numFmtId="2" fontId="5" fillId="18" borderId="20" xfId="957" applyNumberFormat="1" applyFont="1" applyFill="1" applyBorder="1"/>
    <xf numFmtId="0" fontId="5" fillId="18" borderId="20" xfId="957" applyFont="1" applyFill="1" applyBorder="1"/>
    <xf numFmtId="0" fontId="4" fillId="18" borderId="1" xfId="957" applyFont="1" applyFill="1" applyBorder="1"/>
    <xf numFmtId="2" fontId="5" fillId="18" borderId="18" xfId="1002" quotePrefix="1" applyNumberFormat="1" applyFont="1" applyFill="1" applyBorder="1" applyAlignment="1">
      <alignment vertical="top" wrapText="1"/>
    </xf>
    <xf numFmtId="0" fontId="54" fillId="18" borderId="18" xfId="0" applyFont="1" applyFill="1" applyBorder="1" applyAlignment="1">
      <alignment horizontal="center" vertical="center"/>
    </xf>
    <xf numFmtId="0" fontId="54" fillId="18" borderId="20" xfId="0" applyFont="1" applyFill="1" applyBorder="1" applyAlignment="1">
      <alignment horizontal="center" vertical="center"/>
    </xf>
    <xf numFmtId="0" fontId="54" fillId="18" borderId="21" xfId="0" applyFont="1" applyFill="1" applyBorder="1" applyAlignment="1">
      <alignment horizontal="center" vertical="center"/>
    </xf>
    <xf numFmtId="44" fontId="44" fillId="0" borderId="1" xfId="0" quotePrefix="1" applyNumberFormat="1" applyFont="1" applyBorder="1"/>
    <xf numFmtId="0" fontId="5" fillId="18" borderId="1" xfId="1130" applyFont="1" applyFill="1" applyBorder="1"/>
    <xf numFmtId="0" fontId="5" fillId="18" borderId="1" xfId="0" applyFont="1" applyFill="1" applyBorder="1"/>
    <xf numFmtId="2" fontId="5" fillId="18" borderId="1" xfId="0" applyNumberFormat="1" applyFont="1" applyFill="1" applyBorder="1"/>
    <xf numFmtId="1" fontId="5" fillId="18" borderId="1" xfId="4" applyNumberFormat="1" applyFont="1" applyFill="1" applyBorder="1" applyAlignment="1">
      <alignment horizontal="left" vertical="center"/>
    </xf>
    <xf numFmtId="2" fontId="5" fillId="18" borderId="1" xfId="4" applyNumberFormat="1" applyFont="1" applyFill="1" applyBorder="1" applyAlignment="1">
      <alignment horizontal="right" vertical="center"/>
    </xf>
    <xf numFmtId="44" fontId="0" fillId="0" borderId="1" xfId="0" applyNumberFormat="1" applyBorder="1"/>
    <xf numFmtId="0" fontId="59" fillId="0" borderId="0" xfId="0" applyFont="1"/>
    <xf numFmtId="0" fontId="0" fillId="0" borderId="0" xfId="0" applyAlignment="1">
      <alignment horizontal="center" vertical="center"/>
    </xf>
    <xf numFmtId="0" fontId="62" fillId="0" borderId="19" xfId="751" applyFont="1" applyBorder="1" applyAlignment="1" applyProtection="1">
      <alignment horizontal="center" vertical="center"/>
      <protection hidden="1"/>
    </xf>
    <xf numFmtId="0" fontId="62" fillId="0" borderId="0" xfId="751" applyFont="1" applyAlignment="1" applyProtection="1">
      <alignment horizontal="center" vertical="center"/>
      <protection hidden="1"/>
    </xf>
    <xf numFmtId="0" fontId="5" fillId="18" borderId="4" xfId="751" applyFont="1" applyFill="1" applyBorder="1" applyAlignment="1" applyProtection="1">
      <alignment horizontal="center" vertical="center"/>
      <protection hidden="1"/>
    </xf>
    <xf numFmtId="2" fontId="5" fillId="18" borderId="1" xfId="957" applyNumberFormat="1" applyFont="1" applyFill="1" applyBorder="1"/>
    <xf numFmtId="0" fontId="5" fillId="18" borderId="1" xfId="957" applyFont="1" applyFill="1" applyBorder="1"/>
    <xf numFmtId="2" fontId="5" fillId="0" borderId="18" xfId="1002" quotePrefix="1" applyNumberFormat="1" applyFont="1" applyBorder="1" applyAlignment="1">
      <alignment vertical="top" wrapText="1"/>
    </xf>
    <xf numFmtId="2" fontId="4" fillId="0" borderId="1" xfId="957" applyNumberFormat="1" applyFont="1" applyBorder="1"/>
    <xf numFmtId="0" fontId="4" fillId="0" borderId="1" xfId="957" applyFont="1" applyBorder="1"/>
    <xf numFmtId="2" fontId="4" fillId="0" borderId="18" xfId="1002" applyNumberFormat="1" applyFont="1" applyBorder="1" applyAlignment="1">
      <alignment vertical="top" wrapText="1"/>
    </xf>
    <xf numFmtId="2" fontId="4" fillId="0" borderId="18" xfId="1002" quotePrefix="1" applyNumberFormat="1" applyFont="1" applyBorder="1" applyAlignment="1">
      <alignment vertical="top" wrapText="1"/>
    </xf>
    <xf numFmtId="2" fontId="4" fillId="0" borderId="20" xfId="957" applyNumberFormat="1" applyFont="1" applyBorder="1"/>
    <xf numFmtId="0" fontId="4" fillId="0" borderId="20" xfId="957" applyFont="1" applyBorder="1"/>
    <xf numFmtId="2" fontId="4" fillId="0" borderId="1" xfId="1002" applyNumberFormat="1" applyFont="1" applyBorder="1" applyAlignment="1">
      <alignment vertical="top" wrapText="1"/>
    </xf>
    <xf numFmtId="0" fontId="0" fillId="19" borderId="0" xfId="0" applyFill="1"/>
    <xf numFmtId="0" fontId="64" fillId="0" borderId="0" xfId="0" applyFont="1"/>
    <xf numFmtId="0" fontId="65" fillId="19" borderId="0" xfId="0" applyFont="1" applyFill="1"/>
    <xf numFmtId="0" fontId="66" fillId="19" borderId="0" xfId="0" applyFont="1" applyFill="1"/>
    <xf numFmtId="0" fontId="66" fillId="19" borderId="0" xfId="0" applyFont="1" applyFill="1" applyAlignment="1">
      <alignment horizontal="right"/>
    </xf>
    <xf numFmtId="0" fontId="0" fillId="0" borderId="6" xfId="0" applyBorder="1"/>
    <xf numFmtId="0" fontId="65" fillId="19" borderId="22" xfId="0" applyFont="1" applyFill="1" applyBorder="1" applyAlignment="1">
      <alignment vertical="center"/>
    </xf>
    <xf numFmtId="44" fontId="0" fillId="20" borderId="27" xfId="0" applyNumberFormat="1" applyFill="1" applyBorder="1"/>
    <xf numFmtId="44" fontId="0" fillId="18" borderId="26" xfId="0" applyNumberFormat="1" applyFill="1" applyBorder="1"/>
    <xf numFmtId="44" fontId="0" fillId="20" borderId="22" xfId="0" applyNumberFormat="1" applyFill="1" applyBorder="1"/>
    <xf numFmtId="0" fontId="59" fillId="19" borderId="0" xfId="0" applyFont="1" applyFill="1"/>
    <xf numFmtId="0" fontId="0" fillId="16" borderId="27" xfId="0" applyFill="1" applyBorder="1"/>
    <xf numFmtId="0" fontId="0" fillId="16" borderId="22" xfId="0" applyFill="1" applyBorder="1"/>
    <xf numFmtId="0" fontId="0" fillId="16" borderId="26" xfId="0" applyFill="1" applyBorder="1"/>
    <xf numFmtId="0" fontId="65" fillId="19" borderId="22" xfId="0" applyFont="1" applyFill="1" applyBorder="1"/>
    <xf numFmtId="0" fontId="67" fillId="19" borderId="0" xfId="0" applyFont="1" applyFill="1"/>
    <xf numFmtId="0" fontId="59" fillId="19" borderId="0" xfId="1" applyFont="1" applyFill="1" applyAlignment="1">
      <alignment wrapText="1"/>
    </xf>
    <xf numFmtId="0" fontId="59" fillId="19" borderId="0" xfId="1" applyFont="1" applyFill="1"/>
    <xf numFmtId="44" fontId="0" fillId="0" borderId="4" xfId="0" applyNumberFormat="1" applyBorder="1"/>
    <xf numFmtId="0" fontId="0" fillId="0" borderId="2" xfId="0" applyBorder="1" applyAlignment="1">
      <alignment horizontal="center" vertical="center"/>
    </xf>
    <xf numFmtId="0" fontId="61" fillId="18" borderId="1" xfId="0" applyFont="1" applyFill="1" applyBorder="1" applyAlignment="1">
      <alignment horizontal="right" vertical="center"/>
    </xf>
    <xf numFmtId="2" fontId="61" fillId="18" borderId="1" xfId="0" applyNumberFormat="1" applyFont="1" applyFill="1" applyBorder="1" applyAlignment="1">
      <alignment vertical="center"/>
    </xf>
    <xf numFmtId="0" fontId="61" fillId="18" borderId="1" xfId="0" applyFont="1" applyFill="1" applyBorder="1" applyAlignment="1">
      <alignment vertical="center"/>
    </xf>
    <xf numFmtId="0" fontId="61" fillId="18" borderId="18" xfId="0" applyFont="1" applyFill="1" applyBorder="1" applyAlignment="1">
      <alignment vertical="center"/>
    </xf>
    <xf numFmtId="44" fontId="61" fillId="18" borderId="29" xfId="0" applyNumberFormat="1" applyFont="1" applyFill="1" applyBorder="1"/>
    <xf numFmtId="0" fontId="0" fillId="0" borderId="30" xfId="0" applyBorder="1"/>
    <xf numFmtId="44" fontId="0" fillId="18" borderId="1" xfId="0" applyNumberFormat="1" applyFill="1" applyBorder="1"/>
    <xf numFmtId="44" fontId="0" fillId="0" borderId="21" xfId="0" applyNumberFormat="1" applyBorder="1"/>
    <xf numFmtId="0" fontId="68" fillId="19" borderId="0" xfId="0" applyFont="1" applyFill="1"/>
    <xf numFmtId="2" fontId="5" fillId="18" borderId="29" xfId="957" applyNumberFormat="1" applyFont="1" applyFill="1" applyBorder="1"/>
    <xf numFmtId="0" fontId="61" fillId="18" borderId="31" xfId="0" applyFont="1" applyFill="1" applyBorder="1" applyAlignment="1">
      <alignment horizontal="right"/>
    </xf>
    <xf numFmtId="0" fontId="61" fillId="18" borderId="29" xfId="0" applyFont="1" applyFill="1" applyBorder="1"/>
    <xf numFmtId="44" fontId="0" fillId="18" borderId="18" xfId="0" applyNumberFormat="1" applyFill="1" applyBorder="1"/>
    <xf numFmtId="44" fontId="54" fillId="18" borderId="29" xfId="0" applyNumberFormat="1" applyFont="1" applyFill="1" applyBorder="1" applyAlignment="1">
      <alignment horizontal="center" vertical="center"/>
    </xf>
    <xf numFmtId="1" fontId="27" fillId="3" borderId="0" xfId="4" applyNumberFormat="1" applyFont="1" applyFill="1"/>
    <xf numFmtId="1" fontId="27" fillId="3" borderId="0" xfId="4" applyNumberFormat="1" applyFont="1" applyFill="1" applyAlignment="1">
      <alignment vertical="top"/>
    </xf>
    <xf numFmtId="2" fontId="49" fillId="0" borderId="1" xfId="0" applyNumberFormat="1" applyFont="1" applyBorder="1"/>
    <xf numFmtId="2" fontId="49" fillId="0" borderId="1" xfId="0" applyNumberFormat="1" applyFont="1" applyBorder="1" applyAlignment="1">
      <alignment horizontal="right"/>
    </xf>
    <xf numFmtId="2" fontId="52" fillId="3" borderId="19" xfId="4" applyNumberFormat="1" applyFont="1" applyFill="1" applyBorder="1" applyAlignment="1">
      <alignment vertical="top"/>
    </xf>
    <xf numFmtId="2" fontId="52" fillId="16" borderId="19" xfId="4" applyNumberFormat="1" applyFont="1" applyFill="1" applyBorder="1" applyAlignment="1">
      <alignment horizontal="right"/>
    </xf>
    <xf numFmtId="2" fontId="52" fillId="3" borderId="1" xfId="4" applyNumberFormat="1" applyFont="1" applyFill="1" applyBorder="1" applyAlignment="1">
      <alignment horizontal="right"/>
    </xf>
    <xf numFmtId="2" fontId="49" fillId="0" borderId="3" xfId="0" applyNumberFormat="1" applyFont="1" applyBorder="1"/>
    <xf numFmtId="2" fontId="44" fillId="0" borderId="1" xfId="0" applyNumberFormat="1" applyFont="1" applyBorder="1"/>
    <xf numFmtId="0" fontId="72" fillId="19" borderId="0" xfId="0" applyFont="1" applyFill="1"/>
    <xf numFmtId="0" fontId="74" fillId="19" borderId="0" xfId="0" applyFont="1" applyFill="1"/>
    <xf numFmtId="44" fontId="5" fillId="18" borderId="1" xfId="1002" applyNumberFormat="1" applyFont="1" applyFill="1" applyBorder="1" applyAlignment="1">
      <alignment horizontal="center" vertical="center" wrapText="1"/>
    </xf>
    <xf numFmtId="0" fontId="47" fillId="0" borderId="1" xfId="0" applyFont="1" applyBorder="1"/>
    <xf numFmtId="44" fontId="4" fillId="3" borderId="1" xfId="4" applyNumberFormat="1" applyFont="1" applyFill="1" applyBorder="1" applyAlignment="1">
      <alignment horizontal="left" vertical="center"/>
    </xf>
    <xf numFmtId="2" fontId="46" fillId="15" borderId="1" xfId="0" applyNumberFormat="1" applyFont="1" applyFill="1" applyBorder="1"/>
    <xf numFmtId="0" fontId="4" fillId="15" borderId="1" xfId="0" applyFont="1" applyFill="1" applyBorder="1"/>
    <xf numFmtId="44" fontId="4" fillId="15" borderId="1" xfId="4" applyNumberFormat="1" applyFont="1" applyFill="1" applyBorder="1" applyAlignment="1">
      <alignment horizontal="left" vertical="center"/>
    </xf>
    <xf numFmtId="2" fontId="4" fillId="18" borderId="1" xfId="957" applyNumberFormat="1" applyFont="1" applyFill="1" applyBorder="1"/>
    <xf numFmtId="44" fontId="4" fillId="18" borderId="1" xfId="957" applyNumberFormat="1" applyFont="1" applyFill="1" applyBorder="1"/>
    <xf numFmtId="44" fontId="5" fillId="18" borderId="1" xfId="957" applyNumberFormat="1" applyFont="1" applyFill="1" applyBorder="1"/>
    <xf numFmtId="2" fontId="4" fillId="18" borderId="18" xfId="957" applyNumberFormat="1" applyFont="1" applyFill="1" applyBorder="1"/>
    <xf numFmtId="0" fontId="4" fillId="18" borderId="18" xfId="957" applyFont="1" applyFill="1" applyBorder="1"/>
    <xf numFmtId="44" fontId="4" fillId="18" borderId="18" xfId="957" applyNumberFormat="1" applyFont="1" applyFill="1" applyBorder="1"/>
    <xf numFmtId="44" fontId="5" fillId="18" borderId="18" xfId="957" applyNumberFormat="1" applyFont="1" applyFill="1" applyBorder="1"/>
    <xf numFmtId="0" fontId="0" fillId="0" borderId="19" xfId="0" applyBorder="1"/>
    <xf numFmtId="0" fontId="44" fillId="16" borderId="1" xfId="0" applyFont="1" applyFill="1" applyBorder="1"/>
    <xf numFmtId="2" fontId="4" fillId="18" borderId="20" xfId="957" applyNumberFormat="1" applyFont="1" applyFill="1" applyBorder="1"/>
    <xf numFmtId="44" fontId="4" fillId="18" borderId="21" xfId="957" applyNumberFormat="1" applyFont="1" applyFill="1" applyBorder="1"/>
    <xf numFmtId="44" fontId="4" fillId="18" borderId="20" xfId="957" applyNumberFormat="1" applyFont="1" applyFill="1" applyBorder="1"/>
    <xf numFmtId="2" fontId="48" fillId="15" borderId="1" xfId="0" applyNumberFormat="1" applyFont="1" applyFill="1" applyBorder="1"/>
    <xf numFmtId="0" fontId="48" fillId="15" borderId="1" xfId="0" applyFont="1" applyFill="1" applyBorder="1"/>
    <xf numFmtId="44" fontId="5" fillId="18" borderId="20" xfId="957" applyNumberFormat="1" applyFont="1" applyFill="1" applyBorder="1"/>
    <xf numFmtId="2" fontId="5" fillId="0" borderId="18" xfId="1002" applyNumberFormat="1" applyFont="1" applyBorder="1" applyAlignment="1">
      <alignment vertical="top" wrapText="1"/>
    </xf>
    <xf numFmtId="44" fontId="4" fillId="0" borderId="20" xfId="957" applyNumberFormat="1" applyFont="1" applyBorder="1"/>
    <xf numFmtId="44" fontId="4" fillId="0" borderId="1" xfId="957" applyNumberFormat="1" applyFont="1" applyBorder="1"/>
    <xf numFmtId="0" fontId="46" fillId="15" borderId="1" xfId="0" applyFont="1" applyFill="1" applyBorder="1"/>
    <xf numFmtId="0" fontId="4" fillId="18" borderId="20" xfId="957" applyFont="1" applyFill="1" applyBorder="1"/>
    <xf numFmtId="44" fontId="5" fillId="0" borderId="21" xfId="957" applyNumberFormat="1" applyFont="1" applyBorder="1"/>
    <xf numFmtId="44" fontId="5" fillId="18" borderId="21" xfId="957" applyNumberFormat="1" applyFont="1" applyFill="1" applyBorder="1"/>
    <xf numFmtId="2" fontId="4" fillId="0" borderId="1" xfId="0" applyNumberFormat="1" applyFont="1" applyBorder="1"/>
    <xf numFmtId="44" fontId="5" fillId="18" borderId="1" xfId="4" applyNumberFormat="1" applyFont="1" applyFill="1" applyBorder="1" applyAlignment="1">
      <alignment horizontal="left" vertical="center"/>
    </xf>
    <xf numFmtId="2" fontId="4" fillId="18" borderId="21" xfId="957" applyNumberFormat="1" applyFont="1" applyFill="1" applyBorder="1"/>
    <xf numFmtId="2" fontId="46" fillId="17" borderId="1" xfId="0" applyNumberFormat="1" applyFont="1" applyFill="1" applyBorder="1"/>
    <xf numFmtId="0" fontId="46" fillId="17" borderId="1" xfId="0" applyFont="1" applyFill="1" applyBorder="1"/>
    <xf numFmtId="0" fontId="44" fillId="17" borderId="1" xfId="0" applyFont="1" applyFill="1" applyBorder="1"/>
    <xf numFmtId="44" fontId="4" fillId="17" borderId="1" xfId="4" applyNumberFormat="1" applyFont="1" applyFill="1" applyBorder="1" applyAlignment="1">
      <alignment horizontal="left" vertical="center"/>
    </xf>
    <xf numFmtId="2" fontId="0" fillId="0" borderId="0" xfId="0" applyNumberFormat="1"/>
    <xf numFmtId="44" fontId="0" fillId="0" borderId="0" xfId="0" applyNumberFormat="1"/>
    <xf numFmtId="44" fontId="4" fillId="2" borderId="1" xfId="4" applyNumberFormat="1" applyFont="1" applyFill="1" applyBorder="1" applyAlignment="1" applyProtection="1">
      <alignment horizontal="left" vertical="center"/>
      <protection locked="0"/>
    </xf>
    <xf numFmtId="1" fontId="4" fillId="2" borderId="1" xfId="4" applyNumberFormat="1" applyFont="1" applyFill="1" applyBorder="1" applyAlignment="1" applyProtection="1">
      <alignment horizontal="left" vertical="center"/>
      <protection locked="0"/>
    </xf>
    <xf numFmtId="0" fontId="4" fillId="2" borderId="1" xfId="4" applyFont="1" applyFill="1" applyBorder="1" applyAlignment="1" applyProtection="1">
      <alignment horizontal="left" vertical="center"/>
      <protection locked="0"/>
    </xf>
    <xf numFmtId="2" fontId="5" fillId="18" borderId="18" xfId="1002" applyNumberFormat="1" applyFont="1" applyFill="1" applyBorder="1" applyAlignment="1">
      <alignment horizontal="center" vertical="center" wrapText="1"/>
    </xf>
    <xf numFmtId="2" fontId="5" fillId="18" borderId="18" xfId="1002" applyNumberFormat="1" applyFont="1" applyFill="1" applyBorder="1" applyAlignment="1">
      <alignment horizontal="left" vertical="top" wrapText="1"/>
    </xf>
    <xf numFmtId="2" fontId="4" fillId="18" borderId="1" xfId="0" applyNumberFormat="1" applyFont="1" applyFill="1" applyBorder="1"/>
    <xf numFmtId="44" fontId="0" fillId="16" borderId="1" xfId="0" applyNumberFormat="1" applyFill="1" applyBorder="1"/>
    <xf numFmtId="44" fontId="0" fillId="16" borderId="18" xfId="0" applyNumberFormat="1" applyFill="1" applyBorder="1"/>
    <xf numFmtId="2" fontId="0" fillId="2" borderId="1" xfId="0" applyNumberFormat="1" applyFill="1" applyBorder="1" applyProtection="1">
      <protection locked="0"/>
    </xf>
    <xf numFmtId="44" fontId="0" fillId="2" borderId="1" xfId="0" applyNumberFormat="1" applyFill="1" applyBorder="1" applyProtection="1">
      <protection locked="0"/>
    </xf>
    <xf numFmtId="44" fontId="0" fillId="2" borderId="18" xfId="0" applyNumberFormat="1" applyFill="1" applyBorder="1" applyProtection="1">
      <protection locked="0"/>
    </xf>
    <xf numFmtId="44" fontId="4" fillId="2" borderId="1" xfId="1130" applyNumberFormat="1" applyFont="1" applyFill="1" applyBorder="1" applyProtection="1">
      <protection locked="0"/>
    </xf>
    <xf numFmtId="0" fontId="59" fillId="19" borderId="0" xfId="1" applyFont="1" applyFill="1" applyAlignment="1">
      <alignment horizontal="left" wrapText="1"/>
    </xf>
    <xf numFmtId="0" fontId="59" fillId="19" borderId="0" xfId="1" applyFont="1" applyFill="1" applyAlignment="1">
      <alignment wrapText="1"/>
    </xf>
    <xf numFmtId="0" fontId="59" fillId="19" borderId="0" xfId="1" applyFont="1" applyFill="1" applyAlignment="1">
      <alignment horizontal="left" vertical="top" wrapText="1"/>
    </xf>
    <xf numFmtId="0" fontId="57" fillId="19" borderId="0" xfId="4" applyFont="1" applyFill="1" applyAlignment="1">
      <alignment horizontal="left" vertical="center"/>
    </xf>
    <xf numFmtId="0" fontId="0" fillId="0" borderId="0" xfId="0" applyAlignment="1">
      <alignment vertical="center"/>
    </xf>
    <xf numFmtId="1" fontId="1" fillId="19" borderId="0" xfId="4" applyNumberFormat="1" applyFill="1"/>
    <xf numFmtId="0" fontId="0" fillId="19" borderId="0" xfId="0" applyFill="1"/>
    <xf numFmtId="0" fontId="58" fillId="19" borderId="0" xfId="4" applyFont="1" applyFill="1" applyAlignment="1">
      <alignment horizontal="left"/>
    </xf>
    <xf numFmtId="0" fontId="0" fillId="0" borderId="0" xfId="0"/>
    <xf numFmtId="0" fontId="4" fillId="19" borderId="0" xfId="4" applyFont="1" applyFill="1" applyAlignment="1">
      <alignment horizontal="left"/>
    </xf>
    <xf numFmtId="0" fontId="59" fillId="19" borderId="0" xfId="0" applyFont="1" applyFill="1" applyAlignment="1">
      <alignment horizontal="left" vertical="center"/>
    </xf>
    <xf numFmtId="0" fontId="7" fillId="19" borderId="0" xfId="4" applyFont="1" applyFill="1" applyAlignment="1">
      <alignment horizontal="left"/>
    </xf>
    <xf numFmtId="0" fontId="59" fillId="0" borderId="0" xfId="0" applyFont="1"/>
    <xf numFmtId="0" fontId="4" fillId="19" borderId="6" xfId="4" applyFont="1" applyFill="1" applyBorder="1" applyAlignment="1">
      <alignment horizontal="left"/>
    </xf>
    <xf numFmtId="0" fontId="0" fillId="19" borderId="6" xfId="0" applyFill="1" applyBorder="1"/>
    <xf numFmtId="0" fontId="54" fillId="18" borderId="18" xfId="0" applyFont="1" applyFill="1" applyBorder="1" applyAlignment="1">
      <alignment horizontal="center" vertical="center"/>
    </xf>
    <xf numFmtId="0" fontId="54" fillId="18" borderId="20" xfId="0" applyFont="1" applyFill="1" applyBorder="1" applyAlignment="1">
      <alignment horizontal="center" vertical="center"/>
    </xf>
    <xf numFmtId="0" fontId="54" fillId="18" borderId="21" xfId="0" applyFont="1" applyFill="1" applyBorder="1" applyAlignment="1">
      <alignment horizontal="center" vertical="center"/>
    </xf>
    <xf numFmtId="0" fontId="55" fillId="19" borderId="0" xfId="0" applyFont="1" applyFill="1" applyAlignment="1">
      <alignment horizontal="center"/>
    </xf>
    <xf numFmtId="0" fontId="55" fillId="19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5" fillId="19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54" fillId="18" borderId="4" xfId="0" applyFont="1" applyFill="1" applyBorder="1" applyAlignment="1">
      <alignment horizontal="center" vertical="center"/>
    </xf>
    <xf numFmtId="0" fontId="0" fillId="18" borderId="5" xfId="0" applyFill="1" applyBorder="1" applyAlignment="1">
      <alignment horizontal="center" vertical="center"/>
    </xf>
    <xf numFmtId="0" fontId="0" fillId="18" borderId="3" xfId="0" applyFill="1" applyBorder="1" applyAlignment="1">
      <alignment horizontal="center" vertical="center"/>
    </xf>
    <xf numFmtId="0" fontId="5" fillId="18" borderId="18" xfId="751" applyFont="1" applyFill="1" applyBorder="1" applyAlignment="1" applyProtection="1">
      <alignment horizontal="center" vertical="center"/>
      <protection hidden="1"/>
    </xf>
    <xf numFmtId="49" fontId="4" fillId="16" borderId="1" xfId="1130" applyNumberFormat="1" applyFont="1" applyFill="1" applyBorder="1" applyProtection="1"/>
    <xf numFmtId="44" fontId="4" fillId="16" borderId="1" xfId="1130" applyNumberFormat="1" applyFont="1" applyFill="1" applyBorder="1" applyProtection="1"/>
    <xf numFmtId="0" fontId="57" fillId="19" borderId="0" xfId="4" applyFont="1" applyFill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59" fillId="0" borderId="0" xfId="0" applyFont="1" applyAlignment="1" applyProtection="1">
      <alignment horizontal="left" vertical="center"/>
    </xf>
    <xf numFmtId="0" fontId="0" fillId="0" borderId="0" xfId="0" applyProtection="1"/>
    <xf numFmtId="0" fontId="0" fillId="19" borderId="0" xfId="0" applyFill="1" applyAlignment="1" applyProtection="1">
      <alignment horizontal="left" vertical="center"/>
    </xf>
    <xf numFmtId="0" fontId="58" fillId="19" borderId="0" xfId="4" applyFont="1" applyFill="1" applyAlignment="1" applyProtection="1">
      <alignment horizontal="left"/>
    </xf>
    <xf numFmtId="0" fontId="0" fillId="0" borderId="0" xfId="0" applyProtection="1"/>
    <xf numFmtId="0" fontId="59" fillId="0" borderId="0" xfId="0" applyFont="1" applyProtection="1"/>
    <xf numFmtId="0" fontId="0" fillId="19" borderId="28" xfId="0" applyFill="1" applyBorder="1" applyProtection="1"/>
    <xf numFmtId="0" fontId="0" fillId="0" borderId="28" xfId="0" applyBorder="1" applyProtection="1"/>
    <xf numFmtId="0" fontId="58" fillId="19" borderId="23" xfId="4" applyFont="1" applyFill="1" applyBorder="1" applyAlignment="1" applyProtection="1">
      <alignment horizontal="left"/>
    </xf>
    <xf numFmtId="0" fontId="59" fillId="0" borderId="24" xfId="0" applyFont="1" applyBorder="1" applyProtection="1"/>
    <xf numFmtId="0" fontId="59" fillId="0" borderId="25" xfId="0" applyFont="1" applyBorder="1" applyProtection="1"/>
    <xf numFmtId="0" fontId="5" fillId="18" borderId="4" xfId="1130" applyFont="1" applyFill="1" applyBorder="1" applyAlignment="1" applyProtection="1">
      <alignment horizontal="center" vertical="center"/>
    </xf>
    <xf numFmtId="0" fontId="61" fillId="0" borderId="21" xfId="0" applyFont="1" applyBorder="1" applyAlignment="1" applyProtection="1">
      <alignment horizontal="center" vertical="center"/>
    </xf>
    <xf numFmtId="0" fontId="61" fillId="0" borderId="0" xfId="0" applyFont="1" applyAlignment="1" applyProtection="1">
      <alignment vertical="center"/>
    </xf>
    <xf numFmtId="0" fontId="61" fillId="0" borderId="3" xfId="0" applyFont="1" applyBorder="1" applyAlignment="1" applyProtection="1">
      <alignment horizontal="center" vertical="center"/>
    </xf>
    <xf numFmtId="0" fontId="61" fillId="0" borderId="19" xfId="0" applyFont="1" applyBorder="1" applyAlignment="1" applyProtection="1">
      <alignment vertical="center"/>
    </xf>
    <xf numFmtId="0" fontId="4" fillId="16" borderId="1" xfId="1130" applyFont="1" applyFill="1" applyBorder="1" applyProtection="1"/>
    <xf numFmtId="0" fontId="59" fillId="0" borderId="0" xfId="0" applyFont="1" applyProtection="1"/>
    <xf numFmtId="0" fontId="58" fillId="0" borderId="0" xfId="4" applyFont="1" applyAlignment="1" applyProtection="1">
      <alignment horizontal="left"/>
    </xf>
    <xf numFmtId="0" fontId="61" fillId="18" borderId="22" xfId="0" applyFont="1" applyFill="1" applyBorder="1" applyAlignment="1" applyProtection="1">
      <alignment horizontal="center" vertical="center"/>
    </xf>
    <xf numFmtId="0" fontId="0" fillId="0" borderId="20" xfId="0" applyBorder="1" applyAlignment="1" applyProtection="1">
      <alignment horizontal="center" vertical="center"/>
    </xf>
    <xf numFmtId="0" fontId="61" fillId="0" borderId="19" xfId="0" applyFont="1" applyBorder="1" applyAlignment="1" applyProtection="1">
      <alignment horizontal="center" vertical="center"/>
    </xf>
    <xf numFmtId="0" fontId="61" fillId="0" borderId="0" xfId="0" applyFont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61" fillId="18" borderId="27" xfId="0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63" fillId="18" borderId="4" xfId="0" applyFont="1" applyFill="1" applyBorder="1" applyAlignment="1" applyProtection="1">
      <alignment horizontal="center" vertical="center"/>
    </xf>
    <xf numFmtId="0" fontId="0" fillId="0" borderId="26" xfId="0" applyBorder="1" applyAlignment="1" applyProtection="1">
      <alignment horizontal="left" vertical="center"/>
    </xf>
    <xf numFmtId="0" fontId="2" fillId="18" borderId="22" xfId="4" applyFont="1" applyFill="1" applyBorder="1" applyAlignment="1" applyProtection="1">
      <alignment horizontal="center" vertical="center"/>
    </xf>
    <xf numFmtId="0" fontId="54" fillId="18" borderId="18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47" fillId="0" borderId="22" xfId="0" applyFont="1" applyBorder="1" applyAlignment="1" applyProtection="1">
      <alignment horizontal="center" vertical="center"/>
    </xf>
    <xf numFmtId="0" fontId="60" fillId="18" borderId="20" xfId="0" applyFont="1" applyFill="1" applyBorder="1" applyAlignment="1" applyProtection="1">
      <alignment horizontal="center" vertical="center"/>
    </xf>
    <xf numFmtId="0" fontId="60" fillId="18" borderId="1" xfId="0" applyFont="1" applyFill="1" applyBorder="1" applyAlignment="1" applyProtection="1">
      <alignment horizontal="center" vertical="center"/>
    </xf>
    <xf numFmtId="0" fontId="47" fillId="0" borderId="26" xfId="0" applyFont="1" applyBorder="1" applyAlignment="1" applyProtection="1">
      <alignment horizontal="center" vertical="center"/>
    </xf>
    <xf numFmtId="0" fontId="60" fillId="18" borderId="18" xfId="0" applyFont="1" applyFill="1" applyBorder="1" applyAlignment="1" applyProtection="1">
      <alignment horizontal="center" vertical="center"/>
    </xf>
    <xf numFmtId="44" fontId="44" fillId="2" borderId="4" xfId="0" applyNumberFormat="1" applyFont="1" applyFill="1" applyBorder="1" applyAlignment="1" applyProtection="1">
      <alignment horizontal="center" vertical="center"/>
      <protection locked="0"/>
    </xf>
  </cellXfs>
  <cellStyles count="1199">
    <cellStyle name="%" xfId="5" xr:uid="{00000000-0005-0000-0000-000000000000}"/>
    <cellStyle name="Bad" xfId="6" xr:uid="{00000000-0005-0000-0000-000001000000}"/>
    <cellStyle name="Calculation" xfId="7" xr:uid="{00000000-0005-0000-0000-000002000000}"/>
    <cellStyle name="Calculation 2" xfId="8" xr:uid="{00000000-0005-0000-0000-000003000000}"/>
    <cellStyle name="Calculation 3" xfId="9" xr:uid="{00000000-0005-0000-0000-000004000000}"/>
    <cellStyle name="Calculation 4" xfId="10" xr:uid="{00000000-0005-0000-0000-000005000000}"/>
    <cellStyle name="Calculation 5" xfId="11" xr:uid="{00000000-0005-0000-0000-000006000000}"/>
    <cellStyle name="Check Cell" xfId="12" xr:uid="{00000000-0005-0000-0000-000007000000}"/>
    <cellStyle name="Comma [0]" xfId="13" xr:uid="{00000000-0005-0000-0000-000008000000}"/>
    <cellStyle name="Comma_AA BCR/ Basis ruimtestaat 13.0" xfId="14" xr:uid="{00000000-0005-0000-0000-000009000000}"/>
    <cellStyle name="Currency [0]" xfId="15" xr:uid="{00000000-0005-0000-0000-00000A000000}"/>
    <cellStyle name="Currency_AA BCR/ Basis ruimtestaat 13.0" xfId="16" xr:uid="{00000000-0005-0000-0000-00000B000000}"/>
    <cellStyle name="Euro" xfId="17" xr:uid="{00000000-0005-0000-0000-00000C000000}"/>
    <cellStyle name="Euro 10" xfId="18" xr:uid="{00000000-0005-0000-0000-00000D000000}"/>
    <cellStyle name="Euro 11" xfId="19" xr:uid="{00000000-0005-0000-0000-00000E000000}"/>
    <cellStyle name="Euro 12" xfId="20" xr:uid="{00000000-0005-0000-0000-00000F000000}"/>
    <cellStyle name="Euro 13" xfId="21" xr:uid="{00000000-0005-0000-0000-000010000000}"/>
    <cellStyle name="Euro 14" xfId="22" xr:uid="{00000000-0005-0000-0000-000011000000}"/>
    <cellStyle name="Euro 15" xfId="23" xr:uid="{00000000-0005-0000-0000-000012000000}"/>
    <cellStyle name="Euro 16" xfId="24" xr:uid="{00000000-0005-0000-0000-000013000000}"/>
    <cellStyle name="Euro 2" xfId="25" xr:uid="{00000000-0005-0000-0000-000014000000}"/>
    <cellStyle name="Euro 3" xfId="26" xr:uid="{00000000-0005-0000-0000-000015000000}"/>
    <cellStyle name="Euro 4" xfId="27" xr:uid="{00000000-0005-0000-0000-000016000000}"/>
    <cellStyle name="Euro 5" xfId="28" xr:uid="{00000000-0005-0000-0000-000017000000}"/>
    <cellStyle name="Euro 6" xfId="29" xr:uid="{00000000-0005-0000-0000-000018000000}"/>
    <cellStyle name="Euro 7" xfId="30" xr:uid="{00000000-0005-0000-0000-000019000000}"/>
    <cellStyle name="Euro 8" xfId="31" xr:uid="{00000000-0005-0000-0000-00001A000000}"/>
    <cellStyle name="Euro 9" xfId="32" xr:uid="{00000000-0005-0000-0000-00001B000000}"/>
    <cellStyle name="Euro_1.5 Ruimtestaten SRO N2" xfId="33" xr:uid="{00000000-0005-0000-0000-00001C000000}"/>
    <cellStyle name="Explanatory Text" xfId="34" xr:uid="{00000000-0005-0000-0000-00001D000000}"/>
    <cellStyle name="Followed Hyperlink_Aantal groepen per school.xls" xfId="35" xr:uid="{00000000-0005-0000-0000-00001E000000}"/>
    <cellStyle name="Good" xfId="36" xr:uid="{00000000-0005-0000-0000-00001F000000}"/>
    <cellStyle name="Heading 1" xfId="37" xr:uid="{00000000-0005-0000-0000-000020000000}"/>
    <cellStyle name="Heading 2" xfId="38" xr:uid="{00000000-0005-0000-0000-000021000000}"/>
    <cellStyle name="Heading 3" xfId="39" xr:uid="{00000000-0005-0000-0000-000022000000}"/>
    <cellStyle name="Heading 4" xfId="40" xr:uid="{00000000-0005-0000-0000-000023000000}"/>
    <cellStyle name="Hyperlink 2" xfId="41" xr:uid="{00000000-0005-0000-0000-000024000000}"/>
    <cellStyle name="Hyperlink 3" xfId="42" xr:uid="{00000000-0005-0000-0000-000025000000}"/>
    <cellStyle name="Input" xfId="43" xr:uid="{00000000-0005-0000-0000-000026000000}"/>
    <cellStyle name="Input 2" xfId="44" xr:uid="{00000000-0005-0000-0000-000027000000}"/>
    <cellStyle name="Input 3" xfId="45" xr:uid="{00000000-0005-0000-0000-000028000000}"/>
    <cellStyle name="Input 4" xfId="46" xr:uid="{00000000-0005-0000-0000-000029000000}"/>
    <cellStyle name="Input 5" xfId="47" xr:uid="{00000000-0005-0000-0000-00002A000000}"/>
    <cellStyle name="invoer 10" xfId="48" xr:uid="{00000000-0005-0000-0000-00002B000000}"/>
    <cellStyle name="invoer 10 2" xfId="49" xr:uid="{00000000-0005-0000-0000-00002C000000}"/>
    <cellStyle name="invoer 10 2 2" xfId="50" xr:uid="{00000000-0005-0000-0000-00002D000000}"/>
    <cellStyle name="invoer 10 2 3" xfId="51" xr:uid="{00000000-0005-0000-0000-00002E000000}"/>
    <cellStyle name="invoer 10 3" xfId="52" xr:uid="{00000000-0005-0000-0000-00002F000000}"/>
    <cellStyle name="invoer 10 3 2" xfId="53" xr:uid="{00000000-0005-0000-0000-000030000000}"/>
    <cellStyle name="invoer 10 3 3" xfId="54" xr:uid="{00000000-0005-0000-0000-000031000000}"/>
    <cellStyle name="invoer 10 4" xfId="55" xr:uid="{00000000-0005-0000-0000-000032000000}"/>
    <cellStyle name="invoer 10 4 2" xfId="56" xr:uid="{00000000-0005-0000-0000-000033000000}"/>
    <cellStyle name="invoer 10 4 3" xfId="57" xr:uid="{00000000-0005-0000-0000-000034000000}"/>
    <cellStyle name="invoer 10 5" xfId="58" xr:uid="{00000000-0005-0000-0000-000035000000}"/>
    <cellStyle name="invoer 10 6" xfId="59" xr:uid="{00000000-0005-0000-0000-000036000000}"/>
    <cellStyle name="invoer 11" xfId="60" xr:uid="{00000000-0005-0000-0000-000037000000}"/>
    <cellStyle name="invoer 11 2" xfId="61" xr:uid="{00000000-0005-0000-0000-000038000000}"/>
    <cellStyle name="invoer 11 2 2" xfId="62" xr:uid="{00000000-0005-0000-0000-000039000000}"/>
    <cellStyle name="invoer 11 2 3" xfId="63" xr:uid="{00000000-0005-0000-0000-00003A000000}"/>
    <cellStyle name="invoer 11 3" xfId="64" xr:uid="{00000000-0005-0000-0000-00003B000000}"/>
    <cellStyle name="invoer 11 3 2" xfId="65" xr:uid="{00000000-0005-0000-0000-00003C000000}"/>
    <cellStyle name="invoer 11 3 3" xfId="66" xr:uid="{00000000-0005-0000-0000-00003D000000}"/>
    <cellStyle name="invoer 11 4" xfId="67" xr:uid="{00000000-0005-0000-0000-00003E000000}"/>
    <cellStyle name="invoer 11 4 2" xfId="68" xr:uid="{00000000-0005-0000-0000-00003F000000}"/>
    <cellStyle name="invoer 11 4 3" xfId="69" xr:uid="{00000000-0005-0000-0000-000040000000}"/>
    <cellStyle name="invoer 11 5" xfId="70" xr:uid="{00000000-0005-0000-0000-000041000000}"/>
    <cellStyle name="invoer 11 6" xfId="71" xr:uid="{00000000-0005-0000-0000-000042000000}"/>
    <cellStyle name="invoer 12" xfId="72" xr:uid="{00000000-0005-0000-0000-000043000000}"/>
    <cellStyle name="invoer 12 2" xfId="73" xr:uid="{00000000-0005-0000-0000-000044000000}"/>
    <cellStyle name="invoer 12 2 2" xfId="74" xr:uid="{00000000-0005-0000-0000-000045000000}"/>
    <cellStyle name="invoer 12 2 3" xfId="75" xr:uid="{00000000-0005-0000-0000-000046000000}"/>
    <cellStyle name="invoer 12 3" xfId="76" xr:uid="{00000000-0005-0000-0000-000047000000}"/>
    <cellStyle name="invoer 12 3 2" xfId="77" xr:uid="{00000000-0005-0000-0000-000048000000}"/>
    <cellStyle name="invoer 12 3 3" xfId="78" xr:uid="{00000000-0005-0000-0000-000049000000}"/>
    <cellStyle name="invoer 12 4" xfId="79" xr:uid="{00000000-0005-0000-0000-00004A000000}"/>
    <cellStyle name="invoer 12 4 2" xfId="80" xr:uid="{00000000-0005-0000-0000-00004B000000}"/>
    <cellStyle name="invoer 12 4 3" xfId="81" xr:uid="{00000000-0005-0000-0000-00004C000000}"/>
    <cellStyle name="invoer 12 5" xfId="82" xr:uid="{00000000-0005-0000-0000-00004D000000}"/>
    <cellStyle name="invoer 12 6" xfId="83" xr:uid="{00000000-0005-0000-0000-00004E000000}"/>
    <cellStyle name="invoer 13" xfId="84" xr:uid="{00000000-0005-0000-0000-00004F000000}"/>
    <cellStyle name="invoer 13 2" xfId="85" xr:uid="{00000000-0005-0000-0000-000050000000}"/>
    <cellStyle name="invoer 13 2 2" xfId="86" xr:uid="{00000000-0005-0000-0000-000051000000}"/>
    <cellStyle name="invoer 13 2 3" xfId="87" xr:uid="{00000000-0005-0000-0000-000052000000}"/>
    <cellStyle name="invoer 13 3" xfId="88" xr:uid="{00000000-0005-0000-0000-000053000000}"/>
    <cellStyle name="invoer 13 3 2" xfId="89" xr:uid="{00000000-0005-0000-0000-000054000000}"/>
    <cellStyle name="invoer 13 3 3" xfId="90" xr:uid="{00000000-0005-0000-0000-000055000000}"/>
    <cellStyle name="invoer 13 4" xfId="91" xr:uid="{00000000-0005-0000-0000-000056000000}"/>
    <cellStyle name="invoer 13 4 2" xfId="92" xr:uid="{00000000-0005-0000-0000-000057000000}"/>
    <cellStyle name="invoer 13 4 3" xfId="93" xr:uid="{00000000-0005-0000-0000-000058000000}"/>
    <cellStyle name="invoer 13 5" xfId="94" xr:uid="{00000000-0005-0000-0000-000059000000}"/>
    <cellStyle name="invoer 13 6" xfId="95" xr:uid="{00000000-0005-0000-0000-00005A000000}"/>
    <cellStyle name="invoer 14" xfId="96" xr:uid="{00000000-0005-0000-0000-00005B000000}"/>
    <cellStyle name="invoer 14 2" xfId="97" xr:uid="{00000000-0005-0000-0000-00005C000000}"/>
    <cellStyle name="invoer 14 2 2" xfId="98" xr:uid="{00000000-0005-0000-0000-00005D000000}"/>
    <cellStyle name="invoer 14 2 3" xfId="99" xr:uid="{00000000-0005-0000-0000-00005E000000}"/>
    <cellStyle name="invoer 14 3" xfId="100" xr:uid="{00000000-0005-0000-0000-00005F000000}"/>
    <cellStyle name="invoer 14 3 2" xfId="101" xr:uid="{00000000-0005-0000-0000-000060000000}"/>
    <cellStyle name="invoer 14 3 3" xfId="102" xr:uid="{00000000-0005-0000-0000-000061000000}"/>
    <cellStyle name="invoer 14 4" xfId="103" xr:uid="{00000000-0005-0000-0000-000062000000}"/>
    <cellStyle name="invoer 14 4 2" xfId="104" xr:uid="{00000000-0005-0000-0000-000063000000}"/>
    <cellStyle name="invoer 14 4 3" xfId="105" xr:uid="{00000000-0005-0000-0000-000064000000}"/>
    <cellStyle name="invoer 14 5" xfId="106" xr:uid="{00000000-0005-0000-0000-000065000000}"/>
    <cellStyle name="invoer 14 6" xfId="107" xr:uid="{00000000-0005-0000-0000-000066000000}"/>
    <cellStyle name="invoer 15" xfId="108" xr:uid="{00000000-0005-0000-0000-000067000000}"/>
    <cellStyle name="invoer 15 2" xfId="109" xr:uid="{00000000-0005-0000-0000-000068000000}"/>
    <cellStyle name="invoer 15 2 2" xfId="110" xr:uid="{00000000-0005-0000-0000-000069000000}"/>
    <cellStyle name="invoer 15 2 3" xfId="111" xr:uid="{00000000-0005-0000-0000-00006A000000}"/>
    <cellStyle name="invoer 15 3" xfId="112" xr:uid="{00000000-0005-0000-0000-00006B000000}"/>
    <cellStyle name="invoer 15 3 2" xfId="113" xr:uid="{00000000-0005-0000-0000-00006C000000}"/>
    <cellStyle name="invoer 15 3 3" xfId="114" xr:uid="{00000000-0005-0000-0000-00006D000000}"/>
    <cellStyle name="invoer 15 4" xfId="115" xr:uid="{00000000-0005-0000-0000-00006E000000}"/>
    <cellStyle name="invoer 15 4 2" xfId="116" xr:uid="{00000000-0005-0000-0000-00006F000000}"/>
    <cellStyle name="invoer 15 4 3" xfId="117" xr:uid="{00000000-0005-0000-0000-000070000000}"/>
    <cellStyle name="invoer 15 5" xfId="118" xr:uid="{00000000-0005-0000-0000-000071000000}"/>
    <cellStyle name="invoer 15 6" xfId="119" xr:uid="{00000000-0005-0000-0000-000072000000}"/>
    <cellStyle name="invoer 16" xfId="120" xr:uid="{00000000-0005-0000-0000-000073000000}"/>
    <cellStyle name="invoer 16 2" xfId="121" xr:uid="{00000000-0005-0000-0000-000074000000}"/>
    <cellStyle name="invoer 16 2 2" xfId="122" xr:uid="{00000000-0005-0000-0000-000075000000}"/>
    <cellStyle name="invoer 16 2 3" xfId="123" xr:uid="{00000000-0005-0000-0000-000076000000}"/>
    <cellStyle name="invoer 16 3" xfId="124" xr:uid="{00000000-0005-0000-0000-000077000000}"/>
    <cellStyle name="invoer 16 3 2" xfId="125" xr:uid="{00000000-0005-0000-0000-000078000000}"/>
    <cellStyle name="invoer 16 3 3" xfId="126" xr:uid="{00000000-0005-0000-0000-000079000000}"/>
    <cellStyle name="invoer 16 4" xfId="127" xr:uid="{00000000-0005-0000-0000-00007A000000}"/>
    <cellStyle name="invoer 16 4 2" xfId="128" xr:uid="{00000000-0005-0000-0000-00007B000000}"/>
    <cellStyle name="invoer 16 4 3" xfId="129" xr:uid="{00000000-0005-0000-0000-00007C000000}"/>
    <cellStyle name="invoer 16 5" xfId="130" xr:uid="{00000000-0005-0000-0000-00007D000000}"/>
    <cellStyle name="invoer 16 6" xfId="131" xr:uid="{00000000-0005-0000-0000-00007E000000}"/>
    <cellStyle name="invoer 17" xfId="132" xr:uid="{00000000-0005-0000-0000-00007F000000}"/>
    <cellStyle name="invoer 17 2" xfId="133" xr:uid="{00000000-0005-0000-0000-000080000000}"/>
    <cellStyle name="invoer 17 2 2" xfId="134" xr:uid="{00000000-0005-0000-0000-000081000000}"/>
    <cellStyle name="invoer 17 2 3" xfId="135" xr:uid="{00000000-0005-0000-0000-000082000000}"/>
    <cellStyle name="invoer 17 3" xfId="136" xr:uid="{00000000-0005-0000-0000-000083000000}"/>
    <cellStyle name="invoer 17 3 2" xfId="137" xr:uid="{00000000-0005-0000-0000-000084000000}"/>
    <cellStyle name="invoer 17 3 3" xfId="138" xr:uid="{00000000-0005-0000-0000-000085000000}"/>
    <cellStyle name="invoer 17 4" xfId="139" xr:uid="{00000000-0005-0000-0000-000086000000}"/>
    <cellStyle name="invoer 17 4 2" xfId="140" xr:uid="{00000000-0005-0000-0000-000087000000}"/>
    <cellStyle name="invoer 17 4 3" xfId="141" xr:uid="{00000000-0005-0000-0000-000088000000}"/>
    <cellStyle name="invoer 17 5" xfId="142" xr:uid="{00000000-0005-0000-0000-000089000000}"/>
    <cellStyle name="invoer 17 6" xfId="143" xr:uid="{00000000-0005-0000-0000-00008A000000}"/>
    <cellStyle name="invoer 18" xfId="144" xr:uid="{00000000-0005-0000-0000-00008B000000}"/>
    <cellStyle name="invoer 18 2" xfId="145" xr:uid="{00000000-0005-0000-0000-00008C000000}"/>
    <cellStyle name="invoer 18 2 2" xfId="146" xr:uid="{00000000-0005-0000-0000-00008D000000}"/>
    <cellStyle name="invoer 18 2 3" xfId="147" xr:uid="{00000000-0005-0000-0000-00008E000000}"/>
    <cellStyle name="invoer 18 3" xfId="148" xr:uid="{00000000-0005-0000-0000-00008F000000}"/>
    <cellStyle name="invoer 18 3 2" xfId="149" xr:uid="{00000000-0005-0000-0000-000090000000}"/>
    <cellStyle name="invoer 18 3 3" xfId="150" xr:uid="{00000000-0005-0000-0000-000091000000}"/>
    <cellStyle name="invoer 18 4" xfId="151" xr:uid="{00000000-0005-0000-0000-000092000000}"/>
    <cellStyle name="invoer 18 4 2" xfId="152" xr:uid="{00000000-0005-0000-0000-000093000000}"/>
    <cellStyle name="invoer 18 4 3" xfId="153" xr:uid="{00000000-0005-0000-0000-000094000000}"/>
    <cellStyle name="invoer 18 5" xfId="154" xr:uid="{00000000-0005-0000-0000-000095000000}"/>
    <cellStyle name="invoer 18 6" xfId="155" xr:uid="{00000000-0005-0000-0000-000096000000}"/>
    <cellStyle name="invoer 19" xfId="156" xr:uid="{00000000-0005-0000-0000-000097000000}"/>
    <cellStyle name="invoer 19 2" xfId="157" xr:uid="{00000000-0005-0000-0000-000098000000}"/>
    <cellStyle name="invoer 19 2 2" xfId="158" xr:uid="{00000000-0005-0000-0000-000099000000}"/>
    <cellStyle name="invoer 19 2 3" xfId="159" xr:uid="{00000000-0005-0000-0000-00009A000000}"/>
    <cellStyle name="invoer 19 3" xfId="160" xr:uid="{00000000-0005-0000-0000-00009B000000}"/>
    <cellStyle name="invoer 19 3 2" xfId="161" xr:uid="{00000000-0005-0000-0000-00009C000000}"/>
    <cellStyle name="invoer 19 3 3" xfId="162" xr:uid="{00000000-0005-0000-0000-00009D000000}"/>
    <cellStyle name="invoer 19 4" xfId="163" xr:uid="{00000000-0005-0000-0000-00009E000000}"/>
    <cellStyle name="invoer 19 4 2" xfId="164" xr:uid="{00000000-0005-0000-0000-00009F000000}"/>
    <cellStyle name="invoer 19 4 3" xfId="165" xr:uid="{00000000-0005-0000-0000-0000A0000000}"/>
    <cellStyle name="invoer 19 5" xfId="166" xr:uid="{00000000-0005-0000-0000-0000A1000000}"/>
    <cellStyle name="invoer 19 6" xfId="167" xr:uid="{00000000-0005-0000-0000-0000A2000000}"/>
    <cellStyle name="invoer 2" xfId="168" xr:uid="{00000000-0005-0000-0000-0000A3000000}"/>
    <cellStyle name="invoer 2 2" xfId="169" xr:uid="{00000000-0005-0000-0000-0000A4000000}"/>
    <cellStyle name="invoer 2 2 2" xfId="170" xr:uid="{00000000-0005-0000-0000-0000A5000000}"/>
    <cellStyle name="invoer 2 2 3" xfId="171" xr:uid="{00000000-0005-0000-0000-0000A6000000}"/>
    <cellStyle name="invoer 2 3" xfId="172" xr:uid="{00000000-0005-0000-0000-0000A7000000}"/>
    <cellStyle name="invoer 2 3 2" xfId="173" xr:uid="{00000000-0005-0000-0000-0000A8000000}"/>
    <cellStyle name="invoer 2 3 3" xfId="174" xr:uid="{00000000-0005-0000-0000-0000A9000000}"/>
    <cellStyle name="invoer 2 4" xfId="175" xr:uid="{00000000-0005-0000-0000-0000AA000000}"/>
    <cellStyle name="invoer 2 4 2" xfId="176" xr:uid="{00000000-0005-0000-0000-0000AB000000}"/>
    <cellStyle name="invoer 2 4 3" xfId="177" xr:uid="{00000000-0005-0000-0000-0000AC000000}"/>
    <cellStyle name="invoer 2 5" xfId="178" xr:uid="{00000000-0005-0000-0000-0000AD000000}"/>
    <cellStyle name="invoer 2 6" xfId="179" xr:uid="{00000000-0005-0000-0000-0000AE000000}"/>
    <cellStyle name="invoer 20" xfId="180" xr:uid="{00000000-0005-0000-0000-0000AF000000}"/>
    <cellStyle name="invoer 20 2" xfId="181" xr:uid="{00000000-0005-0000-0000-0000B0000000}"/>
    <cellStyle name="invoer 20 2 2" xfId="182" xr:uid="{00000000-0005-0000-0000-0000B1000000}"/>
    <cellStyle name="invoer 20 2 3" xfId="183" xr:uid="{00000000-0005-0000-0000-0000B2000000}"/>
    <cellStyle name="invoer 20 3" xfId="184" xr:uid="{00000000-0005-0000-0000-0000B3000000}"/>
    <cellStyle name="invoer 20 3 2" xfId="185" xr:uid="{00000000-0005-0000-0000-0000B4000000}"/>
    <cellStyle name="invoer 20 3 3" xfId="186" xr:uid="{00000000-0005-0000-0000-0000B5000000}"/>
    <cellStyle name="invoer 20 4" xfId="187" xr:uid="{00000000-0005-0000-0000-0000B6000000}"/>
    <cellStyle name="invoer 20 4 2" xfId="188" xr:uid="{00000000-0005-0000-0000-0000B7000000}"/>
    <cellStyle name="invoer 20 4 3" xfId="189" xr:uid="{00000000-0005-0000-0000-0000B8000000}"/>
    <cellStyle name="invoer 20 5" xfId="190" xr:uid="{00000000-0005-0000-0000-0000B9000000}"/>
    <cellStyle name="invoer 20 6" xfId="191" xr:uid="{00000000-0005-0000-0000-0000BA000000}"/>
    <cellStyle name="invoer 21" xfId="192" xr:uid="{00000000-0005-0000-0000-0000BB000000}"/>
    <cellStyle name="invoer 21 2" xfId="193" xr:uid="{00000000-0005-0000-0000-0000BC000000}"/>
    <cellStyle name="invoer 21 2 2" xfId="194" xr:uid="{00000000-0005-0000-0000-0000BD000000}"/>
    <cellStyle name="invoer 21 2 3" xfId="195" xr:uid="{00000000-0005-0000-0000-0000BE000000}"/>
    <cellStyle name="invoer 21 3" xfId="196" xr:uid="{00000000-0005-0000-0000-0000BF000000}"/>
    <cellStyle name="invoer 21 3 2" xfId="197" xr:uid="{00000000-0005-0000-0000-0000C0000000}"/>
    <cellStyle name="invoer 21 3 3" xfId="198" xr:uid="{00000000-0005-0000-0000-0000C1000000}"/>
    <cellStyle name="invoer 21 4" xfId="199" xr:uid="{00000000-0005-0000-0000-0000C2000000}"/>
    <cellStyle name="invoer 21 4 2" xfId="200" xr:uid="{00000000-0005-0000-0000-0000C3000000}"/>
    <cellStyle name="invoer 21 4 3" xfId="201" xr:uid="{00000000-0005-0000-0000-0000C4000000}"/>
    <cellStyle name="invoer 21 5" xfId="202" xr:uid="{00000000-0005-0000-0000-0000C5000000}"/>
    <cellStyle name="invoer 21 6" xfId="203" xr:uid="{00000000-0005-0000-0000-0000C6000000}"/>
    <cellStyle name="invoer 22" xfId="204" xr:uid="{00000000-0005-0000-0000-0000C7000000}"/>
    <cellStyle name="invoer 22 2" xfId="205" xr:uid="{00000000-0005-0000-0000-0000C8000000}"/>
    <cellStyle name="invoer 22 2 2" xfId="206" xr:uid="{00000000-0005-0000-0000-0000C9000000}"/>
    <cellStyle name="invoer 22 2 3" xfId="207" xr:uid="{00000000-0005-0000-0000-0000CA000000}"/>
    <cellStyle name="invoer 22 3" xfId="208" xr:uid="{00000000-0005-0000-0000-0000CB000000}"/>
    <cellStyle name="invoer 22 3 2" xfId="209" xr:uid="{00000000-0005-0000-0000-0000CC000000}"/>
    <cellStyle name="invoer 22 3 3" xfId="210" xr:uid="{00000000-0005-0000-0000-0000CD000000}"/>
    <cellStyle name="invoer 22 4" xfId="211" xr:uid="{00000000-0005-0000-0000-0000CE000000}"/>
    <cellStyle name="invoer 22 4 2" xfId="212" xr:uid="{00000000-0005-0000-0000-0000CF000000}"/>
    <cellStyle name="invoer 22 4 3" xfId="213" xr:uid="{00000000-0005-0000-0000-0000D0000000}"/>
    <cellStyle name="invoer 22 5" xfId="214" xr:uid="{00000000-0005-0000-0000-0000D1000000}"/>
    <cellStyle name="invoer 22 6" xfId="215" xr:uid="{00000000-0005-0000-0000-0000D2000000}"/>
    <cellStyle name="invoer 23" xfId="216" xr:uid="{00000000-0005-0000-0000-0000D3000000}"/>
    <cellStyle name="invoer 23 2" xfId="217" xr:uid="{00000000-0005-0000-0000-0000D4000000}"/>
    <cellStyle name="invoer 23 2 2" xfId="218" xr:uid="{00000000-0005-0000-0000-0000D5000000}"/>
    <cellStyle name="invoer 23 2 3" xfId="219" xr:uid="{00000000-0005-0000-0000-0000D6000000}"/>
    <cellStyle name="invoer 23 3" xfId="220" xr:uid="{00000000-0005-0000-0000-0000D7000000}"/>
    <cellStyle name="invoer 23 3 2" xfId="221" xr:uid="{00000000-0005-0000-0000-0000D8000000}"/>
    <cellStyle name="invoer 23 3 3" xfId="222" xr:uid="{00000000-0005-0000-0000-0000D9000000}"/>
    <cellStyle name="invoer 23 4" xfId="223" xr:uid="{00000000-0005-0000-0000-0000DA000000}"/>
    <cellStyle name="invoer 23 4 2" xfId="224" xr:uid="{00000000-0005-0000-0000-0000DB000000}"/>
    <cellStyle name="invoer 23 4 3" xfId="225" xr:uid="{00000000-0005-0000-0000-0000DC000000}"/>
    <cellStyle name="invoer 23 5" xfId="226" xr:uid="{00000000-0005-0000-0000-0000DD000000}"/>
    <cellStyle name="invoer 23 6" xfId="227" xr:uid="{00000000-0005-0000-0000-0000DE000000}"/>
    <cellStyle name="invoer 24" xfId="228" xr:uid="{00000000-0005-0000-0000-0000DF000000}"/>
    <cellStyle name="invoer 24 2" xfId="229" xr:uid="{00000000-0005-0000-0000-0000E0000000}"/>
    <cellStyle name="invoer 24 2 2" xfId="230" xr:uid="{00000000-0005-0000-0000-0000E1000000}"/>
    <cellStyle name="invoer 24 2 3" xfId="231" xr:uid="{00000000-0005-0000-0000-0000E2000000}"/>
    <cellStyle name="invoer 24 3" xfId="232" xr:uid="{00000000-0005-0000-0000-0000E3000000}"/>
    <cellStyle name="invoer 24 3 2" xfId="233" xr:uid="{00000000-0005-0000-0000-0000E4000000}"/>
    <cellStyle name="invoer 24 3 3" xfId="234" xr:uid="{00000000-0005-0000-0000-0000E5000000}"/>
    <cellStyle name="invoer 24 4" xfId="235" xr:uid="{00000000-0005-0000-0000-0000E6000000}"/>
    <cellStyle name="invoer 24 4 2" xfId="236" xr:uid="{00000000-0005-0000-0000-0000E7000000}"/>
    <cellStyle name="invoer 24 4 3" xfId="237" xr:uid="{00000000-0005-0000-0000-0000E8000000}"/>
    <cellStyle name="invoer 24 5" xfId="238" xr:uid="{00000000-0005-0000-0000-0000E9000000}"/>
    <cellStyle name="invoer 24 6" xfId="239" xr:uid="{00000000-0005-0000-0000-0000EA000000}"/>
    <cellStyle name="invoer 25" xfId="240" xr:uid="{00000000-0005-0000-0000-0000EB000000}"/>
    <cellStyle name="invoer 25 2" xfId="241" xr:uid="{00000000-0005-0000-0000-0000EC000000}"/>
    <cellStyle name="invoer 25 2 2" xfId="242" xr:uid="{00000000-0005-0000-0000-0000ED000000}"/>
    <cellStyle name="invoer 25 2 3" xfId="243" xr:uid="{00000000-0005-0000-0000-0000EE000000}"/>
    <cellStyle name="invoer 25 3" xfId="244" xr:uid="{00000000-0005-0000-0000-0000EF000000}"/>
    <cellStyle name="invoer 25 3 2" xfId="245" xr:uid="{00000000-0005-0000-0000-0000F0000000}"/>
    <cellStyle name="invoer 25 3 3" xfId="246" xr:uid="{00000000-0005-0000-0000-0000F1000000}"/>
    <cellStyle name="invoer 25 4" xfId="247" xr:uid="{00000000-0005-0000-0000-0000F2000000}"/>
    <cellStyle name="invoer 25 4 2" xfId="248" xr:uid="{00000000-0005-0000-0000-0000F3000000}"/>
    <cellStyle name="invoer 25 4 3" xfId="249" xr:uid="{00000000-0005-0000-0000-0000F4000000}"/>
    <cellStyle name="invoer 25 5" xfId="250" xr:uid="{00000000-0005-0000-0000-0000F5000000}"/>
    <cellStyle name="invoer 25 6" xfId="251" xr:uid="{00000000-0005-0000-0000-0000F6000000}"/>
    <cellStyle name="invoer 26" xfId="252" xr:uid="{00000000-0005-0000-0000-0000F7000000}"/>
    <cellStyle name="invoer 26 2" xfId="253" xr:uid="{00000000-0005-0000-0000-0000F8000000}"/>
    <cellStyle name="invoer 26 2 2" xfId="254" xr:uid="{00000000-0005-0000-0000-0000F9000000}"/>
    <cellStyle name="invoer 26 2 3" xfId="255" xr:uid="{00000000-0005-0000-0000-0000FA000000}"/>
    <cellStyle name="invoer 26 3" xfId="256" xr:uid="{00000000-0005-0000-0000-0000FB000000}"/>
    <cellStyle name="invoer 26 3 2" xfId="257" xr:uid="{00000000-0005-0000-0000-0000FC000000}"/>
    <cellStyle name="invoer 26 3 3" xfId="258" xr:uid="{00000000-0005-0000-0000-0000FD000000}"/>
    <cellStyle name="invoer 26 4" xfId="259" xr:uid="{00000000-0005-0000-0000-0000FE000000}"/>
    <cellStyle name="invoer 26 4 2" xfId="260" xr:uid="{00000000-0005-0000-0000-0000FF000000}"/>
    <cellStyle name="invoer 26 4 3" xfId="261" xr:uid="{00000000-0005-0000-0000-000000010000}"/>
    <cellStyle name="invoer 26 5" xfId="262" xr:uid="{00000000-0005-0000-0000-000001010000}"/>
    <cellStyle name="invoer 26 6" xfId="263" xr:uid="{00000000-0005-0000-0000-000002010000}"/>
    <cellStyle name="invoer 27" xfId="264" xr:uid="{00000000-0005-0000-0000-000003010000}"/>
    <cellStyle name="invoer 27 2" xfId="265" xr:uid="{00000000-0005-0000-0000-000004010000}"/>
    <cellStyle name="invoer 27 2 2" xfId="266" xr:uid="{00000000-0005-0000-0000-000005010000}"/>
    <cellStyle name="invoer 27 2 3" xfId="267" xr:uid="{00000000-0005-0000-0000-000006010000}"/>
    <cellStyle name="invoer 27 3" xfId="268" xr:uid="{00000000-0005-0000-0000-000007010000}"/>
    <cellStyle name="invoer 27 3 2" xfId="269" xr:uid="{00000000-0005-0000-0000-000008010000}"/>
    <cellStyle name="invoer 27 3 3" xfId="270" xr:uid="{00000000-0005-0000-0000-000009010000}"/>
    <cellStyle name="invoer 27 4" xfId="271" xr:uid="{00000000-0005-0000-0000-00000A010000}"/>
    <cellStyle name="invoer 27 4 2" xfId="272" xr:uid="{00000000-0005-0000-0000-00000B010000}"/>
    <cellStyle name="invoer 27 4 3" xfId="273" xr:uid="{00000000-0005-0000-0000-00000C010000}"/>
    <cellStyle name="invoer 27 5" xfId="274" xr:uid="{00000000-0005-0000-0000-00000D010000}"/>
    <cellStyle name="invoer 27 6" xfId="275" xr:uid="{00000000-0005-0000-0000-00000E010000}"/>
    <cellStyle name="invoer 28" xfId="276" xr:uid="{00000000-0005-0000-0000-00000F010000}"/>
    <cellStyle name="invoer 28 2" xfId="277" xr:uid="{00000000-0005-0000-0000-000010010000}"/>
    <cellStyle name="invoer 28 2 2" xfId="278" xr:uid="{00000000-0005-0000-0000-000011010000}"/>
    <cellStyle name="invoer 28 2 3" xfId="279" xr:uid="{00000000-0005-0000-0000-000012010000}"/>
    <cellStyle name="invoer 28 3" xfId="280" xr:uid="{00000000-0005-0000-0000-000013010000}"/>
    <cellStyle name="invoer 28 3 2" xfId="281" xr:uid="{00000000-0005-0000-0000-000014010000}"/>
    <cellStyle name="invoer 28 3 3" xfId="282" xr:uid="{00000000-0005-0000-0000-000015010000}"/>
    <cellStyle name="invoer 28 4" xfId="283" xr:uid="{00000000-0005-0000-0000-000016010000}"/>
    <cellStyle name="invoer 28 4 2" xfId="284" xr:uid="{00000000-0005-0000-0000-000017010000}"/>
    <cellStyle name="invoer 28 4 3" xfId="285" xr:uid="{00000000-0005-0000-0000-000018010000}"/>
    <cellStyle name="invoer 28 5" xfId="286" xr:uid="{00000000-0005-0000-0000-000019010000}"/>
    <cellStyle name="invoer 28 6" xfId="287" xr:uid="{00000000-0005-0000-0000-00001A010000}"/>
    <cellStyle name="invoer 29" xfId="288" xr:uid="{00000000-0005-0000-0000-00001B010000}"/>
    <cellStyle name="invoer 29 2" xfId="289" xr:uid="{00000000-0005-0000-0000-00001C010000}"/>
    <cellStyle name="invoer 29 2 2" xfId="290" xr:uid="{00000000-0005-0000-0000-00001D010000}"/>
    <cellStyle name="invoer 29 2 3" xfId="291" xr:uid="{00000000-0005-0000-0000-00001E010000}"/>
    <cellStyle name="invoer 29 3" xfId="292" xr:uid="{00000000-0005-0000-0000-00001F010000}"/>
    <cellStyle name="invoer 29 3 2" xfId="293" xr:uid="{00000000-0005-0000-0000-000020010000}"/>
    <cellStyle name="invoer 29 3 3" xfId="294" xr:uid="{00000000-0005-0000-0000-000021010000}"/>
    <cellStyle name="invoer 29 4" xfId="295" xr:uid="{00000000-0005-0000-0000-000022010000}"/>
    <cellStyle name="invoer 29 4 2" xfId="296" xr:uid="{00000000-0005-0000-0000-000023010000}"/>
    <cellStyle name="invoer 29 4 3" xfId="297" xr:uid="{00000000-0005-0000-0000-000024010000}"/>
    <cellStyle name="invoer 29 5" xfId="298" xr:uid="{00000000-0005-0000-0000-000025010000}"/>
    <cellStyle name="invoer 29 6" xfId="299" xr:uid="{00000000-0005-0000-0000-000026010000}"/>
    <cellStyle name="invoer 3" xfId="300" xr:uid="{00000000-0005-0000-0000-000027010000}"/>
    <cellStyle name="invoer 3 2" xfId="301" xr:uid="{00000000-0005-0000-0000-000028010000}"/>
    <cellStyle name="invoer 3 2 2" xfId="302" xr:uid="{00000000-0005-0000-0000-000029010000}"/>
    <cellStyle name="invoer 3 2 3" xfId="303" xr:uid="{00000000-0005-0000-0000-00002A010000}"/>
    <cellStyle name="invoer 3 3" xfId="304" xr:uid="{00000000-0005-0000-0000-00002B010000}"/>
    <cellStyle name="invoer 3 3 2" xfId="305" xr:uid="{00000000-0005-0000-0000-00002C010000}"/>
    <cellStyle name="invoer 3 3 3" xfId="306" xr:uid="{00000000-0005-0000-0000-00002D010000}"/>
    <cellStyle name="invoer 3 4" xfId="307" xr:uid="{00000000-0005-0000-0000-00002E010000}"/>
    <cellStyle name="invoer 3 4 2" xfId="308" xr:uid="{00000000-0005-0000-0000-00002F010000}"/>
    <cellStyle name="invoer 3 4 3" xfId="309" xr:uid="{00000000-0005-0000-0000-000030010000}"/>
    <cellStyle name="invoer 3 5" xfId="310" xr:uid="{00000000-0005-0000-0000-000031010000}"/>
    <cellStyle name="invoer 3 6" xfId="311" xr:uid="{00000000-0005-0000-0000-000032010000}"/>
    <cellStyle name="invoer 30" xfId="312" xr:uid="{00000000-0005-0000-0000-000033010000}"/>
    <cellStyle name="invoer 30 2" xfId="313" xr:uid="{00000000-0005-0000-0000-000034010000}"/>
    <cellStyle name="invoer 30 2 2" xfId="314" xr:uid="{00000000-0005-0000-0000-000035010000}"/>
    <cellStyle name="invoer 30 2 3" xfId="315" xr:uid="{00000000-0005-0000-0000-000036010000}"/>
    <cellStyle name="invoer 30 3" xfId="316" xr:uid="{00000000-0005-0000-0000-000037010000}"/>
    <cellStyle name="invoer 30 3 2" xfId="317" xr:uid="{00000000-0005-0000-0000-000038010000}"/>
    <cellStyle name="invoer 30 3 3" xfId="318" xr:uid="{00000000-0005-0000-0000-000039010000}"/>
    <cellStyle name="invoer 30 4" xfId="319" xr:uid="{00000000-0005-0000-0000-00003A010000}"/>
    <cellStyle name="invoer 30 4 2" xfId="320" xr:uid="{00000000-0005-0000-0000-00003B010000}"/>
    <cellStyle name="invoer 30 4 3" xfId="321" xr:uid="{00000000-0005-0000-0000-00003C010000}"/>
    <cellStyle name="invoer 30 5" xfId="322" xr:uid="{00000000-0005-0000-0000-00003D010000}"/>
    <cellStyle name="invoer 30 6" xfId="323" xr:uid="{00000000-0005-0000-0000-00003E010000}"/>
    <cellStyle name="invoer 31" xfId="324" xr:uid="{00000000-0005-0000-0000-00003F010000}"/>
    <cellStyle name="invoer 31 2" xfId="325" xr:uid="{00000000-0005-0000-0000-000040010000}"/>
    <cellStyle name="invoer 31 2 2" xfId="326" xr:uid="{00000000-0005-0000-0000-000041010000}"/>
    <cellStyle name="invoer 31 2 3" xfId="327" xr:uid="{00000000-0005-0000-0000-000042010000}"/>
    <cellStyle name="invoer 31 3" xfId="328" xr:uid="{00000000-0005-0000-0000-000043010000}"/>
    <cellStyle name="invoer 31 3 2" xfId="329" xr:uid="{00000000-0005-0000-0000-000044010000}"/>
    <cellStyle name="invoer 31 3 3" xfId="330" xr:uid="{00000000-0005-0000-0000-000045010000}"/>
    <cellStyle name="invoer 31 4" xfId="331" xr:uid="{00000000-0005-0000-0000-000046010000}"/>
    <cellStyle name="invoer 31 4 2" xfId="332" xr:uid="{00000000-0005-0000-0000-000047010000}"/>
    <cellStyle name="invoer 31 4 3" xfId="333" xr:uid="{00000000-0005-0000-0000-000048010000}"/>
    <cellStyle name="invoer 31 5" xfId="334" xr:uid="{00000000-0005-0000-0000-000049010000}"/>
    <cellStyle name="invoer 31 6" xfId="335" xr:uid="{00000000-0005-0000-0000-00004A010000}"/>
    <cellStyle name="invoer 32" xfId="336" xr:uid="{00000000-0005-0000-0000-00004B010000}"/>
    <cellStyle name="invoer 32 2" xfId="337" xr:uid="{00000000-0005-0000-0000-00004C010000}"/>
    <cellStyle name="invoer 32 2 2" xfId="338" xr:uid="{00000000-0005-0000-0000-00004D010000}"/>
    <cellStyle name="invoer 32 2 3" xfId="339" xr:uid="{00000000-0005-0000-0000-00004E010000}"/>
    <cellStyle name="invoer 32 3" xfId="340" xr:uid="{00000000-0005-0000-0000-00004F010000}"/>
    <cellStyle name="invoer 32 3 2" xfId="341" xr:uid="{00000000-0005-0000-0000-000050010000}"/>
    <cellStyle name="invoer 32 3 3" xfId="342" xr:uid="{00000000-0005-0000-0000-000051010000}"/>
    <cellStyle name="invoer 32 4" xfId="343" xr:uid="{00000000-0005-0000-0000-000052010000}"/>
    <cellStyle name="invoer 32 4 2" xfId="344" xr:uid="{00000000-0005-0000-0000-000053010000}"/>
    <cellStyle name="invoer 32 4 3" xfId="345" xr:uid="{00000000-0005-0000-0000-000054010000}"/>
    <cellStyle name="invoer 32 5" xfId="346" xr:uid="{00000000-0005-0000-0000-000055010000}"/>
    <cellStyle name="invoer 32 6" xfId="347" xr:uid="{00000000-0005-0000-0000-000056010000}"/>
    <cellStyle name="invoer 33" xfId="348" xr:uid="{00000000-0005-0000-0000-000057010000}"/>
    <cellStyle name="invoer 33 2" xfId="349" xr:uid="{00000000-0005-0000-0000-000058010000}"/>
    <cellStyle name="invoer 33 2 2" xfId="350" xr:uid="{00000000-0005-0000-0000-000059010000}"/>
    <cellStyle name="invoer 33 2 3" xfId="351" xr:uid="{00000000-0005-0000-0000-00005A010000}"/>
    <cellStyle name="invoer 33 3" xfId="352" xr:uid="{00000000-0005-0000-0000-00005B010000}"/>
    <cellStyle name="invoer 33 3 2" xfId="353" xr:uid="{00000000-0005-0000-0000-00005C010000}"/>
    <cellStyle name="invoer 33 3 3" xfId="354" xr:uid="{00000000-0005-0000-0000-00005D010000}"/>
    <cellStyle name="invoer 33 4" xfId="355" xr:uid="{00000000-0005-0000-0000-00005E010000}"/>
    <cellStyle name="invoer 33 4 2" xfId="356" xr:uid="{00000000-0005-0000-0000-00005F010000}"/>
    <cellStyle name="invoer 33 4 3" xfId="357" xr:uid="{00000000-0005-0000-0000-000060010000}"/>
    <cellStyle name="invoer 33 5" xfId="358" xr:uid="{00000000-0005-0000-0000-000061010000}"/>
    <cellStyle name="invoer 33 6" xfId="359" xr:uid="{00000000-0005-0000-0000-000062010000}"/>
    <cellStyle name="invoer 34" xfId="360" xr:uid="{00000000-0005-0000-0000-000063010000}"/>
    <cellStyle name="invoer 34 2" xfId="361" xr:uid="{00000000-0005-0000-0000-000064010000}"/>
    <cellStyle name="invoer 34 2 2" xfId="362" xr:uid="{00000000-0005-0000-0000-000065010000}"/>
    <cellStyle name="invoer 34 2 3" xfId="363" xr:uid="{00000000-0005-0000-0000-000066010000}"/>
    <cellStyle name="invoer 34 3" xfId="364" xr:uid="{00000000-0005-0000-0000-000067010000}"/>
    <cellStyle name="invoer 34 3 2" xfId="365" xr:uid="{00000000-0005-0000-0000-000068010000}"/>
    <cellStyle name="invoer 34 3 3" xfId="366" xr:uid="{00000000-0005-0000-0000-000069010000}"/>
    <cellStyle name="invoer 34 4" xfId="367" xr:uid="{00000000-0005-0000-0000-00006A010000}"/>
    <cellStyle name="invoer 34 4 2" xfId="368" xr:uid="{00000000-0005-0000-0000-00006B010000}"/>
    <cellStyle name="invoer 34 4 3" xfId="369" xr:uid="{00000000-0005-0000-0000-00006C010000}"/>
    <cellStyle name="invoer 34 5" xfId="370" xr:uid="{00000000-0005-0000-0000-00006D010000}"/>
    <cellStyle name="invoer 34 6" xfId="371" xr:uid="{00000000-0005-0000-0000-00006E010000}"/>
    <cellStyle name="invoer 35" xfId="372" xr:uid="{00000000-0005-0000-0000-00006F010000}"/>
    <cellStyle name="invoer 35 2" xfId="373" xr:uid="{00000000-0005-0000-0000-000070010000}"/>
    <cellStyle name="invoer 35 2 2" xfId="374" xr:uid="{00000000-0005-0000-0000-000071010000}"/>
    <cellStyle name="invoer 35 2 3" xfId="375" xr:uid="{00000000-0005-0000-0000-000072010000}"/>
    <cellStyle name="invoer 35 3" xfId="376" xr:uid="{00000000-0005-0000-0000-000073010000}"/>
    <cellStyle name="invoer 35 3 2" xfId="377" xr:uid="{00000000-0005-0000-0000-000074010000}"/>
    <cellStyle name="invoer 35 3 3" xfId="378" xr:uid="{00000000-0005-0000-0000-000075010000}"/>
    <cellStyle name="invoer 35 4" xfId="379" xr:uid="{00000000-0005-0000-0000-000076010000}"/>
    <cellStyle name="invoer 35 4 2" xfId="380" xr:uid="{00000000-0005-0000-0000-000077010000}"/>
    <cellStyle name="invoer 35 4 3" xfId="381" xr:uid="{00000000-0005-0000-0000-000078010000}"/>
    <cellStyle name="invoer 35 5" xfId="382" xr:uid="{00000000-0005-0000-0000-000079010000}"/>
    <cellStyle name="invoer 35 6" xfId="383" xr:uid="{00000000-0005-0000-0000-00007A010000}"/>
    <cellStyle name="invoer 36" xfId="384" xr:uid="{00000000-0005-0000-0000-00007B010000}"/>
    <cellStyle name="invoer 36 2" xfId="385" xr:uid="{00000000-0005-0000-0000-00007C010000}"/>
    <cellStyle name="invoer 36 2 2" xfId="386" xr:uid="{00000000-0005-0000-0000-00007D010000}"/>
    <cellStyle name="invoer 36 2 3" xfId="387" xr:uid="{00000000-0005-0000-0000-00007E010000}"/>
    <cellStyle name="invoer 36 3" xfId="388" xr:uid="{00000000-0005-0000-0000-00007F010000}"/>
    <cellStyle name="invoer 36 3 2" xfId="389" xr:uid="{00000000-0005-0000-0000-000080010000}"/>
    <cellStyle name="invoer 36 3 3" xfId="390" xr:uid="{00000000-0005-0000-0000-000081010000}"/>
    <cellStyle name="invoer 36 4" xfId="391" xr:uid="{00000000-0005-0000-0000-000082010000}"/>
    <cellStyle name="invoer 36 4 2" xfId="392" xr:uid="{00000000-0005-0000-0000-000083010000}"/>
    <cellStyle name="invoer 36 4 3" xfId="393" xr:uid="{00000000-0005-0000-0000-000084010000}"/>
    <cellStyle name="invoer 36 5" xfId="394" xr:uid="{00000000-0005-0000-0000-000085010000}"/>
    <cellStyle name="invoer 36 6" xfId="395" xr:uid="{00000000-0005-0000-0000-000086010000}"/>
    <cellStyle name="invoer 37" xfId="396" xr:uid="{00000000-0005-0000-0000-000087010000}"/>
    <cellStyle name="invoer 37 2" xfId="397" xr:uid="{00000000-0005-0000-0000-000088010000}"/>
    <cellStyle name="invoer 37 2 2" xfId="398" xr:uid="{00000000-0005-0000-0000-000089010000}"/>
    <cellStyle name="invoer 37 2 3" xfId="399" xr:uid="{00000000-0005-0000-0000-00008A010000}"/>
    <cellStyle name="invoer 37 3" xfId="400" xr:uid="{00000000-0005-0000-0000-00008B010000}"/>
    <cellStyle name="invoer 37 3 2" xfId="401" xr:uid="{00000000-0005-0000-0000-00008C010000}"/>
    <cellStyle name="invoer 37 3 3" xfId="402" xr:uid="{00000000-0005-0000-0000-00008D010000}"/>
    <cellStyle name="invoer 37 4" xfId="403" xr:uid="{00000000-0005-0000-0000-00008E010000}"/>
    <cellStyle name="invoer 37 4 2" xfId="404" xr:uid="{00000000-0005-0000-0000-00008F010000}"/>
    <cellStyle name="invoer 37 4 3" xfId="405" xr:uid="{00000000-0005-0000-0000-000090010000}"/>
    <cellStyle name="invoer 37 5" xfId="406" xr:uid="{00000000-0005-0000-0000-000091010000}"/>
    <cellStyle name="invoer 37 6" xfId="407" xr:uid="{00000000-0005-0000-0000-000092010000}"/>
    <cellStyle name="invoer 38" xfId="408" xr:uid="{00000000-0005-0000-0000-000093010000}"/>
    <cellStyle name="invoer 38 2" xfId="409" xr:uid="{00000000-0005-0000-0000-000094010000}"/>
    <cellStyle name="invoer 38 2 2" xfId="410" xr:uid="{00000000-0005-0000-0000-000095010000}"/>
    <cellStyle name="invoer 38 2 3" xfId="411" xr:uid="{00000000-0005-0000-0000-000096010000}"/>
    <cellStyle name="invoer 38 3" xfId="412" xr:uid="{00000000-0005-0000-0000-000097010000}"/>
    <cellStyle name="invoer 38 3 2" xfId="413" xr:uid="{00000000-0005-0000-0000-000098010000}"/>
    <cellStyle name="invoer 38 3 3" xfId="414" xr:uid="{00000000-0005-0000-0000-000099010000}"/>
    <cellStyle name="invoer 38 4" xfId="415" xr:uid="{00000000-0005-0000-0000-00009A010000}"/>
    <cellStyle name="invoer 38 4 2" xfId="416" xr:uid="{00000000-0005-0000-0000-00009B010000}"/>
    <cellStyle name="invoer 38 4 3" xfId="417" xr:uid="{00000000-0005-0000-0000-00009C010000}"/>
    <cellStyle name="invoer 38 5" xfId="418" xr:uid="{00000000-0005-0000-0000-00009D010000}"/>
    <cellStyle name="invoer 38 6" xfId="419" xr:uid="{00000000-0005-0000-0000-00009E010000}"/>
    <cellStyle name="invoer 39" xfId="420" xr:uid="{00000000-0005-0000-0000-00009F010000}"/>
    <cellStyle name="invoer 39 2" xfId="421" xr:uid="{00000000-0005-0000-0000-0000A0010000}"/>
    <cellStyle name="invoer 39 2 2" xfId="422" xr:uid="{00000000-0005-0000-0000-0000A1010000}"/>
    <cellStyle name="invoer 39 2 3" xfId="423" xr:uid="{00000000-0005-0000-0000-0000A2010000}"/>
    <cellStyle name="invoer 39 3" xfId="424" xr:uid="{00000000-0005-0000-0000-0000A3010000}"/>
    <cellStyle name="invoer 39 3 2" xfId="425" xr:uid="{00000000-0005-0000-0000-0000A4010000}"/>
    <cellStyle name="invoer 39 3 3" xfId="426" xr:uid="{00000000-0005-0000-0000-0000A5010000}"/>
    <cellStyle name="invoer 39 4" xfId="427" xr:uid="{00000000-0005-0000-0000-0000A6010000}"/>
    <cellStyle name="invoer 39 4 2" xfId="428" xr:uid="{00000000-0005-0000-0000-0000A7010000}"/>
    <cellStyle name="invoer 39 4 3" xfId="429" xr:uid="{00000000-0005-0000-0000-0000A8010000}"/>
    <cellStyle name="invoer 39 5" xfId="430" xr:uid="{00000000-0005-0000-0000-0000A9010000}"/>
    <cellStyle name="invoer 39 6" xfId="431" xr:uid="{00000000-0005-0000-0000-0000AA010000}"/>
    <cellStyle name="invoer 4" xfId="432" xr:uid="{00000000-0005-0000-0000-0000AB010000}"/>
    <cellStyle name="invoer 4 2" xfId="433" xr:uid="{00000000-0005-0000-0000-0000AC010000}"/>
    <cellStyle name="invoer 4 2 2" xfId="434" xr:uid="{00000000-0005-0000-0000-0000AD010000}"/>
    <cellStyle name="invoer 4 2 3" xfId="435" xr:uid="{00000000-0005-0000-0000-0000AE010000}"/>
    <cellStyle name="invoer 4 3" xfId="436" xr:uid="{00000000-0005-0000-0000-0000AF010000}"/>
    <cellStyle name="invoer 4 3 2" xfId="437" xr:uid="{00000000-0005-0000-0000-0000B0010000}"/>
    <cellStyle name="invoer 4 3 3" xfId="438" xr:uid="{00000000-0005-0000-0000-0000B1010000}"/>
    <cellStyle name="invoer 4 4" xfId="439" xr:uid="{00000000-0005-0000-0000-0000B2010000}"/>
    <cellStyle name="invoer 4 4 2" xfId="440" xr:uid="{00000000-0005-0000-0000-0000B3010000}"/>
    <cellStyle name="invoer 4 4 3" xfId="441" xr:uid="{00000000-0005-0000-0000-0000B4010000}"/>
    <cellStyle name="invoer 4 5" xfId="442" xr:uid="{00000000-0005-0000-0000-0000B5010000}"/>
    <cellStyle name="invoer 4 6" xfId="443" xr:uid="{00000000-0005-0000-0000-0000B6010000}"/>
    <cellStyle name="invoer 40" xfId="444" xr:uid="{00000000-0005-0000-0000-0000B7010000}"/>
    <cellStyle name="invoer 40 2" xfId="445" xr:uid="{00000000-0005-0000-0000-0000B8010000}"/>
    <cellStyle name="invoer 40 2 2" xfId="446" xr:uid="{00000000-0005-0000-0000-0000B9010000}"/>
    <cellStyle name="invoer 40 2 3" xfId="447" xr:uid="{00000000-0005-0000-0000-0000BA010000}"/>
    <cellStyle name="invoer 40 3" xfId="448" xr:uid="{00000000-0005-0000-0000-0000BB010000}"/>
    <cellStyle name="invoer 40 3 2" xfId="449" xr:uid="{00000000-0005-0000-0000-0000BC010000}"/>
    <cellStyle name="invoer 40 3 3" xfId="450" xr:uid="{00000000-0005-0000-0000-0000BD010000}"/>
    <cellStyle name="invoer 40 4" xfId="451" xr:uid="{00000000-0005-0000-0000-0000BE010000}"/>
    <cellStyle name="invoer 40 4 2" xfId="452" xr:uid="{00000000-0005-0000-0000-0000BF010000}"/>
    <cellStyle name="invoer 40 4 3" xfId="453" xr:uid="{00000000-0005-0000-0000-0000C0010000}"/>
    <cellStyle name="invoer 40 5" xfId="454" xr:uid="{00000000-0005-0000-0000-0000C1010000}"/>
    <cellStyle name="invoer 40 6" xfId="455" xr:uid="{00000000-0005-0000-0000-0000C2010000}"/>
    <cellStyle name="invoer 41" xfId="456" xr:uid="{00000000-0005-0000-0000-0000C3010000}"/>
    <cellStyle name="invoer 41 2" xfId="457" xr:uid="{00000000-0005-0000-0000-0000C4010000}"/>
    <cellStyle name="invoer 41 2 2" xfId="458" xr:uid="{00000000-0005-0000-0000-0000C5010000}"/>
    <cellStyle name="invoer 41 2 3" xfId="459" xr:uid="{00000000-0005-0000-0000-0000C6010000}"/>
    <cellStyle name="invoer 41 3" xfId="460" xr:uid="{00000000-0005-0000-0000-0000C7010000}"/>
    <cellStyle name="invoer 41 3 2" xfId="461" xr:uid="{00000000-0005-0000-0000-0000C8010000}"/>
    <cellStyle name="invoer 41 3 3" xfId="462" xr:uid="{00000000-0005-0000-0000-0000C9010000}"/>
    <cellStyle name="invoer 41 4" xfId="463" xr:uid="{00000000-0005-0000-0000-0000CA010000}"/>
    <cellStyle name="invoer 41 4 2" xfId="464" xr:uid="{00000000-0005-0000-0000-0000CB010000}"/>
    <cellStyle name="invoer 41 4 3" xfId="465" xr:uid="{00000000-0005-0000-0000-0000CC010000}"/>
    <cellStyle name="invoer 41 5" xfId="466" xr:uid="{00000000-0005-0000-0000-0000CD010000}"/>
    <cellStyle name="invoer 41 6" xfId="467" xr:uid="{00000000-0005-0000-0000-0000CE010000}"/>
    <cellStyle name="invoer 42" xfId="468" xr:uid="{00000000-0005-0000-0000-0000CF010000}"/>
    <cellStyle name="invoer 42 2" xfId="469" xr:uid="{00000000-0005-0000-0000-0000D0010000}"/>
    <cellStyle name="invoer 42 2 2" xfId="470" xr:uid="{00000000-0005-0000-0000-0000D1010000}"/>
    <cellStyle name="invoer 42 2 3" xfId="471" xr:uid="{00000000-0005-0000-0000-0000D2010000}"/>
    <cellStyle name="invoer 42 3" xfId="472" xr:uid="{00000000-0005-0000-0000-0000D3010000}"/>
    <cellStyle name="invoer 42 3 2" xfId="473" xr:uid="{00000000-0005-0000-0000-0000D4010000}"/>
    <cellStyle name="invoer 42 3 3" xfId="474" xr:uid="{00000000-0005-0000-0000-0000D5010000}"/>
    <cellStyle name="invoer 42 4" xfId="475" xr:uid="{00000000-0005-0000-0000-0000D6010000}"/>
    <cellStyle name="invoer 42 4 2" xfId="476" xr:uid="{00000000-0005-0000-0000-0000D7010000}"/>
    <cellStyle name="invoer 42 4 3" xfId="477" xr:uid="{00000000-0005-0000-0000-0000D8010000}"/>
    <cellStyle name="invoer 42 5" xfId="478" xr:uid="{00000000-0005-0000-0000-0000D9010000}"/>
    <cellStyle name="invoer 42 6" xfId="479" xr:uid="{00000000-0005-0000-0000-0000DA010000}"/>
    <cellStyle name="invoer 43" xfId="480" xr:uid="{00000000-0005-0000-0000-0000DB010000}"/>
    <cellStyle name="invoer 43 2" xfId="481" xr:uid="{00000000-0005-0000-0000-0000DC010000}"/>
    <cellStyle name="invoer 43 2 2" xfId="482" xr:uid="{00000000-0005-0000-0000-0000DD010000}"/>
    <cellStyle name="invoer 43 2 3" xfId="483" xr:uid="{00000000-0005-0000-0000-0000DE010000}"/>
    <cellStyle name="invoer 43 3" xfId="484" xr:uid="{00000000-0005-0000-0000-0000DF010000}"/>
    <cellStyle name="invoer 43 3 2" xfId="485" xr:uid="{00000000-0005-0000-0000-0000E0010000}"/>
    <cellStyle name="invoer 43 3 3" xfId="486" xr:uid="{00000000-0005-0000-0000-0000E1010000}"/>
    <cellStyle name="invoer 43 4" xfId="487" xr:uid="{00000000-0005-0000-0000-0000E2010000}"/>
    <cellStyle name="invoer 43 4 2" xfId="488" xr:uid="{00000000-0005-0000-0000-0000E3010000}"/>
    <cellStyle name="invoer 43 4 3" xfId="489" xr:uid="{00000000-0005-0000-0000-0000E4010000}"/>
    <cellStyle name="invoer 43 5" xfId="490" xr:uid="{00000000-0005-0000-0000-0000E5010000}"/>
    <cellStyle name="invoer 43 6" xfId="491" xr:uid="{00000000-0005-0000-0000-0000E6010000}"/>
    <cellStyle name="invoer 44" xfId="492" xr:uid="{00000000-0005-0000-0000-0000E7010000}"/>
    <cellStyle name="invoer 44 2" xfId="493" xr:uid="{00000000-0005-0000-0000-0000E8010000}"/>
    <cellStyle name="invoer 44 2 2" xfId="494" xr:uid="{00000000-0005-0000-0000-0000E9010000}"/>
    <cellStyle name="invoer 44 2 3" xfId="495" xr:uid="{00000000-0005-0000-0000-0000EA010000}"/>
    <cellStyle name="invoer 44 3" xfId="496" xr:uid="{00000000-0005-0000-0000-0000EB010000}"/>
    <cellStyle name="invoer 44 3 2" xfId="497" xr:uid="{00000000-0005-0000-0000-0000EC010000}"/>
    <cellStyle name="invoer 44 3 3" xfId="498" xr:uid="{00000000-0005-0000-0000-0000ED010000}"/>
    <cellStyle name="invoer 44 4" xfId="499" xr:uid="{00000000-0005-0000-0000-0000EE010000}"/>
    <cellStyle name="invoer 44 4 2" xfId="500" xr:uid="{00000000-0005-0000-0000-0000EF010000}"/>
    <cellStyle name="invoer 44 4 3" xfId="501" xr:uid="{00000000-0005-0000-0000-0000F0010000}"/>
    <cellStyle name="invoer 44 5" xfId="502" xr:uid="{00000000-0005-0000-0000-0000F1010000}"/>
    <cellStyle name="invoer 44 6" xfId="503" xr:uid="{00000000-0005-0000-0000-0000F2010000}"/>
    <cellStyle name="invoer 45" xfId="504" xr:uid="{00000000-0005-0000-0000-0000F3010000}"/>
    <cellStyle name="invoer 45 2" xfId="505" xr:uid="{00000000-0005-0000-0000-0000F4010000}"/>
    <cellStyle name="invoer 45 2 2" xfId="506" xr:uid="{00000000-0005-0000-0000-0000F5010000}"/>
    <cellStyle name="invoer 45 2 3" xfId="507" xr:uid="{00000000-0005-0000-0000-0000F6010000}"/>
    <cellStyle name="invoer 45 3" xfId="508" xr:uid="{00000000-0005-0000-0000-0000F7010000}"/>
    <cellStyle name="invoer 45 3 2" xfId="509" xr:uid="{00000000-0005-0000-0000-0000F8010000}"/>
    <cellStyle name="invoer 45 3 3" xfId="510" xr:uid="{00000000-0005-0000-0000-0000F9010000}"/>
    <cellStyle name="invoer 45 4" xfId="511" xr:uid="{00000000-0005-0000-0000-0000FA010000}"/>
    <cellStyle name="invoer 45 4 2" xfId="512" xr:uid="{00000000-0005-0000-0000-0000FB010000}"/>
    <cellStyle name="invoer 45 4 3" xfId="513" xr:uid="{00000000-0005-0000-0000-0000FC010000}"/>
    <cellStyle name="invoer 45 5" xfId="514" xr:uid="{00000000-0005-0000-0000-0000FD010000}"/>
    <cellStyle name="invoer 45 6" xfId="515" xr:uid="{00000000-0005-0000-0000-0000FE010000}"/>
    <cellStyle name="invoer 46" xfId="516" xr:uid="{00000000-0005-0000-0000-0000FF010000}"/>
    <cellStyle name="invoer 46 2" xfId="517" xr:uid="{00000000-0005-0000-0000-000000020000}"/>
    <cellStyle name="invoer 46 2 2" xfId="518" xr:uid="{00000000-0005-0000-0000-000001020000}"/>
    <cellStyle name="invoer 46 2 3" xfId="519" xr:uid="{00000000-0005-0000-0000-000002020000}"/>
    <cellStyle name="invoer 46 3" xfId="520" xr:uid="{00000000-0005-0000-0000-000003020000}"/>
    <cellStyle name="invoer 46 3 2" xfId="521" xr:uid="{00000000-0005-0000-0000-000004020000}"/>
    <cellStyle name="invoer 46 3 3" xfId="522" xr:uid="{00000000-0005-0000-0000-000005020000}"/>
    <cellStyle name="invoer 46 4" xfId="523" xr:uid="{00000000-0005-0000-0000-000006020000}"/>
    <cellStyle name="invoer 46 4 2" xfId="524" xr:uid="{00000000-0005-0000-0000-000007020000}"/>
    <cellStyle name="invoer 46 4 3" xfId="525" xr:uid="{00000000-0005-0000-0000-000008020000}"/>
    <cellStyle name="invoer 46 5" xfId="526" xr:uid="{00000000-0005-0000-0000-000009020000}"/>
    <cellStyle name="invoer 46 6" xfId="527" xr:uid="{00000000-0005-0000-0000-00000A020000}"/>
    <cellStyle name="invoer 47" xfId="528" xr:uid="{00000000-0005-0000-0000-00000B020000}"/>
    <cellStyle name="invoer 47 2" xfId="529" xr:uid="{00000000-0005-0000-0000-00000C020000}"/>
    <cellStyle name="invoer 47 2 2" xfId="530" xr:uid="{00000000-0005-0000-0000-00000D020000}"/>
    <cellStyle name="invoer 47 2 3" xfId="531" xr:uid="{00000000-0005-0000-0000-00000E020000}"/>
    <cellStyle name="invoer 47 3" xfId="532" xr:uid="{00000000-0005-0000-0000-00000F020000}"/>
    <cellStyle name="invoer 47 3 2" xfId="533" xr:uid="{00000000-0005-0000-0000-000010020000}"/>
    <cellStyle name="invoer 47 3 3" xfId="534" xr:uid="{00000000-0005-0000-0000-000011020000}"/>
    <cellStyle name="invoer 47 4" xfId="535" xr:uid="{00000000-0005-0000-0000-000012020000}"/>
    <cellStyle name="invoer 47 4 2" xfId="536" xr:uid="{00000000-0005-0000-0000-000013020000}"/>
    <cellStyle name="invoer 47 4 3" xfId="537" xr:uid="{00000000-0005-0000-0000-000014020000}"/>
    <cellStyle name="invoer 47 5" xfId="538" xr:uid="{00000000-0005-0000-0000-000015020000}"/>
    <cellStyle name="invoer 47 6" xfId="539" xr:uid="{00000000-0005-0000-0000-000016020000}"/>
    <cellStyle name="invoer 48" xfId="540" xr:uid="{00000000-0005-0000-0000-000017020000}"/>
    <cellStyle name="invoer 48 2" xfId="541" xr:uid="{00000000-0005-0000-0000-000018020000}"/>
    <cellStyle name="invoer 48 2 2" xfId="542" xr:uid="{00000000-0005-0000-0000-000019020000}"/>
    <cellStyle name="invoer 48 2 3" xfId="543" xr:uid="{00000000-0005-0000-0000-00001A020000}"/>
    <cellStyle name="invoer 48 3" xfId="544" xr:uid="{00000000-0005-0000-0000-00001B020000}"/>
    <cellStyle name="invoer 48 3 2" xfId="545" xr:uid="{00000000-0005-0000-0000-00001C020000}"/>
    <cellStyle name="invoer 48 3 3" xfId="546" xr:uid="{00000000-0005-0000-0000-00001D020000}"/>
    <cellStyle name="invoer 48 4" xfId="547" xr:uid="{00000000-0005-0000-0000-00001E020000}"/>
    <cellStyle name="invoer 48 4 2" xfId="548" xr:uid="{00000000-0005-0000-0000-00001F020000}"/>
    <cellStyle name="invoer 48 4 3" xfId="549" xr:uid="{00000000-0005-0000-0000-000020020000}"/>
    <cellStyle name="invoer 48 5" xfId="550" xr:uid="{00000000-0005-0000-0000-000021020000}"/>
    <cellStyle name="invoer 48 6" xfId="551" xr:uid="{00000000-0005-0000-0000-000022020000}"/>
    <cellStyle name="invoer 49" xfId="552" xr:uid="{00000000-0005-0000-0000-000023020000}"/>
    <cellStyle name="invoer 49 2" xfId="553" xr:uid="{00000000-0005-0000-0000-000024020000}"/>
    <cellStyle name="invoer 49 2 2" xfId="554" xr:uid="{00000000-0005-0000-0000-000025020000}"/>
    <cellStyle name="invoer 49 2 3" xfId="555" xr:uid="{00000000-0005-0000-0000-000026020000}"/>
    <cellStyle name="invoer 49 3" xfId="556" xr:uid="{00000000-0005-0000-0000-000027020000}"/>
    <cellStyle name="invoer 49 3 2" xfId="557" xr:uid="{00000000-0005-0000-0000-000028020000}"/>
    <cellStyle name="invoer 49 3 3" xfId="558" xr:uid="{00000000-0005-0000-0000-000029020000}"/>
    <cellStyle name="invoer 49 4" xfId="559" xr:uid="{00000000-0005-0000-0000-00002A020000}"/>
    <cellStyle name="invoer 49 4 2" xfId="560" xr:uid="{00000000-0005-0000-0000-00002B020000}"/>
    <cellStyle name="invoer 49 4 3" xfId="561" xr:uid="{00000000-0005-0000-0000-00002C020000}"/>
    <cellStyle name="invoer 49 5" xfId="562" xr:uid="{00000000-0005-0000-0000-00002D020000}"/>
    <cellStyle name="invoer 49 6" xfId="563" xr:uid="{00000000-0005-0000-0000-00002E020000}"/>
    <cellStyle name="invoer 5" xfId="564" xr:uid="{00000000-0005-0000-0000-00002F020000}"/>
    <cellStyle name="invoer 5 2" xfId="565" xr:uid="{00000000-0005-0000-0000-000030020000}"/>
    <cellStyle name="invoer 5 2 2" xfId="566" xr:uid="{00000000-0005-0000-0000-000031020000}"/>
    <cellStyle name="invoer 5 2 3" xfId="567" xr:uid="{00000000-0005-0000-0000-000032020000}"/>
    <cellStyle name="invoer 5 3" xfId="568" xr:uid="{00000000-0005-0000-0000-000033020000}"/>
    <cellStyle name="invoer 5 3 2" xfId="569" xr:uid="{00000000-0005-0000-0000-000034020000}"/>
    <cellStyle name="invoer 5 3 3" xfId="570" xr:uid="{00000000-0005-0000-0000-000035020000}"/>
    <cellStyle name="invoer 5 4" xfId="571" xr:uid="{00000000-0005-0000-0000-000036020000}"/>
    <cellStyle name="invoer 5 4 2" xfId="572" xr:uid="{00000000-0005-0000-0000-000037020000}"/>
    <cellStyle name="invoer 5 4 3" xfId="573" xr:uid="{00000000-0005-0000-0000-000038020000}"/>
    <cellStyle name="invoer 5 5" xfId="574" xr:uid="{00000000-0005-0000-0000-000039020000}"/>
    <cellStyle name="invoer 5 6" xfId="575" xr:uid="{00000000-0005-0000-0000-00003A020000}"/>
    <cellStyle name="invoer 50" xfId="576" xr:uid="{00000000-0005-0000-0000-00003B020000}"/>
    <cellStyle name="invoer 50 2" xfId="577" xr:uid="{00000000-0005-0000-0000-00003C020000}"/>
    <cellStyle name="invoer 50 2 2" xfId="578" xr:uid="{00000000-0005-0000-0000-00003D020000}"/>
    <cellStyle name="invoer 50 2 3" xfId="579" xr:uid="{00000000-0005-0000-0000-00003E020000}"/>
    <cellStyle name="invoer 50 3" xfId="580" xr:uid="{00000000-0005-0000-0000-00003F020000}"/>
    <cellStyle name="invoer 50 3 2" xfId="581" xr:uid="{00000000-0005-0000-0000-000040020000}"/>
    <cellStyle name="invoer 50 3 3" xfId="582" xr:uid="{00000000-0005-0000-0000-000041020000}"/>
    <cellStyle name="invoer 50 4" xfId="583" xr:uid="{00000000-0005-0000-0000-000042020000}"/>
    <cellStyle name="invoer 50 4 2" xfId="584" xr:uid="{00000000-0005-0000-0000-000043020000}"/>
    <cellStyle name="invoer 50 4 3" xfId="585" xr:uid="{00000000-0005-0000-0000-000044020000}"/>
    <cellStyle name="invoer 50 5" xfId="586" xr:uid="{00000000-0005-0000-0000-000045020000}"/>
    <cellStyle name="invoer 50 6" xfId="587" xr:uid="{00000000-0005-0000-0000-000046020000}"/>
    <cellStyle name="invoer 51" xfId="588" xr:uid="{00000000-0005-0000-0000-000047020000}"/>
    <cellStyle name="invoer 51 2" xfId="589" xr:uid="{00000000-0005-0000-0000-000048020000}"/>
    <cellStyle name="invoer 51 2 2" xfId="590" xr:uid="{00000000-0005-0000-0000-000049020000}"/>
    <cellStyle name="invoer 51 2 3" xfId="591" xr:uid="{00000000-0005-0000-0000-00004A020000}"/>
    <cellStyle name="invoer 51 3" xfId="592" xr:uid="{00000000-0005-0000-0000-00004B020000}"/>
    <cellStyle name="invoer 51 3 2" xfId="593" xr:uid="{00000000-0005-0000-0000-00004C020000}"/>
    <cellStyle name="invoer 51 3 3" xfId="594" xr:uid="{00000000-0005-0000-0000-00004D020000}"/>
    <cellStyle name="invoer 51 4" xfId="595" xr:uid="{00000000-0005-0000-0000-00004E020000}"/>
    <cellStyle name="invoer 51 4 2" xfId="596" xr:uid="{00000000-0005-0000-0000-00004F020000}"/>
    <cellStyle name="invoer 51 4 3" xfId="597" xr:uid="{00000000-0005-0000-0000-000050020000}"/>
    <cellStyle name="invoer 51 5" xfId="598" xr:uid="{00000000-0005-0000-0000-000051020000}"/>
    <cellStyle name="invoer 51 6" xfId="599" xr:uid="{00000000-0005-0000-0000-000052020000}"/>
    <cellStyle name="invoer 52" xfId="600" xr:uid="{00000000-0005-0000-0000-000053020000}"/>
    <cellStyle name="invoer 52 2" xfId="601" xr:uid="{00000000-0005-0000-0000-000054020000}"/>
    <cellStyle name="invoer 52 2 2" xfId="602" xr:uid="{00000000-0005-0000-0000-000055020000}"/>
    <cellStyle name="invoer 52 2 3" xfId="603" xr:uid="{00000000-0005-0000-0000-000056020000}"/>
    <cellStyle name="invoer 52 3" xfId="604" xr:uid="{00000000-0005-0000-0000-000057020000}"/>
    <cellStyle name="invoer 52 3 2" xfId="605" xr:uid="{00000000-0005-0000-0000-000058020000}"/>
    <cellStyle name="invoer 52 3 3" xfId="606" xr:uid="{00000000-0005-0000-0000-000059020000}"/>
    <cellStyle name="invoer 52 4" xfId="607" xr:uid="{00000000-0005-0000-0000-00005A020000}"/>
    <cellStyle name="invoer 52 4 2" xfId="608" xr:uid="{00000000-0005-0000-0000-00005B020000}"/>
    <cellStyle name="invoer 52 4 3" xfId="609" xr:uid="{00000000-0005-0000-0000-00005C020000}"/>
    <cellStyle name="invoer 52 5" xfId="610" xr:uid="{00000000-0005-0000-0000-00005D020000}"/>
    <cellStyle name="invoer 52 6" xfId="611" xr:uid="{00000000-0005-0000-0000-00005E020000}"/>
    <cellStyle name="invoer 53" xfId="612" xr:uid="{00000000-0005-0000-0000-00005F020000}"/>
    <cellStyle name="invoer 53 2" xfId="613" xr:uid="{00000000-0005-0000-0000-000060020000}"/>
    <cellStyle name="invoer 53 2 2" xfId="614" xr:uid="{00000000-0005-0000-0000-000061020000}"/>
    <cellStyle name="invoer 53 2 3" xfId="615" xr:uid="{00000000-0005-0000-0000-000062020000}"/>
    <cellStyle name="invoer 53 3" xfId="616" xr:uid="{00000000-0005-0000-0000-000063020000}"/>
    <cellStyle name="invoer 53 3 2" xfId="617" xr:uid="{00000000-0005-0000-0000-000064020000}"/>
    <cellStyle name="invoer 53 3 3" xfId="618" xr:uid="{00000000-0005-0000-0000-000065020000}"/>
    <cellStyle name="invoer 53 4" xfId="619" xr:uid="{00000000-0005-0000-0000-000066020000}"/>
    <cellStyle name="invoer 53 4 2" xfId="620" xr:uid="{00000000-0005-0000-0000-000067020000}"/>
    <cellStyle name="invoer 53 4 3" xfId="621" xr:uid="{00000000-0005-0000-0000-000068020000}"/>
    <cellStyle name="invoer 53 5" xfId="622" xr:uid="{00000000-0005-0000-0000-000069020000}"/>
    <cellStyle name="invoer 53 6" xfId="623" xr:uid="{00000000-0005-0000-0000-00006A020000}"/>
    <cellStyle name="invoer 54" xfId="624" xr:uid="{00000000-0005-0000-0000-00006B020000}"/>
    <cellStyle name="invoer 54 2" xfId="625" xr:uid="{00000000-0005-0000-0000-00006C020000}"/>
    <cellStyle name="invoer 54 2 2" xfId="626" xr:uid="{00000000-0005-0000-0000-00006D020000}"/>
    <cellStyle name="invoer 54 2 3" xfId="627" xr:uid="{00000000-0005-0000-0000-00006E020000}"/>
    <cellStyle name="invoer 54 3" xfId="628" xr:uid="{00000000-0005-0000-0000-00006F020000}"/>
    <cellStyle name="invoer 54 3 2" xfId="629" xr:uid="{00000000-0005-0000-0000-000070020000}"/>
    <cellStyle name="invoer 54 3 3" xfId="630" xr:uid="{00000000-0005-0000-0000-000071020000}"/>
    <cellStyle name="invoer 54 4" xfId="631" xr:uid="{00000000-0005-0000-0000-000072020000}"/>
    <cellStyle name="invoer 54 4 2" xfId="632" xr:uid="{00000000-0005-0000-0000-000073020000}"/>
    <cellStyle name="invoer 54 4 3" xfId="633" xr:uid="{00000000-0005-0000-0000-000074020000}"/>
    <cellStyle name="invoer 54 5" xfId="634" xr:uid="{00000000-0005-0000-0000-000075020000}"/>
    <cellStyle name="invoer 54 6" xfId="635" xr:uid="{00000000-0005-0000-0000-000076020000}"/>
    <cellStyle name="invoer 6" xfId="636" xr:uid="{00000000-0005-0000-0000-000077020000}"/>
    <cellStyle name="invoer 6 2" xfId="637" xr:uid="{00000000-0005-0000-0000-000078020000}"/>
    <cellStyle name="invoer 6 2 2" xfId="638" xr:uid="{00000000-0005-0000-0000-000079020000}"/>
    <cellStyle name="invoer 6 2 3" xfId="639" xr:uid="{00000000-0005-0000-0000-00007A020000}"/>
    <cellStyle name="invoer 6 3" xfId="640" xr:uid="{00000000-0005-0000-0000-00007B020000}"/>
    <cellStyle name="invoer 6 3 2" xfId="641" xr:uid="{00000000-0005-0000-0000-00007C020000}"/>
    <cellStyle name="invoer 6 3 3" xfId="642" xr:uid="{00000000-0005-0000-0000-00007D020000}"/>
    <cellStyle name="invoer 6 4" xfId="643" xr:uid="{00000000-0005-0000-0000-00007E020000}"/>
    <cellStyle name="invoer 6 4 2" xfId="644" xr:uid="{00000000-0005-0000-0000-00007F020000}"/>
    <cellStyle name="invoer 6 4 3" xfId="645" xr:uid="{00000000-0005-0000-0000-000080020000}"/>
    <cellStyle name="invoer 6 5" xfId="646" xr:uid="{00000000-0005-0000-0000-000081020000}"/>
    <cellStyle name="invoer 6 6" xfId="647" xr:uid="{00000000-0005-0000-0000-000082020000}"/>
    <cellStyle name="invoer 7" xfId="648" xr:uid="{00000000-0005-0000-0000-000083020000}"/>
    <cellStyle name="invoer 7 2" xfId="649" xr:uid="{00000000-0005-0000-0000-000084020000}"/>
    <cellStyle name="invoer 7 2 2" xfId="650" xr:uid="{00000000-0005-0000-0000-000085020000}"/>
    <cellStyle name="invoer 7 2 3" xfId="651" xr:uid="{00000000-0005-0000-0000-000086020000}"/>
    <cellStyle name="invoer 7 3" xfId="652" xr:uid="{00000000-0005-0000-0000-000087020000}"/>
    <cellStyle name="invoer 7 3 2" xfId="653" xr:uid="{00000000-0005-0000-0000-000088020000}"/>
    <cellStyle name="invoer 7 3 3" xfId="654" xr:uid="{00000000-0005-0000-0000-000089020000}"/>
    <cellStyle name="invoer 7 4" xfId="655" xr:uid="{00000000-0005-0000-0000-00008A020000}"/>
    <cellStyle name="invoer 7 4 2" xfId="656" xr:uid="{00000000-0005-0000-0000-00008B020000}"/>
    <cellStyle name="invoer 7 4 3" xfId="657" xr:uid="{00000000-0005-0000-0000-00008C020000}"/>
    <cellStyle name="invoer 7 5" xfId="658" xr:uid="{00000000-0005-0000-0000-00008D020000}"/>
    <cellStyle name="invoer 7 6" xfId="659" xr:uid="{00000000-0005-0000-0000-00008E020000}"/>
    <cellStyle name="invoer 8" xfId="660" xr:uid="{00000000-0005-0000-0000-00008F020000}"/>
    <cellStyle name="invoer 8 2" xfId="661" xr:uid="{00000000-0005-0000-0000-000090020000}"/>
    <cellStyle name="invoer 8 2 2" xfId="662" xr:uid="{00000000-0005-0000-0000-000091020000}"/>
    <cellStyle name="invoer 8 2 3" xfId="663" xr:uid="{00000000-0005-0000-0000-000092020000}"/>
    <cellStyle name="invoer 8 3" xfId="664" xr:uid="{00000000-0005-0000-0000-000093020000}"/>
    <cellStyle name="invoer 8 3 2" xfId="665" xr:uid="{00000000-0005-0000-0000-000094020000}"/>
    <cellStyle name="invoer 8 3 3" xfId="666" xr:uid="{00000000-0005-0000-0000-000095020000}"/>
    <cellStyle name="invoer 8 4" xfId="667" xr:uid="{00000000-0005-0000-0000-000096020000}"/>
    <cellStyle name="invoer 8 4 2" xfId="668" xr:uid="{00000000-0005-0000-0000-000097020000}"/>
    <cellStyle name="invoer 8 4 3" xfId="669" xr:uid="{00000000-0005-0000-0000-000098020000}"/>
    <cellStyle name="invoer 8 5" xfId="670" xr:uid="{00000000-0005-0000-0000-000099020000}"/>
    <cellStyle name="invoer 8 6" xfId="671" xr:uid="{00000000-0005-0000-0000-00009A020000}"/>
    <cellStyle name="invoer 9" xfId="672" xr:uid="{00000000-0005-0000-0000-00009B020000}"/>
    <cellStyle name="invoer 9 2" xfId="673" xr:uid="{00000000-0005-0000-0000-00009C020000}"/>
    <cellStyle name="invoer 9 2 2" xfId="674" xr:uid="{00000000-0005-0000-0000-00009D020000}"/>
    <cellStyle name="invoer 9 2 3" xfId="675" xr:uid="{00000000-0005-0000-0000-00009E020000}"/>
    <cellStyle name="invoer 9 3" xfId="676" xr:uid="{00000000-0005-0000-0000-00009F020000}"/>
    <cellStyle name="invoer 9 3 2" xfId="677" xr:uid="{00000000-0005-0000-0000-0000A0020000}"/>
    <cellStyle name="invoer 9 3 3" xfId="678" xr:uid="{00000000-0005-0000-0000-0000A1020000}"/>
    <cellStyle name="invoer 9 4" xfId="679" xr:uid="{00000000-0005-0000-0000-0000A2020000}"/>
    <cellStyle name="invoer 9 4 2" xfId="680" xr:uid="{00000000-0005-0000-0000-0000A3020000}"/>
    <cellStyle name="invoer 9 4 3" xfId="681" xr:uid="{00000000-0005-0000-0000-0000A4020000}"/>
    <cellStyle name="invoer 9 5" xfId="682" xr:uid="{00000000-0005-0000-0000-0000A5020000}"/>
    <cellStyle name="invoer 9 6" xfId="683" xr:uid="{00000000-0005-0000-0000-0000A6020000}"/>
    <cellStyle name="Komma 2" xfId="2" xr:uid="{00000000-0005-0000-0000-0000A7020000}"/>
    <cellStyle name="Komma 2 2" xfId="684" xr:uid="{00000000-0005-0000-0000-0000A8020000}"/>
    <cellStyle name="Komma 3" xfId="685" xr:uid="{00000000-0005-0000-0000-0000A9020000}"/>
    <cellStyle name="Komma 4" xfId="686" xr:uid="{00000000-0005-0000-0000-0000AA020000}"/>
    <cellStyle name="Komma 5" xfId="687" xr:uid="{00000000-0005-0000-0000-0000AB020000}"/>
    <cellStyle name="kop" xfId="688" xr:uid="{00000000-0005-0000-0000-0000AC020000}"/>
    <cellStyle name="Koppen_rekenblad" xfId="689" xr:uid="{00000000-0005-0000-0000-0000AD020000}"/>
    <cellStyle name="koppenrekenblad2" xfId="690" xr:uid="{00000000-0005-0000-0000-0000AE020000}"/>
    <cellStyle name="koppenrekenblad2 10" xfId="691" xr:uid="{00000000-0005-0000-0000-0000AF020000}"/>
    <cellStyle name="koppenrekenblad2 11" xfId="692" xr:uid="{00000000-0005-0000-0000-0000B0020000}"/>
    <cellStyle name="koppenrekenblad2 12" xfId="693" xr:uid="{00000000-0005-0000-0000-0000B1020000}"/>
    <cellStyle name="koppenrekenblad2 13" xfId="694" xr:uid="{00000000-0005-0000-0000-0000B2020000}"/>
    <cellStyle name="koppenrekenblad2 14" xfId="695" xr:uid="{00000000-0005-0000-0000-0000B3020000}"/>
    <cellStyle name="koppenrekenblad2 15" xfId="696" xr:uid="{00000000-0005-0000-0000-0000B4020000}"/>
    <cellStyle name="koppenrekenblad2 16" xfId="697" xr:uid="{00000000-0005-0000-0000-0000B5020000}"/>
    <cellStyle name="koppenrekenblad2 17" xfId="698" xr:uid="{00000000-0005-0000-0000-0000B6020000}"/>
    <cellStyle name="koppenrekenblad2 18" xfId="699" xr:uid="{00000000-0005-0000-0000-0000B7020000}"/>
    <cellStyle name="koppenrekenblad2 19" xfId="700" xr:uid="{00000000-0005-0000-0000-0000B8020000}"/>
    <cellStyle name="koppenrekenblad2 2" xfId="701" xr:uid="{00000000-0005-0000-0000-0000B9020000}"/>
    <cellStyle name="koppenrekenblad2 20" xfId="702" xr:uid="{00000000-0005-0000-0000-0000BA020000}"/>
    <cellStyle name="koppenrekenblad2 21" xfId="703" xr:uid="{00000000-0005-0000-0000-0000BB020000}"/>
    <cellStyle name="koppenrekenblad2 22" xfId="704" xr:uid="{00000000-0005-0000-0000-0000BC020000}"/>
    <cellStyle name="koppenrekenblad2 23" xfId="705" xr:uid="{00000000-0005-0000-0000-0000BD020000}"/>
    <cellStyle name="koppenrekenblad2 24" xfId="706" xr:uid="{00000000-0005-0000-0000-0000BE020000}"/>
    <cellStyle name="koppenrekenblad2 25" xfId="707" xr:uid="{00000000-0005-0000-0000-0000BF020000}"/>
    <cellStyle name="koppenrekenblad2 26" xfId="708" xr:uid="{00000000-0005-0000-0000-0000C0020000}"/>
    <cellStyle name="koppenrekenblad2 27" xfId="709" xr:uid="{00000000-0005-0000-0000-0000C1020000}"/>
    <cellStyle name="koppenrekenblad2 28" xfId="710" xr:uid="{00000000-0005-0000-0000-0000C2020000}"/>
    <cellStyle name="koppenrekenblad2 29" xfId="711" xr:uid="{00000000-0005-0000-0000-0000C3020000}"/>
    <cellStyle name="koppenrekenblad2 3" xfId="712" xr:uid="{00000000-0005-0000-0000-0000C4020000}"/>
    <cellStyle name="koppenrekenblad2 30" xfId="713" xr:uid="{00000000-0005-0000-0000-0000C5020000}"/>
    <cellStyle name="koppenrekenblad2 31" xfId="714" xr:uid="{00000000-0005-0000-0000-0000C6020000}"/>
    <cellStyle name="koppenrekenblad2 32" xfId="715" xr:uid="{00000000-0005-0000-0000-0000C7020000}"/>
    <cellStyle name="koppenrekenblad2 33" xfId="716" xr:uid="{00000000-0005-0000-0000-0000C8020000}"/>
    <cellStyle name="koppenrekenblad2 34" xfId="717" xr:uid="{00000000-0005-0000-0000-0000C9020000}"/>
    <cellStyle name="koppenrekenblad2 35" xfId="718" xr:uid="{00000000-0005-0000-0000-0000CA020000}"/>
    <cellStyle name="koppenrekenblad2 36" xfId="719" xr:uid="{00000000-0005-0000-0000-0000CB020000}"/>
    <cellStyle name="koppenrekenblad2 37" xfId="720" xr:uid="{00000000-0005-0000-0000-0000CC020000}"/>
    <cellStyle name="koppenrekenblad2 38" xfId="721" xr:uid="{00000000-0005-0000-0000-0000CD020000}"/>
    <cellStyle name="koppenrekenblad2 39" xfId="722" xr:uid="{00000000-0005-0000-0000-0000CE020000}"/>
    <cellStyle name="koppenrekenblad2 4" xfId="723" xr:uid="{00000000-0005-0000-0000-0000CF020000}"/>
    <cellStyle name="koppenrekenblad2 40" xfId="724" xr:uid="{00000000-0005-0000-0000-0000D0020000}"/>
    <cellStyle name="koppenrekenblad2 41" xfId="725" xr:uid="{00000000-0005-0000-0000-0000D1020000}"/>
    <cellStyle name="koppenrekenblad2 42" xfId="726" xr:uid="{00000000-0005-0000-0000-0000D2020000}"/>
    <cellStyle name="koppenrekenblad2 43" xfId="727" xr:uid="{00000000-0005-0000-0000-0000D3020000}"/>
    <cellStyle name="koppenrekenblad2 44" xfId="728" xr:uid="{00000000-0005-0000-0000-0000D4020000}"/>
    <cellStyle name="koppenrekenblad2 45" xfId="729" xr:uid="{00000000-0005-0000-0000-0000D5020000}"/>
    <cellStyle name="koppenrekenblad2 46" xfId="730" xr:uid="{00000000-0005-0000-0000-0000D6020000}"/>
    <cellStyle name="koppenrekenblad2 47" xfId="731" xr:uid="{00000000-0005-0000-0000-0000D7020000}"/>
    <cellStyle name="koppenrekenblad2 48" xfId="732" xr:uid="{00000000-0005-0000-0000-0000D8020000}"/>
    <cellStyle name="koppenrekenblad2 49" xfId="733" xr:uid="{00000000-0005-0000-0000-0000D9020000}"/>
    <cellStyle name="koppenrekenblad2 5" xfId="734" xr:uid="{00000000-0005-0000-0000-0000DA020000}"/>
    <cellStyle name="koppenrekenblad2 50" xfId="735" xr:uid="{00000000-0005-0000-0000-0000DB020000}"/>
    <cellStyle name="koppenrekenblad2 51" xfId="736" xr:uid="{00000000-0005-0000-0000-0000DC020000}"/>
    <cellStyle name="koppenrekenblad2 52" xfId="737" xr:uid="{00000000-0005-0000-0000-0000DD020000}"/>
    <cellStyle name="koppenrekenblad2 53" xfId="738" xr:uid="{00000000-0005-0000-0000-0000DE020000}"/>
    <cellStyle name="koppenrekenblad2 54" xfId="739" xr:uid="{00000000-0005-0000-0000-0000DF020000}"/>
    <cellStyle name="koppenrekenblad2 6" xfId="740" xr:uid="{00000000-0005-0000-0000-0000E0020000}"/>
    <cellStyle name="koppenrekenblad2 7" xfId="741" xr:uid="{00000000-0005-0000-0000-0000E1020000}"/>
    <cellStyle name="koppenrekenblad2 8" xfId="742" xr:uid="{00000000-0005-0000-0000-0000E2020000}"/>
    <cellStyle name="koppenrekenblad2 9" xfId="743" xr:uid="{00000000-0005-0000-0000-0000E3020000}"/>
    <cellStyle name="Linked Cell" xfId="744" xr:uid="{00000000-0005-0000-0000-0000E4020000}"/>
    <cellStyle name="m2" xfId="745" xr:uid="{00000000-0005-0000-0000-0000E5020000}"/>
    <cellStyle name="m2 2" xfId="746" xr:uid="{00000000-0005-0000-0000-0000E6020000}"/>
    <cellStyle name="Neutral" xfId="747" xr:uid="{00000000-0005-0000-0000-0000E7020000}"/>
    <cellStyle name="NIBa standaard" xfId="748" xr:uid="{00000000-0005-0000-0000-0000E8020000}"/>
    <cellStyle name="Normaal_GLAS gegevens.xls" xfId="749" xr:uid="{00000000-0005-0000-0000-0000E9020000}"/>
    <cellStyle name="Normal 2" xfId="750" xr:uid="{00000000-0005-0000-0000-0000EA020000}"/>
    <cellStyle name="Normal_ KLM-CTR(STA)-Recap.xls" xfId="751" xr:uid="{00000000-0005-0000-0000-0000EB020000}"/>
    <cellStyle name="Note" xfId="752" xr:uid="{00000000-0005-0000-0000-0000EC020000}"/>
    <cellStyle name="Note 2" xfId="753" xr:uid="{00000000-0005-0000-0000-0000ED020000}"/>
    <cellStyle name="Note 2 2" xfId="754" xr:uid="{00000000-0005-0000-0000-0000EE020000}"/>
    <cellStyle name="Note 2 3" xfId="755" xr:uid="{00000000-0005-0000-0000-0000EF020000}"/>
    <cellStyle name="Note 3" xfId="756" xr:uid="{00000000-0005-0000-0000-0000F0020000}"/>
    <cellStyle name="Note 3 2" xfId="757" xr:uid="{00000000-0005-0000-0000-0000F1020000}"/>
    <cellStyle name="Note 3 3" xfId="758" xr:uid="{00000000-0005-0000-0000-0000F2020000}"/>
    <cellStyle name="Note 4" xfId="759" xr:uid="{00000000-0005-0000-0000-0000F3020000}"/>
    <cellStyle name="Note 4 2" xfId="760" xr:uid="{00000000-0005-0000-0000-0000F4020000}"/>
    <cellStyle name="Note 4 3" xfId="761" xr:uid="{00000000-0005-0000-0000-0000F5020000}"/>
    <cellStyle name="Note 5" xfId="762" xr:uid="{00000000-0005-0000-0000-0000F6020000}"/>
    <cellStyle name="Note 5 2" xfId="763" xr:uid="{00000000-0005-0000-0000-0000F7020000}"/>
    <cellStyle name="Note 5 3" xfId="764" xr:uid="{00000000-0005-0000-0000-0000F8020000}"/>
    <cellStyle name="Note 6" xfId="765" xr:uid="{00000000-0005-0000-0000-0000F9020000}"/>
    <cellStyle name="Note 7" xfId="766" xr:uid="{00000000-0005-0000-0000-0000FA020000}"/>
    <cellStyle name="Ongedefinieerd" xfId="767" xr:uid="{00000000-0005-0000-0000-0000FB020000}"/>
    <cellStyle name="Output" xfId="768" xr:uid="{00000000-0005-0000-0000-0000FC020000}"/>
    <cellStyle name="Output 2" xfId="769" xr:uid="{00000000-0005-0000-0000-0000FD020000}"/>
    <cellStyle name="Output 2 2" xfId="770" xr:uid="{00000000-0005-0000-0000-0000FE020000}"/>
    <cellStyle name="Output 2 3" xfId="771" xr:uid="{00000000-0005-0000-0000-0000FF020000}"/>
    <cellStyle name="Output 3" xfId="772" xr:uid="{00000000-0005-0000-0000-000000030000}"/>
    <cellStyle name="Output 3 2" xfId="773" xr:uid="{00000000-0005-0000-0000-000001030000}"/>
    <cellStyle name="Output 3 3" xfId="774" xr:uid="{00000000-0005-0000-0000-000002030000}"/>
    <cellStyle name="Output 4" xfId="775" xr:uid="{00000000-0005-0000-0000-000003030000}"/>
    <cellStyle name="Output 4 2" xfId="776" xr:uid="{00000000-0005-0000-0000-000004030000}"/>
    <cellStyle name="Output 4 3" xfId="777" xr:uid="{00000000-0005-0000-0000-000005030000}"/>
    <cellStyle name="Output 5" xfId="778" xr:uid="{00000000-0005-0000-0000-000006030000}"/>
    <cellStyle name="Output 5 2" xfId="779" xr:uid="{00000000-0005-0000-0000-000007030000}"/>
    <cellStyle name="Output 5 3" xfId="780" xr:uid="{00000000-0005-0000-0000-000008030000}"/>
    <cellStyle name="Output 6" xfId="781" xr:uid="{00000000-0005-0000-0000-000009030000}"/>
    <cellStyle name="Output 7" xfId="782" xr:uid="{00000000-0005-0000-0000-00000A030000}"/>
    <cellStyle name="prijslijst" xfId="783" xr:uid="{00000000-0005-0000-0000-00000B030000}"/>
    <cellStyle name="Procent 2" xfId="784" xr:uid="{00000000-0005-0000-0000-00000C030000}"/>
    <cellStyle name="Procent 3" xfId="785" xr:uid="{00000000-0005-0000-0000-00000D030000}"/>
    <cellStyle name="Procent 4" xfId="786" xr:uid="{00000000-0005-0000-0000-00000E030000}"/>
    <cellStyle name="Procent 5" xfId="1198" xr:uid="{00000000-0005-0000-0000-00000F030000}"/>
    <cellStyle name="Ruimtestaat_Koppen" xfId="787" xr:uid="{00000000-0005-0000-0000-000010030000}"/>
    <cellStyle name="Standaard" xfId="0" builtinId="0"/>
    <cellStyle name="Standaard 10" xfId="788" xr:uid="{00000000-0005-0000-0000-000012030000}"/>
    <cellStyle name="Standaard 10 10" xfId="789" xr:uid="{00000000-0005-0000-0000-000013030000}"/>
    <cellStyle name="Standaard 10 11" xfId="790" xr:uid="{00000000-0005-0000-0000-000014030000}"/>
    <cellStyle name="Standaard 10 12" xfId="791" xr:uid="{00000000-0005-0000-0000-000015030000}"/>
    <cellStyle name="Standaard 10 13" xfId="792" xr:uid="{00000000-0005-0000-0000-000016030000}"/>
    <cellStyle name="Standaard 10 14" xfId="793" xr:uid="{00000000-0005-0000-0000-000017030000}"/>
    <cellStyle name="Standaard 10 15" xfId="794" xr:uid="{00000000-0005-0000-0000-000018030000}"/>
    <cellStyle name="Standaard 10 16" xfId="795" xr:uid="{00000000-0005-0000-0000-000019030000}"/>
    <cellStyle name="Standaard 10 17" xfId="796" xr:uid="{00000000-0005-0000-0000-00001A030000}"/>
    <cellStyle name="Standaard 10 18" xfId="797" xr:uid="{00000000-0005-0000-0000-00001B030000}"/>
    <cellStyle name="Standaard 10 19" xfId="798" xr:uid="{00000000-0005-0000-0000-00001C030000}"/>
    <cellStyle name="Standaard 10 2" xfId="799" xr:uid="{00000000-0005-0000-0000-00001D030000}"/>
    <cellStyle name="Standaard 10 20" xfId="800" xr:uid="{00000000-0005-0000-0000-00001E030000}"/>
    <cellStyle name="Standaard 10 21" xfId="801" xr:uid="{00000000-0005-0000-0000-00001F030000}"/>
    <cellStyle name="Standaard 10 22" xfId="802" xr:uid="{00000000-0005-0000-0000-000020030000}"/>
    <cellStyle name="Standaard 10 23" xfId="803" xr:uid="{00000000-0005-0000-0000-000021030000}"/>
    <cellStyle name="Standaard 10 24" xfId="804" xr:uid="{00000000-0005-0000-0000-000022030000}"/>
    <cellStyle name="Standaard 10 25" xfId="805" xr:uid="{00000000-0005-0000-0000-000023030000}"/>
    <cellStyle name="Standaard 10 26" xfId="806" xr:uid="{00000000-0005-0000-0000-000024030000}"/>
    <cellStyle name="Standaard 10 27" xfId="807" xr:uid="{00000000-0005-0000-0000-000025030000}"/>
    <cellStyle name="Standaard 10 28" xfId="808" xr:uid="{00000000-0005-0000-0000-000026030000}"/>
    <cellStyle name="Standaard 10 29" xfId="809" xr:uid="{00000000-0005-0000-0000-000027030000}"/>
    <cellStyle name="Standaard 10 3" xfId="810" xr:uid="{00000000-0005-0000-0000-000028030000}"/>
    <cellStyle name="Standaard 10 30" xfId="811" xr:uid="{00000000-0005-0000-0000-000029030000}"/>
    <cellStyle name="Standaard 10 31" xfId="812" xr:uid="{00000000-0005-0000-0000-00002A030000}"/>
    <cellStyle name="Standaard 10 32" xfId="813" xr:uid="{00000000-0005-0000-0000-00002B030000}"/>
    <cellStyle name="Standaard 10 33" xfId="814" xr:uid="{00000000-0005-0000-0000-00002C030000}"/>
    <cellStyle name="Standaard 10 34" xfId="815" xr:uid="{00000000-0005-0000-0000-00002D030000}"/>
    <cellStyle name="Standaard 10 35" xfId="816" xr:uid="{00000000-0005-0000-0000-00002E030000}"/>
    <cellStyle name="Standaard 10 36" xfId="817" xr:uid="{00000000-0005-0000-0000-00002F030000}"/>
    <cellStyle name="Standaard 10 37" xfId="818" xr:uid="{00000000-0005-0000-0000-000030030000}"/>
    <cellStyle name="Standaard 10 38" xfId="819" xr:uid="{00000000-0005-0000-0000-000031030000}"/>
    <cellStyle name="Standaard 10 39" xfId="820" xr:uid="{00000000-0005-0000-0000-000032030000}"/>
    <cellStyle name="Standaard 10 4" xfId="821" xr:uid="{00000000-0005-0000-0000-000033030000}"/>
    <cellStyle name="Standaard 10 40" xfId="822" xr:uid="{00000000-0005-0000-0000-000034030000}"/>
    <cellStyle name="Standaard 10 41" xfId="823" xr:uid="{00000000-0005-0000-0000-000035030000}"/>
    <cellStyle name="Standaard 10 42" xfId="824" xr:uid="{00000000-0005-0000-0000-000036030000}"/>
    <cellStyle name="Standaard 10 5" xfId="825" xr:uid="{00000000-0005-0000-0000-000037030000}"/>
    <cellStyle name="Standaard 10 6" xfId="826" xr:uid="{00000000-0005-0000-0000-000038030000}"/>
    <cellStyle name="Standaard 10 7" xfId="827" xr:uid="{00000000-0005-0000-0000-000039030000}"/>
    <cellStyle name="Standaard 10 8" xfId="828" xr:uid="{00000000-0005-0000-0000-00003A030000}"/>
    <cellStyle name="Standaard 10 9" xfId="829" xr:uid="{00000000-0005-0000-0000-00003B030000}"/>
    <cellStyle name="Standaard 12 10" xfId="830" xr:uid="{00000000-0005-0000-0000-00003C030000}"/>
    <cellStyle name="Standaard 12 11" xfId="831" xr:uid="{00000000-0005-0000-0000-00003D030000}"/>
    <cellStyle name="Standaard 12 12" xfId="832" xr:uid="{00000000-0005-0000-0000-00003E030000}"/>
    <cellStyle name="Standaard 12 13" xfId="833" xr:uid="{00000000-0005-0000-0000-00003F030000}"/>
    <cellStyle name="Standaard 12 14" xfId="834" xr:uid="{00000000-0005-0000-0000-000040030000}"/>
    <cellStyle name="Standaard 12 15" xfId="835" xr:uid="{00000000-0005-0000-0000-000041030000}"/>
    <cellStyle name="Standaard 12 16" xfId="836" xr:uid="{00000000-0005-0000-0000-000042030000}"/>
    <cellStyle name="Standaard 12 17" xfId="837" xr:uid="{00000000-0005-0000-0000-000043030000}"/>
    <cellStyle name="Standaard 12 18" xfId="838" xr:uid="{00000000-0005-0000-0000-000044030000}"/>
    <cellStyle name="Standaard 12 19" xfId="839" xr:uid="{00000000-0005-0000-0000-000045030000}"/>
    <cellStyle name="Standaard 12 2" xfId="840" xr:uid="{00000000-0005-0000-0000-000046030000}"/>
    <cellStyle name="Standaard 12 20" xfId="841" xr:uid="{00000000-0005-0000-0000-000047030000}"/>
    <cellStyle name="Standaard 12 21" xfId="842" xr:uid="{00000000-0005-0000-0000-000048030000}"/>
    <cellStyle name="Standaard 12 22" xfId="843" xr:uid="{00000000-0005-0000-0000-000049030000}"/>
    <cellStyle name="Standaard 12 23" xfId="844" xr:uid="{00000000-0005-0000-0000-00004A030000}"/>
    <cellStyle name="Standaard 12 24" xfId="845" xr:uid="{00000000-0005-0000-0000-00004B030000}"/>
    <cellStyle name="Standaard 12 25" xfId="846" xr:uid="{00000000-0005-0000-0000-00004C030000}"/>
    <cellStyle name="Standaard 12 26" xfId="847" xr:uid="{00000000-0005-0000-0000-00004D030000}"/>
    <cellStyle name="Standaard 12 27" xfId="848" xr:uid="{00000000-0005-0000-0000-00004E030000}"/>
    <cellStyle name="Standaard 12 28" xfId="849" xr:uid="{00000000-0005-0000-0000-00004F030000}"/>
    <cellStyle name="Standaard 12 29" xfId="850" xr:uid="{00000000-0005-0000-0000-000050030000}"/>
    <cellStyle name="Standaard 12 3" xfId="851" xr:uid="{00000000-0005-0000-0000-000051030000}"/>
    <cellStyle name="Standaard 12 30" xfId="852" xr:uid="{00000000-0005-0000-0000-000052030000}"/>
    <cellStyle name="Standaard 12 31" xfId="853" xr:uid="{00000000-0005-0000-0000-000053030000}"/>
    <cellStyle name="Standaard 12 32" xfId="854" xr:uid="{00000000-0005-0000-0000-000054030000}"/>
    <cellStyle name="Standaard 12 33" xfId="855" xr:uid="{00000000-0005-0000-0000-000055030000}"/>
    <cellStyle name="Standaard 12 34" xfId="856" xr:uid="{00000000-0005-0000-0000-000056030000}"/>
    <cellStyle name="Standaard 12 35" xfId="857" xr:uid="{00000000-0005-0000-0000-000057030000}"/>
    <cellStyle name="Standaard 12 36" xfId="858" xr:uid="{00000000-0005-0000-0000-000058030000}"/>
    <cellStyle name="Standaard 12 37" xfId="859" xr:uid="{00000000-0005-0000-0000-000059030000}"/>
    <cellStyle name="Standaard 12 38" xfId="860" xr:uid="{00000000-0005-0000-0000-00005A030000}"/>
    <cellStyle name="Standaard 12 39" xfId="861" xr:uid="{00000000-0005-0000-0000-00005B030000}"/>
    <cellStyle name="Standaard 12 4" xfId="862" xr:uid="{00000000-0005-0000-0000-00005C030000}"/>
    <cellStyle name="Standaard 12 40" xfId="863" xr:uid="{00000000-0005-0000-0000-00005D030000}"/>
    <cellStyle name="Standaard 12 41" xfId="864" xr:uid="{00000000-0005-0000-0000-00005E030000}"/>
    <cellStyle name="Standaard 12 42" xfId="865" xr:uid="{00000000-0005-0000-0000-00005F030000}"/>
    <cellStyle name="Standaard 12 5" xfId="866" xr:uid="{00000000-0005-0000-0000-000060030000}"/>
    <cellStyle name="Standaard 12 6" xfId="867" xr:uid="{00000000-0005-0000-0000-000061030000}"/>
    <cellStyle name="Standaard 12 7" xfId="868" xr:uid="{00000000-0005-0000-0000-000062030000}"/>
    <cellStyle name="Standaard 12 8" xfId="869" xr:uid="{00000000-0005-0000-0000-000063030000}"/>
    <cellStyle name="Standaard 12 9" xfId="870" xr:uid="{00000000-0005-0000-0000-000064030000}"/>
    <cellStyle name="Standaard 13 10" xfId="871" xr:uid="{00000000-0005-0000-0000-000065030000}"/>
    <cellStyle name="Standaard 13 11" xfId="872" xr:uid="{00000000-0005-0000-0000-000066030000}"/>
    <cellStyle name="Standaard 13 12" xfId="873" xr:uid="{00000000-0005-0000-0000-000067030000}"/>
    <cellStyle name="Standaard 13 13" xfId="874" xr:uid="{00000000-0005-0000-0000-000068030000}"/>
    <cellStyle name="Standaard 13 14" xfId="875" xr:uid="{00000000-0005-0000-0000-000069030000}"/>
    <cellStyle name="Standaard 13 15" xfId="876" xr:uid="{00000000-0005-0000-0000-00006A030000}"/>
    <cellStyle name="Standaard 13 16" xfId="877" xr:uid="{00000000-0005-0000-0000-00006B030000}"/>
    <cellStyle name="Standaard 13 17" xfId="878" xr:uid="{00000000-0005-0000-0000-00006C030000}"/>
    <cellStyle name="Standaard 13 18" xfId="879" xr:uid="{00000000-0005-0000-0000-00006D030000}"/>
    <cellStyle name="Standaard 13 19" xfId="880" xr:uid="{00000000-0005-0000-0000-00006E030000}"/>
    <cellStyle name="Standaard 13 2" xfId="881" xr:uid="{00000000-0005-0000-0000-00006F030000}"/>
    <cellStyle name="Standaard 13 20" xfId="882" xr:uid="{00000000-0005-0000-0000-000070030000}"/>
    <cellStyle name="Standaard 13 21" xfId="883" xr:uid="{00000000-0005-0000-0000-000071030000}"/>
    <cellStyle name="Standaard 13 22" xfId="884" xr:uid="{00000000-0005-0000-0000-000072030000}"/>
    <cellStyle name="Standaard 13 23" xfId="885" xr:uid="{00000000-0005-0000-0000-000073030000}"/>
    <cellStyle name="Standaard 13 24" xfId="886" xr:uid="{00000000-0005-0000-0000-000074030000}"/>
    <cellStyle name="Standaard 13 25" xfId="887" xr:uid="{00000000-0005-0000-0000-000075030000}"/>
    <cellStyle name="Standaard 13 26" xfId="888" xr:uid="{00000000-0005-0000-0000-000076030000}"/>
    <cellStyle name="Standaard 13 27" xfId="889" xr:uid="{00000000-0005-0000-0000-000077030000}"/>
    <cellStyle name="Standaard 13 28" xfId="890" xr:uid="{00000000-0005-0000-0000-000078030000}"/>
    <cellStyle name="Standaard 13 29" xfId="891" xr:uid="{00000000-0005-0000-0000-000079030000}"/>
    <cellStyle name="Standaard 13 3" xfId="892" xr:uid="{00000000-0005-0000-0000-00007A030000}"/>
    <cellStyle name="Standaard 13 30" xfId="893" xr:uid="{00000000-0005-0000-0000-00007B030000}"/>
    <cellStyle name="Standaard 13 31" xfId="894" xr:uid="{00000000-0005-0000-0000-00007C030000}"/>
    <cellStyle name="Standaard 13 32" xfId="895" xr:uid="{00000000-0005-0000-0000-00007D030000}"/>
    <cellStyle name="Standaard 13 33" xfId="896" xr:uid="{00000000-0005-0000-0000-00007E030000}"/>
    <cellStyle name="Standaard 13 34" xfId="897" xr:uid="{00000000-0005-0000-0000-00007F030000}"/>
    <cellStyle name="Standaard 13 35" xfId="898" xr:uid="{00000000-0005-0000-0000-000080030000}"/>
    <cellStyle name="Standaard 13 36" xfId="899" xr:uid="{00000000-0005-0000-0000-000081030000}"/>
    <cellStyle name="Standaard 13 37" xfId="900" xr:uid="{00000000-0005-0000-0000-000082030000}"/>
    <cellStyle name="Standaard 13 38" xfId="901" xr:uid="{00000000-0005-0000-0000-000083030000}"/>
    <cellStyle name="Standaard 13 39" xfId="902" xr:uid="{00000000-0005-0000-0000-000084030000}"/>
    <cellStyle name="Standaard 13 4" xfId="903" xr:uid="{00000000-0005-0000-0000-000085030000}"/>
    <cellStyle name="Standaard 13 40" xfId="904" xr:uid="{00000000-0005-0000-0000-000086030000}"/>
    <cellStyle name="Standaard 13 41" xfId="905" xr:uid="{00000000-0005-0000-0000-000087030000}"/>
    <cellStyle name="Standaard 13 42" xfId="906" xr:uid="{00000000-0005-0000-0000-000088030000}"/>
    <cellStyle name="Standaard 13 5" xfId="907" xr:uid="{00000000-0005-0000-0000-000089030000}"/>
    <cellStyle name="Standaard 13 6" xfId="908" xr:uid="{00000000-0005-0000-0000-00008A030000}"/>
    <cellStyle name="Standaard 13 7" xfId="909" xr:uid="{00000000-0005-0000-0000-00008B030000}"/>
    <cellStyle name="Standaard 13 8" xfId="910" xr:uid="{00000000-0005-0000-0000-00008C030000}"/>
    <cellStyle name="Standaard 13 9" xfId="911" xr:uid="{00000000-0005-0000-0000-00008D030000}"/>
    <cellStyle name="Standaard 2" xfId="1" xr:uid="{00000000-0005-0000-0000-00008E030000}"/>
    <cellStyle name="Standaard 2 2" xfId="4" xr:uid="{00000000-0005-0000-0000-00008F030000}"/>
    <cellStyle name="Standaard 2 2 2" xfId="912" xr:uid="{00000000-0005-0000-0000-000090030000}"/>
    <cellStyle name="Standaard 2 2 3" xfId="913" xr:uid="{00000000-0005-0000-0000-000091030000}"/>
    <cellStyle name="Standaard 2 3" xfId="914" xr:uid="{00000000-0005-0000-0000-000092030000}"/>
    <cellStyle name="Standaard 3" xfId="915" xr:uid="{00000000-0005-0000-0000-000093030000}"/>
    <cellStyle name="Standaard 3 10" xfId="916" xr:uid="{00000000-0005-0000-0000-000094030000}"/>
    <cellStyle name="Standaard 3 11" xfId="917" xr:uid="{00000000-0005-0000-0000-000095030000}"/>
    <cellStyle name="Standaard 3 12" xfId="918" xr:uid="{00000000-0005-0000-0000-000096030000}"/>
    <cellStyle name="Standaard 3 13" xfId="919" xr:uid="{00000000-0005-0000-0000-000097030000}"/>
    <cellStyle name="Standaard 3 14" xfId="920" xr:uid="{00000000-0005-0000-0000-000098030000}"/>
    <cellStyle name="Standaard 3 15" xfId="921" xr:uid="{00000000-0005-0000-0000-000099030000}"/>
    <cellStyle name="Standaard 3 16" xfId="922" xr:uid="{00000000-0005-0000-0000-00009A030000}"/>
    <cellStyle name="Standaard 3 17" xfId="923" xr:uid="{00000000-0005-0000-0000-00009B030000}"/>
    <cellStyle name="Standaard 3 18" xfId="924" xr:uid="{00000000-0005-0000-0000-00009C030000}"/>
    <cellStyle name="Standaard 3 19" xfId="925" xr:uid="{00000000-0005-0000-0000-00009D030000}"/>
    <cellStyle name="Standaard 3 2" xfId="926" xr:uid="{00000000-0005-0000-0000-00009E030000}"/>
    <cellStyle name="Standaard 3 20" xfId="927" xr:uid="{00000000-0005-0000-0000-00009F030000}"/>
    <cellStyle name="Standaard 3 21" xfId="928" xr:uid="{00000000-0005-0000-0000-0000A0030000}"/>
    <cellStyle name="Standaard 3 22" xfId="929" xr:uid="{00000000-0005-0000-0000-0000A1030000}"/>
    <cellStyle name="Standaard 3 23" xfId="930" xr:uid="{00000000-0005-0000-0000-0000A2030000}"/>
    <cellStyle name="Standaard 3 24" xfId="931" xr:uid="{00000000-0005-0000-0000-0000A3030000}"/>
    <cellStyle name="Standaard 3 25" xfId="932" xr:uid="{00000000-0005-0000-0000-0000A4030000}"/>
    <cellStyle name="Standaard 3 26" xfId="933" xr:uid="{00000000-0005-0000-0000-0000A5030000}"/>
    <cellStyle name="Standaard 3 27" xfId="934" xr:uid="{00000000-0005-0000-0000-0000A6030000}"/>
    <cellStyle name="Standaard 3 28" xfId="935" xr:uid="{00000000-0005-0000-0000-0000A7030000}"/>
    <cellStyle name="Standaard 3 29" xfId="936" xr:uid="{00000000-0005-0000-0000-0000A8030000}"/>
    <cellStyle name="Standaard 3 3" xfId="937" xr:uid="{00000000-0005-0000-0000-0000A9030000}"/>
    <cellStyle name="Standaard 3 30" xfId="938" xr:uid="{00000000-0005-0000-0000-0000AA030000}"/>
    <cellStyle name="Standaard 3 31" xfId="939" xr:uid="{00000000-0005-0000-0000-0000AB030000}"/>
    <cellStyle name="Standaard 3 32" xfId="940" xr:uid="{00000000-0005-0000-0000-0000AC030000}"/>
    <cellStyle name="Standaard 3 33" xfId="941" xr:uid="{00000000-0005-0000-0000-0000AD030000}"/>
    <cellStyle name="Standaard 3 34" xfId="942" xr:uid="{00000000-0005-0000-0000-0000AE030000}"/>
    <cellStyle name="Standaard 3 35" xfId="943" xr:uid="{00000000-0005-0000-0000-0000AF030000}"/>
    <cellStyle name="Standaard 3 36" xfId="944" xr:uid="{00000000-0005-0000-0000-0000B0030000}"/>
    <cellStyle name="Standaard 3 37" xfId="945" xr:uid="{00000000-0005-0000-0000-0000B1030000}"/>
    <cellStyle name="Standaard 3 38" xfId="946" xr:uid="{00000000-0005-0000-0000-0000B2030000}"/>
    <cellStyle name="Standaard 3 39" xfId="947" xr:uid="{00000000-0005-0000-0000-0000B3030000}"/>
    <cellStyle name="Standaard 3 4" xfId="948" xr:uid="{00000000-0005-0000-0000-0000B4030000}"/>
    <cellStyle name="Standaard 3 40" xfId="949" xr:uid="{00000000-0005-0000-0000-0000B5030000}"/>
    <cellStyle name="Standaard 3 41" xfId="950" xr:uid="{00000000-0005-0000-0000-0000B6030000}"/>
    <cellStyle name="Standaard 3 42" xfId="951" xr:uid="{00000000-0005-0000-0000-0000B7030000}"/>
    <cellStyle name="Standaard 3 5" xfId="952" xr:uid="{00000000-0005-0000-0000-0000B8030000}"/>
    <cellStyle name="Standaard 3 6" xfId="953" xr:uid="{00000000-0005-0000-0000-0000B9030000}"/>
    <cellStyle name="Standaard 3 7" xfId="954" xr:uid="{00000000-0005-0000-0000-0000BA030000}"/>
    <cellStyle name="Standaard 3 8" xfId="955" xr:uid="{00000000-0005-0000-0000-0000BB030000}"/>
    <cellStyle name="Standaard 3 9" xfId="956" xr:uid="{00000000-0005-0000-0000-0000BC030000}"/>
    <cellStyle name="Standaard 4" xfId="957" xr:uid="{00000000-0005-0000-0000-0000BD030000}"/>
    <cellStyle name="Standaard 4 10" xfId="958" xr:uid="{00000000-0005-0000-0000-0000BE030000}"/>
    <cellStyle name="Standaard 4 11" xfId="959" xr:uid="{00000000-0005-0000-0000-0000BF030000}"/>
    <cellStyle name="Standaard 4 12" xfId="960" xr:uid="{00000000-0005-0000-0000-0000C0030000}"/>
    <cellStyle name="Standaard 4 13" xfId="961" xr:uid="{00000000-0005-0000-0000-0000C1030000}"/>
    <cellStyle name="Standaard 4 14" xfId="962" xr:uid="{00000000-0005-0000-0000-0000C2030000}"/>
    <cellStyle name="Standaard 4 15" xfId="963" xr:uid="{00000000-0005-0000-0000-0000C3030000}"/>
    <cellStyle name="Standaard 4 16" xfId="964" xr:uid="{00000000-0005-0000-0000-0000C4030000}"/>
    <cellStyle name="Standaard 4 17" xfId="965" xr:uid="{00000000-0005-0000-0000-0000C5030000}"/>
    <cellStyle name="Standaard 4 18" xfId="966" xr:uid="{00000000-0005-0000-0000-0000C6030000}"/>
    <cellStyle name="Standaard 4 19" xfId="967" xr:uid="{00000000-0005-0000-0000-0000C7030000}"/>
    <cellStyle name="Standaard 4 2" xfId="968" xr:uid="{00000000-0005-0000-0000-0000C8030000}"/>
    <cellStyle name="Standaard 4 20" xfId="969" xr:uid="{00000000-0005-0000-0000-0000C9030000}"/>
    <cellStyle name="Standaard 4 21" xfId="970" xr:uid="{00000000-0005-0000-0000-0000CA030000}"/>
    <cellStyle name="Standaard 4 22" xfId="971" xr:uid="{00000000-0005-0000-0000-0000CB030000}"/>
    <cellStyle name="Standaard 4 23" xfId="972" xr:uid="{00000000-0005-0000-0000-0000CC030000}"/>
    <cellStyle name="Standaard 4 24" xfId="973" xr:uid="{00000000-0005-0000-0000-0000CD030000}"/>
    <cellStyle name="Standaard 4 25" xfId="974" xr:uid="{00000000-0005-0000-0000-0000CE030000}"/>
    <cellStyle name="Standaard 4 26" xfId="975" xr:uid="{00000000-0005-0000-0000-0000CF030000}"/>
    <cellStyle name="Standaard 4 27" xfId="976" xr:uid="{00000000-0005-0000-0000-0000D0030000}"/>
    <cellStyle name="Standaard 4 28" xfId="977" xr:uid="{00000000-0005-0000-0000-0000D1030000}"/>
    <cellStyle name="Standaard 4 29" xfId="978" xr:uid="{00000000-0005-0000-0000-0000D2030000}"/>
    <cellStyle name="Standaard 4 3" xfId="979" xr:uid="{00000000-0005-0000-0000-0000D3030000}"/>
    <cellStyle name="Standaard 4 30" xfId="980" xr:uid="{00000000-0005-0000-0000-0000D4030000}"/>
    <cellStyle name="Standaard 4 31" xfId="981" xr:uid="{00000000-0005-0000-0000-0000D5030000}"/>
    <cellStyle name="Standaard 4 32" xfId="982" xr:uid="{00000000-0005-0000-0000-0000D6030000}"/>
    <cellStyle name="Standaard 4 33" xfId="983" xr:uid="{00000000-0005-0000-0000-0000D7030000}"/>
    <cellStyle name="Standaard 4 34" xfId="984" xr:uid="{00000000-0005-0000-0000-0000D8030000}"/>
    <cellStyle name="Standaard 4 35" xfId="985" xr:uid="{00000000-0005-0000-0000-0000D9030000}"/>
    <cellStyle name="Standaard 4 36" xfId="986" xr:uid="{00000000-0005-0000-0000-0000DA030000}"/>
    <cellStyle name="Standaard 4 37" xfId="987" xr:uid="{00000000-0005-0000-0000-0000DB030000}"/>
    <cellStyle name="Standaard 4 38" xfId="988" xr:uid="{00000000-0005-0000-0000-0000DC030000}"/>
    <cellStyle name="Standaard 4 39" xfId="989" xr:uid="{00000000-0005-0000-0000-0000DD030000}"/>
    <cellStyle name="Standaard 4 4" xfId="990" xr:uid="{00000000-0005-0000-0000-0000DE030000}"/>
    <cellStyle name="Standaard 4 40" xfId="991" xr:uid="{00000000-0005-0000-0000-0000DF030000}"/>
    <cellStyle name="Standaard 4 41" xfId="992" xr:uid="{00000000-0005-0000-0000-0000E0030000}"/>
    <cellStyle name="Standaard 4 42" xfId="993" xr:uid="{00000000-0005-0000-0000-0000E1030000}"/>
    <cellStyle name="Standaard 4 5" xfId="994" xr:uid="{00000000-0005-0000-0000-0000E2030000}"/>
    <cellStyle name="Standaard 4 6" xfId="995" xr:uid="{00000000-0005-0000-0000-0000E3030000}"/>
    <cellStyle name="Standaard 4 7" xfId="996" xr:uid="{00000000-0005-0000-0000-0000E4030000}"/>
    <cellStyle name="Standaard 4 8" xfId="997" xr:uid="{00000000-0005-0000-0000-0000E5030000}"/>
    <cellStyle name="Standaard 4 9" xfId="998" xr:uid="{00000000-0005-0000-0000-0000E6030000}"/>
    <cellStyle name="Standaard 5" xfId="999" xr:uid="{00000000-0005-0000-0000-0000E7030000}"/>
    <cellStyle name="Standaard 5 2" xfId="1000" xr:uid="{00000000-0005-0000-0000-0000E8030000}"/>
    <cellStyle name="Standaard 5_BIJLAGE I en  III Calculatiebladen " xfId="1001" xr:uid="{00000000-0005-0000-0000-0000E9030000}"/>
    <cellStyle name="Standaard 6" xfId="1002" xr:uid="{00000000-0005-0000-0000-0000EA030000}"/>
    <cellStyle name="Standaard 6 10" xfId="1003" xr:uid="{00000000-0005-0000-0000-0000EB030000}"/>
    <cellStyle name="Standaard 6 11" xfId="1004" xr:uid="{00000000-0005-0000-0000-0000EC030000}"/>
    <cellStyle name="Standaard 6 12" xfId="1005" xr:uid="{00000000-0005-0000-0000-0000ED030000}"/>
    <cellStyle name="Standaard 6 13" xfId="1006" xr:uid="{00000000-0005-0000-0000-0000EE030000}"/>
    <cellStyle name="Standaard 6 14" xfId="1007" xr:uid="{00000000-0005-0000-0000-0000EF030000}"/>
    <cellStyle name="Standaard 6 15" xfId="1008" xr:uid="{00000000-0005-0000-0000-0000F0030000}"/>
    <cellStyle name="Standaard 6 16" xfId="1009" xr:uid="{00000000-0005-0000-0000-0000F1030000}"/>
    <cellStyle name="Standaard 6 17" xfId="1010" xr:uid="{00000000-0005-0000-0000-0000F2030000}"/>
    <cellStyle name="Standaard 6 18" xfId="1011" xr:uid="{00000000-0005-0000-0000-0000F3030000}"/>
    <cellStyle name="Standaard 6 19" xfId="1012" xr:uid="{00000000-0005-0000-0000-0000F4030000}"/>
    <cellStyle name="Standaard 6 2" xfId="1013" xr:uid="{00000000-0005-0000-0000-0000F5030000}"/>
    <cellStyle name="Standaard 6 20" xfId="1014" xr:uid="{00000000-0005-0000-0000-0000F6030000}"/>
    <cellStyle name="Standaard 6 21" xfId="1015" xr:uid="{00000000-0005-0000-0000-0000F7030000}"/>
    <cellStyle name="Standaard 6 22" xfId="1016" xr:uid="{00000000-0005-0000-0000-0000F8030000}"/>
    <cellStyle name="Standaard 6 23" xfId="1017" xr:uid="{00000000-0005-0000-0000-0000F9030000}"/>
    <cellStyle name="Standaard 6 24" xfId="1018" xr:uid="{00000000-0005-0000-0000-0000FA030000}"/>
    <cellStyle name="Standaard 6 25" xfId="1019" xr:uid="{00000000-0005-0000-0000-0000FB030000}"/>
    <cellStyle name="Standaard 6 26" xfId="1020" xr:uid="{00000000-0005-0000-0000-0000FC030000}"/>
    <cellStyle name="Standaard 6 27" xfId="1021" xr:uid="{00000000-0005-0000-0000-0000FD030000}"/>
    <cellStyle name="Standaard 6 28" xfId="1022" xr:uid="{00000000-0005-0000-0000-0000FE030000}"/>
    <cellStyle name="Standaard 6 29" xfId="1023" xr:uid="{00000000-0005-0000-0000-0000FF030000}"/>
    <cellStyle name="Standaard 6 3" xfId="1024" xr:uid="{00000000-0005-0000-0000-000000040000}"/>
    <cellStyle name="Standaard 6 30" xfId="1025" xr:uid="{00000000-0005-0000-0000-000001040000}"/>
    <cellStyle name="Standaard 6 31" xfId="1026" xr:uid="{00000000-0005-0000-0000-000002040000}"/>
    <cellStyle name="Standaard 6 32" xfId="1027" xr:uid="{00000000-0005-0000-0000-000003040000}"/>
    <cellStyle name="Standaard 6 33" xfId="1028" xr:uid="{00000000-0005-0000-0000-000004040000}"/>
    <cellStyle name="Standaard 6 34" xfId="1029" xr:uid="{00000000-0005-0000-0000-000005040000}"/>
    <cellStyle name="Standaard 6 35" xfId="1030" xr:uid="{00000000-0005-0000-0000-000006040000}"/>
    <cellStyle name="Standaard 6 36" xfId="1031" xr:uid="{00000000-0005-0000-0000-000007040000}"/>
    <cellStyle name="Standaard 6 37" xfId="1032" xr:uid="{00000000-0005-0000-0000-000008040000}"/>
    <cellStyle name="Standaard 6 38" xfId="1033" xr:uid="{00000000-0005-0000-0000-000009040000}"/>
    <cellStyle name="Standaard 6 39" xfId="1034" xr:uid="{00000000-0005-0000-0000-00000A040000}"/>
    <cellStyle name="Standaard 6 4" xfId="1035" xr:uid="{00000000-0005-0000-0000-00000B040000}"/>
    <cellStyle name="Standaard 6 40" xfId="1036" xr:uid="{00000000-0005-0000-0000-00000C040000}"/>
    <cellStyle name="Standaard 6 41" xfId="1037" xr:uid="{00000000-0005-0000-0000-00000D040000}"/>
    <cellStyle name="Standaard 6 42" xfId="1038" xr:uid="{00000000-0005-0000-0000-00000E040000}"/>
    <cellStyle name="Standaard 6 5" xfId="1039" xr:uid="{00000000-0005-0000-0000-00000F040000}"/>
    <cellStyle name="Standaard 6 6" xfId="1040" xr:uid="{00000000-0005-0000-0000-000010040000}"/>
    <cellStyle name="Standaard 6 7" xfId="1041" xr:uid="{00000000-0005-0000-0000-000011040000}"/>
    <cellStyle name="Standaard 6 8" xfId="1042" xr:uid="{00000000-0005-0000-0000-000012040000}"/>
    <cellStyle name="Standaard 6 9" xfId="1043" xr:uid="{00000000-0005-0000-0000-000013040000}"/>
    <cellStyle name="Standaard 7" xfId="1044" xr:uid="{00000000-0005-0000-0000-000014040000}"/>
    <cellStyle name="Standaard 7 10" xfId="1045" xr:uid="{00000000-0005-0000-0000-000015040000}"/>
    <cellStyle name="Standaard 7 11" xfId="1046" xr:uid="{00000000-0005-0000-0000-000016040000}"/>
    <cellStyle name="Standaard 7 12" xfId="1047" xr:uid="{00000000-0005-0000-0000-000017040000}"/>
    <cellStyle name="Standaard 7 13" xfId="1048" xr:uid="{00000000-0005-0000-0000-000018040000}"/>
    <cellStyle name="Standaard 7 14" xfId="1049" xr:uid="{00000000-0005-0000-0000-000019040000}"/>
    <cellStyle name="Standaard 7 15" xfId="1050" xr:uid="{00000000-0005-0000-0000-00001A040000}"/>
    <cellStyle name="Standaard 7 16" xfId="1051" xr:uid="{00000000-0005-0000-0000-00001B040000}"/>
    <cellStyle name="Standaard 7 17" xfId="1052" xr:uid="{00000000-0005-0000-0000-00001C040000}"/>
    <cellStyle name="Standaard 7 18" xfId="1053" xr:uid="{00000000-0005-0000-0000-00001D040000}"/>
    <cellStyle name="Standaard 7 19" xfId="1054" xr:uid="{00000000-0005-0000-0000-00001E040000}"/>
    <cellStyle name="Standaard 7 2" xfId="1055" xr:uid="{00000000-0005-0000-0000-00001F040000}"/>
    <cellStyle name="Standaard 7 20" xfId="1056" xr:uid="{00000000-0005-0000-0000-000020040000}"/>
    <cellStyle name="Standaard 7 21" xfId="1057" xr:uid="{00000000-0005-0000-0000-000021040000}"/>
    <cellStyle name="Standaard 7 22" xfId="1058" xr:uid="{00000000-0005-0000-0000-000022040000}"/>
    <cellStyle name="Standaard 7 23" xfId="1059" xr:uid="{00000000-0005-0000-0000-000023040000}"/>
    <cellStyle name="Standaard 7 24" xfId="1060" xr:uid="{00000000-0005-0000-0000-000024040000}"/>
    <cellStyle name="Standaard 7 25" xfId="1061" xr:uid="{00000000-0005-0000-0000-000025040000}"/>
    <cellStyle name="Standaard 7 26" xfId="1062" xr:uid="{00000000-0005-0000-0000-000026040000}"/>
    <cellStyle name="Standaard 7 27" xfId="1063" xr:uid="{00000000-0005-0000-0000-000027040000}"/>
    <cellStyle name="Standaard 7 28" xfId="1064" xr:uid="{00000000-0005-0000-0000-000028040000}"/>
    <cellStyle name="Standaard 7 29" xfId="1065" xr:uid="{00000000-0005-0000-0000-000029040000}"/>
    <cellStyle name="Standaard 7 3" xfId="1066" xr:uid="{00000000-0005-0000-0000-00002A040000}"/>
    <cellStyle name="Standaard 7 30" xfId="1067" xr:uid="{00000000-0005-0000-0000-00002B040000}"/>
    <cellStyle name="Standaard 7 31" xfId="1068" xr:uid="{00000000-0005-0000-0000-00002C040000}"/>
    <cellStyle name="Standaard 7 32" xfId="1069" xr:uid="{00000000-0005-0000-0000-00002D040000}"/>
    <cellStyle name="Standaard 7 33" xfId="1070" xr:uid="{00000000-0005-0000-0000-00002E040000}"/>
    <cellStyle name="Standaard 7 34" xfId="1071" xr:uid="{00000000-0005-0000-0000-00002F040000}"/>
    <cellStyle name="Standaard 7 35" xfId="1072" xr:uid="{00000000-0005-0000-0000-000030040000}"/>
    <cellStyle name="Standaard 7 36" xfId="1073" xr:uid="{00000000-0005-0000-0000-000031040000}"/>
    <cellStyle name="Standaard 7 37" xfId="1074" xr:uid="{00000000-0005-0000-0000-000032040000}"/>
    <cellStyle name="Standaard 7 38" xfId="1075" xr:uid="{00000000-0005-0000-0000-000033040000}"/>
    <cellStyle name="Standaard 7 39" xfId="1076" xr:uid="{00000000-0005-0000-0000-000034040000}"/>
    <cellStyle name="Standaard 7 4" xfId="1077" xr:uid="{00000000-0005-0000-0000-000035040000}"/>
    <cellStyle name="Standaard 7 40" xfId="1078" xr:uid="{00000000-0005-0000-0000-000036040000}"/>
    <cellStyle name="Standaard 7 41" xfId="1079" xr:uid="{00000000-0005-0000-0000-000037040000}"/>
    <cellStyle name="Standaard 7 42" xfId="1080" xr:uid="{00000000-0005-0000-0000-000038040000}"/>
    <cellStyle name="Standaard 7 5" xfId="1081" xr:uid="{00000000-0005-0000-0000-000039040000}"/>
    <cellStyle name="Standaard 7 6" xfId="1082" xr:uid="{00000000-0005-0000-0000-00003A040000}"/>
    <cellStyle name="Standaard 7 7" xfId="1083" xr:uid="{00000000-0005-0000-0000-00003B040000}"/>
    <cellStyle name="Standaard 7 8" xfId="1084" xr:uid="{00000000-0005-0000-0000-00003C040000}"/>
    <cellStyle name="Standaard 7 9" xfId="1085" xr:uid="{00000000-0005-0000-0000-00003D040000}"/>
    <cellStyle name="Standaard 7_BIJLAGE I en  III Calculatiebladen " xfId="1086" xr:uid="{00000000-0005-0000-0000-00003E040000}"/>
    <cellStyle name="Standaard 8" xfId="1087" xr:uid="{00000000-0005-0000-0000-00003F040000}"/>
    <cellStyle name="Standaard 8 10" xfId="3" xr:uid="{00000000-0005-0000-0000-000040040000}"/>
    <cellStyle name="Standaard 8 11" xfId="1088" xr:uid="{00000000-0005-0000-0000-000041040000}"/>
    <cellStyle name="Standaard 8 12" xfId="1089" xr:uid="{00000000-0005-0000-0000-000042040000}"/>
    <cellStyle name="Standaard 8 13" xfId="1090" xr:uid="{00000000-0005-0000-0000-000043040000}"/>
    <cellStyle name="Standaard 8 14" xfId="1091" xr:uid="{00000000-0005-0000-0000-000044040000}"/>
    <cellStyle name="Standaard 8 15" xfId="1092" xr:uid="{00000000-0005-0000-0000-000045040000}"/>
    <cellStyle name="Standaard 8 16" xfId="1093" xr:uid="{00000000-0005-0000-0000-000046040000}"/>
    <cellStyle name="Standaard 8 17" xfId="1094" xr:uid="{00000000-0005-0000-0000-000047040000}"/>
    <cellStyle name="Standaard 8 18" xfId="1095" xr:uid="{00000000-0005-0000-0000-000048040000}"/>
    <cellStyle name="Standaard 8 19" xfId="1096" xr:uid="{00000000-0005-0000-0000-000049040000}"/>
    <cellStyle name="Standaard 8 2" xfId="1097" xr:uid="{00000000-0005-0000-0000-00004A040000}"/>
    <cellStyle name="Standaard 8 20" xfId="1098" xr:uid="{00000000-0005-0000-0000-00004B040000}"/>
    <cellStyle name="Standaard 8 21" xfId="1099" xr:uid="{00000000-0005-0000-0000-00004C040000}"/>
    <cellStyle name="Standaard 8 22" xfId="1100" xr:uid="{00000000-0005-0000-0000-00004D040000}"/>
    <cellStyle name="Standaard 8 23" xfId="1101" xr:uid="{00000000-0005-0000-0000-00004E040000}"/>
    <cellStyle name="Standaard 8 24" xfId="1102" xr:uid="{00000000-0005-0000-0000-00004F040000}"/>
    <cellStyle name="Standaard 8 25" xfId="1103" xr:uid="{00000000-0005-0000-0000-000050040000}"/>
    <cellStyle name="Standaard 8 26" xfId="1104" xr:uid="{00000000-0005-0000-0000-000051040000}"/>
    <cellStyle name="Standaard 8 27" xfId="1105" xr:uid="{00000000-0005-0000-0000-000052040000}"/>
    <cellStyle name="Standaard 8 28" xfId="1106" xr:uid="{00000000-0005-0000-0000-000053040000}"/>
    <cellStyle name="Standaard 8 29" xfId="1107" xr:uid="{00000000-0005-0000-0000-000054040000}"/>
    <cellStyle name="Standaard 8 3" xfId="1108" xr:uid="{00000000-0005-0000-0000-000055040000}"/>
    <cellStyle name="Standaard 8 30" xfId="1109" xr:uid="{00000000-0005-0000-0000-000056040000}"/>
    <cellStyle name="Standaard 8 31" xfId="1110" xr:uid="{00000000-0005-0000-0000-000057040000}"/>
    <cellStyle name="Standaard 8 32" xfId="1111" xr:uid="{00000000-0005-0000-0000-000058040000}"/>
    <cellStyle name="Standaard 8 33" xfId="1112" xr:uid="{00000000-0005-0000-0000-000059040000}"/>
    <cellStyle name="Standaard 8 34" xfId="1113" xr:uid="{00000000-0005-0000-0000-00005A040000}"/>
    <cellStyle name="Standaard 8 35" xfId="1114" xr:uid="{00000000-0005-0000-0000-00005B040000}"/>
    <cellStyle name="Standaard 8 36" xfId="1115" xr:uid="{00000000-0005-0000-0000-00005C040000}"/>
    <cellStyle name="Standaard 8 37" xfId="1116" xr:uid="{00000000-0005-0000-0000-00005D040000}"/>
    <cellStyle name="Standaard 8 38" xfId="1117" xr:uid="{00000000-0005-0000-0000-00005E040000}"/>
    <cellStyle name="Standaard 8 39" xfId="1118" xr:uid="{00000000-0005-0000-0000-00005F040000}"/>
    <cellStyle name="Standaard 8 4" xfId="1119" xr:uid="{00000000-0005-0000-0000-000060040000}"/>
    <cellStyle name="Standaard 8 40" xfId="1120" xr:uid="{00000000-0005-0000-0000-000061040000}"/>
    <cellStyle name="Standaard 8 41" xfId="1121" xr:uid="{00000000-0005-0000-0000-000062040000}"/>
    <cellStyle name="Standaard 8 42" xfId="1122" xr:uid="{00000000-0005-0000-0000-000063040000}"/>
    <cellStyle name="Standaard 8 43" xfId="1123" xr:uid="{00000000-0005-0000-0000-000064040000}"/>
    <cellStyle name="Standaard 8 5" xfId="1124" xr:uid="{00000000-0005-0000-0000-000065040000}"/>
    <cellStyle name="Standaard 8 6" xfId="1125" xr:uid="{00000000-0005-0000-0000-000066040000}"/>
    <cellStyle name="Standaard 8 7" xfId="1126" xr:uid="{00000000-0005-0000-0000-000067040000}"/>
    <cellStyle name="Standaard 8 8" xfId="1127" xr:uid="{00000000-0005-0000-0000-000068040000}"/>
    <cellStyle name="Standaard 8 9" xfId="1128" xr:uid="{00000000-0005-0000-0000-000069040000}"/>
    <cellStyle name="Standaard 9" xfId="1129" xr:uid="{00000000-0005-0000-0000-00006A040000}"/>
    <cellStyle name="Standaard 9 10" xfId="1130" xr:uid="{00000000-0005-0000-0000-00006B040000}"/>
    <cellStyle name="Standaard 9 11" xfId="1131" xr:uid="{00000000-0005-0000-0000-00006C040000}"/>
    <cellStyle name="Standaard 9 12" xfId="1132" xr:uid="{00000000-0005-0000-0000-00006D040000}"/>
    <cellStyle name="Standaard 9 13" xfId="1133" xr:uid="{00000000-0005-0000-0000-00006E040000}"/>
    <cellStyle name="Standaard 9 14" xfId="1134" xr:uid="{00000000-0005-0000-0000-00006F040000}"/>
    <cellStyle name="Standaard 9 15" xfId="1135" xr:uid="{00000000-0005-0000-0000-000070040000}"/>
    <cellStyle name="Standaard 9 16" xfId="1136" xr:uid="{00000000-0005-0000-0000-000071040000}"/>
    <cellStyle name="Standaard 9 17" xfId="1137" xr:uid="{00000000-0005-0000-0000-000072040000}"/>
    <cellStyle name="Standaard 9 18" xfId="1138" xr:uid="{00000000-0005-0000-0000-000073040000}"/>
    <cellStyle name="Standaard 9 19" xfId="1139" xr:uid="{00000000-0005-0000-0000-000074040000}"/>
    <cellStyle name="Standaard 9 2" xfId="1140" xr:uid="{00000000-0005-0000-0000-000075040000}"/>
    <cellStyle name="Standaard 9 20" xfId="1141" xr:uid="{00000000-0005-0000-0000-000076040000}"/>
    <cellStyle name="Standaard 9 21" xfId="1142" xr:uid="{00000000-0005-0000-0000-000077040000}"/>
    <cellStyle name="Standaard 9 22" xfId="1143" xr:uid="{00000000-0005-0000-0000-000078040000}"/>
    <cellStyle name="Standaard 9 23" xfId="1144" xr:uid="{00000000-0005-0000-0000-000079040000}"/>
    <cellStyle name="Standaard 9 24" xfId="1145" xr:uid="{00000000-0005-0000-0000-00007A040000}"/>
    <cellStyle name="Standaard 9 25" xfId="1146" xr:uid="{00000000-0005-0000-0000-00007B040000}"/>
    <cellStyle name="Standaard 9 26" xfId="1147" xr:uid="{00000000-0005-0000-0000-00007C040000}"/>
    <cellStyle name="Standaard 9 27" xfId="1148" xr:uid="{00000000-0005-0000-0000-00007D040000}"/>
    <cellStyle name="Standaard 9 28" xfId="1149" xr:uid="{00000000-0005-0000-0000-00007E040000}"/>
    <cellStyle name="Standaard 9 29" xfId="1150" xr:uid="{00000000-0005-0000-0000-00007F040000}"/>
    <cellStyle name="Standaard 9 3" xfId="1151" xr:uid="{00000000-0005-0000-0000-000080040000}"/>
    <cellStyle name="Standaard 9 30" xfId="1152" xr:uid="{00000000-0005-0000-0000-000081040000}"/>
    <cellStyle name="Standaard 9 31" xfId="1153" xr:uid="{00000000-0005-0000-0000-000082040000}"/>
    <cellStyle name="Standaard 9 32" xfId="1154" xr:uid="{00000000-0005-0000-0000-000083040000}"/>
    <cellStyle name="Standaard 9 33" xfId="1155" xr:uid="{00000000-0005-0000-0000-000084040000}"/>
    <cellStyle name="Standaard 9 34" xfId="1156" xr:uid="{00000000-0005-0000-0000-000085040000}"/>
    <cellStyle name="Standaard 9 35" xfId="1157" xr:uid="{00000000-0005-0000-0000-000086040000}"/>
    <cellStyle name="Standaard 9 36" xfId="1158" xr:uid="{00000000-0005-0000-0000-000087040000}"/>
    <cellStyle name="Standaard 9 37" xfId="1159" xr:uid="{00000000-0005-0000-0000-000088040000}"/>
    <cellStyle name="Standaard 9 38" xfId="1160" xr:uid="{00000000-0005-0000-0000-000089040000}"/>
    <cellStyle name="Standaard 9 39" xfId="1161" xr:uid="{00000000-0005-0000-0000-00008A040000}"/>
    <cellStyle name="Standaard 9 4" xfId="1162" xr:uid="{00000000-0005-0000-0000-00008B040000}"/>
    <cellStyle name="Standaard 9 40" xfId="1163" xr:uid="{00000000-0005-0000-0000-00008C040000}"/>
    <cellStyle name="Standaard 9 41" xfId="1164" xr:uid="{00000000-0005-0000-0000-00008D040000}"/>
    <cellStyle name="Standaard 9 42" xfId="1165" xr:uid="{00000000-0005-0000-0000-00008E040000}"/>
    <cellStyle name="Standaard 9 5" xfId="1166" xr:uid="{00000000-0005-0000-0000-00008F040000}"/>
    <cellStyle name="Standaard 9 6" xfId="1167" xr:uid="{00000000-0005-0000-0000-000090040000}"/>
    <cellStyle name="Standaard 9 7" xfId="1168" xr:uid="{00000000-0005-0000-0000-000091040000}"/>
    <cellStyle name="Standaard 9 8" xfId="1169" xr:uid="{00000000-0005-0000-0000-000092040000}"/>
    <cellStyle name="Standaard 9 9" xfId="1170" xr:uid="{00000000-0005-0000-0000-000093040000}"/>
    <cellStyle name="Title" xfId="1171" xr:uid="{00000000-0005-0000-0000-000094040000}"/>
    <cellStyle name="Total" xfId="1172" xr:uid="{00000000-0005-0000-0000-000095040000}"/>
    <cellStyle name="Total 2" xfId="1173" xr:uid="{00000000-0005-0000-0000-000096040000}"/>
    <cellStyle name="Total 2 2" xfId="1174" xr:uid="{00000000-0005-0000-0000-000097040000}"/>
    <cellStyle name="Total 2 3" xfId="1175" xr:uid="{00000000-0005-0000-0000-000098040000}"/>
    <cellStyle name="Total 3" xfId="1176" xr:uid="{00000000-0005-0000-0000-000099040000}"/>
    <cellStyle name="Total 3 2" xfId="1177" xr:uid="{00000000-0005-0000-0000-00009A040000}"/>
    <cellStyle name="Total 3 3" xfId="1178" xr:uid="{00000000-0005-0000-0000-00009B040000}"/>
    <cellStyle name="Total 4" xfId="1179" xr:uid="{00000000-0005-0000-0000-00009C040000}"/>
    <cellStyle name="Total 4 2" xfId="1180" xr:uid="{00000000-0005-0000-0000-00009D040000}"/>
    <cellStyle name="Total 4 3" xfId="1181" xr:uid="{00000000-0005-0000-0000-00009E040000}"/>
    <cellStyle name="Total 5" xfId="1182" xr:uid="{00000000-0005-0000-0000-00009F040000}"/>
    <cellStyle name="Total 5 2" xfId="1183" xr:uid="{00000000-0005-0000-0000-0000A0040000}"/>
    <cellStyle name="Total 5 3" xfId="1184" xr:uid="{00000000-0005-0000-0000-0000A1040000}"/>
    <cellStyle name="Total 6" xfId="1185" xr:uid="{00000000-0005-0000-0000-0000A2040000}"/>
    <cellStyle name="Total 7" xfId="1186" xr:uid="{00000000-0005-0000-0000-0000A3040000}"/>
    <cellStyle name="Valuta 2" xfId="1187" xr:uid="{00000000-0005-0000-0000-0000A5040000}"/>
    <cellStyle name="Valuta 3" xfId="1188" xr:uid="{00000000-0005-0000-0000-0000A6040000}"/>
    <cellStyle name="Valuta 3 2" xfId="1189" xr:uid="{00000000-0005-0000-0000-0000A7040000}"/>
    <cellStyle name="Valuta 3 3" xfId="1190" xr:uid="{00000000-0005-0000-0000-0000A8040000}"/>
    <cellStyle name="Valuta 4" xfId="1191" xr:uid="{00000000-0005-0000-0000-0000A9040000}"/>
    <cellStyle name="Valuta 5" xfId="1192" xr:uid="{00000000-0005-0000-0000-0000AA040000}"/>
    <cellStyle name="Valuta 5 2" xfId="1193" xr:uid="{00000000-0005-0000-0000-0000AB040000}"/>
    <cellStyle name="Valuta euro rb" xfId="1194" xr:uid="{00000000-0005-0000-0000-0000AC040000}"/>
    <cellStyle name="Währung [0]_Aufmaß" xfId="1195" xr:uid="{00000000-0005-0000-0000-0000AD040000}"/>
    <cellStyle name="Währung_Aufmaß" xfId="1196" xr:uid="{00000000-0005-0000-0000-0000AE040000}"/>
    <cellStyle name="Warning Text" xfId="1197" xr:uid="{00000000-0005-0000-0000-0000AF040000}"/>
  </cellStyles>
  <dxfs count="0"/>
  <tableStyles count="0" defaultTableStyle="TableStyleMedium2" defaultPivotStyle="PivotStyleLight16"/>
  <colors>
    <mruColors>
      <color rgb="FFDAF2D0"/>
      <color rgb="FF3C7D22"/>
      <color rgb="FFFDE9D9"/>
      <color rgb="FFCCFFCC"/>
      <color rgb="FF008000"/>
      <color rgb="FF009900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EN~1\LOCALS~1\Temp\HD%20MBP%20Erik%20ATIR%20Werkdocumenten\%20%20ATIR%20in%20%20behandeling\Tarieven%202004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Documents%20and%20Settings\svheck\Local%20Settings\Temporary%20Internet%20Files\Content.Outlook\ZZITY942\Nico\Calculatie\Akkoord\1655434a%20VeenCampus%20Vathor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EN~1\LOCALS~1\Temp\HD%20MBP%20ErikUsers\fred\Desktop\Nota%20Fred\DELTA%20N.V.-Calculati%233F455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EN~1\LOCALS~1\Temp\AtirLLSProductie%20ATIR%20Werkdocumenten\%20%20ATIR%20in%20%20behandeling\Tarieven%202004\ati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prd\M01921$\RIN\PVE\Concept\ruimtestaat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340\Medewerkers\Accounts\Nike\Calculatie\2012-05-03%20Cleaning%20Contract%202012%20V2%20CONC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STURING"/>
      <sheetName val="OBJECT "/>
      <sheetName val="CALCULATIE"/>
      <sheetName val="CALCULATIE 2 (2)"/>
      <sheetName val="CALCULATIE 2 (3)"/>
      <sheetName val="Blad3"/>
      <sheetName val="CALCULATIE 2 (4)"/>
      <sheetName val="SLOTSCHERM"/>
      <sheetName val="RAYON"/>
      <sheetName val="MD"/>
      <sheetName val="GLAS"/>
      <sheetName val="UURTARIEF"/>
      <sheetName val="Matrix"/>
      <sheetName val="T&amp;T Glas"/>
      <sheetName val="T&amp;T Sp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 blad"/>
      <sheetName val="1a-Data"/>
      <sheetName val="1b-Contractblad totaal"/>
      <sheetName val="1c-Contractblad per locatie"/>
      <sheetName val="2-Kengetal"/>
      <sheetName val="3-Basis ruimtestaat"/>
      <sheetName val="4-Premies en opslagen"/>
      <sheetName val="5-Opbouw uurtarieven"/>
      <sheetName val="6-Tarievenmatrix"/>
      <sheetName val="7-Afroepprij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taat06"/>
      <sheetName val="Kengetal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FL RC Bil B"/>
      <sheetName val="FL RC Eric C"/>
      <sheetName val="FL RC Jacky J-K"/>
      <sheetName val="FL RC Richard K"/>
      <sheetName val="FL RC Sergey B"/>
      <sheetName val="FL RC Paula R"/>
      <sheetName val="FL RC Tangram N"/>
      <sheetName val="FL RC Tangram S"/>
      <sheetName val="FL RC Specials"/>
      <sheetName val="Summary changes"/>
      <sheetName val="Total invoice Asito"/>
      <sheetName val="Mon-Fri"/>
      <sheetName val="normen"/>
      <sheetName val="normen 1e nl"/>
      <sheetName val="1e Naloop"/>
      <sheetName val="2e naloop"/>
      <sheetName val="normen 2e nl"/>
      <sheetName val="3e naloop"/>
      <sheetName val="normen 3e nl"/>
      <sheetName val="normen zat"/>
      <sheetName val="Sunday"/>
      <sheetName val="normen zon"/>
      <sheetName val="Saturday"/>
      <sheetName val="Specials"/>
      <sheetName val="Costmatrix Cleaning"/>
      <sheetName val="Supplys comparison Asito-Nike"/>
      <sheetName val="Supply order 2011"/>
      <sheetName val="Waste costs obv FY11"/>
      <sheetName val="Waste random rates"/>
      <sheetName val="Waste accidental waste streams"/>
      <sheetName val="Glas, blinds, kozijn"/>
      <sheetName val="1 Windowcleaning"/>
      <sheetName val="2 Planned maitenance"/>
      <sheetName val="3 Cleaning on demand"/>
      <sheetName val="Costmatrix windows total"/>
      <sheetName val="Rate construction Contract "/>
      <sheetName val="Rates Cleaning on demand"/>
      <sheetName val="Rates on demand weekdays"/>
      <sheetName val="Rates on demand weekend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A815-7760-4BAB-A338-325C1CA6C0A6}">
  <dimension ref="A1:F12"/>
  <sheetViews>
    <sheetView zoomScale="110" zoomScaleNormal="110" workbookViewId="0">
      <selection activeCell="A11" sqref="A11"/>
    </sheetView>
  </sheetViews>
  <sheetFormatPr defaultRowHeight="14.4"/>
  <cols>
    <col min="1" max="1" width="197.109375" customWidth="1"/>
    <col min="4" max="4" width="8.6640625" customWidth="1"/>
    <col min="5" max="5" width="4.33203125" hidden="1" customWidth="1"/>
    <col min="6" max="6" width="8.88671875" hidden="1" customWidth="1"/>
  </cols>
  <sheetData>
    <row r="1" spans="1:6" ht="18">
      <c r="A1" s="118" t="s">
        <v>223</v>
      </c>
    </row>
    <row r="2" spans="1:6">
      <c r="A2" s="89" t="s">
        <v>224</v>
      </c>
    </row>
    <row r="4" spans="1:6">
      <c r="A4" s="117" t="s">
        <v>225</v>
      </c>
      <c r="B4" s="84"/>
      <c r="C4" s="84"/>
      <c r="D4" s="84"/>
      <c r="E4" s="84"/>
      <c r="F4" s="84"/>
    </row>
    <row r="5" spans="1:6">
      <c r="A5" s="90" t="s">
        <v>226</v>
      </c>
      <c r="B5" s="84"/>
      <c r="C5" s="84"/>
      <c r="D5" s="84"/>
      <c r="E5" s="84"/>
      <c r="F5" s="84"/>
    </row>
    <row r="6" spans="1:6">
      <c r="A6" s="91" t="s">
        <v>0</v>
      </c>
      <c r="B6" s="84"/>
      <c r="C6" s="84"/>
      <c r="D6" s="84"/>
      <c r="E6" s="84"/>
      <c r="F6" s="84"/>
    </row>
    <row r="7" spans="1:6" ht="16.95" customHeight="1">
      <c r="A7" s="168" t="s">
        <v>221</v>
      </c>
      <c r="B7" s="169"/>
      <c r="C7" s="169"/>
      <c r="D7" s="169"/>
      <c r="E7" s="169"/>
      <c r="F7" s="169"/>
    </row>
    <row r="8" spans="1:6">
      <c r="A8" s="91" t="s">
        <v>1</v>
      </c>
      <c r="B8" s="91"/>
      <c r="C8" s="91"/>
      <c r="D8" s="91"/>
      <c r="E8" s="91"/>
      <c r="F8" s="91"/>
    </row>
    <row r="9" spans="1:6">
      <c r="A9" s="91" t="s">
        <v>2</v>
      </c>
      <c r="B9" s="91"/>
      <c r="C9" s="91"/>
      <c r="D9" s="91"/>
      <c r="E9" s="91"/>
      <c r="F9" s="91"/>
    </row>
    <row r="10" spans="1:6" ht="29.4" customHeight="1">
      <c r="A10" s="170" t="s">
        <v>222</v>
      </c>
      <c r="B10" s="170"/>
      <c r="C10" s="170"/>
      <c r="D10" s="170"/>
      <c r="E10" s="170"/>
      <c r="F10" s="170"/>
    </row>
    <row r="11" spans="1:6">
      <c r="A11" s="91" t="s">
        <v>3</v>
      </c>
      <c r="B11" s="91"/>
      <c r="C11" s="91"/>
      <c r="D11" s="91"/>
      <c r="E11" s="91"/>
      <c r="F11" s="91"/>
    </row>
    <row r="12" spans="1:6">
      <c r="A12" s="84"/>
      <c r="B12" s="84"/>
      <c r="C12" s="84"/>
      <c r="D12" s="84"/>
      <c r="E12" s="84"/>
      <c r="F12" s="84"/>
    </row>
  </sheetData>
  <sheetProtection algorithmName="SHA-512" hashValue="RG8zXARZaIKb1PUF5v+Uj0a9ctVmLjQUNb7RLuk0CpNG+xTazcJql5WpgHvVeRa45c/WgO0yW/k1SpHhNn/sPQ==" saltValue="xKciCTJpvrAh233xvCd02w==" spinCount="100000" sheet="1" objects="1" scenarios="1"/>
  <mergeCells count="2">
    <mergeCell ref="A7:F7"/>
    <mergeCell ref="A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51"/>
  <sheetViews>
    <sheetView view="pageBreakPreview" zoomScaleNormal="115" zoomScaleSheetLayoutView="100" workbookViewId="0">
      <pane xSplit="1" ySplit="6" topLeftCell="B123" activePane="bottomRight" state="frozen"/>
      <selection pane="topRight" activeCell="B1" sqref="B1"/>
      <selection pane="bottomLeft" activeCell="A7" sqref="A7"/>
      <selection pane="bottomRight" activeCell="J137" sqref="J137"/>
    </sheetView>
  </sheetViews>
  <sheetFormatPr defaultColWidth="9.109375" defaultRowHeight="10.199999999999999"/>
  <cols>
    <col min="1" max="1" width="31" style="5" customWidth="1"/>
    <col min="2" max="4" width="24.109375" style="5" customWidth="1"/>
    <col min="5" max="5" width="24.5546875" style="5" customWidth="1"/>
    <col min="6" max="6" width="20" style="8" customWidth="1"/>
    <col min="7" max="7" width="9.5546875" style="8" customWidth="1"/>
    <col min="8" max="8" width="10.88671875" style="7" customWidth="1"/>
    <col min="9" max="9" width="14.5546875" style="9" customWidth="1"/>
    <col min="10" max="10" width="8.44140625" style="9" customWidth="1"/>
    <col min="11" max="11" width="13.44140625" style="6" bestFit="1" customWidth="1"/>
    <col min="12" max="13" width="18.88671875" style="7" bestFit="1" customWidth="1"/>
    <col min="14" max="178" width="12.5546875" style="3" customWidth="1"/>
    <col min="179" max="16384" width="9.109375" style="3"/>
  </cols>
  <sheetData>
    <row r="1" spans="1:13" s="2" customFormat="1" ht="13.2">
      <c r="A1" s="171" t="s">
        <v>227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s="1" customFormat="1" ht="13.5" customHeight="1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s="1" customFormat="1" ht="13.5" customHeight="1">
      <c r="A3" s="173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4" spans="1:13" s="1" customFormat="1" ht="13.5" customHeight="1">
      <c r="A4" s="175" t="s">
        <v>230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1:13" s="1" customFormat="1" ht="13.5" customHeight="1">
      <c r="A5" s="177"/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1:13" ht="34.200000000000003">
      <c r="A6" s="38" t="s">
        <v>5</v>
      </c>
      <c r="B6" s="40" t="s">
        <v>6</v>
      </c>
      <c r="C6" s="40" t="s">
        <v>7</v>
      </c>
      <c r="D6" s="40" t="s">
        <v>8</v>
      </c>
      <c r="E6" s="40" t="s">
        <v>9</v>
      </c>
      <c r="F6" s="41" t="s">
        <v>10</v>
      </c>
      <c r="G6" s="42" t="s">
        <v>11</v>
      </c>
      <c r="H6" s="43" t="s">
        <v>12</v>
      </c>
      <c r="I6" s="40" t="s">
        <v>13</v>
      </c>
      <c r="J6" s="40" t="s">
        <v>14</v>
      </c>
      <c r="K6" s="40" t="s">
        <v>15</v>
      </c>
      <c r="L6" s="43" t="s">
        <v>16</v>
      </c>
      <c r="M6" s="43" t="s">
        <v>17</v>
      </c>
    </row>
    <row r="7" spans="1:13" ht="14.4">
      <c r="A7" s="22" t="s">
        <v>18</v>
      </c>
      <c r="B7" s="13" t="s">
        <v>19</v>
      </c>
      <c r="C7" s="13" t="s">
        <v>20</v>
      </c>
      <c r="D7" s="13"/>
      <c r="E7" s="23" t="s">
        <v>21</v>
      </c>
      <c r="F7" s="23" t="s">
        <v>22</v>
      </c>
      <c r="G7" s="24"/>
      <c r="H7" s="110">
        <v>3.51</v>
      </c>
      <c r="I7" s="23" t="s">
        <v>23</v>
      </c>
      <c r="J7" s="13">
        <v>260</v>
      </c>
      <c r="K7" s="157">
        <v>0</v>
      </c>
      <c r="L7" s="11">
        <f>IF(K7=0, 0, SUM(H7/K7))</f>
        <v>0</v>
      </c>
      <c r="M7" s="11">
        <f>L7*J7</f>
        <v>0</v>
      </c>
    </row>
    <row r="8" spans="1:13" ht="11.4">
      <c r="A8" s="22" t="s">
        <v>18</v>
      </c>
      <c r="B8" s="13" t="s">
        <v>19</v>
      </c>
      <c r="C8" s="13" t="s">
        <v>20</v>
      </c>
      <c r="D8" s="13"/>
      <c r="E8" s="23" t="s">
        <v>24</v>
      </c>
      <c r="F8" s="23" t="s">
        <v>22</v>
      </c>
      <c r="G8" s="23"/>
      <c r="H8" s="110">
        <v>54.72</v>
      </c>
      <c r="I8" s="23" t="s">
        <v>25</v>
      </c>
      <c r="J8" s="13">
        <v>260</v>
      </c>
      <c r="K8" s="157">
        <v>0</v>
      </c>
      <c r="L8" s="11">
        <f t="shared" ref="L8:L71" si="0">IF(K8=0, 0, SUM(H8/K8))</f>
        <v>0</v>
      </c>
      <c r="M8" s="11">
        <f t="shared" ref="M8:M16" si="1">L8*J8</f>
        <v>0</v>
      </c>
    </row>
    <row r="9" spans="1:13" ht="11.4">
      <c r="A9" s="22" t="s">
        <v>18</v>
      </c>
      <c r="B9" s="13" t="s">
        <v>19</v>
      </c>
      <c r="C9" s="13" t="s">
        <v>20</v>
      </c>
      <c r="D9" s="13"/>
      <c r="E9" s="23" t="s">
        <v>26</v>
      </c>
      <c r="F9" s="23" t="s">
        <v>22</v>
      </c>
      <c r="G9" s="23"/>
      <c r="H9" s="110">
        <v>37.700000000000003</v>
      </c>
      <c r="I9" s="23" t="s">
        <v>23</v>
      </c>
      <c r="J9" s="13">
        <v>260</v>
      </c>
      <c r="K9" s="157">
        <v>0</v>
      </c>
      <c r="L9" s="11">
        <f t="shared" si="0"/>
        <v>0</v>
      </c>
      <c r="M9" s="11">
        <f t="shared" si="1"/>
        <v>0</v>
      </c>
    </row>
    <row r="10" spans="1:13" ht="11.4">
      <c r="A10" s="22" t="s">
        <v>18</v>
      </c>
      <c r="B10" s="13" t="s">
        <v>19</v>
      </c>
      <c r="C10" s="13" t="s">
        <v>20</v>
      </c>
      <c r="D10" s="13"/>
      <c r="E10" s="23" t="s">
        <v>27</v>
      </c>
      <c r="F10" s="23" t="s">
        <v>28</v>
      </c>
      <c r="G10" s="23"/>
      <c r="H10" s="110">
        <v>326.66000000000003</v>
      </c>
      <c r="I10" s="23" t="s">
        <v>29</v>
      </c>
      <c r="J10" s="13">
        <v>260</v>
      </c>
      <c r="K10" s="157">
        <v>0</v>
      </c>
      <c r="L10" s="11">
        <f t="shared" si="0"/>
        <v>0</v>
      </c>
      <c r="M10" s="11">
        <f t="shared" si="1"/>
        <v>0</v>
      </c>
    </row>
    <row r="11" spans="1:13" ht="11.4">
      <c r="A11" s="22" t="s">
        <v>18</v>
      </c>
      <c r="B11" s="13" t="s">
        <v>19</v>
      </c>
      <c r="C11" s="13" t="s">
        <v>20</v>
      </c>
      <c r="D11" s="13"/>
      <c r="E11" s="23" t="s">
        <v>30</v>
      </c>
      <c r="F11" s="23" t="s">
        <v>28</v>
      </c>
      <c r="G11" s="23"/>
      <c r="H11" s="110">
        <v>17.25</v>
      </c>
      <c r="I11" s="23" t="s">
        <v>23</v>
      </c>
      <c r="J11" s="13">
        <v>260</v>
      </c>
      <c r="K11" s="157">
        <v>0</v>
      </c>
      <c r="L11" s="11">
        <f t="shared" si="0"/>
        <v>0</v>
      </c>
      <c r="M11" s="11">
        <f t="shared" si="1"/>
        <v>0</v>
      </c>
    </row>
    <row r="12" spans="1:13" ht="11.4">
      <c r="A12" s="22" t="s">
        <v>18</v>
      </c>
      <c r="B12" s="13" t="s">
        <v>19</v>
      </c>
      <c r="C12" s="13" t="s">
        <v>20</v>
      </c>
      <c r="D12" s="13"/>
      <c r="E12" s="23" t="s">
        <v>31</v>
      </c>
      <c r="F12" s="23" t="s">
        <v>28</v>
      </c>
      <c r="G12" s="23"/>
      <c r="H12" s="110">
        <v>62.88</v>
      </c>
      <c r="I12" s="23" t="s">
        <v>23</v>
      </c>
      <c r="J12" s="13">
        <v>260</v>
      </c>
      <c r="K12" s="157">
        <v>0</v>
      </c>
      <c r="L12" s="11">
        <f t="shared" si="0"/>
        <v>0</v>
      </c>
      <c r="M12" s="11">
        <f t="shared" si="1"/>
        <v>0</v>
      </c>
    </row>
    <row r="13" spans="1:13" ht="11.4">
      <c r="A13" s="22" t="s">
        <v>18</v>
      </c>
      <c r="B13" s="13" t="s">
        <v>19</v>
      </c>
      <c r="C13" s="13" t="s">
        <v>20</v>
      </c>
      <c r="D13" s="13"/>
      <c r="E13" s="23" t="s">
        <v>32</v>
      </c>
      <c r="F13" s="23" t="s">
        <v>28</v>
      </c>
      <c r="G13" s="23"/>
      <c r="H13" s="110">
        <v>136.41999999999999</v>
      </c>
      <c r="I13" s="23" t="s">
        <v>33</v>
      </c>
      <c r="J13" s="13">
        <v>260</v>
      </c>
      <c r="K13" s="157">
        <v>0</v>
      </c>
      <c r="L13" s="11">
        <f t="shared" si="0"/>
        <v>0</v>
      </c>
      <c r="M13" s="11">
        <f t="shared" si="1"/>
        <v>0</v>
      </c>
    </row>
    <row r="14" spans="1:13" ht="11.4">
      <c r="A14" s="22" t="s">
        <v>18</v>
      </c>
      <c r="B14" s="13" t="s">
        <v>19</v>
      </c>
      <c r="C14" s="13" t="s">
        <v>20</v>
      </c>
      <c r="D14" s="13"/>
      <c r="E14" s="23" t="s">
        <v>34</v>
      </c>
      <c r="F14" s="23" t="s">
        <v>28</v>
      </c>
      <c r="G14" s="23"/>
      <c r="H14" s="110">
        <v>107.84</v>
      </c>
      <c r="I14" s="23" t="s">
        <v>29</v>
      </c>
      <c r="J14" s="13">
        <v>260</v>
      </c>
      <c r="K14" s="157">
        <v>0</v>
      </c>
      <c r="L14" s="11">
        <f t="shared" si="0"/>
        <v>0</v>
      </c>
      <c r="M14" s="11">
        <f t="shared" si="1"/>
        <v>0</v>
      </c>
    </row>
    <row r="15" spans="1:13" ht="11.4">
      <c r="A15" s="22" t="s">
        <v>18</v>
      </c>
      <c r="B15" s="13" t="s">
        <v>19</v>
      </c>
      <c r="C15" s="13" t="s">
        <v>20</v>
      </c>
      <c r="D15" s="13"/>
      <c r="E15" s="23" t="s">
        <v>35</v>
      </c>
      <c r="F15" s="23" t="s">
        <v>28</v>
      </c>
      <c r="G15" s="23"/>
      <c r="H15" s="110">
        <v>18.989999999999998</v>
      </c>
      <c r="I15" s="23" t="s">
        <v>23</v>
      </c>
      <c r="J15" s="13">
        <v>260</v>
      </c>
      <c r="K15" s="157">
        <v>0</v>
      </c>
      <c r="L15" s="11">
        <f t="shared" si="0"/>
        <v>0</v>
      </c>
      <c r="M15" s="11">
        <f t="shared" si="1"/>
        <v>0</v>
      </c>
    </row>
    <row r="16" spans="1:13" ht="11.4">
      <c r="A16" s="22" t="s">
        <v>18</v>
      </c>
      <c r="B16" s="13" t="s">
        <v>19</v>
      </c>
      <c r="C16" s="13" t="s">
        <v>20</v>
      </c>
      <c r="D16" s="13"/>
      <c r="E16" s="23" t="s">
        <v>36</v>
      </c>
      <c r="F16" s="23" t="s">
        <v>28</v>
      </c>
      <c r="G16" s="23"/>
      <c r="H16" s="110">
        <v>82.94</v>
      </c>
      <c r="I16" s="23" t="s">
        <v>23</v>
      </c>
      <c r="J16" s="13">
        <v>260</v>
      </c>
      <c r="K16" s="157">
        <v>0</v>
      </c>
      <c r="L16" s="11">
        <f t="shared" si="0"/>
        <v>0</v>
      </c>
      <c r="M16" s="11">
        <f t="shared" si="1"/>
        <v>0</v>
      </c>
    </row>
    <row r="17" spans="1:13" ht="11.4">
      <c r="A17" s="39" t="s">
        <v>18</v>
      </c>
      <c r="B17" s="39" t="s">
        <v>19</v>
      </c>
      <c r="C17" s="39" t="s">
        <v>20</v>
      </c>
      <c r="D17" s="39"/>
      <c r="E17" s="39"/>
      <c r="F17" s="39"/>
      <c r="G17" s="39"/>
      <c r="H17" s="64">
        <f>SUM(H7:H16)</f>
        <v>848.91000000000008</v>
      </c>
      <c r="I17" s="47"/>
      <c r="J17" s="47"/>
      <c r="K17" s="47"/>
      <c r="L17" s="64">
        <f>SUM(L7:L16)</f>
        <v>0</v>
      </c>
      <c r="M17" s="64">
        <f>SUM(M7:M16)</f>
        <v>0</v>
      </c>
    </row>
    <row r="18" spans="1:13" ht="11.4">
      <c r="A18" s="22" t="s">
        <v>37</v>
      </c>
      <c r="B18" s="13" t="s">
        <v>38</v>
      </c>
      <c r="C18" s="13" t="s">
        <v>37</v>
      </c>
      <c r="D18" s="13"/>
      <c r="E18" s="23" t="s">
        <v>39</v>
      </c>
      <c r="F18" s="23" t="s">
        <v>22</v>
      </c>
      <c r="G18" s="23"/>
      <c r="H18" s="110">
        <v>24</v>
      </c>
      <c r="I18" s="23" t="s">
        <v>40</v>
      </c>
      <c r="J18" s="13">
        <v>260</v>
      </c>
      <c r="K18" s="157">
        <v>0</v>
      </c>
      <c r="L18" s="11">
        <f t="shared" si="0"/>
        <v>0</v>
      </c>
      <c r="M18" s="11">
        <f t="shared" ref="M18:M20" si="2">L18*J18</f>
        <v>0</v>
      </c>
    </row>
    <row r="19" spans="1:13" ht="11.4">
      <c r="A19" s="22" t="s">
        <v>37</v>
      </c>
      <c r="B19" s="13" t="s">
        <v>38</v>
      </c>
      <c r="C19" s="13" t="s">
        <v>37</v>
      </c>
      <c r="D19" s="13"/>
      <c r="E19" s="23" t="s">
        <v>41</v>
      </c>
      <c r="F19" s="23" t="s">
        <v>22</v>
      </c>
      <c r="G19" s="23"/>
      <c r="H19" s="110">
        <v>72</v>
      </c>
      <c r="I19" s="23" t="s">
        <v>42</v>
      </c>
      <c r="J19" s="13">
        <v>260</v>
      </c>
      <c r="K19" s="157">
        <v>0</v>
      </c>
      <c r="L19" s="11">
        <f t="shared" si="0"/>
        <v>0</v>
      </c>
      <c r="M19" s="11">
        <f t="shared" si="2"/>
        <v>0</v>
      </c>
    </row>
    <row r="20" spans="1:13" ht="11.4">
      <c r="A20" s="22" t="s">
        <v>37</v>
      </c>
      <c r="B20" s="13" t="s">
        <v>38</v>
      </c>
      <c r="C20" s="13" t="s">
        <v>37</v>
      </c>
      <c r="D20" s="13"/>
      <c r="E20" s="23" t="s">
        <v>43</v>
      </c>
      <c r="F20" s="23" t="s">
        <v>22</v>
      </c>
      <c r="G20" s="23"/>
      <c r="H20" s="110">
        <v>22.5</v>
      </c>
      <c r="I20" s="23" t="s">
        <v>40</v>
      </c>
      <c r="J20" s="13">
        <v>260</v>
      </c>
      <c r="K20" s="157">
        <v>0</v>
      </c>
      <c r="L20" s="11">
        <f t="shared" si="0"/>
        <v>0</v>
      </c>
      <c r="M20" s="11">
        <f t="shared" si="2"/>
        <v>0</v>
      </c>
    </row>
    <row r="21" spans="1:13" ht="11.4">
      <c r="A21" s="44" t="s">
        <v>37</v>
      </c>
      <c r="B21" s="44" t="s">
        <v>38</v>
      </c>
      <c r="C21" s="44" t="s">
        <v>37</v>
      </c>
      <c r="D21" s="44"/>
      <c r="E21" s="44"/>
      <c r="F21" s="44"/>
      <c r="G21" s="44"/>
      <c r="H21" s="45">
        <f>SUM(H18:H20)</f>
        <v>118.5</v>
      </c>
      <c r="I21" s="46"/>
      <c r="J21" s="46"/>
      <c r="K21" s="46"/>
      <c r="L21" s="45">
        <f>SUM(L18:L20)</f>
        <v>0</v>
      </c>
      <c r="M21" s="45">
        <f>SUM(M18:M20)</f>
        <v>0</v>
      </c>
    </row>
    <row r="22" spans="1:13" ht="11.4">
      <c r="A22" s="10" t="s">
        <v>44</v>
      </c>
      <c r="B22" s="13" t="s">
        <v>45</v>
      </c>
      <c r="C22" s="13" t="s">
        <v>44</v>
      </c>
      <c r="D22" s="13" t="s">
        <v>24</v>
      </c>
      <c r="E22" s="18" t="s">
        <v>46</v>
      </c>
      <c r="F22" s="18" t="s">
        <v>22</v>
      </c>
      <c r="G22" s="18"/>
      <c r="H22" s="21">
        <v>3.1</v>
      </c>
      <c r="I22" s="18" t="s">
        <v>29</v>
      </c>
      <c r="J22" s="13">
        <v>260</v>
      </c>
      <c r="K22" s="157">
        <v>0</v>
      </c>
      <c r="L22" s="11">
        <f t="shared" si="0"/>
        <v>0</v>
      </c>
      <c r="M22" s="11">
        <f t="shared" ref="M22:M29" si="3">L22*J22</f>
        <v>0</v>
      </c>
    </row>
    <row r="23" spans="1:13" ht="11.4">
      <c r="A23" s="10" t="s">
        <v>44</v>
      </c>
      <c r="B23" s="13" t="s">
        <v>45</v>
      </c>
      <c r="C23" s="13" t="s">
        <v>44</v>
      </c>
      <c r="D23" s="13" t="s">
        <v>24</v>
      </c>
      <c r="E23" s="18" t="s">
        <v>47</v>
      </c>
      <c r="F23" s="18" t="s">
        <v>22</v>
      </c>
      <c r="G23" s="18"/>
      <c r="H23" s="21">
        <v>122.92</v>
      </c>
      <c r="I23" s="18" t="s">
        <v>25</v>
      </c>
      <c r="J23" s="13">
        <v>260</v>
      </c>
      <c r="K23" s="157">
        <v>0</v>
      </c>
      <c r="L23" s="11">
        <f t="shared" si="0"/>
        <v>0</v>
      </c>
      <c r="M23" s="11">
        <f t="shared" si="3"/>
        <v>0</v>
      </c>
    </row>
    <row r="24" spans="1:13" ht="11.4">
      <c r="A24" s="10" t="s">
        <v>44</v>
      </c>
      <c r="B24" s="13" t="s">
        <v>45</v>
      </c>
      <c r="C24" s="13" t="s">
        <v>44</v>
      </c>
      <c r="D24" s="13" t="s">
        <v>24</v>
      </c>
      <c r="E24" s="18" t="s">
        <v>35</v>
      </c>
      <c r="F24" s="18" t="s">
        <v>22</v>
      </c>
      <c r="G24" s="18"/>
      <c r="H24" s="21">
        <v>22.48</v>
      </c>
      <c r="I24" s="18" t="s">
        <v>23</v>
      </c>
      <c r="J24" s="13">
        <v>260</v>
      </c>
      <c r="K24" s="157">
        <v>0</v>
      </c>
      <c r="L24" s="11">
        <f t="shared" si="0"/>
        <v>0</v>
      </c>
      <c r="M24" s="11">
        <f t="shared" si="3"/>
        <v>0</v>
      </c>
    </row>
    <row r="25" spans="1:13" ht="11.4">
      <c r="A25" s="10" t="s">
        <v>44</v>
      </c>
      <c r="B25" s="13" t="s">
        <v>45</v>
      </c>
      <c r="C25" s="13" t="s">
        <v>44</v>
      </c>
      <c r="D25" s="13" t="s">
        <v>24</v>
      </c>
      <c r="E25" s="18" t="s">
        <v>48</v>
      </c>
      <c r="F25" s="18" t="s">
        <v>28</v>
      </c>
      <c r="G25" s="18"/>
      <c r="H25" s="21">
        <v>43.15</v>
      </c>
      <c r="I25" s="18" t="s">
        <v>23</v>
      </c>
      <c r="J25" s="13">
        <v>260</v>
      </c>
      <c r="K25" s="157">
        <v>0</v>
      </c>
      <c r="L25" s="11">
        <f t="shared" si="0"/>
        <v>0</v>
      </c>
      <c r="M25" s="11">
        <f t="shared" si="3"/>
        <v>0</v>
      </c>
    </row>
    <row r="26" spans="1:13" ht="11.4">
      <c r="A26" s="10" t="s">
        <v>44</v>
      </c>
      <c r="B26" s="13" t="s">
        <v>45</v>
      </c>
      <c r="C26" s="13" t="s">
        <v>44</v>
      </c>
      <c r="D26" s="13" t="s">
        <v>24</v>
      </c>
      <c r="E26" s="18" t="s">
        <v>36</v>
      </c>
      <c r="F26" s="18" t="s">
        <v>28</v>
      </c>
      <c r="G26" s="18"/>
      <c r="H26" s="21">
        <v>87.78</v>
      </c>
      <c r="I26" s="18" t="s">
        <v>25</v>
      </c>
      <c r="J26" s="13">
        <v>260</v>
      </c>
      <c r="K26" s="157">
        <v>0</v>
      </c>
      <c r="L26" s="11">
        <f t="shared" si="0"/>
        <v>0</v>
      </c>
      <c r="M26" s="11">
        <f t="shared" si="3"/>
        <v>0</v>
      </c>
    </row>
    <row r="27" spans="1:13" ht="11.4">
      <c r="A27" s="10" t="s">
        <v>44</v>
      </c>
      <c r="B27" s="13" t="s">
        <v>45</v>
      </c>
      <c r="C27" s="13" t="s">
        <v>44</v>
      </c>
      <c r="D27" s="13" t="s">
        <v>24</v>
      </c>
      <c r="E27" s="18" t="s">
        <v>49</v>
      </c>
      <c r="F27" s="18" t="s">
        <v>28</v>
      </c>
      <c r="G27" s="18"/>
      <c r="H27" s="21">
        <v>24.68</v>
      </c>
      <c r="I27" s="18" t="s">
        <v>25</v>
      </c>
      <c r="J27" s="13">
        <v>260</v>
      </c>
      <c r="K27" s="157">
        <v>0</v>
      </c>
      <c r="L27" s="11">
        <f t="shared" si="0"/>
        <v>0</v>
      </c>
      <c r="M27" s="11">
        <f t="shared" si="3"/>
        <v>0</v>
      </c>
    </row>
    <row r="28" spans="1:13" ht="11.4">
      <c r="A28" s="10" t="s">
        <v>44</v>
      </c>
      <c r="B28" s="13" t="s">
        <v>45</v>
      </c>
      <c r="C28" s="13" t="s">
        <v>44</v>
      </c>
      <c r="D28" s="13" t="s">
        <v>24</v>
      </c>
      <c r="E28" s="18" t="s">
        <v>50</v>
      </c>
      <c r="F28" s="18" t="s">
        <v>28</v>
      </c>
      <c r="G28" s="18"/>
      <c r="H28" s="21">
        <v>24.3</v>
      </c>
      <c r="I28" s="18" t="s">
        <v>51</v>
      </c>
      <c r="J28" s="13">
        <v>260</v>
      </c>
      <c r="K28" s="157">
        <v>0</v>
      </c>
      <c r="L28" s="11">
        <f t="shared" si="0"/>
        <v>0</v>
      </c>
      <c r="M28" s="11">
        <f t="shared" si="3"/>
        <v>0</v>
      </c>
    </row>
    <row r="29" spans="1:13" ht="11.4">
      <c r="A29" s="10" t="s">
        <v>44</v>
      </c>
      <c r="B29" s="13" t="s">
        <v>45</v>
      </c>
      <c r="C29" s="13" t="s">
        <v>44</v>
      </c>
      <c r="D29" s="13" t="s">
        <v>24</v>
      </c>
      <c r="E29" s="18" t="s">
        <v>52</v>
      </c>
      <c r="F29" s="18" t="s">
        <v>28</v>
      </c>
      <c r="G29" s="18"/>
      <c r="H29" s="21">
        <v>38.33</v>
      </c>
      <c r="I29" s="18" t="s">
        <v>25</v>
      </c>
      <c r="J29" s="13">
        <v>260</v>
      </c>
      <c r="K29" s="157">
        <v>0</v>
      </c>
      <c r="L29" s="11">
        <f t="shared" si="0"/>
        <v>0</v>
      </c>
      <c r="M29" s="11">
        <f t="shared" si="3"/>
        <v>0</v>
      </c>
    </row>
    <row r="30" spans="1:13" ht="11.4">
      <c r="A30" s="44" t="s">
        <v>44</v>
      </c>
      <c r="B30" s="44" t="s">
        <v>45</v>
      </c>
      <c r="C30" s="44" t="s">
        <v>44</v>
      </c>
      <c r="D30" s="44"/>
      <c r="E30" s="44"/>
      <c r="F30" s="44"/>
      <c r="G30" s="44"/>
      <c r="H30" s="45">
        <f>SUM(H22:H29)</f>
        <v>366.74</v>
      </c>
      <c r="I30" s="46"/>
      <c r="J30" s="46"/>
      <c r="K30" s="46"/>
      <c r="L30" s="45">
        <f>SUM(L22:L29)</f>
        <v>0</v>
      </c>
      <c r="M30" s="45">
        <f>SUM(M22:M29)</f>
        <v>0</v>
      </c>
    </row>
    <row r="31" spans="1:13" ht="11.4">
      <c r="A31" s="25" t="s">
        <v>53</v>
      </c>
      <c r="B31" s="13" t="s">
        <v>54</v>
      </c>
      <c r="C31" s="13" t="s">
        <v>44</v>
      </c>
      <c r="D31" s="13" t="s">
        <v>55</v>
      </c>
      <c r="E31" s="23" t="s">
        <v>56</v>
      </c>
      <c r="F31" s="23" t="s">
        <v>22</v>
      </c>
      <c r="G31" s="23"/>
      <c r="H31" s="111">
        <v>18.3</v>
      </c>
      <c r="I31" s="23" t="s">
        <v>51</v>
      </c>
      <c r="J31" s="13">
        <v>260</v>
      </c>
      <c r="K31" s="157">
        <v>0</v>
      </c>
      <c r="L31" s="11">
        <f t="shared" si="0"/>
        <v>0</v>
      </c>
      <c r="M31" s="11">
        <f t="shared" ref="M31:M33" si="4">L31*J31</f>
        <v>0</v>
      </c>
    </row>
    <row r="32" spans="1:13" ht="11.4">
      <c r="A32" s="25" t="s">
        <v>53</v>
      </c>
      <c r="B32" s="13" t="s">
        <v>54</v>
      </c>
      <c r="C32" s="13" t="s">
        <v>44</v>
      </c>
      <c r="D32" s="13" t="s">
        <v>55</v>
      </c>
      <c r="E32" s="23" t="s">
        <v>57</v>
      </c>
      <c r="F32" s="23" t="s">
        <v>22</v>
      </c>
      <c r="G32" s="23"/>
      <c r="H32" s="110">
        <v>2.2999999999999998</v>
      </c>
      <c r="I32" s="23" t="s">
        <v>51</v>
      </c>
      <c r="J32" s="13">
        <v>260</v>
      </c>
      <c r="K32" s="157">
        <v>0</v>
      </c>
      <c r="L32" s="11">
        <f t="shared" si="0"/>
        <v>0</v>
      </c>
      <c r="M32" s="11">
        <f t="shared" si="4"/>
        <v>0</v>
      </c>
    </row>
    <row r="33" spans="1:13" ht="11.4">
      <c r="A33" s="25" t="s">
        <v>53</v>
      </c>
      <c r="B33" s="13" t="s">
        <v>54</v>
      </c>
      <c r="C33" s="13" t="s">
        <v>44</v>
      </c>
      <c r="D33" s="13" t="s">
        <v>55</v>
      </c>
      <c r="E33" s="23" t="s">
        <v>35</v>
      </c>
      <c r="F33" s="23" t="s">
        <v>22</v>
      </c>
      <c r="G33" s="23"/>
      <c r="H33" s="110">
        <v>1.1000000000000001</v>
      </c>
      <c r="I33" s="23" t="s">
        <v>51</v>
      </c>
      <c r="J33" s="13">
        <v>260</v>
      </c>
      <c r="K33" s="157">
        <v>0</v>
      </c>
      <c r="L33" s="11">
        <f t="shared" si="0"/>
        <v>0</v>
      </c>
      <c r="M33" s="11">
        <f t="shared" si="4"/>
        <v>0</v>
      </c>
    </row>
    <row r="34" spans="1:13" ht="11.4">
      <c r="A34" s="44" t="s">
        <v>53</v>
      </c>
      <c r="B34" s="44" t="s">
        <v>58</v>
      </c>
      <c r="C34" s="44" t="s">
        <v>44</v>
      </c>
      <c r="D34" s="44"/>
      <c r="E34" s="44"/>
      <c r="F34" s="44"/>
      <c r="G34" s="44"/>
      <c r="H34" s="45">
        <f>SUM(H31:H33)</f>
        <v>21.700000000000003</v>
      </c>
      <c r="I34" s="46"/>
      <c r="J34" s="46"/>
      <c r="K34" s="46"/>
      <c r="L34" s="45">
        <f>SUM(L31:L33)</f>
        <v>0</v>
      </c>
      <c r="M34" s="45">
        <f>SUM(M31:M33)</f>
        <v>0</v>
      </c>
    </row>
    <row r="35" spans="1:13" ht="11.4">
      <c r="A35" s="22" t="s">
        <v>59</v>
      </c>
      <c r="B35" s="13" t="s">
        <v>60</v>
      </c>
      <c r="C35" s="13" t="s">
        <v>61</v>
      </c>
      <c r="D35" s="13"/>
      <c r="E35" s="23" t="s">
        <v>62</v>
      </c>
      <c r="F35" s="23" t="s">
        <v>63</v>
      </c>
      <c r="G35" s="23"/>
      <c r="H35" s="110">
        <v>2.99</v>
      </c>
      <c r="I35" s="23" t="s">
        <v>23</v>
      </c>
      <c r="J35" s="13">
        <v>260</v>
      </c>
      <c r="K35" s="157">
        <v>0</v>
      </c>
      <c r="L35" s="11">
        <f t="shared" si="0"/>
        <v>0</v>
      </c>
      <c r="M35" s="11">
        <f t="shared" ref="M35:M36" si="5">L35*J35</f>
        <v>0</v>
      </c>
    </row>
    <row r="36" spans="1:13" ht="11.4">
      <c r="A36" s="22" t="s">
        <v>59</v>
      </c>
      <c r="B36" s="13" t="s">
        <v>60</v>
      </c>
      <c r="C36" s="13" t="s">
        <v>61</v>
      </c>
      <c r="D36" s="13"/>
      <c r="E36" s="23" t="s">
        <v>64</v>
      </c>
      <c r="F36" s="23" t="s">
        <v>65</v>
      </c>
      <c r="G36" s="23"/>
      <c r="H36" s="110">
        <v>4.5</v>
      </c>
      <c r="I36" s="23" t="s">
        <v>23</v>
      </c>
      <c r="J36" s="13">
        <v>260</v>
      </c>
      <c r="K36" s="157">
        <v>0</v>
      </c>
      <c r="L36" s="11">
        <f t="shared" si="0"/>
        <v>0</v>
      </c>
      <c r="M36" s="11">
        <f t="shared" si="5"/>
        <v>0</v>
      </c>
    </row>
    <row r="37" spans="1:13" ht="11.4">
      <c r="A37" s="44" t="s">
        <v>59</v>
      </c>
      <c r="B37" s="44" t="s">
        <v>60</v>
      </c>
      <c r="C37" s="44" t="s">
        <v>61</v>
      </c>
      <c r="D37" s="44"/>
      <c r="E37" s="44"/>
      <c r="F37" s="44"/>
      <c r="G37" s="44"/>
      <c r="H37" s="45">
        <f>SUM(H35:H36)</f>
        <v>7.49</v>
      </c>
      <c r="I37" s="46"/>
      <c r="J37" s="46"/>
      <c r="K37" s="46"/>
      <c r="L37" s="45">
        <f>SUM(L35:L36)</f>
        <v>0</v>
      </c>
      <c r="M37" s="45">
        <f>SUM(M35:M36)</f>
        <v>0</v>
      </c>
    </row>
    <row r="38" spans="1:13" ht="11.4">
      <c r="A38" s="22" t="s">
        <v>66</v>
      </c>
      <c r="B38" s="22" t="s">
        <v>67</v>
      </c>
      <c r="C38" s="13" t="s">
        <v>61</v>
      </c>
      <c r="D38" s="12"/>
      <c r="E38" s="23" t="s">
        <v>62</v>
      </c>
      <c r="F38" s="35" t="s">
        <v>22</v>
      </c>
      <c r="G38" s="26"/>
      <c r="H38" s="112">
        <v>4.2</v>
      </c>
      <c r="I38" s="23" t="s">
        <v>23</v>
      </c>
      <c r="J38" s="13">
        <v>260</v>
      </c>
      <c r="K38" s="157">
        <v>0</v>
      </c>
      <c r="L38" s="11">
        <f t="shared" si="0"/>
        <v>0</v>
      </c>
      <c r="M38" s="11">
        <f>L38*J38</f>
        <v>0</v>
      </c>
    </row>
    <row r="39" spans="1:13" ht="11.4">
      <c r="A39" s="44" t="s">
        <v>66</v>
      </c>
      <c r="B39" s="44" t="s">
        <v>67</v>
      </c>
      <c r="C39" s="44" t="s">
        <v>61</v>
      </c>
      <c r="D39" s="44"/>
      <c r="E39" s="44"/>
      <c r="F39" s="44"/>
      <c r="G39" s="44"/>
      <c r="H39" s="45">
        <f>SUM(H37:H38)</f>
        <v>11.690000000000001</v>
      </c>
      <c r="I39" s="46"/>
      <c r="J39" s="46"/>
      <c r="K39" s="46"/>
      <c r="L39" s="45">
        <f>SUM(L38)</f>
        <v>0</v>
      </c>
      <c r="M39" s="45">
        <f>SUM(M38)</f>
        <v>0</v>
      </c>
    </row>
    <row r="40" spans="1:13" ht="11.4">
      <c r="A40" s="22" t="s">
        <v>68</v>
      </c>
      <c r="B40" s="13" t="s">
        <v>69</v>
      </c>
      <c r="C40" s="13" t="s">
        <v>68</v>
      </c>
      <c r="D40" s="13" t="s">
        <v>24</v>
      </c>
      <c r="E40" s="23" t="s">
        <v>70</v>
      </c>
      <c r="F40" s="23" t="s">
        <v>22</v>
      </c>
      <c r="G40" s="23"/>
      <c r="H40" s="110">
        <v>18.899999999999999</v>
      </c>
      <c r="I40" s="23" t="s">
        <v>23</v>
      </c>
      <c r="J40" s="13">
        <v>260</v>
      </c>
      <c r="K40" s="157">
        <v>0</v>
      </c>
      <c r="L40" s="11">
        <f t="shared" si="0"/>
        <v>0</v>
      </c>
      <c r="M40" s="11">
        <f t="shared" ref="M40:M47" si="6">L40*J40</f>
        <v>0</v>
      </c>
    </row>
    <row r="41" spans="1:13" ht="11.4">
      <c r="A41" s="22" t="s">
        <v>68</v>
      </c>
      <c r="B41" s="13" t="s">
        <v>69</v>
      </c>
      <c r="C41" s="13" t="s">
        <v>68</v>
      </c>
      <c r="D41" s="13" t="s">
        <v>24</v>
      </c>
      <c r="E41" s="23" t="s">
        <v>47</v>
      </c>
      <c r="F41" s="23" t="s">
        <v>22</v>
      </c>
      <c r="G41" s="23"/>
      <c r="H41" s="110">
        <v>139.29</v>
      </c>
      <c r="I41" s="23" t="s">
        <v>29</v>
      </c>
      <c r="J41" s="13">
        <v>260</v>
      </c>
      <c r="K41" s="157">
        <v>0</v>
      </c>
      <c r="L41" s="11">
        <f t="shared" si="0"/>
        <v>0</v>
      </c>
      <c r="M41" s="11">
        <f t="shared" si="6"/>
        <v>0</v>
      </c>
    </row>
    <row r="42" spans="1:13" ht="11.4">
      <c r="A42" s="22" t="s">
        <v>68</v>
      </c>
      <c r="B42" s="13" t="s">
        <v>69</v>
      </c>
      <c r="C42" s="13" t="s">
        <v>68</v>
      </c>
      <c r="D42" s="13" t="s">
        <v>24</v>
      </c>
      <c r="E42" s="23" t="s">
        <v>71</v>
      </c>
      <c r="F42" s="23" t="s">
        <v>22</v>
      </c>
      <c r="G42" s="23"/>
      <c r="H42" s="110">
        <v>7.8</v>
      </c>
      <c r="I42" s="23" t="s">
        <v>23</v>
      </c>
      <c r="J42" s="13">
        <v>260</v>
      </c>
      <c r="K42" s="157">
        <v>0</v>
      </c>
      <c r="L42" s="11">
        <f t="shared" si="0"/>
        <v>0</v>
      </c>
      <c r="M42" s="11">
        <f t="shared" si="6"/>
        <v>0</v>
      </c>
    </row>
    <row r="43" spans="1:13" ht="11.4">
      <c r="A43" s="22" t="s">
        <v>68</v>
      </c>
      <c r="B43" s="13" t="s">
        <v>69</v>
      </c>
      <c r="C43" s="13" t="s">
        <v>68</v>
      </c>
      <c r="D43" s="13" t="s">
        <v>24</v>
      </c>
      <c r="E43" s="23" t="s">
        <v>72</v>
      </c>
      <c r="F43" s="23" t="s">
        <v>22</v>
      </c>
      <c r="G43" s="23"/>
      <c r="H43" s="110">
        <v>18.21</v>
      </c>
      <c r="I43" s="23" t="s">
        <v>23</v>
      </c>
      <c r="J43" s="13">
        <v>260</v>
      </c>
      <c r="K43" s="157">
        <v>0</v>
      </c>
      <c r="L43" s="11">
        <f t="shared" si="0"/>
        <v>0</v>
      </c>
      <c r="M43" s="11">
        <f t="shared" si="6"/>
        <v>0</v>
      </c>
    </row>
    <row r="44" spans="1:13" ht="11.4">
      <c r="A44" s="22" t="s">
        <v>68</v>
      </c>
      <c r="B44" s="13" t="s">
        <v>69</v>
      </c>
      <c r="C44" s="13" t="s">
        <v>68</v>
      </c>
      <c r="D44" s="13" t="s">
        <v>24</v>
      </c>
      <c r="E44" s="23" t="s">
        <v>52</v>
      </c>
      <c r="F44" s="23" t="s">
        <v>22</v>
      </c>
      <c r="G44" s="23"/>
      <c r="H44" s="110">
        <v>19.899999999999999</v>
      </c>
      <c r="I44" s="23" t="s">
        <v>23</v>
      </c>
      <c r="J44" s="13">
        <v>260</v>
      </c>
      <c r="K44" s="157">
        <v>0</v>
      </c>
      <c r="L44" s="11">
        <f t="shared" si="0"/>
        <v>0</v>
      </c>
      <c r="M44" s="11">
        <f t="shared" si="6"/>
        <v>0</v>
      </c>
    </row>
    <row r="45" spans="1:13" ht="11.4">
      <c r="A45" s="22" t="s">
        <v>68</v>
      </c>
      <c r="B45" s="13" t="s">
        <v>69</v>
      </c>
      <c r="C45" s="13" t="s">
        <v>68</v>
      </c>
      <c r="D45" s="13" t="s">
        <v>24</v>
      </c>
      <c r="E45" s="23" t="s">
        <v>36</v>
      </c>
      <c r="F45" s="23" t="s">
        <v>28</v>
      </c>
      <c r="G45" s="23"/>
      <c r="H45" s="110">
        <v>110.88</v>
      </c>
      <c r="I45" s="23" t="s">
        <v>40</v>
      </c>
      <c r="J45" s="13">
        <v>260</v>
      </c>
      <c r="K45" s="158">
        <v>0</v>
      </c>
      <c r="L45" s="11">
        <f t="shared" si="0"/>
        <v>0</v>
      </c>
      <c r="M45" s="11">
        <f t="shared" si="6"/>
        <v>0</v>
      </c>
    </row>
    <row r="46" spans="1:13" ht="11.4">
      <c r="A46" s="22" t="s">
        <v>68</v>
      </c>
      <c r="B46" s="13" t="s">
        <v>73</v>
      </c>
      <c r="C46" s="19" t="s">
        <v>68</v>
      </c>
      <c r="D46" s="13" t="s">
        <v>24</v>
      </c>
      <c r="E46" s="23" t="s">
        <v>74</v>
      </c>
      <c r="F46" s="32" t="s">
        <v>22</v>
      </c>
      <c r="G46" s="33"/>
      <c r="H46" s="113">
        <v>21.09</v>
      </c>
      <c r="I46" s="34" t="s">
        <v>75</v>
      </c>
      <c r="J46" s="13">
        <v>260</v>
      </c>
      <c r="K46" s="157">
        <v>0</v>
      </c>
      <c r="L46" s="11">
        <f t="shared" si="0"/>
        <v>0</v>
      </c>
      <c r="M46" s="11">
        <f t="shared" si="6"/>
        <v>0</v>
      </c>
    </row>
    <row r="47" spans="1:13" ht="11.4">
      <c r="A47" s="22" t="s">
        <v>68</v>
      </c>
      <c r="B47" s="13" t="s">
        <v>76</v>
      </c>
      <c r="C47" s="13" t="s">
        <v>68</v>
      </c>
      <c r="D47" s="13" t="s">
        <v>24</v>
      </c>
      <c r="E47" s="23" t="s">
        <v>77</v>
      </c>
      <c r="F47" s="27" t="s">
        <v>22</v>
      </c>
      <c r="G47" s="28"/>
      <c r="H47" s="114">
        <v>32.76</v>
      </c>
      <c r="I47" s="29" t="s">
        <v>23</v>
      </c>
      <c r="J47" s="13">
        <v>260</v>
      </c>
      <c r="K47" s="157">
        <v>0</v>
      </c>
      <c r="L47" s="11">
        <f t="shared" si="0"/>
        <v>0</v>
      </c>
      <c r="M47" s="11">
        <f t="shared" si="6"/>
        <v>0</v>
      </c>
    </row>
    <row r="48" spans="1:13" ht="11.4">
      <c r="A48" s="22" t="s">
        <v>68</v>
      </c>
      <c r="B48" s="13" t="s">
        <v>69</v>
      </c>
      <c r="C48" s="20" t="s">
        <v>68</v>
      </c>
      <c r="D48" s="20" t="s">
        <v>78</v>
      </c>
      <c r="E48" s="23" t="s">
        <v>78</v>
      </c>
      <c r="F48" s="31" t="s">
        <v>22</v>
      </c>
      <c r="G48" s="30"/>
      <c r="H48" s="115">
        <v>9.99</v>
      </c>
      <c r="I48" s="30" t="s">
        <v>23</v>
      </c>
      <c r="J48" s="13">
        <v>260</v>
      </c>
      <c r="K48" s="157">
        <v>0</v>
      </c>
      <c r="L48" s="11">
        <f t="shared" si="0"/>
        <v>0</v>
      </c>
      <c r="M48" s="11">
        <f>L48*J48</f>
        <v>0</v>
      </c>
    </row>
    <row r="49" spans="1:13" ht="11.4">
      <c r="A49" s="44" t="s">
        <v>68</v>
      </c>
      <c r="B49" s="44" t="s">
        <v>69</v>
      </c>
      <c r="C49" s="44" t="s">
        <v>68</v>
      </c>
      <c r="D49" s="44"/>
      <c r="E49" s="44"/>
      <c r="F49" s="44"/>
      <c r="G49" s="44"/>
      <c r="H49" s="45">
        <f>SUM(H39:H48)</f>
        <v>390.51</v>
      </c>
      <c r="I49" s="46"/>
      <c r="J49" s="46"/>
      <c r="K49" s="46"/>
      <c r="L49" s="45">
        <f>SUM(L40:L48)</f>
        <v>0</v>
      </c>
      <c r="M49" s="45">
        <f>SUM(M40:M48)</f>
        <v>0</v>
      </c>
    </row>
    <row r="50" spans="1:13" ht="11.4">
      <c r="A50" s="22" t="s">
        <v>79</v>
      </c>
      <c r="B50" s="13" t="s">
        <v>80</v>
      </c>
      <c r="C50" s="13" t="s">
        <v>79</v>
      </c>
      <c r="D50" s="13" t="s">
        <v>81</v>
      </c>
      <c r="E50" s="23" t="s">
        <v>57</v>
      </c>
      <c r="F50" s="23" t="s">
        <v>22</v>
      </c>
      <c r="G50" s="23"/>
      <c r="H50" s="110">
        <v>23.37</v>
      </c>
      <c r="I50" s="23" t="s">
        <v>29</v>
      </c>
      <c r="J50" s="13">
        <v>260</v>
      </c>
      <c r="K50" s="157">
        <v>0</v>
      </c>
      <c r="L50" s="11">
        <f t="shared" si="0"/>
        <v>0</v>
      </c>
      <c r="M50" s="11">
        <f t="shared" ref="M50:M53" si="7">L50*J50</f>
        <v>0</v>
      </c>
    </row>
    <row r="51" spans="1:13" ht="11.4">
      <c r="A51" s="22" t="s">
        <v>79</v>
      </c>
      <c r="B51" s="13" t="s">
        <v>80</v>
      </c>
      <c r="C51" s="13" t="s">
        <v>79</v>
      </c>
      <c r="D51" s="13" t="s">
        <v>81</v>
      </c>
      <c r="E51" s="23" t="s">
        <v>47</v>
      </c>
      <c r="F51" s="23" t="s">
        <v>22</v>
      </c>
      <c r="G51" s="23"/>
      <c r="H51" s="110">
        <v>127.73</v>
      </c>
      <c r="I51" s="23" t="s">
        <v>29</v>
      </c>
      <c r="J51" s="13">
        <v>260</v>
      </c>
      <c r="K51" s="157">
        <v>0</v>
      </c>
      <c r="L51" s="11">
        <f t="shared" si="0"/>
        <v>0</v>
      </c>
      <c r="M51" s="11">
        <f t="shared" si="7"/>
        <v>0</v>
      </c>
    </row>
    <row r="52" spans="1:13" ht="11.4">
      <c r="A52" s="22" t="s">
        <v>79</v>
      </c>
      <c r="B52" s="13" t="s">
        <v>80</v>
      </c>
      <c r="C52" s="13" t="s">
        <v>79</v>
      </c>
      <c r="D52" s="13" t="s">
        <v>81</v>
      </c>
      <c r="E52" s="23" t="s">
        <v>35</v>
      </c>
      <c r="F52" s="23" t="s">
        <v>22</v>
      </c>
      <c r="G52" s="23"/>
      <c r="H52" s="110">
        <v>8.7899999999999991</v>
      </c>
      <c r="I52" s="23" t="s">
        <v>23</v>
      </c>
      <c r="J52" s="13">
        <v>260</v>
      </c>
      <c r="K52" s="158">
        <v>0</v>
      </c>
      <c r="L52" s="11">
        <f t="shared" si="0"/>
        <v>0</v>
      </c>
      <c r="M52" s="11">
        <f t="shared" si="7"/>
        <v>0</v>
      </c>
    </row>
    <row r="53" spans="1:13" ht="11.4">
      <c r="A53" s="22" t="s">
        <v>79</v>
      </c>
      <c r="B53" s="13" t="s">
        <v>80</v>
      </c>
      <c r="C53" s="13" t="s">
        <v>79</v>
      </c>
      <c r="D53" s="13" t="s">
        <v>81</v>
      </c>
      <c r="E53" s="23" t="s">
        <v>82</v>
      </c>
      <c r="F53" s="23" t="s">
        <v>22</v>
      </c>
      <c r="G53" s="23"/>
      <c r="H53" s="110">
        <v>25</v>
      </c>
      <c r="I53" s="23" t="s">
        <v>29</v>
      </c>
      <c r="J53" s="13">
        <v>260</v>
      </c>
      <c r="K53" s="157">
        <v>0</v>
      </c>
      <c r="L53" s="11">
        <f t="shared" si="0"/>
        <v>0</v>
      </c>
      <c r="M53" s="11">
        <f t="shared" si="7"/>
        <v>0</v>
      </c>
    </row>
    <row r="54" spans="1:13" ht="11.4">
      <c r="A54" s="44" t="s">
        <v>79</v>
      </c>
      <c r="B54" s="44" t="s">
        <v>80</v>
      </c>
      <c r="C54" s="44" t="s">
        <v>79</v>
      </c>
      <c r="D54" s="44"/>
      <c r="E54" s="44"/>
      <c r="F54" s="44"/>
      <c r="G54" s="44"/>
      <c r="H54" s="45">
        <f>SUM(H50:H53)</f>
        <v>184.89</v>
      </c>
      <c r="I54" s="46"/>
      <c r="J54" s="46"/>
      <c r="K54" s="46"/>
      <c r="L54" s="45">
        <f>SUM(L50:L53)</f>
        <v>0</v>
      </c>
      <c r="M54" s="45">
        <f>SUM(M50:M53)</f>
        <v>0</v>
      </c>
    </row>
    <row r="55" spans="1:13" ht="11.4">
      <c r="A55" s="22" t="s">
        <v>20</v>
      </c>
      <c r="B55" s="17" t="s">
        <v>83</v>
      </c>
      <c r="C55" s="17" t="s">
        <v>20</v>
      </c>
      <c r="D55" s="18" t="s">
        <v>84</v>
      </c>
      <c r="E55" s="18" t="s">
        <v>85</v>
      </c>
      <c r="F55" s="18" t="s">
        <v>22</v>
      </c>
      <c r="G55" s="18">
        <v>1</v>
      </c>
      <c r="H55" s="21">
        <v>126.970001220703</v>
      </c>
      <c r="I55" s="18" t="s">
        <v>23</v>
      </c>
      <c r="J55" s="13">
        <v>260</v>
      </c>
      <c r="K55" s="157">
        <v>0</v>
      </c>
      <c r="L55" s="11">
        <f t="shared" si="0"/>
        <v>0</v>
      </c>
      <c r="M55" s="11">
        <f t="shared" ref="M55:M115" si="8">L55*J55</f>
        <v>0</v>
      </c>
    </row>
    <row r="56" spans="1:13" ht="11.4">
      <c r="A56" s="22" t="s">
        <v>20</v>
      </c>
      <c r="B56" s="17" t="s">
        <v>83</v>
      </c>
      <c r="C56" s="17" t="s">
        <v>20</v>
      </c>
      <c r="D56" s="18" t="s">
        <v>84</v>
      </c>
      <c r="E56" s="18" t="s">
        <v>86</v>
      </c>
      <c r="F56" s="18" t="s">
        <v>22</v>
      </c>
      <c r="G56" s="18">
        <v>2</v>
      </c>
      <c r="H56" s="21">
        <v>35</v>
      </c>
      <c r="I56" s="18" t="s">
        <v>23</v>
      </c>
      <c r="J56" s="13">
        <v>260</v>
      </c>
      <c r="K56" s="157">
        <v>0</v>
      </c>
      <c r="L56" s="11">
        <f t="shared" si="0"/>
        <v>0</v>
      </c>
      <c r="M56" s="11">
        <f t="shared" si="8"/>
        <v>0</v>
      </c>
    </row>
    <row r="57" spans="1:13" ht="11.4">
      <c r="A57" s="22" t="s">
        <v>20</v>
      </c>
      <c r="B57" s="17" t="s">
        <v>83</v>
      </c>
      <c r="C57" s="17" t="s">
        <v>20</v>
      </c>
      <c r="D57" s="18" t="s">
        <v>84</v>
      </c>
      <c r="E57" s="18" t="s">
        <v>35</v>
      </c>
      <c r="F57" s="18" t="s">
        <v>22</v>
      </c>
      <c r="G57" s="18">
        <v>3</v>
      </c>
      <c r="H57" s="21">
        <v>5.5</v>
      </c>
      <c r="I57" s="18" t="s">
        <v>23</v>
      </c>
      <c r="J57" s="13">
        <v>260</v>
      </c>
      <c r="K57" s="157">
        <v>0</v>
      </c>
      <c r="L57" s="11">
        <f t="shared" si="0"/>
        <v>0</v>
      </c>
      <c r="M57" s="11">
        <f t="shared" si="8"/>
        <v>0</v>
      </c>
    </row>
    <row r="58" spans="1:13" ht="11.4">
      <c r="A58" s="22" t="s">
        <v>20</v>
      </c>
      <c r="B58" s="17" t="s">
        <v>83</v>
      </c>
      <c r="C58" s="17" t="s">
        <v>20</v>
      </c>
      <c r="D58" s="18" t="s">
        <v>84</v>
      </c>
      <c r="E58" s="18" t="s">
        <v>52</v>
      </c>
      <c r="F58" s="18" t="s">
        <v>22</v>
      </c>
      <c r="G58" s="18">
        <v>4</v>
      </c>
      <c r="H58" s="21">
        <v>5.4000000953674299</v>
      </c>
      <c r="I58" s="18" t="s">
        <v>23</v>
      </c>
      <c r="J58" s="13">
        <v>260</v>
      </c>
      <c r="K58" s="157">
        <v>0</v>
      </c>
      <c r="L58" s="11">
        <f t="shared" si="0"/>
        <v>0</v>
      </c>
      <c r="M58" s="11">
        <f t="shared" si="8"/>
        <v>0</v>
      </c>
    </row>
    <row r="59" spans="1:13" ht="11.4">
      <c r="A59" s="22" t="s">
        <v>20</v>
      </c>
      <c r="B59" s="17" t="s">
        <v>83</v>
      </c>
      <c r="C59" s="17" t="s">
        <v>20</v>
      </c>
      <c r="D59" s="18" t="s">
        <v>84</v>
      </c>
      <c r="E59" s="18" t="s">
        <v>52</v>
      </c>
      <c r="F59" s="18" t="s">
        <v>22</v>
      </c>
      <c r="G59" s="18">
        <v>5</v>
      </c>
      <c r="H59" s="21">
        <v>17.5</v>
      </c>
      <c r="I59" s="18" t="s">
        <v>23</v>
      </c>
      <c r="J59" s="13">
        <v>260</v>
      </c>
      <c r="K59" s="157">
        <v>0</v>
      </c>
      <c r="L59" s="11">
        <f t="shared" si="0"/>
        <v>0</v>
      </c>
      <c r="M59" s="11">
        <f t="shared" si="8"/>
        <v>0</v>
      </c>
    </row>
    <row r="60" spans="1:13" ht="11.4">
      <c r="A60" s="22" t="s">
        <v>20</v>
      </c>
      <c r="B60" s="17" t="s">
        <v>83</v>
      </c>
      <c r="C60" s="17" t="s">
        <v>20</v>
      </c>
      <c r="D60" s="18" t="s">
        <v>84</v>
      </c>
      <c r="E60" s="18" t="s">
        <v>87</v>
      </c>
      <c r="F60" s="18" t="s">
        <v>22</v>
      </c>
      <c r="G60" s="18">
        <v>6</v>
      </c>
      <c r="H60" s="21">
        <v>50.400001525878899</v>
      </c>
      <c r="I60" s="18" t="s">
        <v>23</v>
      </c>
      <c r="J60" s="13">
        <v>260</v>
      </c>
      <c r="K60" s="157">
        <v>0</v>
      </c>
      <c r="L60" s="11">
        <f t="shared" si="0"/>
        <v>0</v>
      </c>
      <c r="M60" s="11">
        <f t="shared" si="8"/>
        <v>0</v>
      </c>
    </row>
    <row r="61" spans="1:13" ht="11.4">
      <c r="A61" s="22" t="s">
        <v>20</v>
      </c>
      <c r="B61" s="17" t="s">
        <v>83</v>
      </c>
      <c r="C61" s="17" t="s">
        <v>20</v>
      </c>
      <c r="D61" s="18" t="s">
        <v>84</v>
      </c>
      <c r="E61" s="18" t="s">
        <v>24</v>
      </c>
      <c r="F61" s="18" t="s">
        <v>22</v>
      </c>
      <c r="G61" s="18">
        <v>7</v>
      </c>
      <c r="H61" s="21">
        <v>38.299999237060497</v>
      </c>
      <c r="I61" s="18" t="s">
        <v>23</v>
      </c>
      <c r="J61" s="13">
        <v>260</v>
      </c>
      <c r="K61" s="157">
        <v>0</v>
      </c>
      <c r="L61" s="11">
        <f t="shared" si="0"/>
        <v>0</v>
      </c>
      <c r="M61" s="11">
        <f t="shared" si="8"/>
        <v>0</v>
      </c>
    </row>
    <row r="62" spans="1:13" ht="11.4">
      <c r="A62" s="22" t="s">
        <v>20</v>
      </c>
      <c r="B62" s="17" t="s">
        <v>83</v>
      </c>
      <c r="C62" s="17" t="s">
        <v>20</v>
      </c>
      <c r="D62" s="18" t="s">
        <v>84</v>
      </c>
      <c r="E62" s="18" t="s">
        <v>52</v>
      </c>
      <c r="F62" s="18" t="s">
        <v>22</v>
      </c>
      <c r="G62" s="18">
        <v>8</v>
      </c>
      <c r="H62" s="21">
        <v>11</v>
      </c>
      <c r="I62" s="18" t="s">
        <v>23</v>
      </c>
      <c r="J62" s="13">
        <v>260</v>
      </c>
      <c r="K62" s="157">
        <v>0</v>
      </c>
      <c r="L62" s="11">
        <f t="shared" si="0"/>
        <v>0</v>
      </c>
      <c r="M62" s="11">
        <f t="shared" si="8"/>
        <v>0</v>
      </c>
    </row>
    <row r="63" spans="1:13" ht="11.4">
      <c r="A63" s="22" t="s">
        <v>20</v>
      </c>
      <c r="B63" s="17" t="s">
        <v>83</v>
      </c>
      <c r="C63" s="17" t="s">
        <v>20</v>
      </c>
      <c r="D63" s="18" t="s">
        <v>84</v>
      </c>
      <c r="E63" s="18" t="s">
        <v>24</v>
      </c>
      <c r="F63" s="18" t="s">
        <v>22</v>
      </c>
      <c r="G63" s="18">
        <v>9</v>
      </c>
      <c r="H63" s="21">
        <v>20.100000381469702</v>
      </c>
      <c r="I63" s="18" t="s">
        <v>23</v>
      </c>
      <c r="J63" s="13">
        <v>260</v>
      </c>
      <c r="K63" s="157">
        <v>0</v>
      </c>
      <c r="L63" s="11">
        <f t="shared" si="0"/>
        <v>0</v>
      </c>
      <c r="M63" s="11">
        <f t="shared" si="8"/>
        <v>0</v>
      </c>
    </row>
    <row r="64" spans="1:13" ht="11.4">
      <c r="A64" s="22" t="s">
        <v>20</v>
      </c>
      <c r="B64" s="17" t="s">
        <v>83</v>
      </c>
      <c r="C64" s="17" t="s">
        <v>20</v>
      </c>
      <c r="D64" s="18" t="s">
        <v>84</v>
      </c>
      <c r="E64" s="18" t="s">
        <v>24</v>
      </c>
      <c r="F64" s="18" t="s">
        <v>22</v>
      </c>
      <c r="G64" s="18">
        <v>10</v>
      </c>
      <c r="H64" s="21">
        <v>29.790000915527301</v>
      </c>
      <c r="I64" s="18" t="s">
        <v>23</v>
      </c>
      <c r="J64" s="13">
        <v>260</v>
      </c>
      <c r="K64" s="157">
        <v>0</v>
      </c>
      <c r="L64" s="11">
        <f t="shared" si="0"/>
        <v>0</v>
      </c>
      <c r="M64" s="11">
        <f t="shared" si="8"/>
        <v>0</v>
      </c>
    </row>
    <row r="65" spans="1:13" ht="11.4">
      <c r="A65" s="22" t="s">
        <v>20</v>
      </c>
      <c r="B65" s="17" t="s">
        <v>83</v>
      </c>
      <c r="C65" s="17" t="s">
        <v>20</v>
      </c>
      <c r="D65" s="18" t="s">
        <v>84</v>
      </c>
      <c r="E65" s="18" t="s">
        <v>52</v>
      </c>
      <c r="F65" s="18" t="s">
        <v>22</v>
      </c>
      <c r="G65" s="18" t="s">
        <v>88</v>
      </c>
      <c r="H65" s="21">
        <v>20.399999618530298</v>
      </c>
      <c r="I65" s="18" t="s">
        <v>23</v>
      </c>
      <c r="J65" s="13">
        <v>260</v>
      </c>
      <c r="K65" s="157">
        <v>0</v>
      </c>
      <c r="L65" s="11">
        <f t="shared" si="0"/>
        <v>0</v>
      </c>
      <c r="M65" s="11">
        <f t="shared" si="8"/>
        <v>0</v>
      </c>
    </row>
    <row r="66" spans="1:13" ht="11.4">
      <c r="A66" s="22" t="s">
        <v>20</v>
      </c>
      <c r="B66" s="17" t="s">
        <v>83</v>
      </c>
      <c r="C66" s="17" t="s">
        <v>20</v>
      </c>
      <c r="D66" s="18" t="s">
        <v>84</v>
      </c>
      <c r="E66" s="18" t="s">
        <v>35</v>
      </c>
      <c r="F66" s="18" t="s">
        <v>22</v>
      </c>
      <c r="G66" s="18" t="s">
        <v>89</v>
      </c>
      <c r="H66" s="21">
        <v>1.5</v>
      </c>
      <c r="I66" s="18" t="s">
        <v>23</v>
      </c>
      <c r="J66" s="13">
        <v>260</v>
      </c>
      <c r="K66" s="157">
        <v>0</v>
      </c>
      <c r="L66" s="11">
        <f t="shared" si="0"/>
        <v>0</v>
      </c>
      <c r="M66" s="11">
        <f t="shared" si="8"/>
        <v>0</v>
      </c>
    </row>
    <row r="67" spans="1:13" ht="11.4">
      <c r="A67" s="22" t="s">
        <v>20</v>
      </c>
      <c r="B67" s="17" t="s">
        <v>83</v>
      </c>
      <c r="C67" s="17" t="s">
        <v>20</v>
      </c>
      <c r="D67" s="18" t="s">
        <v>84</v>
      </c>
      <c r="E67" s="18" t="s">
        <v>35</v>
      </c>
      <c r="F67" s="18" t="s">
        <v>22</v>
      </c>
      <c r="G67" s="18" t="s">
        <v>90</v>
      </c>
      <c r="H67" s="21">
        <v>11.5200004577637</v>
      </c>
      <c r="I67" s="18" t="s">
        <v>23</v>
      </c>
      <c r="J67" s="13">
        <v>260</v>
      </c>
      <c r="K67" s="157">
        <v>0</v>
      </c>
      <c r="L67" s="11">
        <f t="shared" si="0"/>
        <v>0</v>
      </c>
      <c r="M67" s="11">
        <f t="shared" si="8"/>
        <v>0</v>
      </c>
    </row>
    <row r="68" spans="1:13" ht="11.4">
      <c r="A68" s="22" t="s">
        <v>20</v>
      </c>
      <c r="B68" s="17" t="s">
        <v>83</v>
      </c>
      <c r="C68" s="17" t="s">
        <v>20</v>
      </c>
      <c r="D68" s="18" t="s">
        <v>84</v>
      </c>
      <c r="E68" s="18" t="s">
        <v>24</v>
      </c>
      <c r="F68" s="18" t="s">
        <v>22</v>
      </c>
      <c r="G68" s="18" t="s">
        <v>91</v>
      </c>
      <c r="H68" s="21">
        <v>31.5</v>
      </c>
      <c r="I68" s="18" t="s">
        <v>40</v>
      </c>
      <c r="J68" s="13">
        <v>260</v>
      </c>
      <c r="K68" s="157">
        <v>0</v>
      </c>
      <c r="L68" s="11">
        <f t="shared" si="0"/>
        <v>0</v>
      </c>
      <c r="M68" s="11">
        <f t="shared" si="8"/>
        <v>0</v>
      </c>
    </row>
    <row r="69" spans="1:13" ht="11.4">
      <c r="A69" s="22" t="s">
        <v>20</v>
      </c>
      <c r="B69" s="17" t="s">
        <v>83</v>
      </c>
      <c r="C69" s="17" t="s">
        <v>20</v>
      </c>
      <c r="D69" s="18" t="s">
        <v>84</v>
      </c>
      <c r="E69" s="18" t="s">
        <v>52</v>
      </c>
      <c r="F69" s="18" t="s">
        <v>22</v>
      </c>
      <c r="G69" s="18" t="s">
        <v>92</v>
      </c>
      <c r="H69" s="21">
        <v>1.5</v>
      </c>
      <c r="I69" s="18" t="s">
        <v>40</v>
      </c>
      <c r="J69" s="13">
        <v>260</v>
      </c>
      <c r="K69" s="157">
        <v>0</v>
      </c>
      <c r="L69" s="11">
        <f t="shared" si="0"/>
        <v>0</v>
      </c>
      <c r="M69" s="11">
        <f t="shared" si="8"/>
        <v>0</v>
      </c>
    </row>
    <row r="70" spans="1:13" ht="11.4">
      <c r="A70" s="22" t="s">
        <v>20</v>
      </c>
      <c r="B70" s="17" t="s">
        <v>83</v>
      </c>
      <c r="C70" s="17" t="s">
        <v>20</v>
      </c>
      <c r="D70" s="18" t="s">
        <v>84</v>
      </c>
      <c r="E70" s="18" t="s">
        <v>52</v>
      </c>
      <c r="F70" s="18" t="s">
        <v>22</v>
      </c>
      <c r="G70" s="18" t="s">
        <v>93</v>
      </c>
      <c r="H70" s="21">
        <v>6</v>
      </c>
      <c r="I70" s="18" t="s">
        <v>40</v>
      </c>
      <c r="J70" s="13">
        <v>260</v>
      </c>
      <c r="K70" s="157">
        <v>0</v>
      </c>
      <c r="L70" s="11">
        <f t="shared" si="0"/>
        <v>0</v>
      </c>
      <c r="M70" s="11">
        <f t="shared" si="8"/>
        <v>0</v>
      </c>
    </row>
    <row r="71" spans="1:13" ht="11.4">
      <c r="A71" s="22" t="s">
        <v>20</v>
      </c>
      <c r="B71" s="17" t="s">
        <v>83</v>
      </c>
      <c r="C71" s="17" t="s">
        <v>20</v>
      </c>
      <c r="D71" s="18" t="s">
        <v>84</v>
      </c>
      <c r="E71" s="18" t="s">
        <v>50</v>
      </c>
      <c r="F71" s="18" t="s">
        <v>28</v>
      </c>
      <c r="G71" s="18">
        <v>101</v>
      </c>
      <c r="H71" s="21">
        <v>7.5</v>
      </c>
      <c r="I71" s="18" t="s">
        <v>23</v>
      </c>
      <c r="J71" s="13">
        <v>260</v>
      </c>
      <c r="K71" s="157">
        <v>0</v>
      </c>
      <c r="L71" s="11">
        <f t="shared" si="0"/>
        <v>0</v>
      </c>
      <c r="M71" s="11">
        <f t="shared" si="8"/>
        <v>0</v>
      </c>
    </row>
    <row r="72" spans="1:13" ht="11.4">
      <c r="A72" s="22" t="s">
        <v>20</v>
      </c>
      <c r="B72" s="17" t="s">
        <v>83</v>
      </c>
      <c r="C72" s="17" t="s">
        <v>20</v>
      </c>
      <c r="D72" s="18" t="s">
        <v>84</v>
      </c>
      <c r="E72" s="18" t="s">
        <v>24</v>
      </c>
      <c r="F72" s="18" t="s">
        <v>28</v>
      </c>
      <c r="G72" s="18">
        <v>102</v>
      </c>
      <c r="H72" s="21">
        <v>21.190000534057599</v>
      </c>
      <c r="I72" s="18" t="s">
        <v>23</v>
      </c>
      <c r="J72" s="13">
        <v>260</v>
      </c>
      <c r="K72" s="157">
        <v>0</v>
      </c>
      <c r="L72" s="11">
        <f t="shared" ref="L72:L136" si="9">IF(K72=0, 0, SUM(H72/K72))</f>
        <v>0</v>
      </c>
      <c r="M72" s="11">
        <f t="shared" si="8"/>
        <v>0</v>
      </c>
    </row>
    <row r="73" spans="1:13" ht="11.4">
      <c r="A73" s="22" t="s">
        <v>20</v>
      </c>
      <c r="B73" s="17" t="s">
        <v>83</v>
      </c>
      <c r="C73" s="17" t="s">
        <v>20</v>
      </c>
      <c r="D73" s="18" t="s">
        <v>84</v>
      </c>
      <c r="E73" s="18" t="s">
        <v>24</v>
      </c>
      <c r="F73" s="18" t="s">
        <v>28</v>
      </c>
      <c r="G73" s="18">
        <v>103</v>
      </c>
      <c r="H73" s="21">
        <v>19.2600002288818</v>
      </c>
      <c r="I73" s="18" t="s">
        <v>23</v>
      </c>
      <c r="J73" s="13">
        <v>260</v>
      </c>
      <c r="K73" s="157">
        <v>0</v>
      </c>
      <c r="L73" s="11">
        <f t="shared" si="9"/>
        <v>0</v>
      </c>
      <c r="M73" s="11">
        <f t="shared" si="8"/>
        <v>0</v>
      </c>
    </row>
    <row r="74" spans="1:13" ht="11.4">
      <c r="A74" s="22" t="s">
        <v>20</v>
      </c>
      <c r="B74" s="17" t="s">
        <v>83</v>
      </c>
      <c r="C74" s="17" t="s">
        <v>20</v>
      </c>
      <c r="D74" s="18" t="s">
        <v>84</v>
      </c>
      <c r="E74" s="18" t="s">
        <v>52</v>
      </c>
      <c r="F74" s="18" t="s">
        <v>28</v>
      </c>
      <c r="G74" s="18">
        <v>104</v>
      </c>
      <c r="H74" s="21">
        <v>21.079999923706101</v>
      </c>
      <c r="I74" s="18" t="s">
        <v>23</v>
      </c>
      <c r="J74" s="13">
        <v>260</v>
      </c>
      <c r="K74" s="157">
        <v>0</v>
      </c>
      <c r="L74" s="11">
        <f t="shared" si="9"/>
        <v>0</v>
      </c>
      <c r="M74" s="11">
        <f t="shared" si="8"/>
        <v>0</v>
      </c>
    </row>
    <row r="75" spans="1:13" ht="11.4">
      <c r="A75" s="22" t="s">
        <v>20</v>
      </c>
      <c r="B75" s="17" t="s">
        <v>83</v>
      </c>
      <c r="C75" s="17" t="s">
        <v>20</v>
      </c>
      <c r="D75" s="18" t="s">
        <v>84</v>
      </c>
      <c r="E75" s="18" t="s">
        <v>35</v>
      </c>
      <c r="F75" s="18" t="s">
        <v>28</v>
      </c>
      <c r="G75" s="18">
        <v>105</v>
      </c>
      <c r="H75" s="21">
        <v>12.3999996185303</v>
      </c>
      <c r="I75" s="18" t="s">
        <v>23</v>
      </c>
      <c r="J75" s="13">
        <v>260</v>
      </c>
      <c r="K75" s="157">
        <v>0</v>
      </c>
      <c r="L75" s="11">
        <f t="shared" si="9"/>
        <v>0</v>
      </c>
      <c r="M75" s="11">
        <f t="shared" si="8"/>
        <v>0</v>
      </c>
    </row>
    <row r="76" spans="1:13" ht="11.4">
      <c r="A76" s="22" t="s">
        <v>20</v>
      </c>
      <c r="B76" s="17" t="s">
        <v>83</v>
      </c>
      <c r="C76" s="17" t="s">
        <v>20</v>
      </c>
      <c r="D76" s="18" t="s">
        <v>84</v>
      </c>
      <c r="E76" s="18" t="s">
        <v>52</v>
      </c>
      <c r="F76" s="18" t="s">
        <v>28</v>
      </c>
      <c r="G76" s="18">
        <v>106</v>
      </c>
      <c r="H76" s="21">
        <v>72</v>
      </c>
      <c r="I76" s="18" t="s">
        <v>23</v>
      </c>
      <c r="J76" s="13">
        <v>260</v>
      </c>
      <c r="K76" s="157">
        <v>0</v>
      </c>
      <c r="L76" s="11">
        <f t="shared" si="9"/>
        <v>0</v>
      </c>
      <c r="M76" s="11">
        <f t="shared" si="8"/>
        <v>0</v>
      </c>
    </row>
    <row r="77" spans="1:13" s="12" customFormat="1" ht="11.4">
      <c r="A77" s="22" t="s">
        <v>20</v>
      </c>
      <c r="B77" s="17" t="s">
        <v>83</v>
      </c>
      <c r="C77" s="17" t="s">
        <v>20</v>
      </c>
      <c r="D77" s="18" t="s">
        <v>84</v>
      </c>
      <c r="E77" s="18" t="s">
        <v>24</v>
      </c>
      <c r="F77" s="18" t="s">
        <v>28</v>
      </c>
      <c r="G77" s="18">
        <v>107</v>
      </c>
      <c r="H77" s="21">
        <v>18</v>
      </c>
      <c r="I77" s="18" t="s">
        <v>29</v>
      </c>
      <c r="J77" s="13">
        <v>260</v>
      </c>
      <c r="K77" s="157">
        <v>0</v>
      </c>
      <c r="L77" s="11">
        <f t="shared" si="9"/>
        <v>0</v>
      </c>
      <c r="M77" s="11">
        <f t="shared" si="8"/>
        <v>0</v>
      </c>
    </row>
    <row r="78" spans="1:13" s="4" customFormat="1" ht="11.4">
      <c r="A78" s="22" t="s">
        <v>20</v>
      </c>
      <c r="B78" s="17" t="s">
        <v>83</v>
      </c>
      <c r="C78" s="17" t="s">
        <v>20</v>
      </c>
      <c r="D78" s="18" t="s">
        <v>84</v>
      </c>
      <c r="E78" s="18" t="s">
        <v>24</v>
      </c>
      <c r="F78" s="18" t="s">
        <v>28</v>
      </c>
      <c r="G78" s="18">
        <v>108</v>
      </c>
      <c r="H78" s="21">
        <v>18</v>
      </c>
      <c r="I78" s="18" t="s">
        <v>29</v>
      </c>
      <c r="J78" s="13">
        <v>260</v>
      </c>
      <c r="K78" s="157">
        <v>0</v>
      </c>
      <c r="L78" s="11">
        <f t="shared" si="9"/>
        <v>0</v>
      </c>
      <c r="M78" s="11">
        <f t="shared" si="8"/>
        <v>0</v>
      </c>
    </row>
    <row r="79" spans="1:13" s="4" customFormat="1" ht="11.4">
      <c r="A79" s="22" t="s">
        <v>20</v>
      </c>
      <c r="B79" s="17" t="s">
        <v>83</v>
      </c>
      <c r="C79" s="17" t="s">
        <v>20</v>
      </c>
      <c r="D79" s="18" t="s">
        <v>84</v>
      </c>
      <c r="E79" s="18" t="s">
        <v>24</v>
      </c>
      <c r="F79" s="18" t="s">
        <v>28</v>
      </c>
      <c r="G79" s="18">
        <v>109</v>
      </c>
      <c r="H79" s="21">
        <v>27</v>
      </c>
      <c r="I79" s="18" t="s">
        <v>29</v>
      </c>
      <c r="J79" s="13">
        <v>260</v>
      </c>
      <c r="K79" s="157">
        <v>0</v>
      </c>
      <c r="L79" s="11">
        <f t="shared" si="9"/>
        <v>0</v>
      </c>
      <c r="M79" s="11">
        <f t="shared" si="8"/>
        <v>0</v>
      </c>
    </row>
    <row r="80" spans="1:13" s="4" customFormat="1" ht="11.4">
      <c r="A80" s="22" t="s">
        <v>20</v>
      </c>
      <c r="B80" s="17" t="s">
        <v>83</v>
      </c>
      <c r="C80" s="17" t="s">
        <v>20</v>
      </c>
      <c r="D80" s="18" t="s">
        <v>84</v>
      </c>
      <c r="E80" s="18" t="s">
        <v>24</v>
      </c>
      <c r="F80" s="18" t="s">
        <v>28</v>
      </c>
      <c r="G80" s="18">
        <v>110</v>
      </c>
      <c r="H80" s="21">
        <v>27</v>
      </c>
      <c r="I80" s="18" t="s">
        <v>29</v>
      </c>
      <c r="J80" s="13">
        <v>260</v>
      </c>
      <c r="K80" s="157">
        <v>0</v>
      </c>
      <c r="L80" s="11">
        <f t="shared" si="9"/>
        <v>0</v>
      </c>
      <c r="M80" s="11">
        <f t="shared" si="8"/>
        <v>0</v>
      </c>
    </row>
    <row r="81" spans="1:13" ht="11.4">
      <c r="A81" s="22" t="s">
        <v>20</v>
      </c>
      <c r="B81" s="17" t="s">
        <v>83</v>
      </c>
      <c r="C81" s="17" t="s">
        <v>20</v>
      </c>
      <c r="D81" s="18" t="s">
        <v>84</v>
      </c>
      <c r="E81" s="18" t="s">
        <v>24</v>
      </c>
      <c r="F81" s="18" t="s">
        <v>28</v>
      </c>
      <c r="G81" s="18">
        <v>111</v>
      </c>
      <c r="H81" s="21">
        <v>36</v>
      </c>
      <c r="I81" s="18" t="s">
        <v>29</v>
      </c>
      <c r="J81" s="13">
        <v>260</v>
      </c>
      <c r="K81" s="157">
        <v>0</v>
      </c>
      <c r="L81" s="11">
        <f t="shared" si="9"/>
        <v>0</v>
      </c>
      <c r="M81" s="11">
        <f t="shared" si="8"/>
        <v>0</v>
      </c>
    </row>
    <row r="82" spans="1:13" ht="11.4">
      <c r="A82" s="22" t="s">
        <v>20</v>
      </c>
      <c r="B82" s="17" t="s">
        <v>83</v>
      </c>
      <c r="C82" s="17" t="s">
        <v>20</v>
      </c>
      <c r="D82" s="18" t="s">
        <v>84</v>
      </c>
      <c r="E82" s="18" t="s">
        <v>24</v>
      </c>
      <c r="F82" s="18" t="s">
        <v>28</v>
      </c>
      <c r="G82" s="18">
        <v>112</v>
      </c>
      <c r="H82" s="21">
        <v>36.799999237060497</v>
      </c>
      <c r="I82" s="18" t="s">
        <v>29</v>
      </c>
      <c r="J82" s="13">
        <v>260</v>
      </c>
      <c r="K82" s="157">
        <v>0</v>
      </c>
      <c r="L82" s="11">
        <f t="shared" si="9"/>
        <v>0</v>
      </c>
      <c r="M82" s="11">
        <f t="shared" si="8"/>
        <v>0</v>
      </c>
    </row>
    <row r="83" spans="1:13" s="12" customFormat="1" ht="11.4">
      <c r="A83" s="22" t="s">
        <v>20</v>
      </c>
      <c r="B83" s="17" t="s">
        <v>83</v>
      </c>
      <c r="C83" s="17" t="s">
        <v>20</v>
      </c>
      <c r="D83" s="18" t="s">
        <v>84</v>
      </c>
      <c r="E83" s="18" t="s">
        <v>24</v>
      </c>
      <c r="F83" s="18" t="s">
        <v>28</v>
      </c>
      <c r="G83" s="18">
        <v>113</v>
      </c>
      <c r="H83" s="21">
        <v>28.049999237060501</v>
      </c>
      <c r="I83" s="18" t="s">
        <v>29</v>
      </c>
      <c r="J83" s="13">
        <v>260</v>
      </c>
      <c r="K83" s="157">
        <v>0</v>
      </c>
      <c r="L83" s="11">
        <f t="shared" si="9"/>
        <v>0</v>
      </c>
      <c r="M83" s="11">
        <f t="shared" si="8"/>
        <v>0</v>
      </c>
    </row>
    <row r="84" spans="1:13" s="4" customFormat="1" ht="11.4">
      <c r="A84" s="22" t="s">
        <v>20</v>
      </c>
      <c r="B84" s="17" t="s">
        <v>83</v>
      </c>
      <c r="C84" s="17" t="s">
        <v>20</v>
      </c>
      <c r="D84" s="18" t="s">
        <v>84</v>
      </c>
      <c r="E84" s="18" t="s">
        <v>24</v>
      </c>
      <c r="F84" s="18" t="s">
        <v>28</v>
      </c>
      <c r="G84" s="18">
        <v>114</v>
      </c>
      <c r="H84" s="21">
        <v>28.049999237060501</v>
      </c>
      <c r="I84" s="18" t="s">
        <v>29</v>
      </c>
      <c r="J84" s="13">
        <v>260</v>
      </c>
      <c r="K84" s="157">
        <v>0</v>
      </c>
      <c r="L84" s="11">
        <f t="shared" si="9"/>
        <v>0</v>
      </c>
      <c r="M84" s="11">
        <f t="shared" si="8"/>
        <v>0</v>
      </c>
    </row>
    <row r="85" spans="1:13" s="4" customFormat="1" ht="11.4">
      <c r="A85" s="22" t="s">
        <v>20</v>
      </c>
      <c r="B85" s="17" t="s">
        <v>83</v>
      </c>
      <c r="C85" s="17" t="s">
        <v>20</v>
      </c>
      <c r="D85" s="18" t="s">
        <v>84</v>
      </c>
      <c r="E85" s="18" t="s">
        <v>24</v>
      </c>
      <c r="F85" s="18" t="s">
        <v>28</v>
      </c>
      <c r="G85" s="18">
        <v>115</v>
      </c>
      <c r="H85" s="21">
        <v>28.049999237060501</v>
      </c>
      <c r="I85" s="18" t="s">
        <v>29</v>
      </c>
      <c r="J85" s="13">
        <v>260</v>
      </c>
      <c r="K85" s="157">
        <v>0</v>
      </c>
      <c r="L85" s="11">
        <f t="shared" si="9"/>
        <v>0</v>
      </c>
      <c r="M85" s="11">
        <f t="shared" si="8"/>
        <v>0</v>
      </c>
    </row>
    <row r="86" spans="1:13" s="4" customFormat="1" ht="11.4">
      <c r="A86" s="22" t="s">
        <v>20</v>
      </c>
      <c r="B86" s="17" t="s">
        <v>83</v>
      </c>
      <c r="C86" s="17" t="s">
        <v>20</v>
      </c>
      <c r="D86" s="18" t="s">
        <v>84</v>
      </c>
      <c r="E86" s="18" t="s">
        <v>24</v>
      </c>
      <c r="F86" s="18" t="s">
        <v>28</v>
      </c>
      <c r="G86" s="18">
        <v>116</v>
      </c>
      <c r="H86" s="21">
        <v>28.049999237060501</v>
      </c>
      <c r="I86" s="18" t="s">
        <v>29</v>
      </c>
      <c r="J86" s="13">
        <v>260</v>
      </c>
      <c r="K86" s="157">
        <v>0</v>
      </c>
      <c r="L86" s="11">
        <f t="shared" si="9"/>
        <v>0</v>
      </c>
      <c r="M86" s="11">
        <f t="shared" si="8"/>
        <v>0</v>
      </c>
    </row>
    <row r="87" spans="1:13" ht="11.4">
      <c r="A87" s="22" t="s">
        <v>20</v>
      </c>
      <c r="B87" s="17" t="s">
        <v>83</v>
      </c>
      <c r="C87" s="17" t="s">
        <v>20</v>
      </c>
      <c r="D87" s="18" t="s">
        <v>84</v>
      </c>
      <c r="E87" s="18" t="s">
        <v>50</v>
      </c>
      <c r="F87" s="18" t="s">
        <v>28</v>
      </c>
      <c r="G87" s="18" t="s">
        <v>94</v>
      </c>
      <c r="H87" s="21">
        <v>2</v>
      </c>
      <c r="I87" s="18" t="s">
        <v>23</v>
      </c>
      <c r="J87" s="13">
        <v>260</v>
      </c>
      <c r="K87" s="157">
        <v>0</v>
      </c>
      <c r="L87" s="11">
        <f t="shared" si="9"/>
        <v>0</v>
      </c>
      <c r="M87" s="11">
        <f t="shared" si="8"/>
        <v>0</v>
      </c>
    </row>
    <row r="88" spans="1:13" ht="11.4">
      <c r="A88" s="22" t="s">
        <v>20</v>
      </c>
      <c r="B88" s="17" t="s">
        <v>83</v>
      </c>
      <c r="C88" s="17" t="s">
        <v>20</v>
      </c>
      <c r="D88" s="18" t="s">
        <v>84</v>
      </c>
      <c r="E88" s="18" t="s">
        <v>52</v>
      </c>
      <c r="F88" s="18" t="s">
        <v>28</v>
      </c>
      <c r="G88" s="18" t="s">
        <v>95</v>
      </c>
      <c r="H88" s="21">
        <v>7.5</v>
      </c>
      <c r="I88" s="18" t="s">
        <v>40</v>
      </c>
      <c r="J88" s="13">
        <v>260</v>
      </c>
      <c r="K88" s="157">
        <v>0</v>
      </c>
      <c r="L88" s="11">
        <f t="shared" si="9"/>
        <v>0</v>
      </c>
      <c r="M88" s="11">
        <f t="shared" si="8"/>
        <v>0</v>
      </c>
    </row>
    <row r="89" spans="1:13" s="12" customFormat="1" ht="11.4">
      <c r="A89" s="22" t="s">
        <v>20</v>
      </c>
      <c r="B89" s="17" t="s">
        <v>83</v>
      </c>
      <c r="C89" s="17" t="s">
        <v>20</v>
      </c>
      <c r="D89" s="18" t="s">
        <v>84</v>
      </c>
      <c r="E89" s="18" t="s">
        <v>24</v>
      </c>
      <c r="F89" s="18" t="s">
        <v>28</v>
      </c>
      <c r="G89" s="18" t="s">
        <v>96</v>
      </c>
      <c r="H89" s="21">
        <v>26.350000381469702</v>
      </c>
      <c r="I89" s="18" t="s">
        <v>40</v>
      </c>
      <c r="J89" s="13">
        <v>260</v>
      </c>
      <c r="K89" s="157">
        <v>0</v>
      </c>
      <c r="L89" s="11">
        <f t="shared" si="9"/>
        <v>0</v>
      </c>
      <c r="M89" s="11">
        <f t="shared" si="8"/>
        <v>0</v>
      </c>
    </row>
    <row r="90" spans="1:13" s="12" customFormat="1" ht="11.4">
      <c r="A90" s="22" t="s">
        <v>20</v>
      </c>
      <c r="B90" s="17" t="s">
        <v>83</v>
      </c>
      <c r="C90" s="17" t="s">
        <v>20</v>
      </c>
      <c r="D90" s="18" t="s">
        <v>84</v>
      </c>
      <c r="E90" s="18" t="s">
        <v>50</v>
      </c>
      <c r="F90" s="18" t="s">
        <v>97</v>
      </c>
      <c r="G90" s="18">
        <v>201</v>
      </c>
      <c r="H90" s="21">
        <v>7.5</v>
      </c>
      <c r="I90" s="18" t="s">
        <v>23</v>
      </c>
      <c r="J90" s="13">
        <v>260</v>
      </c>
      <c r="K90" s="157">
        <v>0</v>
      </c>
      <c r="L90" s="11">
        <f t="shared" si="9"/>
        <v>0</v>
      </c>
      <c r="M90" s="11">
        <f t="shared" si="8"/>
        <v>0</v>
      </c>
    </row>
    <row r="91" spans="1:13" s="12" customFormat="1" ht="11.4">
      <c r="A91" s="22" t="s">
        <v>20</v>
      </c>
      <c r="B91" s="17" t="s">
        <v>83</v>
      </c>
      <c r="C91" s="17" t="s">
        <v>20</v>
      </c>
      <c r="D91" s="18" t="s">
        <v>84</v>
      </c>
      <c r="E91" s="18" t="s">
        <v>52</v>
      </c>
      <c r="F91" s="18" t="s">
        <v>97</v>
      </c>
      <c r="G91" s="18">
        <v>202</v>
      </c>
      <c r="H91" s="21">
        <v>26.5</v>
      </c>
      <c r="I91" s="18" t="s">
        <v>23</v>
      </c>
      <c r="J91" s="13">
        <v>260</v>
      </c>
      <c r="K91" s="157">
        <v>0</v>
      </c>
      <c r="L91" s="11">
        <f t="shared" si="9"/>
        <v>0</v>
      </c>
      <c r="M91" s="11">
        <f t="shared" si="8"/>
        <v>0</v>
      </c>
    </row>
    <row r="92" spans="1:13" s="12" customFormat="1" ht="11.4">
      <c r="A92" s="22" t="s">
        <v>20</v>
      </c>
      <c r="B92" s="17" t="s">
        <v>83</v>
      </c>
      <c r="C92" s="17" t="s">
        <v>20</v>
      </c>
      <c r="D92" s="18" t="s">
        <v>84</v>
      </c>
      <c r="E92" s="18" t="s">
        <v>35</v>
      </c>
      <c r="F92" s="18" t="s">
        <v>97</v>
      </c>
      <c r="G92" s="18">
        <v>203</v>
      </c>
      <c r="H92" s="21">
        <v>12.3999996185303</v>
      </c>
      <c r="I92" s="18" t="s">
        <v>23</v>
      </c>
      <c r="J92" s="13">
        <v>260</v>
      </c>
      <c r="K92" s="157">
        <v>0</v>
      </c>
      <c r="L92" s="11">
        <f t="shared" si="9"/>
        <v>0</v>
      </c>
      <c r="M92" s="11">
        <f t="shared" si="8"/>
        <v>0</v>
      </c>
    </row>
    <row r="93" spans="1:13" s="12" customFormat="1" ht="11.4">
      <c r="A93" s="22" t="s">
        <v>20</v>
      </c>
      <c r="B93" s="17" t="s">
        <v>83</v>
      </c>
      <c r="C93" s="17" t="s">
        <v>20</v>
      </c>
      <c r="D93" s="18" t="s">
        <v>84</v>
      </c>
      <c r="E93" s="18" t="s">
        <v>24</v>
      </c>
      <c r="F93" s="18" t="s">
        <v>97</v>
      </c>
      <c r="G93" s="18">
        <v>204</v>
      </c>
      <c r="H93" s="21">
        <v>40.069999694824197</v>
      </c>
      <c r="I93" s="18" t="s">
        <v>29</v>
      </c>
      <c r="J93" s="13">
        <v>260</v>
      </c>
      <c r="K93" s="157">
        <v>0</v>
      </c>
      <c r="L93" s="11">
        <f t="shared" si="9"/>
        <v>0</v>
      </c>
      <c r="M93" s="11">
        <f t="shared" si="8"/>
        <v>0</v>
      </c>
    </row>
    <row r="94" spans="1:13" s="4" customFormat="1" ht="11.4">
      <c r="A94" s="22" t="s">
        <v>20</v>
      </c>
      <c r="B94" s="17" t="s">
        <v>83</v>
      </c>
      <c r="C94" s="17" t="s">
        <v>20</v>
      </c>
      <c r="D94" s="18" t="s">
        <v>84</v>
      </c>
      <c r="E94" s="18" t="s">
        <v>24</v>
      </c>
      <c r="F94" s="18" t="s">
        <v>97</v>
      </c>
      <c r="G94" s="18">
        <v>205</v>
      </c>
      <c r="H94" s="21">
        <v>21.219999313354499</v>
      </c>
      <c r="I94" s="18" t="s">
        <v>29</v>
      </c>
      <c r="J94" s="13">
        <v>260</v>
      </c>
      <c r="K94" s="157">
        <v>0</v>
      </c>
      <c r="L94" s="11">
        <f t="shared" si="9"/>
        <v>0</v>
      </c>
      <c r="M94" s="11">
        <f t="shared" si="8"/>
        <v>0</v>
      </c>
    </row>
    <row r="95" spans="1:13" s="4" customFormat="1" ht="11.4">
      <c r="A95" s="22" t="s">
        <v>20</v>
      </c>
      <c r="B95" s="17" t="s">
        <v>83</v>
      </c>
      <c r="C95" s="17" t="s">
        <v>20</v>
      </c>
      <c r="D95" s="18" t="s">
        <v>84</v>
      </c>
      <c r="E95" s="18" t="s">
        <v>24</v>
      </c>
      <c r="F95" s="18" t="s">
        <v>97</v>
      </c>
      <c r="G95" s="18">
        <v>206</v>
      </c>
      <c r="H95" s="21">
        <v>14</v>
      </c>
      <c r="I95" s="18" t="s">
        <v>29</v>
      </c>
      <c r="J95" s="13">
        <v>260</v>
      </c>
      <c r="K95" s="157">
        <v>0</v>
      </c>
      <c r="L95" s="11">
        <f t="shared" si="9"/>
        <v>0</v>
      </c>
      <c r="M95" s="11">
        <f t="shared" si="8"/>
        <v>0</v>
      </c>
    </row>
    <row r="96" spans="1:13" s="4" customFormat="1" ht="11.4">
      <c r="A96" s="22" t="s">
        <v>20</v>
      </c>
      <c r="B96" s="17" t="s">
        <v>83</v>
      </c>
      <c r="C96" s="17" t="s">
        <v>20</v>
      </c>
      <c r="D96" s="18" t="s">
        <v>84</v>
      </c>
      <c r="E96" s="18" t="s">
        <v>24</v>
      </c>
      <c r="F96" s="18" t="s">
        <v>97</v>
      </c>
      <c r="G96" s="18">
        <v>207</v>
      </c>
      <c r="H96" s="21">
        <v>21.219999313354499</v>
      </c>
      <c r="I96" s="18" t="s">
        <v>29</v>
      </c>
      <c r="J96" s="13">
        <v>260</v>
      </c>
      <c r="K96" s="157">
        <v>0</v>
      </c>
      <c r="L96" s="11">
        <f t="shared" si="9"/>
        <v>0</v>
      </c>
      <c r="M96" s="11">
        <f t="shared" si="8"/>
        <v>0</v>
      </c>
    </row>
    <row r="97" spans="1:13" ht="11.4">
      <c r="A97" s="22" t="s">
        <v>20</v>
      </c>
      <c r="B97" s="17" t="s">
        <v>83</v>
      </c>
      <c r="C97" s="17" t="s">
        <v>20</v>
      </c>
      <c r="D97" s="18" t="s">
        <v>84</v>
      </c>
      <c r="E97" s="18" t="s">
        <v>24</v>
      </c>
      <c r="F97" s="18" t="s">
        <v>97</v>
      </c>
      <c r="G97" s="18">
        <v>208</v>
      </c>
      <c r="H97" s="21">
        <v>51.439998626708999</v>
      </c>
      <c r="I97" s="18" t="s">
        <v>29</v>
      </c>
      <c r="J97" s="13">
        <v>260</v>
      </c>
      <c r="K97" s="157">
        <v>0</v>
      </c>
      <c r="L97" s="11">
        <f t="shared" si="9"/>
        <v>0</v>
      </c>
      <c r="M97" s="11">
        <f>L97*J97</f>
        <v>0</v>
      </c>
    </row>
    <row r="98" spans="1:13" ht="11.4">
      <c r="A98" s="22" t="s">
        <v>20</v>
      </c>
      <c r="B98" s="17" t="s">
        <v>83</v>
      </c>
      <c r="C98" s="17" t="s">
        <v>20</v>
      </c>
      <c r="D98" s="18" t="s">
        <v>78</v>
      </c>
      <c r="E98" s="18" t="s">
        <v>24</v>
      </c>
      <c r="F98" s="18" t="s">
        <v>22</v>
      </c>
      <c r="G98" s="18"/>
      <c r="H98" s="21">
        <v>9.7200000000000006</v>
      </c>
      <c r="I98" s="18" t="s">
        <v>25</v>
      </c>
      <c r="J98" s="13">
        <v>260</v>
      </c>
      <c r="K98" s="157">
        <v>0</v>
      </c>
      <c r="L98" s="11">
        <f t="shared" si="9"/>
        <v>0</v>
      </c>
      <c r="M98" s="11">
        <f t="shared" si="8"/>
        <v>0</v>
      </c>
    </row>
    <row r="99" spans="1:13" ht="11.4">
      <c r="A99" s="22" t="s">
        <v>20</v>
      </c>
      <c r="B99" s="17" t="s">
        <v>83</v>
      </c>
      <c r="C99" s="17" t="s">
        <v>20</v>
      </c>
      <c r="D99" s="18" t="s">
        <v>98</v>
      </c>
      <c r="E99" s="18" t="s">
        <v>24</v>
      </c>
      <c r="F99" s="18" t="s">
        <v>22</v>
      </c>
      <c r="G99" s="18"/>
      <c r="H99" s="21">
        <v>29.4</v>
      </c>
      <c r="I99" s="18" t="s">
        <v>25</v>
      </c>
      <c r="J99" s="13">
        <v>260</v>
      </c>
      <c r="K99" s="157">
        <v>0</v>
      </c>
      <c r="L99" s="11">
        <f t="shared" si="9"/>
        <v>0</v>
      </c>
      <c r="M99" s="11">
        <f t="shared" si="8"/>
        <v>0</v>
      </c>
    </row>
    <row r="100" spans="1:13" ht="11.4">
      <c r="A100" s="22" t="s">
        <v>20</v>
      </c>
      <c r="B100" s="17" t="s">
        <v>83</v>
      </c>
      <c r="C100" s="17" t="s">
        <v>20</v>
      </c>
      <c r="D100" s="18" t="s">
        <v>99</v>
      </c>
      <c r="E100" s="18" t="s">
        <v>100</v>
      </c>
      <c r="F100" s="18" t="s">
        <v>22</v>
      </c>
      <c r="G100" s="18"/>
      <c r="H100" s="21">
        <v>100</v>
      </c>
      <c r="I100" s="18" t="s">
        <v>25</v>
      </c>
      <c r="J100" s="13">
        <v>260</v>
      </c>
      <c r="K100" s="157">
        <v>0</v>
      </c>
      <c r="L100" s="11">
        <f t="shared" si="9"/>
        <v>0</v>
      </c>
      <c r="M100" s="11">
        <f t="shared" si="8"/>
        <v>0</v>
      </c>
    </row>
    <row r="101" spans="1:13" ht="11.4">
      <c r="A101" s="22" t="s">
        <v>20</v>
      </c>
      <c r="B101" s="17" t="s">
        <v>83</v>
      </c>
      <c r="C101" s="17" t="s">
        <v>20</v>
      </c>
      <c r="D101" s="18" t="s">
        <v>99</v>
      </c>
      <c r="E101" s="18" t="s">
        <v>101</v>
      </c>
      <c r="F101" s="18" t="s">
        <v>22</v>
      </c>
      <c r="G101" s="18"/>
      <c r="H101" s="21">
        <v>8</v>
      </c>
      <c r="I101" s="18" t="s">
        <v>25</v>
      </c>
      <c r="J101" s="13">
        <v>260</v>
      </c>
      <c r="K101" s="157">
        <v>0</v>
      </c>
      <c r="L101" s="11">
        <f t="shared" si="9"/>
        <v>0</v>
      </c>
      <c r="M101" s="11">
        <f t="shared" si="8"/>
        <v>0</v>
      </c>
    </row>
    <row r="102" spans="1:13" ht="11.4">
      <c r="A102" s="53" t="s">
        <v>20</v>
      </c>
      <c r="B102" s="54" t="s">
        <v>83</v>
      </c>
      <c r="C102" s="54" t="s">
        <v>20</v>
      </c>
      <c r="D102" s="54"/>
      <c r="E102" s="54"/>
      <c r="F102" s="54"/>
      <c r="G102" s="54"/>
      <c r="H102" s="55"/>
      <c r="I102" s="54"/>
      <c r="J102" s="54"/>
      <c r="K102" s="56"/>
      <c r="L102" s="57">
        <f>SUM(L55:L101)</f>
        <v>0</v>
      </c>
      <c r="M102" s="57">
        <f>SUM(M55:M101)</f>
        <v>0</v>
      </c>
    </row>
    <row r="103" spans="1:13" ht="11.4">
      <c r="A103" s="22" t="s">
        <v>102</v>
      </c>
      <c r="B103" s="17" t="s">
        <v>83</v>
      </c>
      <c r="C103" s="17" t="s">
        <v>20</v>
      </c>
      <c r="D103" s="18" t="s">
        <v>103</v>
      </c>
      <c r="E103" s="18" t="s">
        <v>50</v>
      </c>
      <c r="F103" s="18" t="s">
        <v>22</v>
      </c>
      <c r="G103" s="18"/>
      <c r="H103" s="21">
        <v>12.6</v>
      </c>
      <c r="I103" s="18" t="s">
        <v>25</v>
      </c>
      <c r="J103" s="13">
        <v>260</v>
      </c>
      <c r="K103" s="157">
        <v>0</v>
      </c>
      <c r="L103" s="11">
        <f t="shared" si="9"/>
        <v>0</v>
      </c>
      <c r="M103" s="11">
        <f t="shared" si="8"/>
        <v>0</v>
      </c>
    </row>
    <row r="104" spans="1:13" ht="11.4">
      <c r="A104" s="22" t="s">
        <v>102</v>
      </c>
      <c r="B104" s="17" t="s">
        <v>83</v>
      </c>
      <c r="C104" s="17" t="s">
        <v>20</v>
      </c>
      <c r="D104" s="18" t="s">
        <v>103</v>
      </c>
      <c r="E104" s="18" t="s">
        <v>104</v>
      </c>
      <c r="F104" s="18" t="s">
        <v>22</v>
      </c>
      <c r="G104" s="18"/>
      <c r="H104" s="21">
        <v>84</v>
      </c>
      <c r="I104" s="18" t="s">
        <v>23</v>
      </c>
      <c r="J104" s="13">
        <v>260</v>
      </c>
      <c r="K104" s="157">
        <v>0</v>
      </c>
      <c r="L104" s="11">
        <f t="shared" si="9"/>
        <v>0</v>
      </c>
      <c r="M104" s="11">
        <f t="shared" si="8"/>
        <v>0</v>
      </c>
    </row>
    <row r="105" spans="1:13" ht="11.4">
      <c r="A105" s="22" t="s">
        <v>102</v>
      </c>
      <c r="B105" s="17" t="s">
        <v>83</v>
      </c>
      <c r="C105" s="17" t="s">
        <v>20</v>
      </c>
      <c r="D105" s="18" t="s">
        <v>103</v>
      </c>
      <c r="E105" s="18" t="s">
        <v>100</v>
      </c>
      <c r="F105" s="18" t="s">
        <v>28</v>
      </c>
      <c r="G105" s="18"/>
      <c r="H105" s="21">
        <v>25</v>
      </c>
      <c r="I105" s="18" t="s">
        <v>25</v>
      </c>
      <c r="J105" s="13">
        <v>260</v>
      </c>
      <c r="K105" s="157">
        <v>0</v>
      </c>
      <c r="L105" s="11">
        <f t="shared" si="9"/>
        <v>0</v>
      </c>
      <c r="M105" s="11">
        <f t="shared" si="8"/>
        <v>0</v>
      </c>
    </row>
    <row r="106" spans="1:13" ht="11.4">
      <c r="A106" s="22" t="s">
        <v>102</v>
      </c>
      <c r="B106" s="17" t="s">
        <v>83</v>
      </c>
      <c r="C106" s="17" t="s">
        <v>20</v>
      </c>
      <c r="D106" s="18" t="s">
        <v>103</v>
      </c>
      <c r="E106" s="18" t="s">
        <v>105</v>
      </c>
      <c r="F106" s="18" t="s">
        <v>22</v>
      </c>
      <c r="G106" s="18"/>
      <c r="H106" s="21">
        <v>23.9</v>
      </c>
      <c r="I106" s="18" t="s">
        <v>25</v>
      </c>
      <c r="J106" s="13">
        <v>260</v>
      </c>
      <c r="K106" s="157">
        <v>0</v>
      </c>
      <c r="L106" s="11">
        <f t="shared" si="9"/>
        <v>0</v>
      </c>
      <c r="M106" s="11">
        <f t="shared" si="8"/>
        <v>0</v>
      </c>
    </row>
    <row r="107" spans="1:13" ht="11.4">
      <c r="A107" s="22" t="s">
        <v>102</v>
      </c>
      <c r="B107" s="17" t="s">
        <v>83</v>
      </c>
      <c r="C107" s="17" t="s">
        <v>20</v>
      </c>
      <c r="D107" s="18" t="s">
        <v>103</v>
      </c>
      <c r="E107" s="18" t="s">
        <v>106</v>
      </c>
      <c r="F107" s="18" t="s">
        <v>22</v>
      </c>
      <c r="G107" s="18"/>
      <c r="H107" s="21">
        <v>32</v>
      </c>
      <c r="I107" s="18" t="s">
        <v>25</v>
      </c>
      <c r="J107" s="13">
        <v>260</v>
      </c>
      <c r="K107" s="157">
        <v>0</v>
      </c>
      <c r="L107" s="11">
        <f t="shared" si="9"/>
        <v>0</v>
      </c>
      <c r="M107" s="11">
        <f t="shared" si="8"/>
        <v>0</v>
      </c>
    </row>
    <row r="108" spans="1:13" ht="11.4">
      <c r="A108" s="22" t="s">
        <v>102</v>
      </c>
      <c r="B108" s="17" t="s">
        <v>83</v>
      </c>
      <c r="C108" s="17" t="s">
        <v>20</v>
      </c>
      <c r="D108" s="18" t="s">
        <v>103</v>
      </c>
      <c r="E108" s="18" t="s">
        <v>107</v>
      </c>
      <c r="F108" s="18" t="s">
        <v>22</v>
      </c>
      <c r="G108" s="18"/>
      <c r="H108" s="21">
        <v>32.4</v>
      </c>
      <c r="I108" s="18" t="s">
        <v>108</v>
      </c>
      <c r="J108" s="13">
        <v>260</v>
      </c>
      <c r="K108" s="157">
        <v>0</v>
      </c>
      <c r="L108" s="11">
        <f t="shared" si="9"/>
        <v>0</v>
      </c>
      <c r="M108" s="11">
        <f t="shared" si="8"/>
        <v>0</v>
      </c>
    </row>
    <row r="109" spans="1:13" ht="11.4">
      <c r="A109" s="53" t="s">
        <v>102</v>
      </c>
      <c r="B109" s="54"/>
      <c r="C109" s="54"/>
      <c r="D109" s="54"/>
      <c r="E109" s="54"/>
      <c r="F109" s="54"/>
      <c r="G109" s="54"/>
      <c r="H109" s="55"/>
      <c r="I109" s="54"/>
      <c r="J109" s="54"/>
      <c r="K109" s="56"/>
      <c r="L109" s="57">
        <f>SUM(L103:L108)</f>
        <v>0</v>
      </c>
      <c r="M109" s="57">
        <f>SUM(M103:M108)</f>
        <v>0</v>
      </c>
    </row>
    <row r="110" spans="1:13" ht="11.4">
      <c r="A110" s="22" t="s">
        <v>109</v>
      </c>
      <c r="B110" s="17" t="s">
        <v>83</v>
      </c>
      <c r="C110" s="17" t="s">
        <v>20</v>
      </c>
      <c r="D110" s="18" t="s">
        <v>110</v>
      </c>
      <c r="E110" s="18" t="s">
        <v>111</v>
      </c>
      <c r="F110" s="18" t="s">
        <v>22</v>
      </c>
      <c r="G110" s="18"/>
      <c r="H110" s="21">
        <v>10.9</v>
      </c>
      <c r="I110" s="18" t="s">
        <v>108</v>
      </c>
      <c r="J110" s="13">
        <v>260</v>
      </c>
      <c r="K110" s="157">
        <v>0</v>
      </c>
      <c r="L110" s="11">
        <f t="shared" si="9"/>
        <v>0</v>
      </c>
      <c r="M110" s="11">
        <f t="shared" si="8"/>
        <v>0</v>
      </c>
    </row>
    <row r="111" spans="1:13" ht="11.4">
      <c r="A111" s="22" t="s">
        <v>109</v>
      </c>
      <c r="B111" s="17" t="s">
        <v>83</v>
      </c>
      <c r="C111" s="17" t="s">
        <v>20</v>
      </c>
      <c r="D111" s="18" t="s">
        <v>110</v>
      </c>
      <c r="E111" s="18" t="s">
        <v>112</v>
      </c>
      <c r="F111" s="18" t="s">
        <v>22</v>
      </c>
      <c r="G111" s="18"/>
      <c r="H111" s="21">
        <v>9.6999999999999993</v>
      </c>
      <c r="I111" s="18" t="s">
        <v>108</v>
      </c>
      <c r="J111" s="13">
        <v>260</v>
      </c>
      <c r="K111" s="157">
        <v>0</v>
      </c>
      <c r="L111" s="11">
        <f t="shared" si="9"/>
        <v>0</v>
      </c>
      <c r="M111" s="11">
        <f t="shared" si="8"/>
        <v>0</v>
      </c>
    </row>
    <row r="112" spans="1:13" ht="11.4">
      <c r="A112" s="22" t="s">
        <v>109</v>
      </c>
      <c r="B112" s="17" t="s">
        <v>83</v>
      </c>
      <c r="C112" s="17" t="s">
        <v>20</v>
      </c>
      <c r="D112" s="18" t="s">
        <v>110</v>
      </c>
      <c r="E112" s="18" t="s">
        <v>113</v>
      </c>
      <c r="F112" s="18" t="s">
        <v>22</v>
      </c>
      <c r="G112" s="18"/>
      <c r="H112" s="21">
        <v>7.2</v>
      </c>
      <c r="I112" s="18" t="s">
        <v>108</v>
      </c>
      <c r="J112" s="13">
        <v>260</v>
      </c>
      <c r="K112" s="157">
        <v>0</v>
      </c>
      <c r="L112" s="11">
        <f t="shared" si="9"/>
        <v>0</v>
      </c>
      <c r="M112" s="11">
        <f t="shared" si="8"/>
        <v>0</v>
      </c>
    </row>
    <row r="113" spans="1:18" ht="11.4">
      <c r="A113" s="22" t="s">
        <v>109</v>
      </c>
      <c r="B113" s="17" t="s">
        <v>83</v>
      </c>
      <c r="C113" s="17" t="s">
        <v>20</v>
      </c>
      <c r="D113" s="18" t="s">
        <v>110</v>
      </c>
      <c r="E113" s="18" t="s">
        <v>114</v>
      </c>
      <c r="F113" s="18"/>
      <c r="G113" s="18"/>
      <c r="H113" s="21">
        <v>12.6</v>
      </c>
      <c r="I113" s="18" t="s">
        <v>108</v>
      </c>
      <c r="J113" s="13">
        <v>260</v>
      </c>
      <c r="K113" s="157">
        <v>0</v>
      </c>
      <c r="L113" s="11">
        <f t="shared" si="9"/>
        <v>0</v>
      </c>
      <c r="M113" s="11">
        <f t="shared" si="8"/>
        <v>0</v>
      </c>
    </row>
    <row r="114" spans="1:18" ht="11.4">
      <c r="A114" s="22" t="s">
        <v>109</v>
      </c>
      <c r="B114" s="17" t="s">
        <v>83</v>
      </c>
      <c r="C114" s="17" t="s">
        <v>20</v>
      </c>
      <c r="D114" s="18" t="s">
        <v>110</v>
      </c>
      <c r="E114" s="18" t="s">
        <v>24</v>
      </c>
      <c r="F114" s="18" t="s">
        <v>28</v>
      </c>
      <c r="G114" s="18"/>
      <c r="H114" s="21">
        <v>54.8</v>
      </c>
      <c r="I114" s="18" t="s">
        <v>108</v>
      </c>
      <c r="J114" s="13">
        <v>260</v>
      </c>
      <c r="K114" s="157">
        <v>0</v>
      </c>
      <c r="L114" s="11">
        <f t="shared" si="9"/>
        <v>0</v>
      </c>
      <c r="M114" s="11">
        <f t="shared" si="8"/>
        <v>0</v>
      </c>
    </row>
    <row r="115" spans="1:18" ht="11.4">
      <c r="A115" s="22" t="s">
        <v>109</v>
      </c>
      <c r="B115" s="17" t="s">
        <v>83</v>
      </c>
      <c r="C115" s="17" t="s">
        <v>20</v>
      </c>
      <c r="D115" s="18" t="s">
        <v>110</v>
      </c>
      <c r="E115" s="18" t="s">
        <v>115</v>
      </c>
      <c r="F115" s="18" t="s">
        <v>97</v>
      </c>
      <c r="G115" s="18"/>
      <c r="H115" s="21">
        <v>52.9</v>
      </c>
      <c r="I115" s="18" t="s">
        <v>108</v>
      </c>
      <c r="J115" s="13">
        <v>260</v>
      </c>
      <c r="K115" s="157">
        <v>0</v>
      </c>
      <c r="L115" s="11">
        <f t="shared" si="9"/>
        <v>0</v>
      </c>
      <c r="M115" s="11">
        <f t="shared" si="8"/>
        <v>0</v>
      </c>
    </row>
    <row r="116" spans="1:18" s="12" customFormat="1" ht="11.4">
      <c r="A116" s="44" t="s">
        <v>109</v>
      </c>
      <c r="B116" s="44" t="str">
        <f>B97</f>
        <v>Aarbergerweg 41</v>
      </c>
      <c r="C116" s="44" t="s">
        <v>20</v>
      </c>
      <c r="D116" s="44"/>
      <c r="E116" s="44"/>
      <c r="F116" s="44"/>
      <c r="G116" s="44"/>
      <c r="H116" s="45">
        <f>SUM(H55:H115)</f>
        <v>1576.1299968910218</v>
      </c>
      <c r="I116" s="46"/>
      <c r="J116" s="46"/>
      <c r="K116" s="46"/>
      <c r="L116" s="45">
        <f>SUM(L110:L115)</f>
        <v>0</v>
      </c>
      <c r="M116" s="45">
        <f>SUM(M110:M115)</f>
        <v>0</v>
      </c>
      <c r="O116" s="109"/>
      <c r="P116" s="109"/>
      <c r="Q116" s="109"/>
      <c r="R116" s="109"/>
    </row>
    <row r="117" spans="1:18" s="4" customFormat="1" ht="11.4">
      <c r="A117" s="22" t="s">
        <v>116</v>
      </c>
      <c r="B117" s="13" t="s">
        <v>117</v>
      </c>
      <c r="C117" s="13" t="s">
        <v>118</v>
      </c>
      <c r="D117" s="13"/>
      <c r="E117" s="13" t="s">
        <v>112</v>
      </c>
      <c r="F117" s="13" t="s">
        <v>65</v>
      </c>
      <c r="G117" s="13"/>
      <c r="H117" s="116">
        <v>13.26</v>
      </c>
      <c r="I117" s="13" t="s">
        <v>23</v>
      </c>
      <c r="J117" s="13">
        <v>260</v>
      </c>
      <c r="K117" s="157">
        <v>0</v>
      </c>
      <c r="L117" s="11">
        <f t="shared" si="9"/>
        <v>0</v>
      </c>
      <c r="M117" s="11">
        <f t="shared" ref="M117:M119" si="10">L117*J117</f>
        <v>0</v>
      </c>
      <c r="O117" s="108"/>
      <c r="P117" s="108"/>
      <c r="Q117" s="108"/>
      <c r="R117" s="108"/>
    </row>
    <row r="118" spans="1:18" s="4" customFormat="1" ht="11.4">
      <c r="A118" s="22" t="s">
        <v>116</v>
      </c>
      <c r="B118" s="13" t="s">
        <v>117</v>
      </c>
      <c r="C118" s="13" t="s">
        <v>118</v>
      </c>
      <c r="D118" s="13"/>
      <c r="E118" s="13" t="s">
        <v>24</v>
      </c>
      <c r="F118" s="13" t="s">
        <v>65</v>
      </c>
      <c r="G118" s="13"/>
      <c r="H118" s="116">
        <v>15.17</v>
      </c>
      <c r="I118" s="13" t="s">
        <v>23</v>
      </c>
      <c r="J118" s="13">
        <v>260</v>
      </c>
      <c r="K118" s="157">
        <v>0</v>
      </c>
      <c r="L118" s="11">
        <f t="shared" si="9"/>
        <v>0</v>
      </c>
      <c r="M118" s="11">
        <f t="shared" si="10"/>
        <v>0</v>
      </c>
      <c r="O118" s="108"/>
      <c r="P118" s="108"/>
      <c r="Q118" s="108"/>
      <c r="R118" s="108"/>
    </row>
    <row r="119" spans="1:18" s="4" customFormat="1" ht="11.4">
      <c r="A119" s="22" t="s">
        <v>116</v>
      </c>
      <c r="B119" s="13" t="s">
        <v>117</v>
      </c>
      <c r="C119" s="13" t="s">
        <v>118</v>
      </c>
      <c r="D119" s="13"/>
      <c r="E119" s="13" t="s">
        <v>119</v>
      </c>
      <c r="F119" s="13" t="s">
        <v>65</v>
      </c>
      <c r="G119" s="13"/>
      <c r="H119" s="116">
        <v>277.27</v>
      </c>
      <c r="I119" s="13" t="s">
        <v>23</v>
      </c>
      <c r="J119" s="13">
        <v>260</v>
      </c>
      <c r="K119" s="157">
        <v>0</v>
      </c>
      <c r="L119" s="11">
        <f t="shared" si="9"/>
        <v>0</v>
      </c>
      <c r="M119" s="11">
        <f t="shared" si="10"/>
        <v>0</v>
      </c>
      <c r="O119" s="108"/>
      <c r="P119" s="108"/>
      <c r="Q119" s="108"/>
      <c r="R119" s="108"/>
    </row>
    <row r="120" spans="1:18" ht="11.4">
      <c r="A120" s="44" t="s">
        <v>116</v>
      </c>
      <c r="B120" s="44" t="s">
        <v>117</v>
      </c>
      <c r="C120" s="44" t="s">
        <v>118</v>
      </c>
      <c r="D120" s="44"/>
      <c r="E120" s="44"/>
      <c r="F120" s="44"/>
      <c r="G120" s="44"/>
      <c r="H120" s="45">
        <f>SUM(H117:H119)</f>
        <v>305.7</v>
      </c>
      <c r="I120" s="46"/>
      <c r="J120" s="46"/>
      <c r="K120" s="46"/>
      <c r="L120" s="45">
        <f>SUM(L117:L119)</f>
        <v>0</v>
      </c>
      <c r="M120" s="45">
        <f>SUM(M117:M119)</f>
        <v>0</v>
      </c>
    </row>
    <row r="121" spans="1:18" ht="11.4">
      <c r="A121" s="22" t="s">
        <v>120</v>
      </c>
      <c r="B121" s="15" t="s">
        <v>121</v>
      </c>
      <c r="C121" s="15" t="s">
        <v>122</v>
      </c>
      <c r="D121" s="15" t="s">
        <v>123</v>
      </c>
      <c r="E121" s="13" t="s">
        <v>52</v>
      </c>
      <c r="F121" s="13" t="s">
        <v>22</v>
      </c>
      <c r="G121" s="13"/>
      <c r="H121" s="116">
        <v>7.7</v>
      </c>
      <c r="I121" s="13" t="s">
        <v>124</v>
      </c>
      <c r="J121" s="13">
        <v>260</v>
      </c>
      <c r="K121" s="157">
        <v>0</v>
      </c>
      <c r="L121" s="11">
        <f t="shared" si="9"/>
        <v>0</v>
      </c>
      <c r="M121" s="11">
        <f t="shared" ref="M121:M129" si="11">L121*J121</f>
        <v>0</v>
      </c>
    </row>
    <row r="122" spans="1:18" ht="11.4">
      <c r="A122" s="22" t="s">
        <v>120</v>
      </c>
      <c r="B122" s="15" t="s">
        <v>121</v>
      </c>
      <c r="C122" s="15" t="s">
        <v>122</v>
      </c>
      <c r="D122" s="15" t="s">
        <v>123</v>
      </c>
      <c r="E122" s="13" t="s">
        <v>125</v>
      </c>
      <c r="F122" s="13" t="s">
        <v>22</v>
      </c>
      <c r="G122" s="13"/>
      <c r="H122" s="116">
        <v>49.9</v>
      </c>
      <c r="I122" s="13" t="s">
        <v>25</v>
      </c>
      <c r="J122" s="13">
        <v>260</v>
      </c>
      <c r="K122" s="157">
        <v>0</v>
      </c>
      <c r="L122" s="11">
        <f t="shared" si="9"/>
        <v>0</v>
      </c>
      <c r="M122" s="11">
        <f t="shared" si="11"/>
        <v>0</v>
      </c>
    </row>
    <row r="123" spans="1:18" ht="11.4">
      <c r="A123" s="22" t="s">
        <v>120</v>
      </c>
      <c r="B123" s="15" t="s">
        <v>121</v>
      </c>
      <c r="C123" s="15" t="s">
        <v>122</v>
      </c>
      <c r="D123" s="15" t="s">
        <v>123</v>
      </c>
      <c r="E123" s="13" t="s">
        <v>126</v>
      </c>
      <c r="F123" s="13" t="s">
        <v>22</v>
      </c>
      <c r="G123" s="13"/>
      <c r="H123" s="116">
        <v>9.1</v>
      </c>
      <c r="I123" s="13" t="s">
        <v>23</v>
      </c>
      <c r="J123" s="13">
        <v>260</v>
      </c>
      <c r="K123" s="157">
        <v>0</v>
      </c>
      <c r="L123" s="11">
        <f t="shared" si="9"/>
        <v>0</v>
      </c>
      <c r="M123" s="11">
        <f t="shared" si="11"/>
        <v>0</v>
      </c>
    </row>
    <row r="124" spans="1:18" s="12" customFormat="1" ht="11.4">
      <c r="A124" s="22" t="s">
        <v>120</v>
      </c>
      <c r="B124" s="15" t="s">
        <v>121</v>
      </c>
      <c r="C124" s="15" t="s">
        <v>122</v>
      </c>
      <c r="D124" s="15" t="s">
        <v>127</v>
      </c>
      <c r="E124" s="13" t="s">
        <v>35</v>
      </c>
      <c r="F124" s="13" t="s">
        <v>128</v>
      </c>
      <c r="G124" s="13"/>
      <c r="H124" s="116">
        <v>1.5</v>
      </c>
      <c r="I124" s="13" t="s">
        <v>23</v>
      </c>
      <c r="J124" s="13">
        <v>260</v>
      </c>
      <c r="K124" s="157">
        <v>0</v>
      </c>
      <c r="L124" s="11">
        <f t="shared" si="9"/>
        <v>0</v>
      </c>
      <c r="M124" s="11">
        <f t="shared" si="11"/>
        <v>0</v>
      </c>
      <c r="O124" s="109"/>
      <c r="P124" s="109"/>
      <c r="Q124" s="109"/>
      <c r="R124" s="109"/>
    </row>
    <row r="125" spans="1:18" s="4" customFormat="1" ht="11.4">
      <c r="A125" s="22" t="s">
        <v>120</v>
      </c>
      <c r="B125" s="15" t="s">
        <v>121</v>
      </c>
      <c r="C125" s="15" t="s">
        <v>122</v>
      </c>
      <c r="D125" s="15" t="s">
        <v>127</v>
      </c>
      <c r="E125" s="13" t="s">
        <v>24</v>
      </c>
      <c r="F125" s="13" t="s">
        <v>128</v>
      </c>
      <c r="G125" s="13"/>
      <c r="H125" s="116">
        <v>12.9</v>
      </c>
      <c r="I125" s="13" t="s">
        <v>25</v>
      </c>
      <c r="J125" s="13">
        <v>260</v>
      </c>
      <c r="K125" s="157">
        <v>0</v>
      </c>
      <c r="L125" s="11">
        <f t="shared" si="9"/>
        <v>0</v>
      </c>
      <c r="M125" s="11">
        <f t="shared" si="11"/>
        <v>0</v>
      </c>
      <c r="O125" s="108"/>
      <c r="P125" s="108"/>
      <c r="Q125" s="108"/>
      <c r="R125" s="108"/>
    </row>
    <row r="126" spans="1:18" s="4" customFormat="1" ht="11.4">
      <c r="A126" s="22" t="s">
        <v>120</v>
      </c>
      <c r="B126" s="15" t="s">
        <v>121</v>
      </c>
      <c r="C126" s="15" t="s">
        <v>122</v>
      </c>
      <c r="D126" s="15" t="s">
        <v>127</v>
      </c>
      <c r="E126" s="13" t="s">
        <v>52</v>
      </c>
      <c r="F126" s="13" t="s">
        <v>128</v>
      </c>
      <c r="G126" s="13"/>
      <c r="H126" s="116">
        <v>2.1</v>
      </c>
      <c r="I126" s="13" t="s">
        <v>25</v>
      </c>
      <c r="J126" s="13">
        <v>260</v>
      </c>
      <c r="K126" s="157">
        <v>0</v>
      </c>
      <c r="L126" s="11">
        <f t="shared" si="9"/>
        <v>0</v>
      </c>
      <c r="M126" s="11">
        <f t="shared" si="11"/>
        <v>0</v>
      </c>
      <c r="O126" s="108"/>
      <c r="P126" s="108"/>
      <c r="Q126" s="108"/>
      <c r="R126" s="108"/>
    </row>
    <row r="127" spans="1:18" s="4" customFormat="1" ht="11.4">
      <c r="A127" s="22" t="s">
        <v>120</v>
      </c>
      <c r="B127" s="15" t="s">
        <v>121</v>
      </c>
      <c r="C127" s="15" t="s">
        <v>122</v>
      </c>
      <c r="D127" s="15" t="s">
        <v>129</v>
      </c>
      <c r="E127" s="13" t="s">
        <v>35</v>
      </c>
      <c r="F127" s="13" t="s">
        <v>128</v>
      </c>
      <c r="G127" s="13"/>
      <c r="H127" s="116">
        <v>1.2</v>
      </c>
      <c r="I127" s="13" t="s">
        <v>23</v>
      </c>
      <c r="J127" s="13">
        <v>260</v>
      </c>
      <c r="K127" s="157">
        <v>0</v>
      </c>
      <c r="L127" s="11">
        <f t="shared" si="9"/>
        <v>0</v>
      </c>
      <c r="M127" s="11">
        <f t="shared" si="11"/>
        <v>0</v>
      </c>
      <c r="O127" s="108"/>
      <c r="P127" s="108"/>
      <c r="Q127" s="108"/>
      <c r="R127" s="108"/>
    </row>
    <row r="128" spans="1:18" ht="11.4">
      <c r="A128" s="22" t="s">
        <v>120</v>
      </c>
      <c r="B128" s="15" t="s">
        <v>121</v>
      </c>
      <c r="C128" s="15" t="s">
        <v>122</v>
      </c>
      <c r="D128" s="15" t="s">
        <v>129</v>
      </c>
      <c r="E128" s="13" t="s">
        <v>24</v>
      </c>
      <c r="F128" s="13" t="s">
        <v>128</v>
      </c>
      <c r="G128" s="13"/>
      <c r="H128" s="116">
        <v>27.3</v>
      </c>
      <c r="I128" s="13" t="s">
        <v>25</v>
      </c>
      <c r="J128" s="13">
        <v>260</v>
      </c>
      <c r="K128" s="157">
        <v>0</v>
      </c>
      <c r="L128" s="11">
        <f t="shared" si="9"/>
        <v>0</v>
      </c>
      <c r="M128" s="11">
        <f t="shared" si="11"/>
        <v>0</v>
      </c>
    </row>
    <row r="129" spans="1:33" ht="11.4">
      <c r="A129" s="22" t="s">
        <v>120</v>
      </c>
      <c r="B129" s="15" t="s">
        <v>121</v>
      </c>
      <c r="C129" s="15" t="s">
        <v>122</v>
      </c>
      <c r="D129" s="15" t="s">
        <v>129</v>
      </c>
      <c r="E129" s="13" t="s">
        <v>52</v>
      </c>
      <c r="F129" s="13" t="s">
        <v>128</v>
      </c>
      <c r="G129" s="13"/>
      <c r="H129" s="116">
        <v>2.5</v>
      </c>
      <c r="I129" s="13" t="s">
        <v>25</v>
      </c>
      <c r="J129" s="13">
        <v>260</v>
      </c>
      <c r="K129" s="157">
        <v>0</v>
      </c>
      <c r="L129" s="11">
        <f t="shared" si="9"/>
        <v>0</v>
      </c>
      <c r="M129" s="11">
        <f t="shared" si="11"/>
        <v>0</v>
      </c>
    </row>
    <row r="130" spans="1:33" ht="11.4">
      <c r="A130" s="44" t="s">
        <v>120</v>
      </c>
      <c r="B130" s="48" t="s">
        <v>121</v>
      </c>
      <c r="C130" s="48" t="s">
        <v>122</v>
      </c>
      <c r="D130" s="48"/>
      <c r="E130" s="44"/>
      <c r="F130" s="44"/>
      <c r="G130" s="39"/>
      <c r="H130" s="64">
        <f>SUM(H121:H129)</f>
        <v>114.2</v>
      </c>
      <c r="I130" s="46"/>
      <c r="J130" s="65"/>
      <c r="K130" s="46"/>
      <c r="L130" s="64">
        <f>SUM(L121:L129)</f>
        <v>0</v>
      </c>
      <c r="M130" s="45">
        <f>SUM(M121:M129)</f>
        <v>0</v>
      </c>
    </row>
    <row r="131" spans="1:33" ht="11.4">
      <c r="A131" s="69" t="s">
        <v>130</v>
      </c>
      <c r="B131" s="70" t="s">
        <v>131</v>
      </c>
      <c r="C131" s="70" t="s">
        <v>20</v>
      </c>
      <c r="D131" s="66" t="s">
        <v>132</v>
      </c>
      <c r="E131" s="69"/>
      <c r="F131" s="69"/>
      <c r="G131" s="73"/>
      <c r="H131" s="67">
        <v>0</v>
      </c>
      <c r="I131" s="72"/>
      <c r="J131" s="68">
        <v>0</v>
      </c>
      <c r="K131" s="72">
        <v>0</v>
      </c>
      <c r="L131" s="67">
        <f t="shared" si="9"/>
        <v>0</v>
      </c>
      <c r="M131" s="71">
        <f>L131*J131</f>
        <v>0</v>
      </c>
    </row>
    <row r="132" spans="1:33" ht="11.4">
      <c r="A132" s="44" t="s">
        <v>130</v>
      </c>
      <c r="B132" s="48" t="s">
        <v>131</v>
      </c>
      <c r="C132" s="48" t="s">
        <v>20</v>
      </c>
      <c r="D132" s="48"/>
      <c r="E132" s="44"/>
      <c r="F132" s="44"/>
      <c r="G132" s="39"/>
      <c r="H132" s="64"/>
      <c r="I132" s="46"/>
      <c r="J132" s="65"/>
      <c r="K132" s="46"/>
      <c r="L132" s="64">
        <f>SUM(L131)</f>
        <v>0</v>
      </c>
      <c r="M132" s="45">
        <f>SUM(M131)</f>
        <v>0</v>
      </c>
      <c r="AG132" s="3" t="s">
        <v>133</v>
      </c>
    </row>
    <row r="133" spans="1:33" ht="11.4">
      <c r="A133" s="69" t="s">
        <v>134</v>
      </c>
      <c r="B133" s="70" t="s">
        <v>135</v>
      </c>
      <c r="C133" s="70" t="s">
        <v>20</v>
      </c>
      <c r="D133" s="66" t="s">
        <v>132</v>
      </c>
      <c r="E133" s="69"/>
      <c r="F133" s="69"/>
      <c r="G133" s="73"/>
      <c r="H133" s="67">
        <v>0</v>
      </c>
      <c r="I133" s="72"/>
      <c r="J133" s="68">
        <v>0</v>
      </c>
      <c r="K133" s="72">
        <v>0</v>
      </c>
      <c r="L133" s="67">
        <f t="shared" si="9"/>
        <v>0</v>
      </c>
      <c r="M133" s="71">
        <f>L133*J133</f>
        <v>0</v>
      </c>
    </row>
    <row r="134" spans="1:33" ht="11.4">
      <c r="A134" s="44" t="s">
        <v>134</v>
      </c>
      <c r="B134" s="48" t="s">
        <v>135</v>
      </c>
      <c r="C134" s="48" t="s">
        <v>20</v>
      </c>
      <c r="D134" s="48"/>
      <c r="E134" s="44"/>
      <c r="F134" s="44"/>
      <c r="G134" s="39"/>
      <c r="H134" s="64"/>
      <c r="I134" s="46"/>
      <c r="J134" s="65"/>
      <c r="K134" s="46"/>
      <c r="L134" s="64">
        <f>SUM(L133)</f>
        <v>0</v>
      </c>
      <c r="M134" s="45">
        <f>SUM(M133)</f>
        <v>0</v>
      </c>
    </row>
    <row r="135" spans="1:33" ht="11.4">
      <c r="A135" s="22" t="s">
        <v>136</v>
      </c>
      <c r="B135" s="13" t="s">
        <v>137</v>
      </c>
      <c r="C135" s="13" t="s">
        <v>138</v>
      </c>
      <c r="D135" s="13" t="s">
        <v>139</v>
      </c>
      <c r="E135" s="13" t="s">
        <v>112</v>
      </c>
      <c r="F135" s="13" t="s">
        <v>140</v>
      </c>
      <c r="G135" s="14"/>
      <c r="H135" s="116">
        <v>25.8</v>
      </c>
      <c r="I135" s="13" t="s">
        <v>23</v>
      </c>
      <c r="J135" s="13">
        <v>260</v>
      </c>
      <c r="K135" s="157">
        <v>0</v>
      </c>
      <c r="L135" s="11">
        <f t="shared" si="9"/>
        <v>0</v>
      </c>
      <c r="M135" s="11">
        <f t="shared" ref="M135:M138" si="12">L135*J135</f>
        <v>0</v>
      </c>
    </row>
    <row r="136" spans="1:33" ht="11.4">
      <c r="A136" s="22" t="s">
        <v>136</v>
      </c>
      <c r="B136" s="13" t="s">
        <v>137</v>
      </c>
      <c r="C136" s="13" t="s">
        <v>138</v>
      </c>
      <c r="D136" s="13" t="s">
        <v>139</v>
      </c>
      <c r="E136" s="13" t="s">
        <v>141</v>
      </c>
      <c r="F136" s="13" t="s">
        <v>140</v>
      </c>
      <c r="G136" s="14"/>
      <c r="H136" s="116">
        <v>310</v>
      </c>
      <c r="I136" s="13" t="s">
        <v>29</v>
      </c>
      <c r="J136" s="13">
        <v>260</v>
      </c>
      <c r="K136" s="157">
        <v>0</v>
      </c>
      <c r="L136" s="11">
        <f t="shared" si="9"/>
        <v>0</v>
      </c>
      <c r="M136" s="11">
        <f t="shared" si="12"/>
        <v>0</v>
      </c>
    </row>
    <row r="137" spans="1:33" ht="11.4">
      <c r="A137" s="22" t="s">
        <v>136</v>
      </c>
      <c r="B137" s="13" t="s">
        <v>137</v>
      </c>
      <c r="C137" s="13" t="s">
        <v>138</v>
      </c>
      <c r="D137" s="13" t="s">
        <v>139</v>
      </c>
      <c r="E137" s="13" t="s">
        <v>34</v>
      </c>
      <c r="F137" s="13" t="s">
        <v>140</v>
      </c>
      <c r="G137" s="14"/>
      <c r="H137" s="116">
        <v>106.5</v>
      </c>
      <c r="I137" s="13" t="s">
        <v>29</v>
      </c>
      <c r="J137" s="13">
        <v>260</v>
      </c>
      <c r="K137" s="157">
        <v>0</v>
      </c>
      <c r="L137" s="11">
        <f t="shared" ref="L137:L146" si="13">IF(K137=0, 0, SUM(H137/K137))</f>
        <v>0</v>
      </c>
      <c r="M137" s="11">
        <f t="shared" si="12"/>
        <v>0</v>
      </c>
    </row>
    <row r="138" spans="1:33" ht="11.4">
      <c r="A138" s="22" t="s">
        <v>136</v>
      </c>
      <c r="B138" s="13" t="s">
        <v>137</v>
      </c>
      <c r="C138" s="13" t="s">
        <v>138</v>
      </c>
      <c r="D138" s="13" t="s">
        <v>139</v>
      </c>
      <c r="E138" s="13" t="s">
        <v>52</v>
      </c>
      <c r="F138" s="13" t="s">
        <v>140</v>
      </c>
      <c r="G138" s="14"/>
      <c r="H138" s="116">
        <v>150</v>
      </c>
      <c r="I138" s="13" t="s">
        <v>142</v>
      </c>
      <c r="J138" s="13">
        <v>260</v>
      </c>
      <c r="K138" s="157">
        <v>0</v>
      </c>
      <c r="L138" s="11">
        <f t="shared" si="13"/>
        <v>0</v>
      </c>
      <c r="M138" s="11">
        <f t="shared" si="12"/>
        <v>0</v>
      </c>
    </row>
    <row r="139" spans="1:33" ht="11.4">
      <c r="A139" s="44" t="s">
        <v>136</v>
      </c>
      <c r="B139" s="44" t="s">
        <v>137</v>
      </c>
      <c r="C139" s="44" t="s">
        <v>138</v>
      </c>
      <c r="D139" s="44"/>
      <c r="E139" s="44"/>
      <c r="F139" s="44"/>
      <c r="G139" s="44"/>
      <c r="H139" s="45">
        <f>SUM(H135:H138)</f>
        <v>592.29999999999995</v>
      </c>
      <c r="I139" s="46"/>
      <c r="J139" s="46"/>
      <c r="K139" s="46"/>
      <c r="L139" s="45">
        <f>SUM(L135:L138)</f>
        <v>0</v>
      </c>
      <c r="M139" s="45">
        <f>SUM(M135:M138)</f>
        <v>0</v>
      </c>
    </row>
    <row r="140" spans="1:33" ht="11.4">
      <c r="A140" s="22" t="s">
        <v>143</v>
      </c>
      <c r="B140" s="13" t="s">
        <v>144</v>
      </c>
      <c r="C140" s="13" t="s">
        <v>61</v>
      </c>
      <c r="D140" s="13"/>
      <c r="E140" s="23" t="s">
        <v>62</v>
      </c>
      <c r="F140" s="23" t="s">
        <v>22</v>
      </c>
      <c r="G140" s="23"/>
      <c r="H140" s="110">
        <v>2.6</v>
      </c>
      <c r="I140" s="13" t="s">
        <v>25</v>
      </c>
      <c r="J140" s="13">
        <v>260</v>
      </c>
      <c r="K140" s="157">
        <v>0</v>
      </c>
      <c r="L140" s="11">
        <f t="shared" si="13"/>
        <v>0</v>
      </c>
      <c r="M140" s="11">
        <f t="shared" ref="M140:M142" si="14">L140*J140</f>
        <v>0</v>
      </c>
    </row>
    <row r="141" spans="1:33" ht="11.4">
      <c r="A141" s="22" t="s">
        <v>143</v>
      </c>
      <c r="B141" s="13" t="s">
        <v>144</v>
      </c>
      <c r="C141" s="13" t="s">
        <v>61</v>
      </c>
      <c r="D141" s="13"/>
      <c r="E141" s="23" t="s">
        <v>145</v>
      </c>
      <c r="F141" s="23" t="s">
        <v>22</v>
      </c>
      <c r="G141" s="23"/>
      <c r="H141" s="110">
        <v>32.94</v>
      </c>
      <c r="I141" s="13" t="s">
        <v>108</v>
      </c>
      <c r="J141" s="13">
        <v>260</v>
      </c>
      <c r="K141" s="157">
        <v>0</v>
      </c>
      <c r="L141" s="11">
        <f t="shared" si="13"/>
        <v>0</v>
      </c>
      <c r="M141" s="11">
        <f t="shared" si="14"/>
        <v>0</v>
      </c>
    </row>
    <row r="142" spans="1:33" ht="11.4">
      <c r="A142" s="22" t="s">
        <v>143</v>
      </c>
      <c r="B142" s="13" t="s">
        <v>144</v>
      </c>
      <c r="C142" s="13" t="s">
        <v>61</v>
      </c>
      <c r="D142" s="13"/>
      <c r="E142" s="23" t="s">
        <v>52</v>
      </c>
      <c r="F142" s="23" t="s">
        <v>22</v>
      </c>
      <c r="G142" s="23"/>
      <c r="H142" s="110">
        <v>39</v>
      </c>
      <c r="I142" s="13" t="s">
        <v>108</v>
      </c>
      <c r="J142" s="13">
        <v>260</v>
      </c>
      <c r="K142" s="157">
        <v>0</v>
      </c>
      <c r="L142" s="11">
        <f t="shared" si="13"/>
        <v>0</v>
      </c>
      <c r="M142" s="11">
        <f t="shared" si="14"/>
        <v>0</v>
      </c>
    </row>
    <row r="143" spans="1:33" ht="11.4">
      <c r="A143" s="44" t="s">
        <v>143</v>
      </c>
      <c r="B143" s="44" t="s">
        <v>144</v>
      </c>
      <c r="C143" s="44" t="s">
        <v>61</v>
      </c>
      <c r="D143" s="44"/>
      <c r="E143" s="44"/>
      <c r="F143" s="44"/>
      <c r="G143" s="44"/>
      <c r="H143" s="45">
        <f>SUM(H140:H142)</f>
        <v>74.539999999999992</v>
      </c>
      <c r="I143" s="46"/>
      <c r="J143" s="46"/>
      <c r="K143" s="46"/>
      <c r="L143" s="45">
        <f>SUM(L140:L142)</f>
        <v>0</v>
      </c>
      <c r="M143" s="45">
        <f>SUM(M140:M142)</f>
        <v>0</v>
      </c>
    </row>
    <row r="144" spans="1:33" ht="11.4">
      <c r="A144" s="22" t="s">
        <v>146</v>
      </c>
      <c r="B144" s="13" t="s">
        <v>147</v>
      </c>
      <c r="C144" s="13" t="s">
        <v>146</v>
      </c>
      <c r="D144" s="13"/>
      <c r="E144" s="23" t="s">
        <v>24</v>
      </c>
      <c r="F144" s="23" t="s">
        <v>22</v>
      </c>
      <c r="G144" s="23"/>
      <c r="H144" s="110">
        <v>19.100000000000001</v>
      </c>
      <c r="I144" s="13" t="s">
        <v>108</v>
      </c>
      <c r="J144" s="13">
        <v>104</v>
      </c>
      <c r="K144" s="157">
        <v>0</v>
      </c>
      <c r="L144" s="11">
        <f t="shared" si="13"/>
        <v>0</v>
      </c>
      <c r="M144" s="11">
        <f t="shared" ref="M144:M146" si="15">L144*J144</f>
        <v>0</v>
      </c>
    </row>
    <row r="145" spans="1:13" ht="11.4">
      <c r="A145" s="22" t="s">
        <v>146</v>
      </c>
      <c r="B145" s="13" t="s">
        <v>147</v>
      </c>
      <c r="C145" s="13" t="s">
        <v>146</v>
      </c>
      <c r="D145" s="13"/>
      <c r="E145" s="23" t="s">
        <v>148</v>
      </c>
      <c r="F145" s="23" t="s">
        <v>22</v>
      </c>
      <c r="G145" s="23"/>
      <c r="H145" s="110">
        <v>4</v>
      </c>
      <c r="I145" s="13" t="s">
        <v>108</v>
      </c>
      <c r="J145" s="13">
        <v>104</v>
      </c>
      <c r="K145" s="157">
        <v>0</v>
      </c>
      <c r="L145" s="11">
        <f t="shared" si="13"/>
        <v>0</v>
      </c>
      <c r="M145" s="11">
        <f t="shared" si="15"/>
        <v>0</v>
      </c>
    </row>
    <row r="146" spans="1:13" ht="11.4">
      <c r="A146" s="22" t="s">
        <v>146</v>
      </c>
      <c r="B146" s="13" t="s">
        <v>147</v>
      </c>
      <c r="C146" s="13" t="s">
        <v>146</v>
      </c>
      <c r="D146" s="13"/>
      <c r="E146" s="23" t="s">
        <v>35</v>
      </c>
      <c r="F146" s="23" t="s">
        <v>22</v>
      </c>
      <c r="G146" s="23"/>
      <c r="H146" s="110">
        <v>1.3</v>
      </c>
      <c r="I146" s="13" t="s">
        <v>108</v>
      </c>
      <c r="J146" s="13">
        <v>104</v>
      </c>
      <c r="K146" s="157">
        <v>0</v>
      </c>
      <c r="L146" s="11">
        <f t="shared" si="13"/>
        <v>0</v>
      </c>
      <c r="M146" s="11">
        <f t="shared" si="15"/>
        <v>0</v>
      </c>
    </row>
    <row r="147" spans="1:13" ht="11.4">
      <c r="A147" s="44" t="s">
        <v>146</v>
      </c>
      <c r="B147" s="44" t="s">
        <v>147</v>
      </c>
      <c r="C147" s="44" t="s">
        <v>146</v>
      </c>
      <c r="D147" s="44"/>
      <c r="E147" s="44"/>
      <c r="F147" s="44"/>
      <c r="G147" s="44"/>
      <c r="H147" s="45">
        <f>SUM(H144:H146)</f>
        <v>24.400000000000002</v>
      </c>
      <c r="I147" s="46"/>
      <c r="J147" s="46"/>
      <c r="K147" s="46"/>
      <c r="L147" s="45">
        <f>SUM(L144:L146)</f>
        <v>0</v>
      </c>
      <c r="M147" s="45">
        <f>SUM(M144:M146)</f>
        <v>0</v>
      </c>
    </row>
    <row r="149" spans="1:13" ht="10.8" thickBot="1"/>
    <row r="150" spans="1:13" ht="12" thickBot="1">
      <c r="M150" s="103">
        <f>M17+M21+M30+M34+M37+M39+M49+M54+M102+M109+M116+M120+M130+M132+M134+M139+M143+M147</f>
        <v>0</v>
      </c>
    </row>
    <row r="205" spans="1:13" s="12" customFormat="1">
      <c r="A205" s="5"/>
      <c r="B205" s="5"/>
      <c r="C205" s="5"/>
      <c r="D205" s="5"/>
      <c r="E205" s="5"/>
      <c r="F205" s="8"/>
      <c r="G205" s="8"/>
      <c r="H205" s="7"/>
      <c r="I205" s="9"/>
      <c r="J205" s="9"/>
      <c r="K205" s="6"/>
      <c r="L205" s="7"/>
      <c r="M205" s="7"/>
    </row>
    <row r="206" spans="1:13" s="4" customFormat="1">
      <c r="A206" s="5"/>
      <c r="B206" s="5"/>
      <c r="C206" s="5"/>
      <c r="D206" s="5"/>
      <c r="E206" s="5"/>
      <c r="F206" s="8"/>
      <c r="G206" s="8"/>
      <c r="H206" s="7"/>
      <c r="I206" s="9"/>
      <c r="J206" s="9"/>
      <c r="K206" s="6"/>
      <c r="L206" s="7"/>
      <c r="M206" s="7"/>
    </row>
    <row r="207" spans="1:13" s="4" customFormat="1">
      <c r="A207" s="5"/>
      <c r="B207" s="5"/>
      <c r="C207" s="5"/>
      <c r="D207" s="5"/>
      <c r="E207" s="5"/>
      <c r="F207" s="8"/>
      <c r="G207" s="8"/>
      <c r="H207" s="7"/>
      <c r="I207" s="9"/>
      <c r="J207" s="9"/>
      <c r="K207" s="6"/>
      <c r="L207" s="7"/>
      <c r="M207" s="7"/>
    </row>
    <row r="209" spans="1:13" s="12" customFormat="1">
      <c r="A209" s="5"/>
      <c r="B209" s="5"/>
      <c r="C209" s="5"/>
      <c r="D209" s="5"/>
      <c r="E209" s="5"/>
      <c r="F209" s="8"/>
      <c r="G209" s="8"/>
      <c r="H209" s="7"/>
      <c r="I209" s="9"/>
      <c r="J209" s="9"/>
      <c r="K209" s="6"/>
      <c r="L209" s="7"/>
      <c r="M209" s="7"/>
    </row>
    <row r="210" spans="1:13" s="4" customFormat="1">
      <c r="A210" s="5"/>
      <c r="B210" s="5"/>
      <c r="C210" s="5"/>
      <c r="D210" s="5"/>
      <c r="E210" s="5"/>
      <c r="F210" s="8"/>
      <c r="G210" s="8"/>
      <c r="H210" s="7"/>
      <c r="I210" s="9"/>
      <c r="J210" s="9"/>
      <c r="K210" s="6"/>
      <c r="L210" s="7"/>
      <c r="M210" s="7"/>
    </row>
    <row r="211" spans="1:13" s="4" customFormat="1">
      <c r="A211" s="5"/>
      <c r="B211" s="5"/>
      <c r="C211" s="5"/>
      <c r="D211" s="5"/>
      <c r="E211" s="5"/>
      <c r="F211" s="8"/>
      <c r="G211" s="8"/>
      <c r="H211" s="7"/>
      <c r="I211" s="9"/>
      <c r="J211" s="9"/>
      <c r="K211" s="6"/>
      <c r="L211" s="7"/>
      <c r="M211" s="7"/>
    </row>
    <row r="212" spans="1:13" s="4" customFormat="1">
      <c r="A212" s="5"/>
      <c r="B212" s="5"/>
      <c r="C212" s="5"/>
      <c r="D212" s="5"/>
      <c r="E212" s="5"/>
      <c r="F212" s="8"/>
      <c r="G212" s="8"/>
      <c r="H212" s="7"/>
      <c r="I212" s="9"/>
      <c r="J212" s="9"/>
      <c r="K212" s="6"/>
      <c r="L212" s="7"/>
      <c r="M212" s="7"/>
    </row>
    <row r="227" spans="1:13" s="12" customFormat="1">
      <c r="A227" s="5"/>
      <c r="B227" s="5"/>
      <c r="C227" s="5"/>
      <c r="D227" s="5"/>
      <c r="E227" s="5"/>
      <c r="F227" s="8"/>
      <c r="G227" s="8"/>
      <c r="H227" s="7"/>
      <c r="I227" s="9"/>
      <c r="J227" s="9"/>
      <c r="K227" s="6"/>
      <c r="L227" s="7"/>
      <c r="M227" s="7"/>
    </row>
    <row r="228" spans="1:13" s="4" customFormat="1">
      <c r="A228" s="5"/>
      <c r="B228" s="5"/>
      <c r="C228" s="5"/>
      <c r="D228" s="5"/>
      <c r="E228" s="5"/>
      <c r="F228" s="8"/>
      <c r="G228" s="8"/>
      <c r="H228" s="7"/>
      <c r="I228" s="9"/>
      <c r="J228" s="9"/>
      <c r="K228" s="6"/>
      <c r="L228" s="7"/>
      <c r="M228" s="7"/>
    </row>
    <row r="229" spans="1:13" s="4" customFormat="1">
      <c r="A229" s="5"/>
      <c r="B229" s="5"/>
      <c r="C229" s="5"/>
      <c r="D229" s="5"/>
      <c r="E229" s="5"/>
      <c r="F229" s="8"/>
      <c r="G229" s="8"/>
      <c r="H229" s="7"/>
      <c r="I229" s="9"/>
      <c r="J229" s="9"/>
      <c r="K229" s="6"/>
      <c r="L229" s="7"/>
      <c r="M229" s="7"/>
    </row>
    <row r="230" spans="1:13" s="4" customFormat="1">
      <c r="A230" s="5"/>
      <c r="B230" s="5"/>
      <c r="C230" s="5"/>
      <c r="D230" s="5"/>
      <c r="E230" s="5"/>
      <c r="F230" s="8"/>
      <c r="G230" s="8"/>
      <c r="H230" s="7"/>
      <c r="I230" s="9"/>
      <c r="J230" s="9"/>
      <c r="K230" s="6"/>
      <c r="L230" s="7"/>
      <c r="M230" s="7"/>
    </row>
    <row r="249" spans="1:13" s="12" customFormat="1">
      <c r="A249" s="5"/>
      <c r="B249" s="5"/>
      <c r="C249" s="5"/>
      <c r="D249" s="5"/>
      <c r="E249" s="5"/>
      <c r="F249" s="8"/>
      <c r="G249" s="8"/>
      <c r="H249" s="7"/>
      <c r="I249" s="9"/>
      <c r="J249" s="9"/>
      <c r="K249" s="6"/>
      <c r="L249" s="7"/>
      <c r="M249" s="7"/>
    </row>
    <row r="250" spans="1:13" s="4" customFormat="1">
      <c r="A250" s="5"/>
      <c r="B250" s="5"/>
      <c r="C250" s="5"/>
      <c r="D250" s="5"/>
      <c r="E250" s="5"/>
      <c r="F250" s="8"/>
      <c r="G250" s="8"/>
      <c r="H250" s="7"/>
      <c r="I250" s="9"/>
      <c r="J250" s="9"/>
      <c r="K250" s="6"/>
      <c r="L250" s="7"/>
      <c r="M250" s="7"/>
    </row>
    <row r="251" spans="1:13" s="4" customFormat="1">
      <c r="A251" s="5"/>
      <c r="B251" s="5"/>
      <c r="C251" s="5"/>
      <c r="D251" s="5"/>
      <c r="E251" s="5"/>
      <c r="F251" s="8"/>
      <c r="G251" s="8"/>
      <c r="H251" s="7"/>
      <c r="I251" s="9"/>
      <c r="J251" s="9"/>
      <c r="K251" s="6"/>
      <c r="L251" s="7"/>
      <c r="M251" s="7"/>
    </row>
  </sheetData>
  <sheetProtection algorithmName="SHA-512" hashValue="EpN46r3rVj1yIpa4bXT9VPJiOt3qMeuPVCEpkohkJeReANOoDtlewBDvb/rDCWeZ3+RN5oPrB0nU9Gz6XBm5UA==" saltValue="c7DHxI/2f2fUsigIiaH3fA==" spinCount="100000" sheet="1" objects="1" scenarios="1"/>
  <autoFilter ref="A6:M6" xr:uid="{00000000-0001-0000-0100-000000000000}"/>
  <mergeCells count="4">
    <mergeCell ref="A1:M2"/>
    <mergeCell ref="A3:M3"/>
    <mergeCell ref="A4:M4"/>
    <mergeCell ref="A5:M5"/>
  </mergeCells>
  <phoneticPr fontId="45" type="noConversion"/>
  <pageMargins left="0.25" right="0.25" top="0.75" bottom="0.75" header="0.3" footer="0.3"/>
  <pageSetup paperSize="9" scale="81" orientation="landscape" r:id="rId1"/>
  <headerFooter alignWithMargins="0">
    <oddFooter>&amp;L&amp;P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404E-F55E-4E09-8F1C-DC0C6D2849B6}">
  <dimension ref="A1:M92"/>
  <sheetViews>
    <sheetView topLeftCell="B1" zoomScale="90" zoomScaleNormal="90" workbookViewId="0">
      <selection activeCell="J14" sqref="J14"/>
    </sheetView>
  </sheetViews>
  <sheetFormatPr defaultRowHeight="14.4"/>
  <cols>
    <col min="1" max="1" width="28.5546875" customWidth="1"/>
    <col min="2" max="2" width="26.33203125" customWidth="1"/>
    <col min="3" max="3" width="18.6640625" customWidth="1"/>
    <col min="4" max="4" width="22.5546875" bestFit="1" customWidth="1"/>
    <col min="5" max="5" width="60.109375" bestFit="1" customWidth="1"/>
    <col min="6" max="6" width="21.44140625" style="154" bestFit="1" customWidth="1"/>
    <col min="7" max="7" width="9" bestFit="1" customWidth="1"/>
    <col min="8" max="8" width="13.6640625" style="154" bestFit="1" customWidth="1"/>
    <col min="9" max="9" width="6.109375" bestFit="1" customWidth="1"/>
    <col min="10" max="10" width="18.5546875" style="155" customWidth="1"/>
    <col min="11" max="12" width="17.6640625" style="155" bestFit="1" customWidth="1"/>
  </cols>
  <sheetData>
    <row r="1" spans="1:13" ht="14.4" customHeight="1">
      <c r="A1" s="171" t="s">
        <v>228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3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</row>
    <row r="3" spans="1:13" ht="17.399999999999999">
      <c r="A3" s="179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1:13">
      <c r="A4" s="175" t="s">
        <v>230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</row>
    <row r="5" spans="1:13">
      <c r="A5" s="181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3" s="60" customFormat="1" ht="34.200000000000003">
      <c r="A6" s="40" t="s">
        <v>5</v>
      </c>
      <c r="B6" s="40" t="s">
        <v>6</v>
      </c>
      <c r="C6" s="40" t="s">
        <v>7</v>
      </c>
      <c r="D6" s="40" t="s">
        <v>8</v>
      </c>
      <c r="E6" s="40" t="s">
        <v>149</v>
      </c>
      <c r="F6" s="43" t="s">
        <v>150</v>
      </c>
      <c r="G6" s="42" t="s">
        <v>151</v>
      </c>
      <c r="H6" s="43" t="s">
        <v>152</v>
      </c>
      <c r="I6" s="40" t="s">
        <v>14</v>
      </c>
      <c r="J6" s="119" t="s">
        <v>153</v>
      </c>
      <c r="K6" s="119" t="s">
        <v>154</v>
      </c>
      <c r="L6" s="119" t="s">
        <v>155</v>
      </c>
    </row>
    <row r="7" spans="1:13">
      <c r="A7" s="25" t="s">
        <v>18</v>
      </c>
      <c r="B7" s="13" t="s">
        <v>19</v>
      </c>
      <c r="C7" s="13" t="s">
        <v>20</v>
      </c>
      <c r="D7" s="13"/>
      <c r="E7" s="13" t="s">
        <v>156</v>
      </c>
      <c r="F7" s="13">
        <v>135.03</v>
      </c>
      <c r="G7" s="120">
        <v>1</v>
      </c>
      <c r="H7" s="16">
        <f>F7*G7</f>
        <v>135.03</v>
      </c>
      <c r="I7" s="13">
        <v>4</v>
      </c>
      <c r="J7" s="156">
        <v>0</v>
      </c>
      <c r="K7" s="121">
        <f>J7*H7</f>
        <v>0</v>
      </c>
      <c r="L7" s="121">
        <f>K7*I7</f>
        <v>0</v>
      </c>
    </row>
    <row r="8" spans="1:13">
      <c r="A8" s="25" t="s">
        <v>18</v>
      </c>
      <c r="B8" s="13" t="s">
        <v>19</v>
      </c>
      <c r="C8" s="13" t="s">
        <v>20</v>
      </c>
      <c r="D8" s="13"/>
      <c r="E8" s="13" t="s">
        <v>157</v>
      </c>
      <c r="F8" s="13">
        <v>195.03</v>
      </c>
      <c r="G8" s="17">
        <v>1</v>
      </c>
      <c r="H8" s="16">
        <f t="shared" ref="H8" si="0">F8*G8</f>
        <v>195.03</v>
      </c>
      <c r="I8" s="13">
        <v>4</v>
      </c>
      <c r="J8" s="156">
        <v>0</v>
      </c>
      <c r="K8" s="121">
        <f t="shared" ref="K8:L9" si="1">J8*H8</f>
        <v>0</v>
      </c>
      <c r="L8" s="121">
        <f t="shared" si="1"/>
        <v>0</v>
      </c>
    </row>
    <row r="9" spans="1:13">
      <c r="A9" s="25" t="s">
        <v>18</v>
      </c>
      <c r="B9" s="13" t="s">
        <v>19</v>
      </c>
      <c r="C9" s="13" t="s">
        <v>20</v>
      </c>
      <c r="D9" s="13"/>
      <c r="E9" s="13" t="s">
        <v>158</v>
      </c>
      <c r="F9" s="13">
        <v>168.2</v>
      </c>
      <c r="G9" s="17">
        <v>2</v>
      </c>
      <c r="H9" s="16">
        <f>F9*G9</f>
        <v>336.4</v>
      </c>
      <c r="I9" s="13">
        <v>4</v>
      </c>
      <c r="J9" s="156">
        <v>0</v>
      </c>
      <c r="K9" s="121">
        <f t="shared" si="1"/>
        <v>0</v>
      </c>
      <c r="L9" s="121">
        <f t="shared" si="1"/>
        <v>0</v>
      </c>
    </row>
    <row r="10" spans="1:13">
      <c r="A10" s="25" t="s">
        <v>18</v>
      </c>
      <c r="B10" s="13" t="s">
        <v>19</v>
      </c>
      <c r="C10" s="13" t="s">
        <v>20</v>
      </c>
      <c r="D10" s="13"/>
      <c r="E10" s="13" t="s">
        <v>159</v>
      </c>
      <c r="F10" s="122"/>
      <c r="G10" s="123"/>
      <c r="H10" s="122"/>
      <c r="I10" s="13">
        <v>1</v>
      </c>
      <c r="J10" s="124"/>
      <c r="K10" s="156">
        <v>0</v>
      </c>
      <c r="L10" s="121">
        <f>K10*I10</f>
        <v>0</v>
      </c>
    </row>
    <row r="11" spans="1:13">
      <c r="A11" s="39" t="s">
        <v>18</v>
      </c>
      <c r="B11" s="39" t="s">
        <v>19</v>
      </c>
      <c r="C11" s="39" t="s">
        <v>20</v>
      </c>
      <c r="D11" s="39"/>
      <c r="E11" s="39"/>
      <c r="F11" s="39"/>
      <c r="G11" s="39"/>
      <c r="H11" s="125">
        <f>SUM(H7:H10)</f>
        <v>666.46</v>
      </c>
      <c r="I11" s="47"/>
      <c r="J11" s="126"/>
      <c r="K11" s="127">
        <f>SUM(K7:K10)</f>
        <v>0</v>
      </c>
      <c r="L11" s="127">
        <f>SUM(L7:L10)</f>
        <v>0</v>
      </c>
    </row>
    <row r="12" spans="1:13">
      <c r="A12" s="25" t="s">
        <v>37</v>
      </c>
      <c r="B12" s="13" t="s">
        <v>38</v>
      </c>
      <c r="C12" s="13" t="s">
        <v>37</v>
      </c>
      <c r="D12" s="13"/>
      <c r="E12" s="13" t="s">
        <v>156</v>
      </c>
      <c r="F12" s="13">
        <v>16.850000000000001</v>
      </c>
      <c r="G12" s="120">
        <v>1</v>
      </c>
      <c r="H12" s="16">
        <f>F12*G12</f>
        <v>16.850000000000001</v>
      </c>
      <c r="I12" s="13">
        <v>4</v>
      </c>
      <c r="J12" s="156">
        <v>0</v>
      </c>
      <c r="K12" s="121">
        <f>J12*H12</f>
        <v>0</v>
      </c>
      <c r="L12" s="121">
        <f>K12*I12</f>
        <v>0</v>
      </c>
    </row>
    <row r="13" spans="1:13">
      <c r="A13" s="25" t="s">
        <v>37</v>
      </c>
      <c r="B13" s="13" t="s">
        <v>38</v>
      </c>
      <c r="C13" s="13" t="s">
        <v>37</v>
      </c>
      <c r="D13" s="13"/>
      <c r="E13" s="13" t="s">
        <v>157</v>
      </c>
      <c r="F13" s="13">
        <v>16.850000000000001</v>
      </c>
      <c r="G13" s="17">
        <v>1</v>
      </c>
      <c r="H13" s="16">
        <f t="shared" ref="H13:H14" si="2">F13*G13</f>
        <v>16.850000000000001</v>
      </c>
      <c r="I13" s="13">
        <v>4</v>
      </c>
      <c r="J13" s="156">
        <v>0</v>
      </c>
      <c r="K13" s="121">
        <f t="shared" ref="K13:L14" si="3">J13*H13</f>
        <v>0</v>
      </c>
      <c r="L13" s="121">
        <f t="shared" si="3"/>
        <v>0</v>
      </c>
    </row>
    <row r="14" spans="1:13">
      <c r="A14" s="25" t="s">
        <v>37</v>
      </c>
      <c r="B14" s="13" t="s">
        <v>38</v>
      </c>
      <c r="C14" s="13" t="s">
        <v>37</v>
      </c>
      <c r="D14" s="13"/>
      <c r="E14" s="13" t="s">
        <v>158</v>
      </c>
      <c r="F14" s="13">
        <v>2.58</v>
      </c>
      <c r="G14" s="17">
        <v>2</v>
      </c>
      <c r="H14" s="16">
        <f t="shared" si="2"/>
        <v>5.16</v>
      </c>
      <c r="I14" s="13">
        <v>4</v>
      </c>
      <c r="J14" s="156">
        <v>0</v>
      </c>
      <c r="K14" s="121">
        <f t="shared" si="3"/>
        <v>0</v>
      </c>
      <c r="L14" s="121">
        <f t="shared" si="3"/>
        <v>0</v>
      </c>
    </row>
    <row r="15" spans="1:13">
      <c r="A15" s="44" t="s">
        <v>37</v>
      </c>
      <c r="B15" s="44" t="s">
        <v>38</v>
      </c>
      <c r="C15" s="44" t="s">
        <v>37</v>
      </c>
      <c r="D15" s="44"/>
      <c r="E15" s="44"/>
      <c r="F15" s="44"/>
      <c r="G15" s="44"/>
      <c r="H15" s="128">
        <f>SUM(H12:H14)</f>
        <v>38.86</v>
      </c>
      <c r="I15" s="129"/>
      <c r="J15" s="130"/>
      <c r="K15" s="131">
        <f>SUM(K12:K14)</f>
        <v>0</v>
      </c>
      <c r="L15" s="131">
        <f>SUM(L12:L14)</f>
        <v>0</v>
      </c>
      <c r="M15" s="132"/>
    </row>
    <row r="16" spans="1:13">
      <c r="A16" s="25" t="s">
        <v>44</v>
      </c>
      <c r="B16" s="13" t="s">
        <v>45</v>
      </c>
      <c r="C16" s="13" t="s">
        <v>44</v>
      </c>
      <c r="D16" s="13"/>
      <c r="E16" s="13" t="s">
        <v>156</v>
      </c>
      <c r="F16" s="13">
        <v>119</v>
      </c>
      <c r="G16" s="120">
        <v>1</v>
      </c>
      <c r="H16" s="16">
        <f>F16*G16</f>
        <v>119</v>
      </c>
      <c r="I16" s="13">
        <v>4</v>
      </c>
      <c r="J16" s="156">
        <v>0</v>
      </c>
      <c r="K16" s="121">
        <f>J16*H16</f>
        <v>0</v>
      </c>
      <c r="L16" s="121">
        <f>K16*I16</f>
        <v>0</v>
      </c>
    </row>
    <row r="17" spans="1:13">
      <c r="A17" s="25" t="s">
        <v>44</v>
      </c>
      <c r="B17" s="13" t="s">
        <v>45</v>
      </c>
      <c r="C17" s="13" t="s">
        <v>44</v>
      </c>
      <c r="D17" s="13"/>
      <c r="E17" s="13" t="s">
        <v>157</v>
      </c>
      <c r="F17" s="13">
        <v>109</v>
      </c>
      <c r="G17" s="17">
        <v>1</v>
      </c>
      <c r="H17" s="16">
        <f t="shared" ref="H17:H23" si="4">F17*G17</f>
        <v>109</v>
      </c>
      <c r="I17" s="13">
        <v>4</v>
      </c>
      <c r="J17" s="156">
        <v>0</v>
      </c>
      <c r="K17" s="121">
        <f t="shared" ref="K17:L18" si="5">J17*H17</f>
        <v>0</v>
      </c>
      <c r="L17" s="121">
        <f t="shared" si="5"/>
        <v>0</v>
      </c>
    </row>
    <row r="18" spans="1:13">
      <c r="A18" s="25" t="s">
        <v>44</v>
      </c>
      <c r="B18" s="13" t="s">
        <v>45</v>
      </c>
      <c r="C18" s="13" t="s">
        <v>44</v>
      </c>
      <c r="D18" s="13"/>
      <c r="E18" s="13" t="s">
        <v>158</v>
      </c>
      <c r="F18" s="133">
        <v>5</v>
      </c>
      <c r="G18" s="17">
        <v>2</v>
      </c>
      <c r="H18" s="16">
        <f t="shared" si="4"/>
        <v>10</v>
      </c>
      <c r="I18" s="13">
        <v>4</v>
      </c>
      <c r="J18" s="156">
        <v>0</v>
      </c>
      <c r="K18" s="121">
        <f t="shared" si="5"/>
        <v>0</v>
      </c>
      <c r="L18" s="121">
        <f t="shared" si="5"/>
        <v>0</v>
      </c>
    </row>
    <row r="19" spans="1:13">
      <c r="A19" s="25" t="s">
        <v>44</v>
      </c>
      <c r="B19" s="13" t="s">
        <v>45</v>
      </c>
      <c r="C19" s="13" t="s">
        <v>44</v>
      </c>
      <c r="D19" s="13"/>
      <c r="E19" s="13" t="s">
        <v>159</v>
      </c>
      <c r="F19" s="122"/>
      <c r="G19" s="123"/>
      <c r="H19" s="123"/>
      <c r="I19" s="13">
        <v>1</v>
      </c>
      <c r="J19" s="124"/>
      <c r="K19" s="156">
        <v>0</v>
      </c>
      <c r="L19" s="121">
        <f>K19*I19</f>
        <v>0</v>
      </c>
    </row>
    <row r="20" spans="1:13">
      <c r="A20" s="44" t="s">
        <v>44</v>
      </c>
      <c r="B20" s="44" t="s">
        <v>45</v>
      </c>
      <c r="C20" s="44" t="s">
        <v>44</v>
      </c>
      <c r="D20" s="44"/>
      <c r="E20" s="44"/>
      <c r="F20" s="44"/>
      <c r="G20" s="44"/>
      <c r="H20" s="134">
        <f>SUM(H16:H19)</f>
        <v>238</v>
      </c>
      <c r="I20" s="47"/>
      <c r="J20" s="135"/>
      <c r="K20" s="139">
        <f>SUM(K16:K19)</f>
        <v>0</v>
      </c>
      <c r="L20" s="127">
        <f>SUM(L16:L19)</f>
        <v>0</v>
      </c>
    </row>
    <row r="21" spans="1:13">
      <c r="A21" s="25" t="s">
        <v>53</v>
      </c>
      <c r="B21" s="13" t="s">
        <v>58</v>
      </c>
      <c r="C21" s="13" t="s">
        <v>44</v>
      </c>
      <c r="D21" s="13" t="s">
        <v>55</v>
      </c>
      <c r="E21" s="13" t="s">
        <v>156</v>
      </c>
      <c r="F21" s="21">
        <v>3.32</v>
      </c>
      <c r="G21" s="17">
        <v>1</v>
      </c>
      <c r="H21" s="16">
        <f t="shared" si="4"/>
        <v>3.32</v>
      </c>
      <c r="I21" s="13">
        <v>4</v>
      </c>
      <c r="J21" s="156">
        <v>0</v>
      </c>
      <c r="K21" s="121">
        <f>J21*H21</f>
        <v>0</v>
      </c>
      <c r="L21" s="121">
        <f t="shared" ref="L21:L24" si="6">K21*I21</f>
        <v>0</v>
      </c>
    </row>
    <row r="22" spans="1:13">
      <c r="A22" s="25" t="s">
        <v>53</v>
      </c>
      <c r="B22" s="13" t="s">
        <v>58</v>
      </c>
      <c r="C22" s="13" t="s">
        <v>44</v>
      </c>
      <c r="D22" s="13" t="s">
        <v>55</v>
      </c>
      <c r="E22" s="13" t="s">
        <v>157</v>
      </c>
      <c r="F22" s="21">
        <v>3.32</v>
      </c>
      <c r="G22" s="17">
        <v>1</v>
      </c>
      <c r="H22" s="16">
        <f t="shared" si="4"/>
        <v>3.32</v>
      </c>
      <c r="I22" s="13">
        <v>4</v>
      </c>
      <c r="J22" s="156">
        <v>0</v>
      </c>
      <c r="K22" s="121">
        <f t="shared" ref="K22:K23" si="7">J22*H22</f>
        <v>0</v>
      </c>
      <c r="L22" s="121">
        <f t="shared" si="6"/>
        <v>0</v>
      </c>
    </row>
    <row r="23" spans="1:13">
      <c r="A23" s="25" t="s">
        <v>53</v>
      </c>
      <c r="B23" s="13" t="s">
        <v>58</v>
      </c>
      <c r="C23" s="13" t="s">
        <v>44</v>
      </c>
      <c r="D23" s="13" t="s">
        <v>55</v>
      </c>
      <c r="E23" s="13" t="s">
        <v>158</v>
      </c>
      <c r="F23" s="21">
        <v>6.68</v>
      </c>
      <c r="G23" s="17">
        <v>2</v>
      </c>
      <c r="H23" s="16">
        <f t="shared" si="4"/>
        <v>13.36</v>
      </c>
      <c r="I23" s="13">
        <v>4</v>
      </c>
      <c r="J23" s="156">
        <v>0</v>
      </c>
      <c r="K23" s="121">
        <f t="shared" si="7"/>
        <v>0</v>
      </c>
      <c r="L23" s="121">
        <f t="shared" si="6"/>
        <v>0</v>
      </c>
    </row>
    <row r="24" spans="1:13">
      <c r="A24" s="25" t="s">
        <v>53</v>
      </c>
      <c r="B24" s="13" t="s">
        <v>54</v>
      </c>
      <c r="C24" s="13" t="s">
        <v>44</v>
      </c>
      <c r="D24" s="13" t="s">
        <v>55</v>
      </c>
      <c r="E24" s="13" t="s">
        <v>159</v>
      </c>
      <c r="F24" s="137"/>
      <c r="G24" s="138"/>
      <c r="H24" s="137"/>
      <c r="I24" s="13">
        <v>1</v>
      </c>
      <c r="J24" s="124"/>
      <c r="K24" s="156">
        <v>0</v>
      </c>
      <c r="L24" s="121">
        <f t="shared" si="6"/>
        <v>0</v>
      </c>
    </row>
    <row r="25" spans="1:13">
      <c r="A25" s="44" t="s">
        <v>53</v>
      </c>
      <c r="B25" s="44" t="s">
        <v>54</v>
      </c>
      <c r="C25" s="44" t="s">
        <v>44</v>
      </c>
      <c r="D25" s="44"/>
      <c r="E25" s="44"/>
      <c r="F25" s="44"/>
      <c r="G25" s="44"/>
      <c r="H25" s="125">
        <f>SUM(H21:H24)</f>
        <v>20</v>
      </c>
      <c r="I25" s="47"/>
      <c r="J25" s="136"/>
      <c r="K25" s="127">
        <f>SUM(K21:K24)</f>
        <v>0</v>
      </c>
      <c r="L25" s="139">
        <f>SUM(L21:L24)</f>
        <v>0</v>
      </c>
      <c r="M25" s="132"/>
    </row>
    <row r="26" spans="1:13">
      <c r="A26" s="69" t="s">
        <v>59</v>
      </c>
      <c r="B26" s="69" t="s">
        <v>60</v>
      </c>
      <c r="C26" s="69" t="s">
        <v>61</v>
      </c>
      <c r="D26" s="69"/>
      <c r="E26" s="140" t="s">
        <v>132</v>
      </c>
      <c r="F26" s="140"/>
      <c r="G26" s="140"/>
      <c r="H26" s="67">
        <v>0</v>
      </c>
      <c r="I26" s="68"/>
      <c r="J26" s="141"/>
      <c r="K26" s="142">
        <v>0</v>
      </c>
      <c r="L26" s="142">
        <v>0</v>
      </c>
    </row>
    <row r="27" spans="1:13">
      <c r="A27" s="44" t="s">
        <v>59</v>
      </c>
      <c r="B27" s="44" t="s">
        <v>160</v>
      </c>
      <c r="C27" s="44" t="s">
        <v>61</v>
      </c>
      <c r="D27" s="44"/>
      <c r="E27" s="44"/>
      <c r="F27" s="44"/>
      <c r="G27" s="44"/>
      <c r="H27" s="125">
        <f>SUM(H26)</f>
        <v>0</v>
      </c>
      <c r="I27" s="47"/>
      <c r="J27" s="136"/>
      <c r="K27" s="127">
        <v>0</v>
      </c>
      <c r="L27" s="127">
        <f>SUM(L26)</f>
        <v>0</v>
      </c>
    </row>
    <row r="28" spans="1:13">
      <c r="A28" s="69" t="s">
        <v>66</v>
      </c>
      <c r="B28" s="69" t="s">
        <v>67</v>
      </c>
      <c r="C28" s="69" t="s">
        <v>61</v>
      </c>
      <c r="D28" s="69"/>
      <c r="E28" s="140" t="s">
        <v>132</v>
      </c>
      <c r="F28" s="140"/>
      <c r="G28" s="140"/>
      <c r="H28" s="67">
        <v>0</v>
      </c>
      <c r="I28" s="68"/>
      <c r="J28" s="141"/>
      <c r="K28" s="142">
        <v>0</v>
      </c>
      <c r="L28" s="142">
        <v>0</v>
      </c>
    </row>
    <row r="29" spans="1:13">
      <c r="A29" s="44" t="s">
        <v>66</v>
      </c>
      <c r="B29" s="44" t="s">
        <v>67</v>
      </c>
      <c r="C29" s="44" t="s">
        <v>61</v>
      </c>
      <c r="D29" s="44"/>
      <c r="E29" s="44"/>
      <c r="F29" s="44"/>
      <c r="G29" s="44"/>
      <c r="H29" s="125">
        <f>SUM(H28)</f>
        <v>0</v>
      </c>
      <c r="I29" s="47"/>
      <c r="J29" s="136"/>
      <c r="K29" s="127">
        <v>0</v>
      </c>
      <c r="L29" s="127">
        <f>SUM(L28)</f>
        <v>0</v>
      </c>
    </row>
    <row r="30" spans="1:13">
      <c r="A30" s="25" t="s">
        <v>68</v>
      </c>
      <c r="B30" s="13" t="s">
        <v>69</v>
      </c>
      <c r="C30" s="13" t="s">
        <v>68</v>
      </c>
      <c r="D30" s="13"/>
      <c r="E30" s="13" t="s">
        <v>156</v>
      </c>
      <c r="F30" s="13">
        <v>219</v>
      </c>
      <c r="G30" s="120">
        <v>1</v>
      </c>
      <c r="H30" s="16">
        <f>F30*G30</f>
        <v>219</v>
      </c>
      <c r="I30" s="13">
        <v>4</v>
      </c>
      <c r="J30" s="156">
        <v>0</v>
      </c>
      <c r="K30" s="121">
        <f>J30*H30</f>
        <v>0</v>
      </c>
      <c r="L30" s="121">
        <f>K30*I30</f>
        <v>0</v>
      </c>
    </row>
    <row r="31" spans="1:13">
      <c r="A31" s="25" t="s">
        <v>68</v>
      </c>
      <c r="B31" s="13" t="s">
        <v>69</v>
      </c>
      <c r="C31" s="13" t="s">
        <v>68</v>
      </c>
      <c r="D31" s="13"/>
      <c r="E31" s="13" t="s">
        <v>157</v>
      </c>
      <c r="F31" s="13">
        <v>104</v>
      </c>
      <c r="G31" s="17">
        <v>1</v>
      </c>
      <c r="H31" s="16">
        <f t="shared" ref="H31:H32" si="8">F31*G31</f>
        <v>104</v>
      </c>
      <c r="I31" s="13">
        <v>4</v>
      </c>
      <c r="J31" s="156">
        <v>0</v>
      </c>
      <c r="K31" s="121">
        <f t="shared" ref="K31:L32" si="9">J31*H31</f>
        <v>0</v>
      </c>
      <c r="L31" s="121">
        <f t="shared" si="9"/>
        <v>0</v>
      </c>
    </row>
    <row r="32" spans="1:13">
      <c r="A32" s="25" t="s">
        <v>68</v>
      </c>
      <c r="B32" s="13" t="s">
        <v>69</v>
      </c>
      <c r="C32" s="13" t="s">
        <v>68</v>
      </c>
      <c r="D32" s="13"/>
      <c r="E32" s="13" t="s">
        <v>158</v>
      </c>
      <c r="F32" s="13"/>
      <c r="G32" s="17">
        <v>2</v>
      </c>
      <c r="H32" s="16">
        <f t="shared" si="8"/>
        <v>0</v>
      </c>
      <c r="I32" s="13">
        <v>4</v>
      </c>
      <c r="J32" s="156">
        <v>0</v>
      </c>
      <c r="K32" s="121">
        <f t="shared" si="9"/>
        <v>0</v>
      </c>
      <c r="L32" s="121">
        <f t="shared" si="9"/>
        <v>0</v>
      </c>
    </row>
    <row r="33" spans="1:13">
      <c r="A33" s="25" t="s">
        <v>68</v>
      </c>
      <c r="B33" s="13" t="s">
        <v>69</v>
      </c>
      <c r="C33" s="13" t="s">
        <v>68</v>
      </c>
      <c r="D33" s="13"/>
      <c r="E33" s="13" t="s">
        <v>159</v>
      </c>
      <c r="F33" s="122"/>
      <c r="G33" s="143"/>
      <c r="H33" s="122"/>
      <c r="I33" s="13">
        <v>1</v>
      </c>
      <c r="J33" s="124"/>
      <c r="K33" s="156">
        <v>0</v>
      </c>
      <c r="L33" s="121">
        <f>K33*I33</f>
        <v>0</v>
      </c>
    </row>
    <row r="34" spans="1:13">
      <c r="A34" s="44" t="s">
        <v>68</v>
      </c>
      <c r="B34" s="44" t="s">
        <v>69</v>
      </c>
      <c r="C34" s="44" t="s">
        <v>68</v>
      </c>
      <c r="D34" s="44"/>
      <c r="E34" s="44"/>
      <c r="F34" s="44"/>
      <c r="G34" s="44"/>
      <c r="H34" s="125">
        <f>SUM(H30:H33)</f>
        <v>323</v>
      </c>
      <c r="I34" s="144"/>
      <c r="J34" s="126"/>
      <c r="K34" s="139">
        <f>SUM(K30:K33)</f>
        <v>0</v>
      </c>
      <c r="L34" s="131">
        <f>SUM(L30:L33)</f>
        <v>0</v>
      </c>
      <c r="M34" s="132"/>
    </row>
    <row r="35" spans="1:13">
      <c r="A35" s="69" t="s">
        <v>79</v>
      </c>
      <c r="B35" s="69" t="s">
        <v>161</v>
      </c>
      <c r="C35" s="69" t="s">
        <v>79</v>
      </c>
      <c r="D35" s="69"/>
      <c r="E35" s="140" t="s">
        <v>132</v>
      </c>
      <c r="F35" s="140"/>
      <c r="G35" s="140"/>
      <c r="H35" s="67">
        <v>0</v>
      </c>
      <c r="I35" s="68"/>
      <c r="J35" s="141"/>
      <c r="K35" s="142">
        <v>0</v>
      </c>
      <c r="L35" s="145">
        <v>0</v>
      </c>
    </row>
    <row r="36" spans="1:13">
      <c r="A36" s="44" t="s">
        <v>79</v>
      </c>
      <c r="B36" s="44" t="s">
        <v>161</v>
      </c>
      <c r="C36" s="44" t="s">
        <v>79</v>
      </c>
      <c r="D36" s="44"/>
      <c r="E36" s="44"/>
      <c r="F36" s="44"/>
      <c r="G36" s="44"/>
      <c r="H36" s="125">
        <f>SUM(H35)</f>
        <v>0</v>
      </c>
      <c r="I36" s="47"/>
      <c r="J36" s="136"/>
      <c r="K36" s="127">
        <f>SUM(K35)</f>
        <v>0</v>
      </c>
      <c r="L36" s="146">
        <f>SUM(L35)</f>
        <v>0</v>
      </c>
    </row>
    <row r="37" spans="1:13">
      <c r="A37" s="25" t="s">
        <v>20</v>
      </c>
      <c r="B37" s="17" t="s">
        <v>83</v>
      </c>
      <c r="C37" s="17" t="s">
        <v>20</v>
      </c>
      <c r="D37" s="17" t="s">
        <v>84</v>
      </c>
      <c r="E37" s="17" t="s">
        <v>156</v>
      </c>
      <c r="F37" s="147">
        <v>188.6</v>
      </c>
      <c r="G37" s="17">
        <v>1</v>
      </c>
      <c r="H37" s="147">
        <f>F37*G37</f>
        <v>188.6</v>
      </c>
      <c r="I37" s="17">
        <v>4</v>
      </c>
      <c r="J37" s="156">
        <v>0</v>
      </c>
      <c r="K37" s="121">
        <f>J37*H37</f>
        <v>0</v>
      </c>
      <c r="L37" s="121">
        <f>K37*I37</f>
        <v>0</v>
      </c>
    </row>
    <row r="38" spans="1:13">
      <c r="A38" s="25" t="s">
        <v>20</v>
      </c>
      <c r="B38" s="17" t="s">
        <v>83</v>
      </c>
      <c r="C38" s="17" t="s">
        <v>20</v>
      </c>
      <c r="D38" s="17"/>
      <c r="E38" s="17" t="s">
        <v>157</v>
      </c>
      <c r="F38" s="147">
        <v>188.6</v>
      </c>
      <c r="G38" s="17">
        <v>1</v>
      </c>
      <c r="H38" s="147">
        <f t="shared" ref="H38:H39" si="10">F38*G38</f>
        <v>188.6</v>
      </c>
      <c r="I38" s="17">
        <v>4</v>
      </c>
      <c r="J38" s="156">
        <v>0</v>
      </c>
      <c r="K38" s="121">
        <f t="shared" ref="K38:K39" si="11">J38*H38</f>
        <v>0</v>
      </c>
      <c r="L38" s="121">
        <f t="shared" ref="L38:L61" si="12">K38*I38</f>
        <v>0</v>
      </c>
    </row>
    <row r="39" spans="1:13">
      <c r="A39" s="25" t="s">
        <v>20</v>
      </c>
      <c r="B39" s="17" t="s">
        <v>83</v>
      </c>
      <c r="C39" s="17" t="s">
        <v>20</v>
      </c>
      <c r="D39" s="17"/>
      <c r="E39" s="17" t="s">
        <v>158</v>
      </c>
      <c r="F39" s="147">
        <v>25.34</v>
      </c>
      <c r="G39" s="17">
        <v>2</v>
      </c>
      <c r="H39" s="147">
        <f t="shared" si="10"/>
        <v>50.68</v>
      </c>
      <c r="I39" s="17">
        <v>4</v>
      </c>
      <c r="J39" s="156">
        <v>0</v>
      </c>
      <c r="K39" s="121">
        <f t="shared" si="11"/>
        <v>0</v>
      </c>
      <c r="L39" s="121">
        <f t="shared" si="12"/>
        <v>0</v>
      </c>
    </row>
    <row r="40" spans="1:13">
      <c r="A40" s="25" t="s">
        <v>20</v>
      </c>
      <c r="B40" s="17" t="s">
        <v>83</v>
      </c>
      <c r="C40" s="17" t="s">
        <v>20</v>
      </c>
      <c r="D40" s="17"/>
      <c r="E40" s="13" t="s">
        <v>159</v>
      </c>
      <c r="F40" s="122"/>
      <c r="G40" s="143"/>
      <c r="H40" s="122"/>
      <c r="I40" s="13">
        <v>1</v>
      </c>
      <c r="J40" s="124"/>
      <c r="K40" s="156">
        <v>0</v>
      </c>
      <c r="L40" s="121">
        <f t="shared" si="12"/>
        <v>0</v>
      </c>
    </row>
    <row r="41" spans="1:13">
      <c r="A41" s="25" t="s">
        <v>20</v>
      </c>
      <c r="B41" s="17" t="s">
        <v>83</v>
      </c>
      <c r="C41" s="17" t="s">
        <v>20</v>
      </c>
      <c r="D41" s="17" t="s">
        <v>162</v>
      </c>
      <c r="E41" s="17" t="s">
        <v>156</v>
      </c>
      <c r="F41" s="147">
        <v>21.63</v>
      </c>
      <c r="G41" s="17">
        <v>1</v>
      </c>
      <c r="H41" s="147">
        <f>F41*G41</f>
        <v>21.63</v>
      </c>
      <c r="I41" s="17">
        <v>4</v>
      </c>
      <c r="J41" s="156">
        <v>0</v>
      </c>
      <c r="K41" s="121">
        <f>J41*H41</f>
        <v>0</v>
      </c>
      <c r="L41" s="121">
        <f t="shared" si="12"/>
        <v>0</v>
      </c>
    </row>
    <row r="42" spans="1:13">
      <c r="A42" s="25" t="s">
        <v>20</v>
      </c>
      <c r="B42" s="17" t="s">
        <v>83</v>
      </c>
      <c r="C42" s="17" t="s">
        <v>20</v>
      </c>
      <c r="D42" s="17"/>
      <c r="E42" s="17" t="s">
        <v>157</v>
      </c>
      <c r="F42" s="147">
        <v>21.63</v>
      </c>
      <c r="G42" s="17">
        <v>1</v>
      </c>
      <c r="H42" s="147">
        <f t="shared" ref="H42:H43" si="13">F42*G42</f>
        <v>21.63</v>
      </c>
      <c r="I42" s="17">
        <v>4</v>
      </c>
      <c r="J42" s="156">
        <v>0</v>
      </c>
      <c r="K42" s="121">
        <f t="shared" ref="K42:K43" si="14">J42*H42</f>
        <v>0</v>
      </c>
      <c r="L42" s="121">
        <f t="shared" si="12"/>
        <v>0</v>
      </c>
    </row>
    <row r="43" spans="1:13">
      <c r="A43" s="25" t="s">
        <v>20</v>
      </c>
      <c r="B43" s="17" t="s">
        <v>83</v>
      </c>
      <c r="C43" s="17" t="s">
        <v>20</v>
      </c>
      <c r="D43" s="17"/>
      <c r="E43" s="17" t="s">
        <v>158</v>
      </c>
      <c r="F43" s="21">
        <v>7.92</v>
      </c>
      <c r="G43" s="17">
        <v>2</v>
      </c>
      <c r="H43" s="147">
        <f t="shared" si="13"/>
        <v>15.84</v>
      </c>
      <c r="I43" s="17">
        <v>4</v>
      </c>
      <c r="J43" s="156">
        <v>0</v>
      </c>
      <c r="K43" s="121">
        <f t="shared" si="14"/>
        <v>0</v>
      </c>
      <c r="L43" s="121">
        <f t="shared" si="12"/>
        <v>0</v>
      </c>
    </row>
    <row r="44" spans="1:13">
      <c r="A44" s="25" t="s">
        <v>20</v>
      </c>
      <c r="B44" s="17" t="s">
        <v>83</v>
      </c>
      <c r="C44" s="17" t="s">
        <v>20</v>
      </c>
      <c r="D44" s="17" t="s">
        <v>78</v>
      </c>
      <c r="E44" s="17" t="s">
        <v>156</v>
      </c>
      <c r="F44" s="147">
        <v>5.28</v>
      </c>
      <c r="G44" s="17">
        <v>1</v>
      </c>
      <c r="H44" s="147">
        <f>F44*G44</f>
        <v>5.28</v>
      </c>
      <c r="I44" s="17">
        <v>4</v>
      </c>
      <c r="J44" s="156">
        <v>0</v>
      </c>
      <c r="K44" s="121">
        <f>J44*H44</f>
        <v>0</v>
      </c>
      <c r="L44" s="121">
        <f t="shared" si="12"/>
        <v>0</v>
      </c>
    </row>
    <row r="45" spans="1:13">
      <c r="A45" s="25" t="s">
        <v>20</v>
      </c>
      <c r="B45" s="17" t="s">
        <v>83</v>
      </c>
      <c r="C45" s="17" t="s">
        <v>20</v>
      </c>
      <c r="D45" s="17"/>
      <c r="E45" s="17" t="s">
        <v>157</v>
      </c>
      <c r="F45" s="147">
        <v>5.28</v>
      </c>
      <c r="G45" s="17">
        <v>1</v>
      </c>
      <c r="H45" s="147">
        <f t="shared" ref="H45:H46" si="15">F45*G45</f>
        <v>5.28</v>
      </c>
      <c r="I45" s="17">
        <v>4</v>
      </c>
      <c r="J45" s="156">
        <v>0</v>
      </c>
      <c r="K45" s="121">
        <f t="shared" ref="K45:K46" si="16">J45*H45</f>
        <v>0</v>
      </c>
      <c r="L45" s="121">
        <f t="shared" si="12"/>
        <v>0</v>
      </c>
    </row>
    <row r="46" spans="1:13">
      <c r="A46" s="25" t="s">
        <v>20</v>
      </c>
      <c r="B46" s="17" t="s">
        <v>83</v>
      </c>
      <c r="C46" s="17" t="s">
        <v>20</v>
      </c>
      <c r="D46" s="17"/>
      <c r="E46" s="17" t="s">
        <v>158</v>
      </c>
      <c r="F46" s="147">
        <v>7.92</v>
      </c>
      <c r="G46" s="17">
        <v>2</v>
      </c>
      <c r="H46" s="147">
        <f t="shared" si="15"/>
        <v>15.84</v>
      </c>
      <c r="I46" s="17">
        <v>4</v>
      </c>
      <c r="J46" s="156">
        <v>0</v>
      </c>
      <c r="K46" s="121">
        <f t="shared" si="16"/>
        <v>0</v>
      </c>
      <c r="L46" s="121">
        <f t="shared" si="12"/>
        <v>0</v>
      </c>
    </row>
    <row r="47" spans="1:13">
      <c r="A47" s="25" t="s">
        <v>20</v>
      </c>
      <c r="B47" s="17" t="s">
        <v>83</v>
      </c>
      <c r="C47" s="17" t="s">
        <v>20</v>
      </c>
      <c r="D47" s="17" t="s">
        <v>98</v>
      </c>
      <c r="E47" s="17" t="s">
        <v>156</v>
      </c>
      <c r="F47" s="147">
        <v>13.86</v>
      </c>
      <c r="G47" s="17">
        <v>1</v>
      </c>
      <c r="H47" s="147">
        <f>F47*G47</f>
        <v>13.86</v>
      </c>
      <c r="I47" s="17">
        <v>4</v>
      </c>
      <c r="J47" s="156">
        <v>0</v>
      </c>
      <c r="K47" s="121">
        <f>J47*H47</f>
        <v>0</v>
      </c>
      <c r="L47" s="121">
        <f t="shared" si="12"/>
        <v>0</v>
      </c>
    </row>
    <row r="48" spans="1:13">
      <c r="A48" s="25" t="s">
        <v>20</v>
      </c>
      <c r="B48" s="17" t="s">
        <v>83</v>
      </c>
      <c r="C48" s="17" t="s">
        <v>20</v>
      </c>
      <c r="D48" s="17"/>
      <c r="E48" s="17" t="s">
        <v>157</v>
      </c>
      <c r="F48" s="147">
        <v>13.86</v>
      </c>
      <c r="G48" s="17">
        <v>1</v>
      </c>
      <c r="H48" s="147">
        <f t="shared" ref="H48:H49" si="17">F48*G48</f>
        <v>13.86</v>
      </c>
      <c r="I48" s="17">
        <v>4</v>
      </c>
      <c r="J48" s="156">
        <v>0</v>
      </c>
      <c r="K48" s="121">
        <f t="shared" ref="K48:K49" si="18">J48*H48</f>
        <v>0</v>
      </c>
      <c r="L48" s="121">
        <f t="shared" si="12"/>
        <v>0</v>
      </c>
    </row>
    <row r="49" spans="1:13">
      <c r="A49" s="25" t="s">
        <v>20</v>
      </c>
      <c r="B49" s="17" t="s">
        <v>83</v>
      </c>
      <c r="C49" s="17" t="s">
        <v>20</v>
      </c>
      <c r="D49" s="17"/>
      <c r="E49" s="17" t="s">
        <v>158</v>
      </c>
      <c r="F49" s="147"/>
      <c r="G49" s="17">
        <v>2</v>
      </c>
      <c r="H49" s="147">
        <f t="shared" si="17"/>
        <v>0</v>
      </c>
      <c r="I49" s="17">
        <v>4</v>
      </c>
      <c r="J49" s="156">
        <v>0</v>
      </c>
      <c r="K49" s="121">
        <f t="shared" si="18"/>
        <v>0</v>
      </c>
      <c r="L49" s="121">
        <f t="shared" si="12"/>
        <v>0</v>
      </c>
    </row>
    <row r="50" spans="1:13">
      <c r="A50" s="53" t="s">
        <v>20</v>
      </c>
      <c r="B50" s="54"/>
      <c r="C50" s="54"/>
      <c r="D50" s="54"/>
      <c r="E50" s="54"/>
      <c r="F50" s="55"/>
      <c r="G50" s="54"/>
      <c r="H50" s="161">
        <f>SUM(H46:H49)</f>
        <v>43.56</v>
      </c>
      <c r="I50" s="54"/>
      <c r="J50" s="148"/>
      <c r="K50" s="148">
        <f>SUM(K37:K49)</f>
        <v>0</v>
      </c>
      <c r="L50" s="148">
        <f>SUM(L37:L49)</f>
        <v>0</v>
      </c>
    </row>
    <row r="51" spans="1:13">
      <c r="A51" s="25" t="s">
        <v>102</v>
      </c>
      <c r="B51" s="17" t="s">
        <v>83</v>
      </c>
      <c r="C51" s="17" t="s">
        <v>20</v>
      </c>
      <c r="D51" s="17" t="s">
        <v>163</v>
      </c>
      <c r="E51" s="17" t="s">
        <v>156</v>
      </c>
      <c r="F51" s="147">
        <v>25.45</v>
      </c>
      <c r="G51" s="17">
        <v>1</v>
      </c>
      <c r="H51" s="147">
        <f>F51*G51</f>
        <v>25.45</v>
      </c>
      <c r="I51" s="17">
        <v>4</v>
      </c>
      <c r="J51" s="156">
        <v>0</v>
      </c>
      <c r="K51" s="121">
        <f>J51*H51</f>
        <v>0</v>
      </c>
      <c r="L51" s="121">
        <f t="shared" si="12"/>
        <v>0</v>
      </c>
    </row>
    <row r="52" spans="1:13">
      <c r="A52" s="25" t="s">
        <v>102</v>
      </c>
      <c r="B52" s="17" t="s">
        <v>83</v>
      </c>
      <c r="C52" s="17" t="s">
        <v>20</v>
      </c>
      <c r="D52" s="17"/>
      <c r="E52" s="17" t="s">
        <v>157</v>
      </c>
      <c r="F52" s="147">
        <v>25.45</v>
      </c>
      <c r="G52" s="17">
        <v>1</v>
      </c>
      <c r="H52" s="147">
        <f t="shared" ref="H52:H53" si="19">F52*G52</f>
        <v>25.45</v>
      </c>
      <c r="I52" s="17">
        <v>4</v>
      </c>
      <c r="J52" s="156">
        <v>0</v>
      </c>
      <c r="K52" s="121">
        <f t="shared" ref="K52:K53" si="20">J52*H52</f>
        <v>0</v>
      </c>
      <c r="L52" s="121">
        <f t="shared" si="12"/>
        <v>0</v>
      </c>
    </row>
    <row r="53" spans="1:13">
      <c r="A53" s="25" t="s">
        <v>102</v>
      </c>
      <c r="B53" s="17" t="s">
        <v>83</v>
      </c>
      <c r="C53" s="17" t="s">
        <v>20</v>
      </c>
      <c r="D53" s="17"/>
      <c r="E53" s="17" t="s">
        <v>158</v>
      </c>
      <c r="F53" s="147">
        <v>5.41</v>
      </c>
      <c r="G53" s="17">
        <v>2</v>
      </c>
      <c r="H53" s="147">
        <f t="shared" si="19"/>
        <v>10.82</v>
      </c>
      <c r="I53" s="17">
        <v>4</v>
      </c>
      <c r="J53" s="156">
        <v>0</v>
      </c>
      <c r="K53" s="121">
        <f t="shared" si="20"/>
        <v>0</v>
      </c>
      <c r="L53" s="121">
        <f t="shared" si="12"/>
        <v>0</v>
      </c>
    </row>
    <row r="54" spans="1:13">
      <c r="A54" s="25" t="s">
        <v>102</v>
      </c>
      <c r="B54" s="17" t="s">
        <v>83</v>
      </c>
      <c r="C54" s="17" t="s">
        <v>20</v>
      </c>
      <c r="D54" s="17"/>
      <c r="E54" s="13" t="s">
        <v>159</v>
      </c>
      <c r="F54" s="122"/>
      <c r="G54" s="143"/>
      <c r="H54" s="122"/>
      <c r="I54" s="13">
        <v>1</v>
      </c>
      <c r="J54" s="124"/>
      <c r="K54" s="156">
        <v>0</v>
      </c>
      <c r="L54" s="121">
        <f t="shared" si="12"/>
        <v>0</v>
      </c>
    </row>
    <row r="55" spans="1:13">
      <c r="A55" s="53" t="s">
        <v>102</v>
      </c>
      <c r="B55" s="54"/>
      <c r="C55" s="54"/>
      <c r="D55" s="54"/>
      <c r="E55" s="54"/>
      <c r="F55" s="55"/>
      <c r="G55" s="54"/>
      <c r="H55" s="161">
        <f>SUM(H51:H54)</f>
        <v>61.72</v>
      </c>
      <c r="I55" s="54"/>
      <c r="J55" s="148"/>
      <c r="K55" s="148">
        <f>SUM(K51:K54)</f>
        <v>0</v>
      </c>
      <c r="L55" s="148">
        <f>SUM(L51:L54)</f>
        <v>0</v>
      </c>
    </row>
    <row r="56" spans="1:13">
      <c r="A56" s="25" t="s">
        <v>109</v>
      </c>
      <c r="B56" s="17" t="s">
        <v>83</v>
      </c>
      <c r="C56" s="17" t="s">
        <v>20</v>
      </c>
      <c r="D56" s="17" t="s">
        <v>110</v>
      </c>
      <c r="E56" s="17" t="s">
        <v>156</v>
      </c>
      <c r="F56" s="147">
        <v>80.64</v>
      </c>
      <c r="G56" s="17">
        <v>1</v>
      </c>
      <c r="H56" s="147">
        <f>F56*G56</f>
        <v>80.64</v>
      </c>
      <c r="I56" s="17">
        <v>4</v>
      </c>
      <c r="J56" s="156">
        <v>0</v>
      </c>
      <c r="K56" s="121">
        <f>J56*H56</f>
        <v>0</v>
      </c>
      <c r="L56" s="121">
        <f t="shared" si="12"/>
        <v>0</v>
      </c>
    </row>
    <row r="57" spans="1:13">
      <c r="A57" s="25" t="s">
        <v>109</v>
      </c>
      <c r="B57" s="17" t="s">
        <v>83</v>
      </c>
      <c r="C57" s="17" t="s">
        <v>20</v>
      </c>
      <c r="D57" s="17"/>
      <c r="E57" s="17" t="s">
        <v>157</v>
      </c>
      <c r="F57" s="147">
        <v>80.64</v>
      </c>
      <c r="G57" s="17">
        <v>1</v>
      </c>
      <c r="H57" s="147">
        <f t="shared" ref="H57:H58" si="21">F57*G57</f>
        <v>80.64</v>
      </c>
      <c r="I57" s="17">
        <v>4</v>
      </c>
      <c r="J57" s="156">
        <v>0</v>
      </c>
      <c r="K57" s="121">
        <f t="shared" ref="K57:K58" si="22">J57*H57</f>
        <v>0</v>
      </c>
      <c r="L57" s="121">
        <f t="shared" si="12"/>
        <v>0</v>
      </c>
    </row>
    <row r="58" spans="1:13">
      <c r="A58" s="25" t="s">
        <v>109</v>
      </c>
      <c r="B58" s="17" t="s">
        <v>83</v>
      </c>
      <c r="C58" s="17" t="s">
        <v>20</v>
      </c>
      <c r="D58" s="17"/>
      <c r="E58" s="17" t="s">
        <v>158</v>
      </c>
      <c r="F58" s="147">
        <v>60.8</v>
      </c>
      <c r="G58" s="17">
        <v>2</v>
      </c>
      <c r="H58" s="147">
        <f t="shared" si="21"/>
        <v>121.6</v>
      </c>
      <c r="I58" s="17">
        <v>4</v>
      </c>
      <c r="J58" s="156">
        <v>0</v>
      </c>
      <c r="K58" s="121">
        <f t="shared" si="22"/>
        <v>0</v>
      </c>
      <c r="L58" s="121">
        <f t="shared" si="12"/>
        <v>0</v>
      </c>
    </row>
    <row r="59" spans="1:13">
      <c r="A59" s="25" t="s">
        <v>109</v>
      </c>
      <c r="B59" s="17" t="s">
        <v>83</v>
      </c>
      <c r="C59" s="17" t="s">
        <v>20</v>
      </c>
      <c r="D59" s="17"/>
      <c r="E59" s="13" t="s">
        <v>159</v>
      </c>
      <c r="F59" s="122"/>
      <c r="G59" s="143"/>
      <c r="H59" s="122"/>
      <c r="I59" s="13">
        <v>1</v>
      </c>
      <c r="J59" s="124"/>
      <c r="K59" s="156">
        <v>0</v>
      </c>
      <c r="L59" s="121">
        <f t="shared" si="12"/>
        <v>0</v>
      </c>
    </row>
    <row r="60" spans="1:13" ht="16.5" customHeight="1">
      <c r="A60" s="159" t="s">
        <v>109</v>
      </c>
      <c r="B60" s="160" t="s">
        <v>83</v>
      </c>
      <c r="C60" s="44" t="s">
        <v>20</v>
      </c>
      <c r="D60" s="44"/>
      <c r="E60" s="44"/>
      <c r="F60" s="44"/>
      <c r="G60" s="39"/>
      <c r="H60" s="149">
        <f>SUM(H56:H59)</f>
        <v>282.88</v>
      </c>
      <c r="I60" s="144"/>
      <c r="J60" s="130"/>
      <c r="K60" s="127">
        <f>SUM(K56:K59)</f>
        <v>0</v>
      </c>
      <c r="L60" s="139">
        <f>SUM(L56:L59)</f>
        <v>0</v>
      </c>
      <c r="M60" s="132"/>
    </row>
    <row r="61" spans="1:13">
      <c r="A61" s="25" t="s">
        <v>116</v>
      </c>
      <c r="B61" s="13" t="s">
        <v>117</v>
      </c>
      <c r="C61" s="13" t="s">
        <v>118</v>
      </c>
      <c r="D61" s="13"/>
      <c r="E61" s="17" t="s">
        <v>156</v>
      </c>
      <c r="F61" s="147">
        <v>148</v>
      </c>
      <c r="G61" s="17">
        <v>1</v>
      </c>
      <c r="H61" s="147">
        <f>F61*G61</f>
        <v>148</v>
      </c>
      <c r="I61" s="17">
        <v>4</v>
      </c>
      <c r="J61" s="156">
        <v>0</v>
      </c>
      <c r="K61" s="121">
        <f>J61*H61</f>
        <v>0</v>
      </c>
      <c r="L61" s="121">
        <f t="shared" si="12"/>
        <v>0</v>
      </c>
      <c r="M61" s="132"/>
    </row>
    <row r="62" spans="1:13">
      <c r="A62" s="25" t="s">
        <v>116</v>
      </c>
      <c r="B62" s="13" t="s">
        <v>117</v>
      </c>
      <c r="C62" s="13" t="s">
        <v>118</v>
      </c>
      <c r="D62" s="13"/>
      <c r="E62" s="17" t="s">
        <v>157</v>
      </c>
      <c r="F62" s="147">
        <v>148</v>
      </c>
      <c r="G62" s="17">
        <v>1</v>
      </c>
      <c r="H62" s="147">
        <f t="shared" ref="H62:H63" si="23">F62*G62</f>
        <v>148</v>
      </c>
      <c r="I62" s="17">
        <v>4</v>
      </c>
      <c r="J62" s="156">
        <v>0</v>
      </c>
      <c r="K62" s="121">
        <f t="shared" ref="K62:K63" si="24">J62*H62</f>
        <v>0</v>
      </c>
      <c r="L62" s="121">
        <v>0</v>
      </c>
    </row>
    <row r="63" spans="1:13">
      <c r="A63" s="25" t="s">
        <v>116</v>
      </c>
      <c r="B63" s="13" t="s">
        <v>117</v>
      </c>
      <c r="C63" s="13" t="s">
        <v>118</v>
      </c>
      <c r="D63" s="13"/>
      <c r="E63" s="17" t="s">
        <v>158</v>
      </c>
      <c r="F63" s="147"/>
      <c r="G63" s="17">
        <v>2</v>
      </c>
      <c r="H63" s="147">
        <f t="shared" si="23"/>
        <v>0</v>
      </c>
      <c r="I63" s="17">
        <v>4</v>
      </c>
      <c r="J63" s="156">
        <v>0</v>
      </c>
      <c r="K63" s="121">
        <f t="shared" si="24"/>
        <v>0</v>
      </c>
      <c r="L63" s="121">
        <v>0</v>
      </c>
    </row>
    <row r="64" spans="1:13">
      <c r="A64" s="25" t="s">
        <v>116</v>
      </c>
      <c r="B64" s="13" t="s">
        <v>117</v>
      </c>
      <c r="C64" s="13" t="s">
        <v>118</v>
      </c>
      <c r="D64" s="13"/>
      <c r="E64" s="13" t="s">
        <v>159</v>
      </c>
      <c r="F64" s="122"/>
      <c r="G64" s="143"/>
      <c r="H64" s="122"/>
      <c r="I64" s="13">
        <v>1</v>
      </c>
      <c r="J64" s="124"/>
      <c r="K64" s="156">
        <v>0</v>
      </c>
      <c r="L64" s="121">
        <f>K64*I64</f>
        <v>0</v>
      </c>
    </row>
    <row r="65" spans="1:13">
      <c r="A65" s="44" t="s">
        <v>116</v>
      </c>
      <c r="B65" s="44" t="s">
        <v>117</v>
      </c>
      <c r="C65" s="44" t="s">
        <v>118</v>
      </c>
      <c r="D65" s="44"/>
      <c r="E65" s="44"/>
      <c r="F65" s="44"/>
      <c r="G65" s="44"/>
      <c r="H65" s="134">
        <f>SUM(H61:H64)</f>
        <v>296</v>
      </c>
      <c r="I65" s="144"/>
      <c r="J65" s="136"/>
      <c r="K65" s="146">
        <f>SUM(K61:K64)</f>
        <v>0</v>
      </c>
      <c r="L65" s="139">
        <f>SUM(L61:L64)</f>
        <v>0</v>
      </c>
      <c r="M65" s="132"/>
    </row>
    <row r="66" spans="1:13">
      <c r="A66" s="25" t="s">
        <v>120</v>
      </c>
      <c r="B66" s="15" t="s">
        <v>121</v>
      </c>
      <c r="C66" s="15" t="s">
        <v>122</v>
      </c>
      <c r="D66" s="15" t="s">
        <v>123</v>
      </c>
      <c r="E66" s="17" t="s">
        <v>156</v>
      </c>
      <c r="F66" s="147">
        <v>78</v>
      </c>
      <c r="G66" s="17">
        <v>1</v>
      </c>
      <c r="H66" s="147">
        <f>F66*G66</f>
        <v>78</v>
      </c>
      <c r="I66" s="17">
        <v>4</v>
      </c>
      <c r="J66" s="156">
        <v>0</v>
      </c>
      <c r="K66" s="121">
        <f>J66*H66</f>
        <v>0</v>
      </c>
      <c r="L66" s="121">
        <f t="shared" ref="L66:L76" si="25">K66*I66</f>
        <v>0</v>
      </c>
      <c r="M66" s="132"/>
    </row>
    <row r="67" spans="1:13">
      <c r="A67" s="25" t="s">
        <v>120</v>
      </c>
      <c r="B67" s="15" t="s">
        <v>121</v>
      </c>
      <c r="C67" s="15" t="s">
        <v>122</v>
      </c>
      <c r="D67" s="15" t="s">
        <v>123</v>
      </c>
      <c r="E67" s="17" t="s">
        <v>157</v>
      </c>
      <c r="F67" s="147">
        <v>78</v>
      </c>
      <c r="G67" s="17">
        <v>1</v>
      </c>
      <c r="H67" s="147">
        <f t="shared" ref="H67:H68" si="26">F67*G67</f>
        <v>78</v>
      </c>
      <c r="I67" s="17">
        <v>4</v>
      </c>
      <c r="J67" s="156">
        <v>0</v>
      </c>
      <c r="K67" s="121">
        <f t="shared" ref="K67:K68" si="27">J67*H67</f>
        <v>0</v>
      </c>
      <c r="L67" s="121">
        <f t="shared" si="25"/>
        <v>0</v>
      </c>
    </row>
    <row r="68" spans="1:13">
      <c r="A68" s="25" t="s">
        <v>120</v>
      </c>
      <c r="B68" s="15" t="s">
        <v>121</v>
      </c>
      <c r="C68" s="15" t="s">
        <v>122</v>
      </c>
      <c r="D68" s="15" t="s">
        <v>123</v>
      </c>
      <c r="E68" s="17" t="s">
        <v>158</v>
      </c>
      <c r="F68" s="147"/>
      <c r="G68" s="17">
        <v>2</v>
      </c>
      <c r="H68" s="147">
        <f t="shared" si="26"/>
        <v>0</v>
      </c>
      <c r="I68" s="17">
        <v>4</v>
      </c>
      <c r="J68" s="156">
        <v>0</v>
      </c>
      <c r="K68" s="121">
        <f t="shared" si="27"/>
        <v>0</v>
      </c>
      <c r="L68" s="121">
        <f t="shared" si="25"/>
        <v>0</v>
      </c>
    </row>
    <row r="69" spans="1:13">
      <c r="A69" s="25" t="s">
        <v>120</v>
      </c>
      <c r="B69" s="15" t="s">
        <v>121</v>
      </c>
      <c r="C69" s="15" t="s">
        <v>122</v>
      </c>
      <c r="D69" s="15" t="s">
        <v>127</v>
      </c>
      <c r="E69" s="17" t="s">
        <v>156</v>
      </c>
      <c r="F69" s="147">
        <v>26.4</v>
      </c>
      <c r="G69" s="17">
        <v>1</v>
      </c>
      <c r="H69" s="147">
        <f>F69*G69</f>
        <v>26.4</v>
      </c>
      <c r="I69" s="17">
        <v>4</v>
      </c>
      <c r="J69" s="156">
        <v>0</v>
      </c>
      <c r="K69" s="121">
        <f>J69*H69</f>
        <v>0</v>
      </c>
      <c r="L69" s="121">
        <f t="shared" si="25"/>
        <v>0</v>
      </c>
    </row>
    <row r="70" spans="1:13">
      <c r="A70" s="25" t="s">
        <v>120</v>
      </c>
      <c r="B70" s="15" t="s">
        <v>121</v>
      </c>
      <c r="C70" s="15" t="s">
        <v>122</v>
      </c>
      <c r="D70" s="15" t="s">
        <v>127</v>
      </c>
      <c r="E70" s="17" t="s">
        <v>157</v>
      </c>
      <c r="F70" s="147">
        <v>26.4</v>
      </c>
      <c r="G70" s="17">
        <v>1</v>
      </c>
      <c r="H70" s="147">
        <f t="shared" ref="H70:H71" si="28">F70*G70</f>
        <v>26.4</v>
      </c>
      <c r="I70" s="17">
        <v>4</v>
      </c>
      <c r="J70" s="156">
        <v>0</v>
      </c>
      <c r="K70" s="121">
        <f t="shared" ref="K70:K71" si="29">J70*H70</f>
        <v>0</v>
      </c>
      <c r="L70" s="121">
        <f t="shared" si="25"/>
        <v>0</v>
      </c>
    </row>
    <row r="71" spans="1:13">
      <c r="A71" s="25" t="s">
        <v>120</v>
      </c>
      <c r="B71" s="15" t="s">
        <v>121</v>
      </c>
      <c r="C71" s="15" t="s">
        <v>122</v>
      </c>
      <c r="D71" s="15" t="s">
        <v>127</v>
      </c>
      <c r="E71" s="17" t="s">
        <v>158</v>
      </c>
      <c r="F71" s="147"/>
      <c r="G71" s="17">
        <v>2</v>
      </c>
      <c r="H71" s="147">
        <f t="shared" si="28"/>
        <v>0</v>
      </c>
      <c r="I71" s="17">
        <v>4</v>
      </c>
      <c r="J71" s="156">
        <v>0</v>
      </c>
      <c r="K71" s="121">
        <f t="shared" si="29"/>
        <v>0</v>
      </c>
      <c r="L71" s="121">
        <f t="shared" si="25"/>
        <v>0</v>
      </c>
    </row>
    <row r="72" spans="1:13">
      <c r="A72" s="25" t="s">
        <v>120</v>
      </c>
      <c r="B72" s="15" t="s">
        <v>121</v>
      </c>
      <c r="C72" s="15" t="s">
        <v>122</v>
      </c>
      <c r="D72" s="15" t="s">
        <v>127</v>
      </c>
      <c r="E72" s="13" t="s">
        <v>159</v>
      </c>
      <c r="F72" s="150"/>
      <c r="G72" s="151"/>
      <c r="H72" s="150"/>
      <c r="I72" s="152">
        <v>1</v>
      </c>
      <c r="J72" s="153"/>
      <c r="K72" s="156">
        <v>0</v>
      </c>
      <c r="L72" s="121">
        <f t="shared" si="25"/>
        <v>0</v>
      </c>
    </row>
    <row r="73" spans="1:13">
      <c r="A73" s="25" t="s">
        <v>120</v>
      </c>
      <c r="B73" s="15" t="s">
        <v>121</v>
      </c>
      <c r="C73" s="15" t="s">
        <v>122</v>
      </c>
      <c r="D73" s="15" t="s">
        <v>129</v>
      </c>
      <c r="E73" s="17" t="s">
        <v>156</v>
      </c>
      <c r="F73" s="147">
        <v>22.5</v>
      </c>
      <c r="G73" s="17">
        <v>1</v>
      </c>
      <c r="H73" s="147">
        <f>F73*G73</f>
        <v>22.5</v>
      </c>
      <c r="I73" s="17">
        <v>4</v>
      </c>
      <c r="J73" s="156">
        <v>0</v>
      </c>
      <c r="K73" s="121">
        <f>J73*H73</f>
        <v>0</v>
      </c>
      <c r="L73" s="121">
        <f t="shared" si="25"/>
        <v>0</v>
      </c>
    </row>
    <row r="74" spans="1:13">
      <c r="A74" s="25" t="s">
        <v>120</v>
      </c>
      <c r="B74" s="15" t="s">
        <v>121</v>
      </c>
      <c r="C74" s="15" t="s">
        <v>122</v>
      </c>
      <c r="D74" s="15" t="s">
        <v>129</v>
      </c>
      <c r="E74" s="17" t="s">
        <v>157</v>
      </c>
      <c r="F74" s="147">
        <v>22.5</v>
      </c>
      <c r="G74" s="17">
        <v>1</v>
      </c>
      <c r="H74" s="147">
        <f t="shared" ref="H74:H75" si="30">F74*G74</f>
        <v>22.5</v>
      </c>
      <c r="I74" s="17">
        <v>4</v>
      </c>
      <c r="J74" s="156">
        <v>0</v>
      </c>
      <c r="K74" s="121">
        <f t="shared" ref="K74:K75" si="31">J74*H74</f>
        <v>0</v>
      </c>
      <c r="L74" s="121">
        <f t="shared" si="25"/>
        <v>0</v>
      </c>
    </row>
    <row r="75" spans="1:13">
      <c r="A75" s="25" t="s">
        <v>120</v>
      </c>
      <c r="B75" s="15" t="s">
        <v>121</v>
      </c>
      <c r="C75" s="15" t="s">
        <v>122</v>
      </c>
      <c r="D75" s="15" t="s">
        <v>129</v>
      </c>
      <c r="E75" s="17" t="s">
        <v>158</v>
      </c>
      <c r="F75" s="147"/>
      <c r="G75" s="17">
        <v>2</v>
      </c>
      <c r="H75" s="147">
        <f t="shared" si="30"/>
        <v>0</v>
      </c>
      <c r="I75" s="17">
        <v>4</v>
      </c>
      <c r="J75" s="156">
        <v>0</v>
      </c>
      <c r="K75" s="121">
        <f t="shared" si="31"/>
        <v>0</v>
      </c>
      <c r="L75" s="121">
        <f t="shared" si="25"/>
        <v>0</v>
      </c>
    </row>
    <row r="76" spans="1:13">
      <c r="A76" s="25" t="s">
        <v>120</v>
      </c>
      <c r="B76" s="15" t="s">
        <v>121</v>
      </c>
      <c r="C76" s="15" t="s">
        <v>122</v>
      </c>
      <c r="D76" s="15" t="s">
        <v>129</v>
      </c>
      <c r="E76" s="13" t="s">
        <v>159</v>
      </c>
      <c r="F76" s="150"/>
      <c r="G76" s="151"/>
      <c r="H76" s="150"/>
      <c r="I76" s="152">
        <v>1</v>
      </c>
      <c r="J76" s="153"/>
      <c r="K76" s="156">
        <v>0</v>
      </c>
      <c r="L76" s="121">
        <f t="shared" si="25"/>
        <v>0</v>
      </c>
    </row>
    <row r="77" spans="1:13">
      <c r="A77" s="44" t="s">
        <v>120</v>
      </c>
      <c r="B77" s="48" t="s">
        <v>121</v>
      </c>
      <c r="C77" s="48" t="s">
        <v>122</v>
      </c>
      <c r="D77" s="48"/>
      <c r="E77" s="44"/>
      <c r="F77" s="44"/>
      <c r="G77" s="44"/>
      <c r="H77" s="125"/>
      <c r="I77" s="144"/>
      <c r="J77" s="126"/>
      <c r="K77" s="127">
        <f>SUM(K66:K76)</f>
        <v>0</v>
      </c>
      <c r="L77" s="127">
        <f>SUM(L66:L76)</f>
        <v>0</v>
      </c>
    </row>
    <row r="78" spans="1:13">
      <c r="A78" s="25" t="s">
        <v>130</v>
      </c>
      <c r="B78" s="13" t="s">
        <v>131</v>
      </c>
      <c r="C78" s="13" t="s">
        <v>20</v>
      </c>
      <c r="D78" s="13" t="s">
        <v>164</v>
      </c>
      <c r="E78" s="17" t="s">
        <v>156</v>
      </c>
      <c r="F78" s="21">
        <v>24.8</v>
      </c>
      <c r="G78" s="17">
        <v>1</v>
      </c>
      <c r="H78" s="147">
        <f>F78*G78</f>
        <v>24.8</v>
      </c>
      <c r="I78" s="13">
        <v>4</v>
      </c>
      <c r="J78" s="156">
        <v>0</v>
      </c>
      <c r="K78" s="121">
        <f>J78*H78</f>
        <v>0</v>
      </c>
      <c r="L78" s="121">
        <f t="shared" ref="L78" si="32">K78*I78</f>
        <v>0</v>
      </c>
    </row>
    <row r="79" spans="1:13">
      <c r="A79" s="44" t="s">
        <v>130</v>
      </c>
      <c r="B79" s="44" t="s">
        <v>131</v>
      </c>
      <c r="C79" s="44" t="s">
        <v>20</v>
      </c>
      <c r="D79" s="44"/>
      <c r="E79" s="44"/>
      <c r="F79" s="44"/>
      <c r="G79" s="44"/>
      <c r="H79" s="125">
        <f>SUM(H78:H78)</f>
        <v>24.8</v>
      </c>
      <c r="I79" s="144"/>
      <c r="J79" s="130"/>
      <c r="K79" s="127">
        <f>SUM(K78:K78)</f>
        <v>0</v>
      </c>
      <c r="L79" s="146">
        <f>SUM(L78:L78)</f>
        <v>0</v>
      </c>
      <c r="M79" s="132"/>
    </row>
    <row r="80" spans="1:13">
      <c r="A80" s="25" t="s">
        <v>134</v>
      </c>
      <c r="B80" s="13" t="s">
        <v>135</v>
      </c>
      <c r="C80" s="13" t="s">
        <v>20</v>
      </c>
      <c r="D80" s="13" t="s">
        <v>164</v>
      </c>
      <c r="E80" s="17" t="s">
        <v>156</v>
      </c>
      <c r="F80" s="147">
        <v>28.6</v>
      </c>
      <c r="G80" s="17">
        <v>1</v>
      </c>
      <c r="H80" s="147">
        <f>F80*G80</f>
        <v>28.6</v>
      </c>
      <c r="I80" s="13">
        <v>4</v>
      </c>
      <c r="J80" s="156">
        <v>0</v>
      </c>
      <c r="K80" s="121">
        <f>J80*H80</f>
        <v>0</v>
      </c>
      <c r="L80" s="121">
        <f t="shared" ref="L80" si="33">K80*I80</f>
        <v>0</v>
      </c>
      <c r="M80" s="132"/>
    </row>
    <row r="81" spans="1:13">
      <c r="A81" s="44" t="s">
        <v>134</v>
      </c>
      <c r="B81" s="44" t="s">
        <v>135</v>
      </c>
      <c r="C81" s="44" t="s">
        <v>20</v>
      </c>
      <c r="D81" s="44"/>
      <c r="E81" s="44"/>
      <c r="F81" s="44"/>
      <c r="G81" s="39"/>
      <c r="H81" s="134">
        <f>SUM(H80:H80)</f>
        <v>28.6</v>
      </c>
      <c r="I81" s="144"/>
      <c r="J81" s="136"/>
      <c r="K81" s="127">
        <f>SUM(K80:K80)</f>
        <v>0</v>
      </c>
      <c r="L81" s="127">
        <f>SUM(L80:L80)</f>
        <v>0</v>
      </c>
    </row>
    <row r="82" spans="1:13">
      <c r="A82" s="25" t="s">
        <v>136</v>
      </c>
      <c r="B82" s="13" t="s">
        <v>137</v>
      </c>
      <c r="C82" s="13" t="s">
        <v>138</v>
      </c>
      <c r="D82" s="13" t="s">
        <v>139</v>
      </c>
      <c r="E82" s="17" t="s">
        <v>157</v>
      </c>
      <c r="F82" s="147">
        <v>330.48</v>
      </c>
      <c r="G82" s="17">
        <v>1</v>
      </c>
      <c r="H82" s="147">
        <f t="shared" ref="H82:H83" si="34">F82*G82</f>
        <v>330.48</v>
      </c>
      <c r="I82" s="17">
        <v>4</v>
      </c>
      <c r="J82" s="156">
        <v>0</v>
      </c>
      <c r="K82" s="121">
        <f>J82*H82</f>
        <v>0</v>
      </c>
      <c r="L82" s="121">
        <f t="shared" ref="L82:L83" si="35">K82*I82</f>
        <v>0</v>
      </c>
    </row>
    <row r="83" spans="1:13">
      <c r="A83" s="25" t="s">
        <v>136</v>
      </c>
      <c r="B83" s="13" t="s">
        <v>137</v>
      </c>
      <c r="C83" s="13" t="s">
        <v>138</v>
      </c>
      <c r="D83" s="13" t="s">
        <v>139</v>
      </c>
      <c r="E83" s="17" t="s">
        <v>158</v>
      </c>
      <c r="F83" s="147">
        <v>89.6</v>
      </c>
      <c r="G83" s="17">
        <v>2</v>
      </c>
      <c r="H83" s="147">
        <f t="shared" si="34"/>
        <v>179.2</v>
      </c>
      <c r="I83" s="17">
        <v>4</v>
      </c>
      <c r="J83" s="156">
        <v>0</v>
      </c>
      <c r="K83" s="121">
        <f>J83*H83</f>
        <v>0</v>
      </c>
      <c r="L83" s="121">
        <f t="shared" si="35"/>
        <v>0</v>
      </c>
      <c r="M83" s="132"/>
    </row>
    <row r="84" spans="1:13">
      <c r="A84" s="44" t="s">
        <v>136</v>
      </c>
      <c r="B84" s="44" t="s">
        <v>137</v>
      </c>
      <c r="C84" s="44" t="s">
        <v>138</v>
      </c>
      <c r="D84" s="44"/>
      <c r="E84" s="44"/>
      <c r="F84" s="44"/>
      <c r="G84" s="39"/>
      <c r="H84" s="149">
        <f>SUM(H82:H83)</f>
        <v>509.68</v>
      </c>
      <c r="I84" s="144"/>
      <c r="J84" s="126"/>
      <c r="K84" s="127">
        <f>SUM(K82:K83)</f>
        <v>0</v>
      </c>
      <c r="L84" s="127">
        <f>SUM(L82:L83)</f>
        <v>0</v>
      </c>
    </row>
    <row r="85" spans="1:13">
      <c r="A85" s="25" t="s">
        <v>143</v>
      </c>
      <c r="B85" s="13" t="s">
        <v>165</v>
      </c>
      <c r="C85" s="13" t="s">
        <v>61</v>
      </c>
      <c r="D85" s="13"/>
      <c r="E85" s="17" t="s">
        <v>157</v>
      </c>
      <c r="F85" s="147">
        <v>28.28</v>
      </c>
      <c r="G85" s="17">
        <v>1</v>
      </c>
      <c r="H85" s="147">
        <v>28.28</v>
      </c>
      <c r="I85" s="17">
        <v>4</v>
      </c>
      <c r="J85" s="156">
        <v>0</v>
      </c>
      <c r="K85" s="121">
        <f>J85*H85</f>
        <v>0</v>
      </c>
      <c r="L85" s="121">
        <f t="shared" ref="L85" si="36">K85*I85</f>
        <v>0</v>
      </c>
    </row>
    <row r="86" spans="1:13">
      <c r="A86" s="25" t="s">
        <v>143</v>
      </c>
      <c r="B86" s="13" t="s">
        <v>165</v>
      </c>
      <c r="C86" s="13" t="s">
        <v>61</v>
      </c>
      <c r="D86" s="13"/>
      <c r="E86" s="17" t="s">
        <v>158</v>
      </c>
      <c r="F86" s="147">
        <v>6.72</v>
      </c>
      <c r="G86" s="17">
        <v>2</v>
      </c>
      <c r="H86" s="147">
        <v>6.72</v>
      </c>
      <c r="I86" s="17">
        <v>4</v>
      </c>
      <c r="J86" s="156">
        <v>0</v>
      </c>
      <c r="K86" s="121">
        <f>J86*H86</f>
        <v>0</v>
      </c>
      <c r="L86" s="121">
        <v>0</v>
      </c>
    </row>
    <row r="87" spans="1:13">
      <c r="A87" s="44" t="s">
        <v>143</v>
      </c>
      <c r="B87" s="44" t="s">
        <v>137</v>
      </c>
      <c r="C87" s="44" t="s">
        <v>138</v>
      </c>
      <c r="D87" s="44"/>
      <c r="E87" s="44"/>
      <c r="F87" s="44"/>
      <c r="G87" s="39"/>
      <c r="H87" s="149">
        <f>SUM(H85:H86)</f>
        <v>35</v>
      </c>
      <c r="I87" s="47"/>
      <c r="J87" s="136"/>
      <c r="K87" s="127">
        <f>SUM(K85:K86)</f>
        <v>0</v>
      </c>
      <c r="L87" s="127">
        <f>SUM(L85:L86)</f>
        <v>0</v>
      </c>
    </row>
    <row r="88" spans="1:13">
      <c r="A88" s="69" t="s">
        <v>146</v>
      </c>
      <c r="B88" s="69" t="s">
        <v>147</v>
      </c>
      <c r="C88" s="69" t="s">
        <v>146</v>
      </c>
      <c r="D88" s="140"/>
      <c r="E88" s="140" t="s">
        <v>132</v>
      </c>
      <c r="F88" s="140"/>
      <c r="G88" s="140"/>
      <c r="H88" s="67">
        <v>0</v>
      </c>
      <c r="I88" s="68"/>
      <c r="J88" s="141">
        <v>0</v>
      </c>
      <c r="K88" s="142">
        <v>0</v>
      </c>
      <c r="L88" s="142">
        <v>0</v>
      </c>
    </row>
    <row r="89" spans="1:13">
      <c r="A89" s="44" t="s">
        <v>146</v>
      </c>
      <c r="B89" s="44" t="s">
        <v>147</v>
      </c>
      <c r="C89" s="44" t="s">
        <v>146</v>
      </c>
      <c r="D89" s="44"/>
      <c r="E89" s="44"/>
      <c r="F89" s="44"/>
      <c r="G89" s="44"/>
      <c r="H89" s="125">
        <f>SUM(H88)</f>
        <v>0</v>
      </c>
      <c r="I89" s="47"/>
      <c r="J89" s="136"/>
      <c r="K89" s="127">
        <f>SUM(K88)</f>
        <v>0</v>
      </c>
      <c r="L89" s="127">
        <f>SUM(L88)</f>
        <v>0</v>
      </c>
    </row>
    <row r="91" spans="1:13" ht="15" thickBot="1"/>
    <row r="92" spans="1:13" ht="15" thickBot="1">
      <c r="L92" s="98">
        <f>L11+L15+L20+L25+L27+L29+L34+L36+L50+L55+L60+L65+L77+L79+L81+L84+L87+L89</f>
        <v>0</v>
      </c>
    </row>
  </sheetData>
  <sheetProtection algorithmName="SHA-512" hashValue="UmEwdlI6xj0Z4NYqFmNO2W4aMcdb6gPGE/ysWQT2mjzNaJwWEyX3qUhSthLqT5pcRotWQkB0BNAqbplRRqN71w==" saltValue="y5oyy0kX+myzX+mx4Z6wvw==" spinCount="100000" sheet="1" objects="1" scenarios="1"/>
  <mergeCells count="4">
    <mergeCell ref="A1:L2"/>
    <mergeCell ref="A3:L3"/>
    <mergeCell ref="A4:L4"/>
    <mergeCell ref="A5:L5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42E8-3486-498B-A0C3-56C2E7B634AC}">
  <dimension ref="A1:N51"/>
  <sheetViews>
    <sheetView tabSelected="1" topLeftCell="A18" workbookViewId="0">
      <selection activeCell="C22" sqref="C22"/>
    </sheetView>
  </sheetViews>
  <sheetFormatPr defaultRowHeight="14.4"/>
  <cols>
    <col min="1" max="1" width="32" bestFit="1" customWidth="1"/>
    <col min="2" max="9" width="20.6640625" customWidth="1"/>
    <col min="10" max="10" width="31.109375" bestFit="1" customWidth="1"/>
    <col min="11" max="11" width="32" bestFit="1" customWidth="1"/>
  </cols>
  <sheetData>
    <row r="1" spans="1:14" ht="14.4" customHeight="1">
      <c r="A1" s="187" t="s">
        <v>166</v>
      </c>
      <c r="B1" s="188"/>
      <c r="C1" s="188"/>
      <c r="D1" s="188"/>
      <c r="E1" s="188"/>
      <c r="F1" s="188"/>
      <c r="G1" s="188"/>
      <c r="H1" s="188"/>
      <c r="I1" s="188"/>
    </row>
    <row r="2" spans="1:14" ht="14.4" customHeight="1">
      <c r="A2" s="188"/>
      <c r="B2" s="188"/>
      <c r="C2" s="188"/>
      <c r="D2" s="188"/>
      <c r="E2" s="188"/>
      <c r="F2" s="188"/>
      <c r="G2" s="188"/>
      <c r="H2" s="188"/>
      <c r="I2" s="188"/>
    </row>
    <row r="3" spans="1:14" ht="14.4" customHeight="1">
      <c r="A3" s="186"/>
      <c r="B3" s="189"/>
      <c r="C3" s="189"/>
      <c r="D3" s="189"/>
      <c r="E3" s="189"/>
      <c r="F3" s="189"/>
      <c r="G3" s="189"/>
      <c r="H3" s="189"/>
      <c r="I3" s="189"/>
    </row>
    <row r="4" spans="1:14" ht="14.4" customHeight="1">
      <c r="A4" s="175" t="s">
        <v>4</v>
      </c>
      <c r="B4" s="176"/>
      <c r="C4" s="176"/>
      <c r="D4" s="176"/>
      <c r="E4" s="176"/>
      <c r="F4" s="176"/>
      <c r="G4" s="176"/>
      <c r="H4" s="176"/>
      <c r="I4" s="176"/>
      <c r="J4" s="59"/>
      <c r="K4" s="59"/>
      <c r="L4" s="59"/>
      <c r="M4" s="59"/>
      <c r="N4" s="59"/>
    </row>
    <row r="5" spans="1:14" ht="14.4" customHeight="1">
      <c r="A5" s="190"/>
      <c r="B5" s="191"/>
      <c r="C5" s="191"/>
      <c r="D5" s="191"/>
      <c r="E5" s="191"/>
      <c r="F5" s="191"/>
      <c r="G5" s="191"/>
      <c r="H5" s="191"/>
      <c r="I5" s="191"/>
    </row>
    <row r="6" spans="1:14" ht="15">
      <c r="A6" s="192" t="s">
        <v>5</v>
      </c>
      <c r="B6" s="192" t="s">
        <v>167</v>
      </c>
      <c r="C6" s="183" t="s">
        <v>168</v>
      </c>
      <c r="D6" s="184"/>
      <c r="E6" s="184"/>
      <c r="F6" s="184"/>
      <c r="G6" s="184"/>
      <c r="H6" s="185"/>
      <c r="I6" s="192" t="s">
        <v>169</v>
      </c>
    </row>
    <row r="7" spans="1:14" ht="14.4" customHeight="1">
      <c r="A7" s="193"/>
      <c r="B7" s="193"/>
      <c r="C7" s="183" t="s">
        <v>170</v>
      </c>
      <c r="D7" s="184"/>
      <c r="E7" s="185"/>
      <c r="F7" s="183" t="s">
        <v>171</v>
      </c>
      <c r="G7" s="184"/>
      <c r="H7" s="185"/>
      <c r="I7" s="193"/>
    </row>
    <row r="8" spans="1:14" ht="14.4" customHeight="1">
      <c r="A8" s="194"/>
      <c r="B8" s="194"/>
      <c r="C8" s="49" t="s">
        <v>172</v>
      </c>
      <c r="D8" s="50" t="s">
        <v>173</v>
      </c>
      <c r="E8" s="50" t="s">
        <v>174</v>
      </c>
      <c r="F8" s="50" t="s">
        <v>172</v>
      </c>
      <c r="G8" s="50" t="s">
        <v>173</v>
      </c>
      <c r="H8" s="51" t="s">
        <v>174</v>
      </c>
      <c r="I8" s="194"/>
    </row>
    <row r="9" spans="1:14" ht="15" customHeight="1">
      <c r="A9" s="36" t="s">
        <v>18</v>
      </c>
      <c r="B9" s="16">
        <f>'Calc. Regulier'!M17</f>
        <v>0</v>
      </c>
      <c r="C9" s="164">
        <v>0</v>
      </c>
      <c r="D9" s="165">
        <v>0</v>
      </c>
      <c r="E9" s="58">
        <f>C9*D9</f>
        <v>0</v>
      </c>
      <c r="F9" s="16">
        <f>B9-C9</f>
        <v>0</v>
      </c>
      <c r="G9" s="166">
        <v>0</v>
      </c>
      <c r="H9" s="58">
        <f>F9*G9</f>
        <v>0</v>
      </c>
      <c r="I9" s="101">
        <f>E9+H9</f>
        <v>0</v>
      </c>
    </row>
    <row r="10" spans="1:14" ht="15" customHeight="1">
      <c r="A10" s="36" t="s">
        <v>37</v>
      </c>
      <c r="B10" s="16">
        <f>'Calc. Regulier'!M21</f>
        <v>0</v>
      </c>
      <c r="C10" s="164">
        <v>0</v>
      </c>
      <c r="D10" s="165">
        <v>0</v>
      </c>
      <c r="E10" s="58">
        <f t="shared" ref="E10:E26" si="0">C10*D10</f>
        <v>0</v>
      </c>
      <c r="F10" s="16">
        <f t="shared" ref="F10:F26" si="1">B10-C10</f>
        <v>0</v>
      </c>
      <c r="G10" s="166">
        <v>0</v>
      </c>
      <c r="H10" s="58">
        <f t="shared" ref="H10:H26" si="2">F10*G10</f>
        <v>0</v>
      </c>
      <c r="I10" s="101">
        <f t="shared" ref="I10:I26" si="3">E10+H10</f>
        <v>0</v>
      </c>
    </row>
    <row r="11" spans="1:14" ht="15" customHeight="1">
      <c r="A11" s="36" t="s">
        <v>44</v>
      </c>
      <c r="B11" s="16">
        <f>'Calc. Regulier'!M30</f>
        <v>0</v>
      </c>
      <c r="C11" s="164">
        <v>0</v>
      </c>
      <c r="D11" s="165">
        <v>0</v>
      </c>
      <c r="E11" s="58">
        <f t="shared" si="0"/>
        <v>0</v>
      </c>
      <c r="F11" s="16">
        <f t="shared" si="1"/>
        <v>0</v>
      </c>
      <c r="G11" s="166">
        <v>0</v>
      </c>
      <c r="H11" s="58">
        <f t="shared" si="2"/>
        <v>0</v>
      </c>
      <c r="I11" s="101">
        <f t="shared" si="3"/>
        <v>0</v>
      </c>
    </row>
    <row r="12" spans="1:14" ht="15" customHeight="1">
      <c r="A12" s="36" t="s">
        <v>53</v>
      </c>
      <c r="B12" s="16">
        <f>'Calc. Regulier'!M34</f>
        <v>0</v>
      </c>
      <c r="C12" s="164">
        <v>0</v>
      </c>
      <c r="D12" s="165">
        <v>0</v>
      </c>
      <c r="E12" s="58">
        <f t="shared" si="0"/>
        <v>0</v>
      </c>
      <c r="F12" s="16">
        <f t="shared" si="1"/>
        <v>0</v>
      </c>
      <c r="G12" s="166">
        <v>0</v>
      </c>
      <c r="H12" s="58">
        <f t="shared" si="2"/>
        <v>0</v>
      </c>
      <c r="I12" s="101">
        <f t="shared" si="3"/>
        <v>0</v>
      </c>
    </row>
    <row r="13" spans="1:14" ht="15" customHeight="1">
      <c r="A13" s="36" t="s">
        <v>59</v>
      </c>
      <c r="B13" s="16">
        <f>'Calc. Regulier'!M37</f>
        <v>0</v>
      </c>
      <c r="C13" s="164">
        <v>0</v>
      </c>
      <c r="D13" s="165">
        <v>0</v>
      </c>
      <c r="E13" s="58">
        <f t="shared" si="0"/>
        <v>0</v>
      </c>
      <c r="F13" s="16">
        <f t="shared" si="1"/>
        <v>0</v>
      </c>
      <c r="G13" s="166">
        <v>0</v>
      </c>
      <c r="H13" s="58">
        <f t="shared" si="2"/>
        <v>0</v>
      </c>
      <c r="I13" s="101">
        <f t="shared" si="3"/>
        <v>0</v>
      </c>
    </row>
    <row r="14" spans="1:14">
      <c r="A14" s="36" t="s">
        <v>66</v>
      </c>
      <c r="B14" s="16">
        <f>'Calc. Regulier'!M39</f>
        <v>0</v>
      </c>
      <c r="C14" s="164">
        <v>0</v>
      </c>
      <c r="D14" s="165">
        <v>0</v>
      </c>
      <c r="E14" s="58">
        <f t="shared" si="0"/>
        <v>0</v>
      </c>
      <c r="F14" s="16">
        <f t="shared" si="1"/>
        <v>0</v>
      </c>
      <c r="G14" s="166">
        <v>0</v>
      </c>
      <c r="H14" s="58">
        <f t="shared" si="2"/>
        <v>0</v>
      </c>
      <c r="I14" s="101">
        <f t="shared" si="3"/>
        <v>0</v>
      </c>
    </row>
    <row r="15" spans="1:14">
      <c r="A15" s="36" t="s">
        <v>68</v>
      </c>
      <c r="B15" s="16">
        <f>'Calc. Regulier'!M49</f>
        <v>0</v>
      </c>
      <c r="C15" s="164">
        <v>0</v>
      </c>
      <c r="D15" s="165">
        <v>0</v>
      </c>
      <c r="E15" s="58">
        <f t="shared" si="0"/>
        <v>0</v>
      </c>
      <c r="F15" s="16">
        <f t="shared" si="1"/>
        <v>0</v>
      </c>
      <c r="G15" s="166">
        <v>0</v>
      </c>
      <c r="H15" s="58">
        <f t="shared" si="2"/>
        <v>0</v>
      </c>
      <c r="I15" s="101">
        <f t="shared" si="3"/>
        <v>0</v>
      </c>
    </row>
    <row r="16" spans="1:14">
      <c r="A16" s="36" t="s">
        <v>79</v>
      </c>
      <c r="B16" s="16">
        <f>'Calc. Regulier'!M54</f>
        <v>0</v>
      </c>
      <c r="C16" s="164">
        <v>0</v>
      </c>
      <c r="D16" s="165">
        <v>0</v>
      </c>
      <c r="E16" s="58">
        <f t="shared" si="0"/>
        <v>0</v>
      </c>
      <c r="F16" s="16">
        <f t="shared" si="1"/>
        <v>0</v>
      </c>
      <c r="G16" s="166">
        <v>0</v>
      </c>
      <c r="H16" s="58">
        <f t="shared" si="2"/>
        <v>0</v>
      </c>
      <c r="I16" s="101">
        <f t="shared" si="3"/>
        <v>0</v>
      </c>
    </row>
    <row r="17" spans="1:10">
      <c r="A17" s="36" t="s">
        <v>20</v>
      </c>
      <c r="B17" s="16">
        <f>'Calc. Regulier'!M102</f>
        <v>0</v>
      </c>
      <c r="C17" s="164">
        <v>0</v>
      </c>
      <c r="D17" s="165">
        <v>0</v>
      </c>
      <c r="E17" s="58">
        <f t="shared" si="0"/>
        <v>0</v>
      </c>
      <c r="F17" s="16">
        <f t="shared" si="1"/>
        <v>0</v>
      </c>
      <c r="G17" s="166">
        <v>0</v>
      </c>
      <c r="H17" s="58">
        <f t="shared" si="2"/>
        <v>0</v>
      </c>
      <c r="I17" s="101">
        <f t="shared" si="3"/>
        <v>0</v>
      </c>
    </row>
    <row r="18" spans="1:10">
      <c r="A18" s="36" t="s">
        <v>175</v>
      </c>
      <c r="B18" s="16">
        <f>'Calc. Regulier'!M109</f>
        <v>0</v>
      </c>
      <c r="C18" s="164">
        <v>0</v>
      </c>
      <c r="D18" s="165">
        <v>0</v>
      </c>
      <c r="E18" s="58">
        <f t="shared" si="0"/>
        <v>0</v>
      </c>
      <c r="F18" s="16">
        <f t="shared" si="1"/>
        <v>0</v>
      </c>
      <c r="G18" s="166">
        <v>0</v>
      </c>
      <c r="H18" s="58">
        <f t="shared" si="2"/>
        <v>0</v>
      </c>
      <c r="I18" s="101">
        <f t="shared" si="3"/>
        <v>0</v>
      </c>
    </row>
    <row r="19" spans="1:10">
      <c r="A19" s="36" t="s">
        <v>109</v>
      </c>
      <c r="B19" s="16">
        <f>'Calc. Regulier'!M116</f>
        <v>0</v>
      </c>
      <c r="C19" s="164">
        <v>0</v>
      </c>
      <c r="D19" s="165">
        <v>0</v>
      </c>
      <c r="E19" s="58">
        <f t="shared" si="0"/>
        <v>0</v>
      </c>
      <c r="F19" s="16">
        <f t="shared" si="1"/>
        <v>0</v>
      </c>
      <c r="G19" s="166">
        <v>0</v>
      </c>
      <c r="H19" s="58">
        <f t="shared" si="2"/>
        <v>0</v>
      </c>
      <c r="I19" s="101">
        <f t="shared" si="3"/>
        <v>0</v>
      </c>
    </row>
    <row r="20" spans="1:10">
      <c r="A20" s="36" t="s">
        <v>116</v>
      </c>
      <c r="B20" s="16">
        <f>'Calc. Regulier'!M120</f>
        <v>0</v>
      </c>
      <c r="C20" s="164">
        <v>0</v>
      </c>
      <c r="D20" s="165">
        <v>0</v>
      </c>
      <c r="E20" s="58">
        <f t="shared" si="0"/>
        <v>0</v>
      </c>
      <c r="F20" s="16">
        <f t="shared" si="1"/>
        <v>0</v>
      </c>
      <c r="G20" s="166">
        <v>0</v>
      </c>
      <c r="H20" s="58">
        <f t="shared" si="2"/>
        <v>0</v>
      </c>
      <c r="I20" s="101">
        <f t="shared" si="3"/>
        <v>0</v>
      </c>
    </row>
    <row r="21" spans="1:10">
      <c r="A21" s="36" t="s">
        <v>120</v>
      </c>
      <c r="B21" s="16">
        <f>'Calc. Regulier'!M130</f>
        <v>0</v>
      </c>
      <c r="C21" s="164">
        <v>0</v>
      </c>
      <c r="D21" s="165">
        <v>0</v>
      </c>
      <c r="E21" s="58">
        <f t="shared" si="0"/>
        <v>0</v>
      </c>
      <c r="F21" s="16">
        <f t="shared" si="1"/>
        <v>0</v>
      </c>
      <c r="G21" s="166">
        <v>0</v>
      </c>
      <c r="H21" s="58">
        <f t="shared" si="2"/>
        <v>0</v>
      </c>
      <c r="I21" s="101">
        <f t="shared" si="3"/>
        <v>0</v>
      </c>
    </row>
    <row r="22" spans="1:10">
      <c r="A22" s="36" t="s">
        <v>130</v>
      </c>
      <c r="B22" s="16">
        <f>'Calc. Regulier'!M132</f>
        <v>0</v>
      </c>
      <c r="C22" s="16">
        <v>0</v>
      </c>
      <c r="D22" s="162">
        <v>0</v>
      </c>
      <c r="E22" s="58">
        <f t="shared" si="0"/>
        <v>0</v>
      </c>
      <c r="F22" s="16">
        <f t="shared" si="1"/>
        <v>0</v>
      </c>
      <c r="G22" s="163">
        <v>0</v>
      </c>
      <c r="H22" s="58">
        <f t="shared" si="2"/>
        <v>0</v>
      </c>
      <c r="I22" s="101">
        <f t="shared" si="3"/>
        <v>0</v>
      </c>
    </row>
    <row r="23" spans="1:10">
      <c r="A23" s="36" t="s">
        <v>134</v>
      </c>
      <c r="B23" s="16">
        <f>'Calc. Regulier'!M134</f>
        <v>0</v>
      </c>
      <c r="C23" s="16">
        <v>0</v>
      </c>
      <c r="D23" s="162">
        <v>0</v>
      </c>
      <c r="E23" s="58">
        <f t="shared" si="0"/>
        <v>0</v>
      </c>
      <c r="F23" s="16">
        <f t="shared" si="1"/>
        <v>0</v>
      </c>
      <c r="G23" s="163">
        <v>0</v>
      </c>
      <c r="H23" s="58">
        <f t="shared" si="2"/>
        <v>0</v>
      </c>
      <c r="I23" s="101">
        <f t="shared" si="3"/>
        <v>0</v>
      </c>
    </row>
    <row r="24" spans="1:10">
      <c r="A24" s="36" t="s">
        <v>136</v>
      </c>
      <c r="B24" s="16">
        <f>'Calc. Regulier'!M139</f>
        <v>0</v>
      </c>
      <c r="C24" s="164">
        <v>0</v>
      </c>
      <c r="D24" s="165">
        <v>0</v>
      </c>
      <c r="E24" s="58">
        <f t="shared" si="0"/>
        <v>0</v>
      </c>
      <c r="F24" s="16">
        <f t="shared" si="1"/>
        <v>0</v>
      </c>
      <c r="G24" s="166">
        <v>0</v>
      </c>
      <c r="H24" s="58">
        <f t="shared" si="2"/>
        <v>0</v>
      </c>
      <c r="I24" s="101">
        <f t="shared" si="3"/>
        <v>0</v>
      </c>
    </row>
    <row r="25" spans="1:10">
      <c r="A25" s="36" t="s">
        <v>143</v>
      </c>
      <c r="B25" s="16">
        <f>'Calc. Regulier'!M143</f>
        <v>0</v>
      </c>
      <c r="C25" s="164">
        <v>0</v>
      </c>
      <c r="D25" s="165">
        <v>0</v>
      </c>
      <c r="E25" s="58">
        <f t="shared" si="0"/>
        <v>0</v>
      </c>
      <c r="F25" s="16">
        <f t="shared" si="1"/>
        <v>0</v>
      </c>
      <c r="G25" s="166">
        <v>0</v>
      </c>
      <c r="H25" s="58">
        <f t="shared" si="2"/>
        <v>0</v>
      </c>
      <c r="I25" s="101">
        <f t="shared" si="3"/>
        <v>0</v>
      </c>
    </row>
    <row r="26" spans="1:10" ht="15" thickBot="1">
      <c r="A26" s="36" t="s">
        <v>146</v>
      </c>
      <c r="B26" s="16">
        <f>'Calc. Regulier'!M147</f>
        <v>0</v>
      </c>
      <c r="C26" s="164">
        <v>0</v>
      </c>
      <c r="D26" s="165">
        <v>0</v>
      </c>
      <c r="E26" s="58">
        <f t="shared" si="0"/>
        <v>0</v>
      </c>
      <c r="F26" s="16">
        <f t="shared" si="1"/>
        <v>0</v>
      </c>
      <c r="G26" s="166">
        <v>0</v>
      </c>
      <c r="H26" s="58">
        <f t="shared" si="2"/>
        <v>0</v>
      </c>
      <c r="I26" s="101">
        <f t="shared" si="3"/>
        <v>0</v>
      </c>
    </row>
    <row r="27" spans="1:10" ht="15.6" thickBot="1">
      <c r="A27" s="94" t="s">
        <v>176</v>
      </c>
      <c r="B27" s="95">
        <f>SUM(B9:B26)</f>
        <v>0</v>
      </c>
      <c r="C27" s="95">
        <f>SUM(C9:C26)</f>
        <v>0</v>
      </c>
      <c r="D27" s="96"/>
      <c r="E27" s="100">
        <f>SUM(E9:E26)</f>
        <v>0</v>
      </c>
      <c r="F27" s="95">
        <f>SUM(F9:F26)</f>
        <v>0</v>
      </c>
      <c r="G27" s="97"/>
      <c r="H27" s="106">
        <f>SUM(H9:H26)</f>
        <v>0</v>
      </c>
      <c r="I27" s="107">
        <f>SUM(I9:I26)</f>
        <v>0</v>
      </c>
      <c r="J27" s="105" t="s">
        <v>177</v>
      </c>
    </row>
    <row r="28" spans="1:10">
      <c r="I28" s="93"/>
    </row>
    <row r="29" spans="1:10">
      <c r="I29" s="60"/>
    </row>
    <row r="30" spans="1:10" ht="26.4">
      <c r="A30" s="186" t="s">
        <v>178</v>
      </c>
      <c r="B30" s="186"/>
    </row>
    <row r="31" spans="1:10" ht="15">
      <c r="A31" s="37" t="s">
        <v>5</v>
      </c>
      <c r="B31" s="37" t="s">
        <v>169</v>
      </c>
    </row>
    <row r="32" spans="1:10">
      <c r="A32" s="15" t="s">
        <v>18</v>
      </c>
      <c r="B32" s="52">
        <f>'Calc. Glas '!L11</f>
        <v>0</v>
      </c>
    </row>
    <row r="33" spans="1:2">
      <c r="A33" s="15" t="s">
        <v>37</v>
      </c>
      <c r="B33" s="52">
        <f>'Calc. Glas '!L15</f>
        <v>0</v>
      </c>
    </row>
    <row r="34" spans="1:2">
      <c r="A34" s="15" t="s">
        <v>44</v>
      </c>
      <c r="B34" s="52">
        <f>'Calc. Glas '!L20</f>
        <v>0</v>
      </c>
    </row>
    <row r="35" spans="1:2">
      <c r="A35" s="15" t="s">
        <v>53</v>
      </c>
      <c r="B35" s="52">
        <f>'Calc. Glas '!L25</f>
        <v>0</v>
      </c>
    </row>
    <row r="36" spans="1:2">
      <c r="A36" s="15" t="s">
        <v>59</v>
      </c>
      <c r="B36" s="52">
        <f>'Calc. Glas '!L27</f>
        <v>0</v>
      </c>
    </row>
    <row r="37" spans="1:2">
      <c r="A37" s="15" t="s">
        <v>66</v>
      </c>
      <c r="B37" s="52">
        <f>'Calc. Glas '!L29</f>
        <v>0</v>
      </c>
    </row>
    <row r="38" spans="1:2">
      <c r="A38" s="15" t="s">
        <v>68</v>
      </c>
      <c r="B38" s="52">
        <f>'Calc. Glas '!L34</f>
        <v>0</v>
      </c>
    </row>
    <row r="39" spans="1:2">
      <c r="A39" s="15" t="s">
        <v>79</v>
      </c>
      <c r="B39" s="52">
        <f>'Calc. Glas '!L36</f>
        <v>0</v>
      </c>
    </row>
    <row r="40" spans="1:2">
      <c r="A40" s="15" t="s">
        <v>20</v>
      </c>
      <c r="B40" s="52">
        <f>'Calc. Glas '!L50</f>
        <v>0</v>
      </c>
    </row>
    <row r="41" spans="1:2">
      <c r="A41" s="36" t="s">
        <v>175</v>
      </c>
      <c r="B41" s="52">
        <f>'Calc. Glas '!L55</f>
        <v>0</v>
      </c>
    </row>
    <row r="42" spans="1:2">
      <c r="A42" s="15" t="s">
        <v>109</v>
      </c>
      <c r="B42" s="52">
        <f>'Calc. Glas '!L60</f>
        <v>0</v>
      </c>
    </row>
    <row r="43" spans="1:2">
      <c r="A43" s="15" t="s">
        <v>116</v>
      </c>
      <c r="B43" s="52">
        <f>'Calc. Glas '!L65</f>
        <v>0</v>
      </c>
    </row>
    <row r="44" spans="1:2">
      <c r="A44" s="15" t="s">
        <v>120</v>
      </c>
      <c r="B44" s="52">
        <f>'Calc. Glas '!L77</f>
        <v>0</v>
      </c>
    </row>
    <row r="45" spans="1:2">
      <c r="A45" s="15" t="s">
        <v>130</v>
      </c>
      <c r="B45" s="52">
        <f>'Calc. Glas '!L79</f>
        <v>0</v>
      </c>
    </row>
    <row r="46" spans="1:2">
      <c r="A46" s="15" t="s">
        <v>134</v>
      </c>
      <c r="B46" s="52">
        <f>'Calc. Glas '!L81</f>
        <v>0</v>
      </c>
    </row>
    <row r="47" spans="1:2">
      <c r="A47" s="15" t="s">
        <v>136</v>
      </c>
      <c r="B47" s="52">
        <f>'Calc. Glas '!L84</f>
        <v>0</v>
      </c>
    </row>
    <row r="48" spans="1:2">
      <c r="A48" s="15" t="s">
        <v>143</v>
      </c>
      <c r="B48" s="52">
        <f>'Calc. Glas '!L87</f>
        <v>0</v>
      </c>
    </row>
    <row r="49" spans="1:2" ht="15" thickBot="1">
      <c r="A49" s="13" t="s">
        <v>146</v>
      </c>
      <c r="B49" s="92">
        <f>'Calc. Glas '!L89</f>
        <v>0</v>
      </c>
    </row>
    <row r="50" spans="1:2" ht="15" thickBot="1">
      <c r="A50" s="104" t="s">
        <v>179</v>
      </c>
      <c r="B50" s="98">
        <f>SUM(B32:B49)</f>
        <v>0</v>
      </c>
    </row>
    <row r="51" spans="1:2">
      <c r="A51" s="99"/>
    </row>
  </sheetData>
  <sheetProtection algorithmName="SHA-512" hashValue="5/QDRLkOqn2Psm5PLrbh0u1MNzi5eajR262lhyulSQd+KW+NnHZU5Or1rfoN8BFGae1uBYYnjszk3BArxxLWqg==" saltValue="oUlMDTWrY03f2QEQ0hI3QA==" spinCount="100000" sheet="1" objects="1" scenarios="1"/>
  <mergeCells count="11">
    <mergeCell ref="F7:H7"/>
    <mergeCell ref="A30:B30"/>
    <mergeCell ref="A1:I2"/>
    <mergeCell ref="A3:I3"/>
    <mergeCell ref="A4:I4"/>
    <mergeCell ref="A5:I5"/>
    <mergeCell ref="A6:A8"/>
    <mergeCell ref="B6:B8"/>
    <mergeCell ref="C6:H6"/>
    <mergeCell ref="I6:I8"/>
    <mergeCell ref="C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1046-86B6-450F-9168-D9EDFFD3A399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C63A9-B82E-4D2B-8AF2-F922EF10CF97}">
  <dimension ref="A1:L45"/>
  <sheetViews>
    <sheetView workbookViewId="0">
      <selection activeCell="C16" sqref="C16"/>
    </sheetView>
  </sheetViews>
  <sheetFormatPr defaultRowHeight="14.4"/>
  <cols>
    <col min="1" max="1" width="83" style="202" customWidth="1"/>
    <col min="2" max="2" width="23.6640625" style="202" customWidth="1"/>
    <col min="3" max="3" width="24.109375" style="202" customWidth="1"/>
    <col min="4" max="4" width="36.88671875" style="202" bestFit="1" customWidth="1"/>
    <col min="5" max="5" width="17.33203125" style="202" customWidth="1"/>
    <col min="6" max="16384" width="8.88671875" style="202"/>
  </cols>
  <sheetData>
    <row r="1" spans="1:12">
      <c r="A1" s="198" t="s">
        <v>229</v>
      </c>
      <c r="B1" s="199"/>
      <c r="C1" s="199"/>
      <c r="D1" s="200"/>
      <c r="E1" s="200"/>
      <c r="F1" s="201"/>
      <c r="G1" s="201"/>
      <c r="H1" s="201"/>
      <c r="I1" s="201"/>
      <c r="J1" s="201"/>
      <c r="K1" s="201"/>
      <c r="L1" s="201"/>
    </row>
    <row r="2" spans="1:12">
      <c r="A2" s="199"/>
      <c r="B2" s="199"/>
      <c r="C2" s="199"/>
      <c r="D2" s="200"/>
      <c r="E2" s="200"/>
      <c r="F2" s="201"/>
      <c r="G2" s="201"/>
      <c r="H2" s="201"/>
      <c r="I2" s="201"/>
      <c r="J2" s="201"/>
      <c r="K2" s="201"/>
      <c r="L2" s="201"/>
    </row>
    <row r="3" spans="1:12">
      <c r="A3" s="203"/>
      <c r="B3" s="199"/>
      <c r="C3" s="199"/>
      <c r="D3" s="200"/>
      <c r="E3" s="200"/>
      <c r="F3" s="201"/>
      <c r="G3" s="201"/>
      <c r="H3" s="201"/>
      <c r="I3" s="201"/>
      <c r="J3" s="201"/>
      <c r="K3" s="201"/>
      <c r="L3" s="201"/>
    </row>
    <row r="4" spans="1:12">
      <c r="A4" s="204" t="s">
        <v>4</v>
      </c>
      <c r="B4" s="205"/>
      <c r="C4" s="205"/>
      <c r="F4" s="206"/>
      <c r="G4" s="206"/>
      <c r="H4" s="206"/>
      <c r="I4" s="206"/>
      <c r="J4" s="206"/>
      <c r="K4" s="206"/>
      <c r="L4" s="206"/>
    </row>
    <row r="5" spans="1:12" ht="15" thickBot="1">
      <c r="A5" s="207"/>
      <c r="B5" s="208"/>
      <c r="C5" s="208"/>
    </row>
    <row r="6" spans="1:12">
      <c r="A6" s="209" t="s">
        <v>180</v>
      </c>
      <c r="B6" s="210"/>
      <c r="C6" s="211"/>
    </row>
    <row r="7" spans="1:12" s="214" customFormat="1">
      <c r="A7" s="212" t="s">
        <v>181</v>
      </c>
      <c r="B7" s="195" t="s">
        <v>182</v>
      </c>
      <c r="C7" s="213"/>
      <c r="D7" s="61"/>
      <c r="E7" s="62"/>
    </row>
    <row r="8" spans="1:12" s="214" customFormat="1">
      <c r="A8" s="215"/>
      <c r="B8" s="63" t="s">
        <v>183</v>
      </c>
      <c r="C8" s="63" t="s">
        <v>184</v>
      </c>
      <c r="D8" s="216"/>
    </row>
    <row r="9" spans="1:12">
      <c r="A9" s="217" t="s">
        <v>185</v>
      </c>
      <c r="B9" s="167">
        <v>0</v>
      </c>
      <c r="C9" s="167">
        <v>0</v>
      </c>
    </row>
    <row r="10" spans="1:12">
      <c r="A10" s="217" t="s">
        <v>186</v>
      </c>
      <c r="B10" s="167">
        <v>0</v>
      </c>
      <c r="C10" s="167">
        <v>0</v>
      </c>
    </row>
    <row r="11" spans="1:12">
      <c r="A11" s="217" t="s">
        <v>187</v>
      </c>
      <c r="B11" s="167">
        <v>0</v>
      </c>
      <c r="C11" s="167">
        <v>0</v>
      </c>
    </row>
    <row r="12" spans="1:12">
      <c r="A12" s="217" t="s">
        <v>188</v>
      </c>
      <c r="B12" s="167">
        <v>0</v>
      </c>
      <c r="C12" s="167">
        <v>0</v>
      </c>
    </row>
    <row r="14" spans="1:12">
      <c r="A14" s="204" t="s">
        <v>189</v>
      </c>
      <c r="B14" s="218"/>
      <c r="C14" s="218"/>
      <c r="D14" s="219"/>
      <c r="E14" s="206"/>
    </row>
    <row r="15" spans="1:12" s="223" customFormat="1">
      <c r="A15" s="220" t="s">
        <v>181</v>
      </c>
      <c r="B15" s="195" t="s">
        <v>190</v>
      </c>
      <c r="C15" s="221"/>
      <c r="D15" s="222"/>
    </row>
    <row r="16" spans="1:12" s="223" customFormat="1">
      <c r="A16" s="224"/>
      <c r="B16" s="63" t="s">
        <v>191</v>
      </c>
      <c r="C16" s="63" t="s">
        <v>192</v>
      </c>
    </row>
    <row r="17" spans="1:3">
      <c r="A17" s="217" t="s">
        <v>193</v>
      </c>
      <c r="B17" s="167">
        <v>0</v>
      </c>
      <c r="C17" s="167">
        <v>0</v>
      </c>
    </row>
    <row r="18" spans="1:3">
      <c r="A18" s="217" t="s">
        <v>194</v>
      </c>
      <c r="B18" s="167">
        <v>0</v>
      </c>
      <c r="C18" s="167">
        <v>0</v>
      </c>
    </row>
    <row r="19" spans="1:3">
      <c r="A19" s="217" t="s">
        <v>195</v>
      </c>
      <c r="B19" s="167">
        <v>0</v>
      </c>
      <c r="C19" s="167">
        <v>0</v>
      </c>
    </row>
    <row r="20" spans="1:3">
      <c r="A20" s="217" t="s">
        <v>196</v>
      </c>
      <c r="B20" s="167">
        <v>0</v>
      </c>
      <c r="C20" s="167">
        <v>0</v>
      </c>
    </row>
    <row r="21" spans="1:3">
      <c r="A21" s="217" t="s">
        <v>197</v>
      </c>
      <c r="B21" s="167">
        <v>0</v>
      </c>
      <c r="C21" s="167">
        <v>0</v>
      </c>
    </row>
    <row r="22" spans="1:3">
      <c r="A22" s="217" t="s">
        <v>231</v>
      </c>
      <c r="B22" s="167">
        <v>0</v>
      </c>
      <c r="C22" s="196"/>
    </row>
    <row r="23" spans="1:3">
      <c r="A23" s="217" t="s">
        <v>198</v>
      </c>
      <c r="B23" s="167">
        <v>0</v>
      </c>
      <c r="C23" s="167">
        <v>0</v>
      </c>
    </row>
    <row r="24" spans="1:3">
      <c r="A24" s="217" t="s">
        <v>199</v>
      </c>
      <c r="B24" s="167">
        <v>0</v>
      </c>
      <c r="C24" s="167">
        <v>0</v>
      </c>
    </row>
    <row r="25" spans="1:3">
      <c r="A25" s="217" t="s">
        <v>234</v>
      </c>
      <c r="B25" s="167">
        <v>0</v>
      </c>
      <c r="C25" s="197"/>
    </row>
    <row r="26" spans="1:3">
      <c r="A26" s="217" t="s">
        <v>235</v>
      </c>
      <c r="B26" s="167">
        <v>0</v>
      </c>
      <c r="C26" s="197"/>
    </row>
    <row r="27" spans="1:3">
      <c r="A27" s="217" t="s">
        <v>205</v>
      </c>
      <c r="B27" s="167">
        <v>0</v>
      </c>
      <c r="C27" s="197"/>
    </row>
    <row r="28" spans="1:3">
      <c r="A28" s="217" t="s">
        <v>232</v>
      </c>
      <c r="B28" s="167">
        <v>0</v>
      </c>
      <c r="C28" s="167">
        <v>0</v>
      </c>
    </row>
    <row r="29" spans="1:3" s="223" customFormat="1">
      <c r="A29" s="225" t="s">
        <v>181</v>
      </c>
      <c r="B29" s="195" t="s">
        <v>182</v>
      </c>
      <c r="C29" s="226"/>
    </row>
    <row r="30" spans="1:3" s="223" customFormat="1">
      <c r="A30" s="224"/>
      <c r="B30" s="63" t="s">
        <v>200</v>
      </c>
      <c r="C30" s="227" t="s">
        <v>201</v>
      </c>
    </row>
    <row r="31" spans="1:3" s="223" customFormat="1">
      <c r="A31" s="228" t="s">
        <v>233</v>
      </c>
      <c r="B31" s="167">
        <v>0</v>
      </c>
      <c r="C31" s="238">
        <v>0</v>
      </c>
    </row>
    <row r="32" spans="1:3">
      <c r="A32" s="217" t="s">
        <v>202</v>
      </c>
      <c r="B32" s="167">
        <v>0</v>
      </c>
      <c r="C32" s="167">
        <v>0</v>
      </c>
    </row>
    <row r="33" spans="1:4">
      <c r="A33" s="217" t="s">
        <v>203</v>
      </c>
      <c r="B33" s="167">
        <v>0</v>
      </c>
      <c r="C33" s="167">
        <v>0</v>
      </c>
    </row>
    <row r="34" spans="1:4">
      <c r="A34" s="217" t="s">
        <v>204</v>
      </c>
      <c r="B34" s="167">
        <v>0</v>
      </c>
      <c r="C34" s="167">
        <v>0</v>
      </c>
    </row>
    <row r="36" spans="1:4">
      <c r="A36" s="204" t="s">
        <v>206</v>
      </c>
      <c r="B36" s="218"/>
      <c r="C36" s="205"/>
    </row>
    <row r="37" spans="1:4" s="232" customFormat="1" ht="15">
      <c r="A37" s="229" t="s">
        <v>181</v>
      </c>
      <c r="B37" s="230" t="s">
        <v>207</v>
      </c>
      <c r="C37" s="221"/>
      <c r="D37" s="231"/>
    </row>
    <row r="38" spans="1:4" s="232" customFormat="1">
      <c r="A38" s="233"/>
      <c r="B38" s="234" t="s">
        <v>208</v>
      </c>
      <c r="C38" s="235" t="s">
        <v>171</v>
      </c>
    </row>
    <row r="39" spans="1:4" s="232" customFormat="1">
      <c r="A39" s="236"/>
      <c r="B39" s="237" t="s">
        <v>173</v>
      </c>
      <c r="C39" s="235" t="s">
        <v>173</v>
      </c>
    </row>
    <row r="40" spans="1:4">
      <c r="A40" s="217" t="s">
        <v>209</v>
      </c>
      <c r="B40" s="167">
        <v>0</v>
      </c>
      <c r="C40" s="167">
        <v>0</v>
      </c>
    </row>
    <row r="41" spans="1:4">
      <c r="A41" s="217" t="s">
        <v>210</v>
      </c>
      <c r="B41" s="167">
        <v>0</v>
      </c>
      <c r="C41" s="167">
        <v>0</v>
      </c>
    </row>
    <row r="42" spans="1:4">
      <c r="A42" s="217" t="s">
        <v>211</v>
      </c>
      <c r="B42" s="167">
        <v>0</v>
      </c>
      <c r="C42" s="167">
        <v>0</v>
      </c>
    </row>
    <row r="43" spans="1:4">
      <c r="A43" s="217" t="s">
        <v>212</v>
      </c>
      <c r="B43" s="167">
        <v>0</v>
      </c>
      <c r="C43" s="167">
        <v>0</v>
      </c>
    </row>
    <row r="44" spans="1:4">
      <c r="A44" s="217" t="s">
        <v>213</v>
      </c>
      <c r="B44" s="167">
        <v>0</v>
      </c>
      <c r="C44" s="167">
        <v>0</v>
      </c>
    </row>
    <row r="45" spans="1:4">
      <c r="A45" s="217" t="s">
        <v>214</v>
      </c>
      <c r="B45" s="167">
        <v>0</v>
      </c>
      <c r="C45" s="167">
        <v>0</v>
      </c>
    </row>
  </sheetData>
  <sheetProtection algorithmName="SHA-512" hashValue="LAOSqYWNvrWDzfB/z1sBk9XZLLqmIqt3BN20PiEYHWPqsx5+/QqCwst2vezJe5VNhiw4QTkWKGr38EKPndMaSg==" saltValue="ZzWA2PkcfWfndCSQ5uNMFA==" spinCount="100000" sheet="1" objects="1" scenarios="1"/>
  <mergeCells count="15">
    <mergeCell ref="A37:A39"/>
    <mergeCell ref="B37:C37"/>
    <mergeCell ref="B15:C15"/>
    <mergeCell ref="B29:C29"/>
    <mergeCell ref="A36:C36"/>
    <mergeCell ref="A15:A16"/>
    <mergeCell ref="A1:C2"/>
    <mergeCell ref="A3:C3"/>
    <mergeCell ref="A4:C4"/>
    <mergeCell ref="A5:C5"/>
    <mergeCell ref="A29:A30"/>
    <mergeCell ref="A6:C6"/>
    <mergeCell ref="B7:C7"/>
    <mergeCell ref="A14:C14"/>
    <mergeCell ref="A7:A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B4F3-AA72-432C-B438-E1E157C113C1}">
  <dimension ref="A2:B11"/>
  <sheetViews>
    <sheetView topLeftCell="A7" zoomScale="150" zoomScaleNormal="150" workbookViewId="0">
      <selection activeCell="B9" sqref="B9"/>
    </sheetView>
  </sheetViews>
  <sheetFormatPr defaultRowHeight="14.4"/>
  <cols>
    <col min="1" max="1" width="44.44140625" customWidth="1"/>
    <col min="2" max="2" width="29.44140625" customWidth="1"/>
  </cols>
  <sheetData>
    <row r="2" spans="1:2">
      <c r="A2" s="78" t="s">
        <v>215</v>
      </c>
      <c r="B2" s="74"/>
    </row>
    <row r="3" spans="1:2">
      <c r="A3" s="75"/>
      <c r="B3" s="79"/>
    </row>
    <row r="4" spans="1:2">
      <c r="A4" s="88" t="s">
        <v>216</v>
      </c>
      <c r="B4" s="85"/>
    </row>
    <row r="5" spans="1:2">
      <c r="A5" s="88" t="s">
        <v>7</v>
      </c>
      <c r="B5" s="86"/>
    </row>
    <row r="6" spans="1:2" ht="54" customHeight="1">
      <c r="A6" s="80" t="s">
        <v>217</v>
      </c>
      <c r="B6" s="87"/>
    </row>
    <row r="7" spans="1:2">
      <c r="A7" s="75"/>
    </row>
    <row r="8" spans="1:2">
      <c r="A8" s="75"/>
      <c r="B8" s="79"/>
    </row>
    <row r="9" spans="1:2">
      <c r="A9" s="102" t="s">
        <v>218</v>
      </c>
      <c r="B9" s="81">
        <f>'Recapitulatie Regulier_Glas'!I27</f>
        <v>0</v>
      </c>
    </row>
    <row r="10" spans="1:2">
      <c r="A10" s="76" t="s">
        <v>219</v>
      </c>
      <c r="B10" s="83">
        <f>'Recapitulatie Regulier_Glas'!B50</f>
        <v>0</v>
      </c>
    </row>
    <row r="11" spans="1:2" ht="27" customHeight="1">
      <c r="A11" s="77" t="s">
        <v>220</v>
      </c>
      <c r="B11" s="82">
        <f>B9+B10</f>
        <v>0</v>
      </c>
    </row>
  </sheetData>
  <sheetProtection algorithmName="SHA-512" hashValue="EkHCC/rzojZVN+X0FKnnkH8ewfg4mzXG8J5yHR+2F6VT8VprsXn25UaPA627rWU+pqwvaW4CXlWRYmwuS/PCVQ==" saltValue="M3uUJQufCVp1Nl5P2VvsW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415655-3e61-4b6e-8e79-399354581f35" xsi:nil="true"/>
    <lcf76f155ced4ddcb4097134ff3c332f xmlns="4316b910-0737-4d70-a914-51924b552a2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F0002773444448A7E2E1E62836BD3C" ma:contentTypeVersion="18" ma:contentTypeDescription="Een nieuw document maken." ma:contentTypeScope="" ma:versionID="cc33722f26c0f1c944a10d35c54dd88e">
  <xsd:schema xmlns:xsd="http://www.w3.org/2001/XMLSchema" xmlns:xs="http://www.w3.org/2001/XMLSchema" xmlns:p="http://schemas.microsoft.com/office/2006/metadata/properties" xmlns:ns2="4316b910-0737-4d70-a914-51924b552a2b" xmlns:ns3="c3415655-3e61-4b6e-8e79-399354581f35" targetNamespace="http://schemas.microsoft.com/office/2006/metadata/properties" ma:root="true" ma:fieldsID="523f6f08caae4986a7d1616b9f37ba10" ns2:_="" ns3:_="">
    <xsd:import namespace="4316b910-0737-4d70-a914-51924b552a2b"/>
    <xsd:import namespace="c3415655-3e61-4b6e-8e79-399354581f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6b910-0737-4d70-a914-51924b55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3dbd77-075d-4a93-bf8a-f8547bd3e5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415655-3e61-4b6e-8e79-399354581f3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319530-3229-451a-b256-7d44f7508315}" ma:internalName="TaxCatchAll" ma:showField="CatchAllData" ma:web="c3415655-3e61-4b6e-8e79-399354581f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238FE4-C3BB-4F20-B6F5-9D5D38F3F104}">
  <ds:schemaRefs>
    <ds:schemaRef ds:uri="http://schemas.microsoft.com/office/2006/documentManagement/types"/>
    <ds:schemaRef ds:uri="http://purl.org/dc/terms/"/>
    <ds:schemaRef ds:uri="c3415655-3e61-4b6e-8e79-399354581f35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4316b910-0737-4d70-a914-51924b552a2b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B7A61-192D-4C59-ADDC-E6AB78E3E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6b910-0737-4d70-a914-51924b552a2b"/>
    <ds:schemaRef ds:uri="c3415655-3e61-4b6e-8e79-399354581f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2C1F86-F953-4847-AC22-5A9230F0DF4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9d62cd-5827-4f70-9b12-7da9be5f73ae}" enabled="0" method="" siteId="{009d62cd-5827-4f70-9b12-7da9be5f73a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</vt:i4>
      </vt:variant>
    </vt:vector>
  </HeadingPairs>
  <TitlesOfParts>
    <vt:vector size="8" baseType="lpstr">
      <vt:lpstr>Toelichting</vt:lpstr>
      <vt:lpstr>Calc. Regulier</vt:lpstr>
      <vt:lpstr>Calc. Glas </vt:lpstr>
      <vt:lpstr>Recapitulatie Regulier_Glas</vt:lpstr>
      <vt:lpstr>Blad2</vt:lpstr>
      <vt:lpstr>Calc. Periodiek</vt:lpstr>
      <vt:lpstr>Inschrijfprijs</vt:lpstr>
      <vt:lpstr>'Calc. Regulier'!Afdrukbereik</vt:lpstr>
    </vt:vector>
  </TitlesOfParts>
  <Manager/>
  <Company>Clean Concepts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Dirk van Hedel</dc:creator>
  <cp:keywords/>
  <dc:description/>
  <cp:lastModifiedBy>Natalia Schulten</cp:lastModifiedBy>
  <cp:revision/>
  <dcterms:created xsi:type="dcterms:W3CDTF">2011-08-24T07:31:35Z</dcterms:created>
  <dcterms:modified xsi:type="dcterms:W3CDTF">2024-11-26T12:40:49Z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0x0101003EF0002773444448A7E2E1E62836BD3C</vt:lpwstr>
  </property>
  <property fmtid="{D5CDD505-2E9C-101B-9397-08002B2CF9AE}" pid="3" name="MediaServiceImageTags">
    <vt:lpwstr/>
  </property>
</Properties>
</file>