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G:\TRAJECTEN\BEDRIJFSVOERING\Advies\Energie\DUO 202307 - PRJ 2300142 Energieloket\05. Aanbestedingsdoc. en bijlagen\"/>
    </mc:Choice>
  </mc:AlternateContent>
  <xr:revisionPtr revIDLastSave="0" documentId="13_ncr:1_{D0E3B9E9-EFCE-4454-861B-96FEDE33583A}" xr6:coauthVersionLast="47" xr6:coauthVersionMax="47" xr10:uidLastSave="{00000000-0000-0000-0000-000000000000}"/>
  <bookViews>
    <workbookView xWindow="-38520" yWindow="-1740" windowWidth="38640" windowHeight="21240" xr2:uid="{21994088-8A4D-4245-939A-F538A86C987E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1" l="1"/>
  <c r="D25" i="1"/>
  <c r="D24" i="1"/>
  <c r="D23" i="1"/>
  <c r="D19" i="1"/>
  <c r="D18" i="1"/>
  <c r="D7" i="1" s="1"/>
  <c r="D16" i="1"/>
  <c r="D15" i="1"/>
  <c r="D6" i="1" s="1"/>
  <c r="D13" i="1"/>
  <c r="D12" i="1"/>
  <c r="D5" i="1" s="1"/>
  <c r="D29" i="1"/>
  <c r="D28" i="1"/>
  <c r="D27" i="1"/>
  <c r="D20" i="1"/>
  <c r="B8" i="1"/>
  <c r="D30" i="1" l="1"/>
  <c r="D33" i="1" s="1"/>
  <c r="C7" i="1"/>
  <c r="C6" i="1"/>
  <c r="C5" i="1"/>
  <c r="C8" i="1" s="1"/>
</calcChain>
</file>

<file path=xl/sharedStrings.xml><?xml version="1.0" encoding="utf-8"?>
<sst xmlns="http://schemas.openxmlformats.org/spreadsheetml/2006/main" count="44" uniqueCount="39">
  <si>
    <t>Weging</t>
  </si>
  <si>
    <t>Prijs</t>
  </si>
  <si>
    <t>Gewogen prijs</t>
  </si>
  <si>
    <t xml:space="preserve">Jaarlijkse prijs KCC </t>
  </si>
  <si>
    <t>Prijs actieve benadering bewoners (100 Stuks)</t>
  </si>
  <si>
    <t>Advisering en ondersteuning</t>
  </si>
  <si>
    <t>Uurtarief projectmanager</t>
  </si>
  <si>
    <t>N.v.t.</t>
  </si>
  <si>
    <t>Uurtarief junior adviseur</t>
  </si>
  <si>
    <t>Uurtarief medior adviseur</t>
  </si>
  <si>
    <t>Uurtarief senior adviseur</t>
  </si>
  <si>
    <t>Opstartkosten collectieve actie</t>
  </si>
  <si>
    <t>Collectieve continue acties/projecten</t>
  </si>
  <si>
    <t>Prijs actieve benadering VvE* (10 stuks)</t>
  </si>
  <si>
    <t>Jaarlijkse prijs digitaal loket Diemen</t>
  </si>
  <si>
    <t>Prijs actieve benadering bedrijven of ondernemersverenigingen (10 stuks)</t>
  </si>
  <si>
    <t>Prijs per adviesgesprek bewoner (100 stuks)</t>
  </si>
  <si>
    <t>Prijs per adviesgesprek VvE (10 stuks)</t>
  </si>
  <si>
    <t>Prijs per adviesgesprek bedrijf of ondernemersvereniging (10 stuks)</t>
  </si>
  <si>
    <t>Jaarlijkse prijs digitaal loket Uithoorn</t>
  </si>
  <si>
    <t>Jaarlijkse prijs digitaal loket Ouder-Amstel</t>
  </si>
  <si>
    <t>Bijlage D - Prijzenblad Energieloket Diemen, Uithoorn en Ouder-Amstel</t>
  </si>
  <si>
    <t>*De VvE's bestaan uit een mix van kleine en grote VvE's.</t>
  </si>
  <si>
    <t>Prijssoort vaste diensten</t>
  </si>
  <si>
    <t>Subotaal vaste diensten</t>
  </si>
  <si>
    <t>Subtotaal colectieve contunie acties/projecten</t>
  </si>
  <si>
    <t>Uw inschrijfprijs (keer 6 jaar)</t>
  </si>
  <si>
    <t>Aantal inwoners</t>
  </si>
  <si>
    <t>Prijs vaste diensten per gemeente</t>
  </si>
  <si>
    <t>Percentage</t>
  </si>
  <si>
    <t>De prijzen waarmee u inschrijft zijn onvoorwaardelijk. Voorwaarden kunnen leiden tot uitsluiting. De prijzen zijn exclusief BTW.</t>
  </si>
  <si>
    <t>Instructie: Vul de paarse velden in. Hierachter zit een berekening, waarin de weging is opgenomen. De twee subtotalen worden automatisch</t>
  </si>
  <si>
    <t>bij elkaar opgeteld en vermenigvuldigd met 6, omdat bij een volledige uitnutting, de looptijd van het contract 6 jaar zou zijn.</t>
  </si>
  <si>
    <t>Gemeente Diemen</t>
  </si>
  <si>
    <t>Gemeente Uithoorn</t>
  </si>
  <si>
    <t>Gemeente Ouder-Amstel</t>
  </si>
  <si>
    <t xml:space="preserve">Totaal </t>
  </si>
  <si>
    <t>De uurtarieven voor advisering worden niet meengenomen in de weging, maar wil de gemeente wel vastleggen.</t>
  </si>
  <si>
    <t xml:space="preserve">Aantallen zijn indicatief en dienen met name als gewicht om de prijs te kunnen vergelijken. Hieraan kunnen geen rechten worden ontleend.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</si>
</sst>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0.00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theme="0"/>
      <name val="Verdana"/>
      <family val="2"/>
    </font>
    <font>
      <sz val="11"/>
      <name val="Verdana"/>
      <family val="2"/>
    </font>
    <font>
      <b/>
      <sz val="22"/>
      <color theme="9" tint="-0.499984740745262"/>
      <name val="Verdana"/>
      <family val="2"/>
    </font>
    <font>
      <sz val="11"/>
      <color theme="9" tint="-0.499984740745262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9" fontId="2" fillId="0" borderId="0" xfId="1" applyFont="1"/>
    <xf numFmtId="10" fontId="2" fillId="0" borderId="0" xfId="1" applyNumberFormat="1" applyFont="1"/>
    <xf numFmtId="0" fontId="3" fillId="0" borderId="0" xfId="0" applyFont="1"/>
    <xf numFmtId="164" fontId="2" fillId="0" borderId="0" xfId="0" applyNumberFormat="1" applyFont="1"/>
    <xf numFmtId="164" fontId="4" fillId="2" borderId="0" xfId="0" applyNumberFormat="1" applyFont="1" applyFill="1"/>
    <xf numFmtId="0" fontId="4" fillId="2" borderId="0" xfId="0" applyFont="1" applyFill="1"/>
    <xf numFmtId="0" fontId="5" fillId="0" borderId="0" xfId="0" applyFont="1"/>
    <xf numFmtId="9" fontId="5" fillId="0" borderId="0" xfId="1" applyFont="1"/>
    <xf numFmtId="164" fontId="5" fillId="0" borderId="0" xfId="0" applyNumberFormat="1" applyFont="1"/>
    <xf numFmtId="164" fontId="5" fillId="3" borderId="0" xfId="0" applyNumberFormat="1" applyFont="1" applyFill="1"/>
    <xf numFmtId="164" fontId="2" fillId="3" borderId="0" xfId="0" applyNumberFormat="1" applyFont="1" applyFill="1"/>
    <xf numFmtId="0" fontId="6" fillId="0" borderId="0" xfId="0" applyFont="1"/>
    <xf numFmtId="0" fontId="7" fillId="0" borderId="0" xfId="0" applyFont="1"/>
    <xf numFmtId="165" fontId="2" fillId="0" borderId="0" xfId="1" applyNumberFormat="1" applyFont="1"/>
    <xf numFmtId="1" fontId="2" fillId="0" borderId="0" xfId="1" applyNumberFormat="1" applyFont="1"/>
    <xf numFmtId="1" fontId="5" fillId="0" borderId="0" xfId="1" applyNumberFormat="1" applyFont="1"/>
    <xf numFmtId="164" fontId="2" fillId="4" borderId="0" xfId="0" applyNumberFormat="1" applyFont="1" applyFill="1" applyProtection="1">
      <protection locked="0"/>
    </xf>
    <xf numFmtId="164" fontId="5" fillId="4" borderId="0" xfId="0" applyNumberFormat="1" applyFont="1" applyFill="1" applyProtection="1">
      <protection locked="0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86389-F83D-45DC-94DC-9E5185DF9263}">
  <dimension ref="A2:F47"/>
  <sheetViews>
    <sheetView tabSelected="1" workbookViewId="0">
      <selection activeCell="N18" sqref="N18"/>
    </sheetView>
  </sheetViews>
  <sheetFormatPr defaultRowHeight="14.25" x14ac:dyDescent="0.2"/>
  <cols>
    <col min="1" max="1" width="80.28515625" style="1" customWidth="1"/>
    <col min="2" max="2" width="19.85546875" style="1" customWidth="1"/>
    <col min="3" max="3" width="17.85546875" style="1" customWidth="1"/>
    <col min="4" max="4" width="32.28515625" style="1" customWidth="1"/>
    <col min="5" max="16384" width="9.140625" style="1"/>
  </cols>
  <sheetData>
    <row r="2" spans="1:6" ht="27" x14ac:dyDescent="0.35">
      <c r="A2" s="13" t="s">
        <v>21</v>
      </c>
      <c r="B2" s="14"/>
      <c r="C2" s="14"/>
      <c r="D2" s="14"/>
      <c r="E2" s="14"/>
      <c r="F2" s="14"/>
    </row>
    <row r="3" spans="1:6" ht="27" x14ac:dyDescent="0.35">
      <c r="A3" s="13"/>
      <c r="B3" s="14"/>
      <c r="C3" s="14"/>
      <c r="D3" s="14"/>
      <c r="E3" s="14"/>
      <c r="F3" s="14"/>
    </row>
    <row r="4" spans="1:6" x14ac:dyDescent="0.2">
      <c r="B4" s="4" t="s">
        <v>27</v>
      </c>
      <c r="C4" s="4" t="s">
        <v>29</v>
      </c>
      <c r="D4" s="4" t="s">
        <v>28</v>
      </c>
      <c r="E4" s="4"/>
    </row>
    <row r="5" spans="1:6" x14ac:dyDescent="0.2">
      <c r="A5" s="1" t="s">
        <v>33</v>
      </c>
      <c r="B5" s="1">
        <v>32997</v>
      </c>
      <c r="C5" s="3">
        <f>B5/B8</f>
        <v>0.41700261598149857</v>
      </c>
      <c r="D5" s="12">
        <f>D12+D13</f>
        <v>0</v>
      </c>
    </row>
    <row r="6" spans="1:6" x14ac:dyDescent="0.2">
      <c r="A6" s="1" t="s">
        <v>34</v>
      </c>
      <c r="B6" s="1">
        <v>31685</v>
      </c>
      <c r="C6" s="3">
        <f>B6/B8</f>
        <v>0.40042209556546904</v>
      </c>
      <c r="D6" s="12">
        <f>D15+D16</f>
        <v>0</v>
      </c>
    </row>
    <row r="7" spans="1:6" x14ac:dyDescent="0.2">
      <c r="A7" s="1" t="s">
        <v>35</v>
      </c>
      <c r="B7" s="1">
        <v>14447</v>
      </c>
      <c r="C7" s="3">
        <f>B7/B8</f>
        <v>0.18257528845303239</v>
      </c>
      <c r="D7" s="12">
        <f>D18+D19</f>
        <v>0</v>
      </c>
    </row>
    <row r="8" spans="1:6" x14ac:dyDescent="0.2">
      <c r="A8" s="1" t="s">
        <v>36</v>
      </c>
      <c r="B8" s="1">
        <f>SUM(B5:B7)</f>
        <v>79129</v>
      </c>
      <c r="C8" s="2">
        <f>SUM(C5:C7)</f>
        <v>1</v>
      </c>
    </row>
    <row r="11" spans="1:6" x14ac:dyDescent="0.2">
      <c r="A11" s="4" t="s">
        <v>23</v>
      </c>
      <c r="B11" s="4" t="s">
        <v>0</v>
      </c>
      <c r="C11" s="4" t="s">
        <v>1</v>
      </c>
      <c r="D11" s="4" t="s">
        <v>2</v>
      </c>
    </row>
    <row r="12" spans="1:6" x14ac:dyDescent="0.2">
      <c r="A12" s="1" t="s">
        <v>14</v>
      </c>
      <c r="B12" s="15">
        <v>9.3849999999999998</v>
      </c>
      <c r="C12" s="18">
        <v>0</v>
      </c>
      <c r="D12" s="12">
        <f>B12*C12</f>
        <v>0</v>
      </c>
    </row>
    <row r="13" spans="1:6" x14ac:dyDescent="0.2">
      <c r="A13" s="1" t="s">
        <v>3</v>
      </c>
      <c r="B13" s="15">
        <v>9.3849999999999998</v>
      </c>
      <c r="C13" s="18">
        <v>0</v>
      </c>
      <c r="D13" s="12">
        <f>B13*C13</f>
        <v>0</v>
      </c>
    </row>
    <row r="14" spans="1:6" ht="15" x14ac:dyDescent="0.25">
      <c r="B14" s="15"/>
      <c r="C14"/>
      <c r="D14"/>
    </row>
    <row r="15" spans="1:6" x14ac:dyDescent="0.2">
      <c r="A15" s="1" t="s">
        <v>19</v>
      </c>
      <c r="B15" s="15">
        <v>9.0050000000000008</v>
      </c>
      <c r="C15" s="18">
        <v>0</v>
      </c>
      <c r="D15" s="12">
        <f>B15*C15</f>
        <v>0</v>
      </c>
    </row>
    <row r="16" spans="1:6" x14ac:dyDescent="0.2">
      <c r="A16" s="1" t="s">
        <v>3</v>
      </c>
      <c r="B16" s="15">
        <v>9.0050000000000008</v>
      </c>
      <c r="C16" s="18">
        <v>0</v>
      </c>
      <c r="D16" s="12">
        <f>B16*C16</f>
        <v>0</v>
      </c>
    </row>
    <row r="17" spans="1:4" ht="15" x14ac:dyDescent="0.25">
      <c r="B17" s="15"/>
      <c r="C17"/>
      <c r="D17"/>
    </row>
    <row r="18" spans="1:4" x14ac:dyDescent="0.2">
      <c r="A18" s="1" t="s">
        <v>20</v>
      </c>
      <c r="B18" s="15">
        <v>4.1100000000000003</v>
      </c>
      <c r="C18" s="18">
        <v>0</v>
      </c>
      <c r="D18" s="12">
        <f>B18*C18</f>
        <v>0</v>
      </c>
    </row>
    <row r="19" spans="1:4" x14ac:dyDescent="0.2">
      <c r="A19" s="1" t="s">
        <v>3</v>
      </c>
      <c r="B19" s="15">
        <v>4.1100000000000003</v>
      </c>
      <c r="C19" s="18">
        <v>0</v>
      </c>
      <c r="D19" s="12">
        <f>B19*C19</f>
        <v>0</v>
      </c>
    </row>
    <row r="20" spans="1:4" ht="15" x14ac:dyDescent="0.25">
      <c r="A20" s="1" t="s">
        <v>24</v>
      </c>
      <c r="B20" s="2">
        <v>0.45</v>
      </c>
      <c r="C20"/>
      <c r="D20" s="12">
        <f>D12+D13+D15+D16+D18+D19*45</f>
        <v>0</v>
      </c>
    </row>
    <row r="21" spans="1:4" x14ac:dyDescent="0.2">
      <c r="C21" s="5"/>
    </row>
    <row r="22" spans="1:4" x14ac:dyDescent="0.2">
      <c r="A22" s="4" t="s">
        <v>12</v>
      </c>
      <c r="C22" s="5"/>
    </row>
    <row r="23" spans="1:4" x14ac:dyDescent="0.2">
      <c r="A23" s="1" t="s">
        <v>11</v>
      </c>
      <c r="B23" s="16">
        <v>5</v>
      </c>
      <c r="C23" s="18">
        <v>0</v>
      </c>
      <c r="D23" s="11">
        <f>C23*B23</f>
        <v>0</v>
      </c>
    </row>
    <row r="24" spans="1:4" x14ac:dyDescent="0.2">
      <c r="A24" s="1" t="s">
        <v>4</v>
      </c>
      <c r="B24" s="16">
        <v>10</v>
      </c>
      <c r="C24" s="18">
        <v>0</v>
      </c>
      <c r="D24" s="11">
        <f>B24*C24</f>
        <v>0</v>
      </c>
    </row>
    <row r="25" spans="1:4" x14ac:dyDescent="0.2">
      <c r="A25" s="1" t="s">
        <v>13</v>
      </c>
      <c r="B25" s="16">
        <v>10</v>
      </c>
      <c r="C25" s="18">
        <v>0</v>
      </c>
      <c r="D25" s="11">
        <f>B25*C25</f>
        <v>0</v>
      </c>
    </row>
    <row r="26" spans="1:4" x14ac:dyDescent="0.2">
      <c r="A26" s="1" t="s">
        <v>15</v>
      </c>
      <c r="B26" s="16">
        <v>10</v>
      </c>
      <c r="C26" s="18">
        <v>0</v>
      </c>
      <c r="D26" s="11">
        <f>B26*C26</f>
        <v>0</v>
      </c>
    </row>
    <row r="27" spans="1:4" x14ac:dyDescent="0.2">
      <c r="A27" s="1" t="s">
        <v>16</v>
      </c>
      <c r="B27" s="16">
        <v>10</v>
      </c>
      <c r="C27" s="18">
        <v>0</v>
      </c>
      <c r="D27" s="11">
        <f>C27*5</f>
        <v>0</v>
      </c>
    </row>
    <row r="28" spans="1:4" x14ac:dyDescent="0.2">
      <c r="A28" s="1" t="s">
        <v>17</v>
      </c>
      <c r="B28" s="16">
        <v>5</v>
      </c>
      <c r="C28" s="18">
        <v>0</v>
      </c>
      <c r="D28" s="11">
        <f>C28*5</f>
        <v>0</v>
      </c>
    </row>
    <row r="29" spans="1:4" x14ac:dyDescent="0.2">
      <c r="A29" s="8" t="s">
        <v>18</v>
      </c>
      <c r="B29" s="17">
        <v>5</v>
      </c>
      <c r="C29" s="19">
        <v>0</v>
      </c>
      <c r="D29" s="11">
        <f>C29*5</f>
        <v>0</v>
      </c>
    </row>
    <row r="30" spans="1:4" x14ac:dyDescent="0.2">
      <c r="A30" s="8" t="s">
        <v>25</v>
      </c>
      <c r="B30" s="9">
        <v>0.55000000000000004</v>
      </c>
      <c r="C30" s="10"/>
      <c r="D30" s="11">
        <f>SUM(D23:D29)</f>
        <v>0</v>
      </c>
    </row>
    <row r="31" spans="1:4" x14ac:dyDescent="0.2">
      <c r="A31" s="8"/>
      <c r="B31" s="8"/>
      <c r="C31" s="10"/>
    </row>
    <row r="33" spans="1:4" x14ac:dyDescent="0.2">
      <c r="A33" s="7" t="s">
        <v>26</v>
      </c>
      <c r="B33" s="7">
        <v>6</v>
      </c>
      <c r="C33" s="6"/>
      <c r="D33" s="6">
        <f>D20+D30*B33</f>
        <v>0</v>
      </c>
    </row>
    <row r="35" spans="1:4" x14ac:dyDescent="0.2">
      <c r="A35" s="4" t="s">
        <v>5</v>
      </c>
      <c r="C35" s="5"/>
    </row>
    <row r="36" spans="1:4" x14ac:dyDescent="0.2">
      <c r="A36" s="1" t="s">
        <v>6</v>
      </c>
      <c r="B36" s="1" t="s">
        <v>7</v>
      </c>
      <c r="C36" s="18">
        <v>0</v>
      </c>
    </row>
    <row r="37" spans="1:4" x14ac:dyDescent="0.2">
      <c r="A37" s="1" t="s">
        <v>8</v>
      </c>
      <c r="B37" s="1" t="s">
        <v>7</v>
      </c>
      <c r="C37" s="18">
        <v>0</v>
      </c>
    </row>
    <row r="38" spans="1:4" x14ac:dyDescent="0.2">
      <c r="A38" s="1" t="s">
        <v>9</v>
      </c>
      <c r="B38" s="1" t="s">
        <v>7</v>
      </c>
      <c r="C38" s="18">
        <v>0</v>
      </c>
    </row>
    <row r="39" spans="1:4" x14ac:dyDescent="0.2">
      <c r="A39" s="1" t="s">
        <v>10</v>
      </c>
      <c r="B39" s="1" t="s">
        <v>7</v>
      </c>
      <c r="C39" s="18">
        <v>0</v>
      </c>
    </row>
    <row r="41" spans="1:4" x14ac:dyDescent="0.2">
      <c r="A41" s="1" t="s">
        <v>38</v>
      </c>
    </row>
    <row r="42" spans="1:4" x14ac:dyDescent="0.2">
      <c r="A42" s="1" t="s">
        <v>37</v>
      </c>
    </row>
    <row r="43" spans="1:4" x14ac:dyDescent="0.2">
      <c r="A43" s="1" t="s">
        <v>30</v>
      </c>
    </row>
    <row r="44" spans="1:4" x14ac:dyDescent="0.2">
      <c r="A44" s="1" t="s">
        <v>22</v>
      </c>
    </row>
    <row r="46" spans="1:4" x14ac:dyDescent="0.2">
      <c r="A46" s="1" t="s">
        <v>31</v>
      </c>
    </row>
    <row r="47" spans="1:4" x14ac:dyDescent="0.2">
      <c r="A47" s="1" t="s">
        <v>32</v>
      </c>
    </row>
  </sheetData>
  <sheetProtection algorithmName="SHA-512" hashValue="vbMJ7evs9xNbAGLrq7XwCeRtL4WSZC1BwesAPETTc9moBvEIWLx1909FWkuwa6AhasGfPdwQAdVt8GALlOePYA==" saltValue="VyzFC9meL4TjeAjQayL4ug==" spinCount="100000" sheet="1" objects="1" scenarios="1"/>
  <protectedRanges>
    <protectedRange algorithmName="SHA-512" hashValue="JxJVs5B/5pPAZ20sfGgHgiMmjwA3anGyHNTFgZoV1dKhNhLsHuvXkxzw+irW9y81Z1/3fLfASspC92QaXZ1udg==" saltValue="Tj+JlllnCB/WS9xrRSQ7Bg==" spinCount="100000" sqref="C12:C13" name="Diemen"/>
  </protectedRange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4AA3A8A7062E469E2B9D153C59D83E" ma:contentTypeVersion="4" ma:contentTypeDescription="Een nieuw document maken." ma:contentTypeScope="" ma:versionID="e976173d50d5a51064b7f85242f7ba95">
  <xsd:schema xmlns:xsd="http://www.w3.org/2001/XMLSchema" xmlns:xs="http://www.w3.org/2001/XMLSchema" xmlns:p="http://schemas.microsoft.com/office/2006/metadata/properties" xmlns:ns2="02564f27-8bbb-4e3e-bd7a-e9fce61979b4" targetNamespace="http://schemas.microsoft.com/office/2006/metadata/properties" ma:root="true" ma:fieldsID="84438eafd97c2df70663f9b542332233" ns2:_="">
    <xsd:import namespace="02564f27-8bbb-4e3e-bd7a-e9fce61979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564f27-8bbb-4e3e-bd7a-e9fce61979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BB3F6E0-18BA-4E41-B657-42CABFAAAC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564f27-8bbb-4e3e-bd7a-e9fce61979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AF941A-08F2-4601-9F40-BB1932D9BF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E72C63-2D8C-46A2-A21B-1DDB5B9DF106}">
  <ds:schemaRefs>
    <ds:schemaRef ds:uri="http://schemas.microsoft.com/office/infopath/2007/PartnerControls"/>
    <ds:schemaRef ds:uri="http://schemas.microsoft.com/office/2006/documentManagement/types"/>
    <ds:schemaRef ds:uri="02564f27-8bbb-4e3e-bd7a-e9fce61979b4"/>
    <ds:schemaRef ds:uri="http://purl.org/dc/dcmitype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 Martens</dc:creator>
  <cp:keywords/>
  <dc:description/>
  <cp:lastModifiedBy>Lisa Martens</cp:lastModifiedBy>
  <cp:revision/>
  <dcterms:created xsi:type="dcterms:W3CDTF">2024-07-31T15:58:12Z</dcterms:created>
  <dcterms:modified xsi:type="dcterms:W3CDTF">2024-09-19T21:32:09Z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0x010100714AA3A8A7062E469E2B9D153C59D83E</vt:lpwstr>
  </property>
</Properties>
</file>