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servicepunt71-my.sharepoint.com/personal/c_schmitz_leiden_nl/Documents/Aanbesteding warme dranken/NvI/"/>
    </mc:Choice>
  </mc:AlternateContent>
  <xr:revisionPtr revIDLastSave="3" documentId="8_{B2188F1E-4C0D-4C15-9F2D-7EFE541FC49D}" xr6:coauthVersionLast="47" xr6:coauthVersionMax="47" xr10:uidLastSave="{D0D3CA31-0A81-4898-A599-DC1548A1732C}"/>
  <bookViews>
    <workbookView xWindow="-120" yWindow="-120" windowWidth="29040" windowHeight="17640" tabRatio="706" activeTab="2" xr2:uid="{00000000-000D-0000-FFFF-FFFF00000000}"/>
  </bookViews>
  <sheets>
    <sheet name="Invulinstructie" sheetId="1" r:id="rId1"/>
    <sheet name="Vaste kosten" sheetId="3" r:id="rId2"/>
    <sheet name="Variabele kosten" sheetId="5" r:id="rId3"/>
    <sheet name="Mutaties" sheetId="7" r:id="rId4"/>
    <sheet name="Totaal" sheetId="9" r:id="rId5"/>
    <sheet name="Ondertekening"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5" l="1"/>
  <c r="E26" i="5"/>
  <c r="E27" i="5"/>
  <c r="E28" i="5"/>
  <c r="E29" i="5"/>
  <c r="E30" i="5"/>
  <c r="E31" i="5"/>
  <c r="E32" i="5"/>
  <c r="E33" i="5"/>
  <c r="E34" i="5"/>
  <c r="E35" i="5"/>
  <c r="E36" i="5"/>
  <c r="E37" i="5"/>
  <c r="E38" i="5"/>
  <c r="C8" i="9"/>
  <c r="C6" i="9"/>
  <c r="C5" i="9"/>
  <c r="C4" i="9"/>
  <c r="D10" i="3"/>
  <c r="E10" i="3" s="1"/>
  <c r="E14" i="5"/>
  <c r="E22" i="3"/>
  <c r="F22" i="3" s="1"/>
  <c r="G22" i="3"/>
  <c r="D11" i="3"/>
  <c r="E11" i="3" s="1"/>
  <c r="B18" i="3" l="1"/>
  <c r="E12" i="5"/>
  <c r="D13" i="3"/>
  <c r="E13" i="3" s="1"/>
  <c r="B21" i="3"/>
  <c r="G21" i="3" s="1"/>
  <c r="A21" i="3"/>
  <c r="D14" i="3"/>
  <c r="E14" i="3" s="1"/>
  <c r="B19" i="3"/>
  <c r="D8" i="3"/>
  <c r="E8" i="3" s="1"/>
  <c r="D9" i="3"/>
  <c r="E9" i="3" s="1"/>
  <c r="B20" i="3"/>
  <c r="G20" i="3" s="1"/>
  <c r="A20" i="3"/>
  <c r="D7" i="3"/>
  <c r="E7" i="3" s="1"/>
  <c r="D26" i="3"/>
  <c r="D27" i="3" s="1"/>
  <c r="B17" i="3"/>
  <c r="E17" i="3" s="1"/>
  <c r="A19" i="3"/>
  <c r="A18" i="3"/>
  <c r="A17" i="3"/>
  <c r="E21" i="3" l="1"/>
  <c r="F21" i="3" s="1"/>
  <c r="E20" i="3"/>
  <c r="F20" i="3" s="1"/>
  <c r="E50" i="5"/>
  <c r="E49" i="5"/>
  <c r="E48" i="5"/>
  <c r="E47" i="5"/>
  <c r="E46" i="5"/>
  <c r="E51" i="5" s="1"/>
  <c r="E39" i="5" l="1"/>
  <c r="C9" i="9" s="1"/>
  <c r="C10" i="9"/>
  <c r="E8" i="5"/>
  <c r="E7" i="5"/>
  <c r="E6" i="5"/>
  <c r="E5" i="5"/>
  <c r="E4" i="5"/>
  <c r="E3" i="5"/>
  <c r="G19" i="3"/>
  <c r="E19" i="3"/>
  <c r="F19" i="3" s="1"/>
  <c r="G18" i="3"/>
  <c r="E18" i="3"/>
  <c r="E23" i="3" s="1"/>
  <c r="G17" i="3"/>
  <c r="D6" i="3"/>
  <c r="E6" i="3" s="1"/>
  <c r="D5" i="3"/>
  <c r="E5" i="3" s="1"/>
  <c r="D4" i="3"/>
  <c r="D12" i="3" s="1"/>
  <c r="G23" i="3" l="1"/>
  <c r="E9" i="5"/>
  <c r="C14" i="9"/>
  <c r="F18" i="3"/>
  <c r="E4" i="3"/>
  <c r="E12" i="3" s="1"/>
  <c r="F17" i="3"/>
  <c r="F23" i="3" s="1"/>
  <c r="C16" i="9" l="1"/>
  <c r="A5" i="2" s="1"/>
  <c r="C11" i="9"/>
  <c r="C13" i="9" s="1"/>
</calcChain>
</file>

<file path=xl/sharedStrings.xml><?xml version="1.0" encoding="utf-8"?>
<sst xmlns="http://schemas.openxmlformats.org/spreadsheetml/2006/main" count="183" uniqueCount="151">
  <si>
    <t>Instructies voor het invullen van het Prijzenblad</t>
  </si>
  <si>
    <t xml:space="preserve">Algemeen </t>
  </si>
  <si>
    <t>Inschrijver dient de tarieven in te vullen in het prijsmodel zoals dat door Aanbestedende Dienst is opgesteld.</t>
  </si>
  <si>
    <t xml:space="preserve">Inschrijver dient enkel de lichtblauwe cellen in te vullen </t>
  </si>
  <si>
    <t>Prijzen zijn opgegeven in Euro's</t>
  </si>
  <si>
    <t>Prijzen en tarieven zijn 'all-in' (ter vermijding van misverstanden wordt opgemerkt dat in de vergoeding onder meer, maar niet beperkt tot, alle arbeidskosten, materiaalkosten, transportkosten, transportmiddelen, voorrijkosten, parkeerkosten, verzekeringen vallen)</t>
  </si>
  <si>
    <t>Het indienen van negatieve prijzen is niet toegestaan.</t>
  </si>
  <si>
    <t>Vaste kosten</t>
  </si>
  <si>
    <t>Inschrijver geeft in dit tabblad de apparatuur op die zij voorstelt te gebruiken.</t>
  </si>
  <si>
    <t>De inschrijver geeft in dit tabblad de vaste prijzen voor het gebruik van de automaten.</t>
  </si>
  <si>
    <t>De inschrijver geeft in dit tabblad de prijzen voor het Technisch Service Onderhoud.</t>
  </si>
  <si>
    <t>De inschrijver geeft in dit tabblad de prijzen voor het opleiden van de operators voor DSO.</t>
  </si>
  <si>
    <t>Variabele kosten</t>
  </si>
  <si>
    <t>De inschrijver geeft in dit tabblad de prijzen voor de losse ingrediënten weer.</t>
  </si>
  <si>
    <t>De inschrijver geeft de prijs voor de duurste koffieblend en theeblend op in cellen C3 en C29, deze wordt beoordeeld in de prijsbeoordeling.</t>
  </si>
  <si>
    <t xml:space="preserve">De inschrijver geeft de prijs voor de goedkopere koffieblend en theeblend op in cellen E13 en E15. </t>
  </si>
  <si>
    <t>De prijs per eenheid dient opgegeven te worden. Na gunning wordt de prijs per eenheid omgerekend naar een prijs per verpakkingseenheid.</t>
  </si>
  <si>
    <t>De Inschrijver geeft de grammages per consumptie weer. Deze dienen ter indicatie voor de opdrachtgever en worden niet beoordeeld.</t>
  </si>
  <si>
    <t>De inschrijver geeft in dit tabblad de prijzen voor de losse condimenten weer welke los worden aageboden in de onderkasten en in de displays bij de automaten.</t>
  </si>
  <si>
    <t>De inschrijver geeft in dit tabblad de prijzen voor de schoonmaakmiddelen welke door inschrijver worden voorgeschreven bij de automaten.</t>
  </si>
  <si>
    <t>Mutaties</t>
  </si>
  <si>
    <t>Totaal</t>
  </si>
  <si>
    <t>Ondertekening</t>
  </si>
  <si>
    <t>Inschrijver dient dit tabblad in te vullen en rechtsgeldig te ondertekenen.</t>
  </si>
  <si>
    <t>Vaste kosten warme drankenvoorziening Leidse regio</t>
  </si>
  <si>
    <t>Apparatuur</t>
  </si>
  <si>
    <t xml:space="preserve">Aantal automaten </t>
  </si>
  <si>
    <t>Prijs per automaat per maand excl. btw (over eerste 60 maanden)</t>
  </si>
  <si>
    <t>Prijs per jaar excl. BTW</t>
  </si>
  <si>
    <t>Prijs contractperiode (60 mnd) excl. BTW</t>
  </si>
  <si>
    <t>Type 1 automaten</t>
  </si>
  <si>
    <t>Type 3 automaten</t>
  </si>
  <si>
    <t>Type 4 automaten</t>
  </si>
  <si>
    <t>Type 5 automaten</t>
  </si>
  <si>
    <t>Onderkasten</t>
  </si>
  <si>
    <t>Optioneel: telemetrie meerprijs</t>
  </si>
  <si>
    <t xml:space="preserve">Kosten apparatuur excl. btw </t>
  </si>
  <si>
    <t>TSO</t>
  </si>
  <si>
    <t>TSO per automaat per maand excl. btw (over eerste 60 maanden)</t>
  </si>
  <si>
    <t>TSO per automaat per maand excl. btw (na 60 maanden)</t>
  </si>
  <si>
    <t>TSO per jaar excl. BTW.</t>
  </si>
  <si>
    <t>TSO contractperiode (60 mnd) excl. BTW</t>
  </si>
  <si>
    <t>TSO per jaar na contractperiode (60 mnd) excl. BTW</t>
  </si>
  <si>
    <t>Kosten TSO excl. BTW</t>
  </si>
  <si>
    <t>DSO</t>
  </si>
  <si>
    <t>Aantal DZB medewerkers</t>
  </si>
  <si>
    <t>Kosten DSO opleiding per DZB medewerker per maand excl. btw</t>
  </si>
  <si>
    <t>Totaal DSO per jaar excl. btw</t>
  </si>
  <si>
    <t>Kosten opleiden medewerkers DZB</t>
  </si>
  <si>
    <t>Totaal DSO excl. btw</t>
  </si>
  <si>
    <t>Variabele kosten warme drankenvoorziening Leidse regio</t>
  </si>
  <si>
    <t>Ingrediënten</t>
  </si>
  <si>
    <t xml:space="preserve">Eenheid </t>
  </si>
  <si>
    <t>Prijs excl. btw</t>
  </si>
  <si>
    <t>Eenheden 
per jaar*</t>
  </si>
  <si>
    <t>Kosten per jaar 
excl. btw</t>
  </si>
  <si>
    <t>Per kg</t>
  </si>
  <si>
    <t>Melk (vloeibare koemelk)</t>
  </si>
  <si>
    <t>Per L</t>
  </si>
  <si>
    <t>Melk (vloeibare vegan-melk)</t>
  </si>
  <si>
    <t>Melkpoeder</t>
  </si>
  <si>
    <t>Suiker</t>
  </si>
  <si>
    <t>Cacao</t>
  </si>
  <si>
    <t>Totale kosten ingrediënten consumpties (excl.l btw)</t>
  </si>
  <si>
    <t xml:space="preserve">Grammages per consumptie </t>
  </si>
  <si>
    <t xml:space="preserve">Grammage </t>
  </si>
  <si>
    <t>Keuzevarianten</t>
  </si>
  <si>
    <t>Product</t>
  </si>
  <si>
    <t xml:space="preserve">Prijs </t>
  </si>
  <si>
    <t>Espresso - koffiebonen</t>
  </si>
  <si>
    <t>Koffieblend 1</t>
  </si>
  <si>
    <t>Koffie - koffiebonen</t>
  </si>
  <si>
    <t>Koffieblend 2</t>
  </si>
  <si>
    <t>Cappuccino - koffiebonen</t>
  </si>
  <si>
    <t>Theemerk 1</t>
  </si>
  <si>
    <t>Cappuccino - melk(poeder)</t>
  </si>
  <si>
    <t>Theemerk 2</t>
  </si>
  <si>
    <t>Latte macchiato - koffiebonen</t>
  </si>
  <si>
    <t>Latte macchiato - melk(poeder)</t>
  </si>
  <si>
    <t>Warme chocolademelk - cacao</t>
  </si>
  <si>
    <t>Warme chocolademelk - melk(poeder)</t>
  </si>
  <si>
    <t>Wiener melange - koffiebonen</t>
  </si>
  <si>
    <t>Wiener melange - topping</t>
  </si>
  <si>
    <t>Cafeïne vrije koffie (indien in apparaat)</t>
  </si>
  <si>
    <t>Condimenten</t>
  </si>
  <si>
    <t>Prijs 
per 1.000 stuks 
(excl. Btw)</t>
  </si>
  <si>
    <t>Aantallen per jaar</t>
  </si>
  <si>
    <t>Kosten per jaar 
(excl. btw)</t>
  </si>
  <si>
    <t>Suikersachets</t>
  </si>
  <si>
    <t>Zoetjes</t>
  </si>
  <si>
    <t>Creamer</t>
  </si>
  <si>
    <t>Creamer (veganmelk)</t>
  </si>
  <si>
    <t>Cafeïne vrije koffie (sachet)</t>
  </si>
  <si>
    <t>Roerstaafjes</t>
  </si>
  <si>
    <t>Totale kosten condimenten excl. btw</t>
  </si>
  <si>
    <t>Schoonmaakmiddelen</t>
  </si>
  <si>
    <t>Prijs per artikel 
excl. btw</t>
  </si>
  <si>
    <t>Totale kosten schoonmaakmiddelen (excl btw)</t>
  </si>
  <si>
    <t>Kosten plaatsing en verhuizing apparatuur</t>
  </si>
  <si>
    <t>Kosten tussentijdse mutaties</t>
  </si>
  <si>
    <t>Kosten verhuizing per automaat binnen hetzelfde gebouw</t>
  </si>
  <si>
    <t>Kosten verhuizing per automaat tussen locaties</t>
  </si>
  <si>
    <t>Kosten verwijderen automaat bij tussentijdse aanpassingen</t>
  </si>
  <si>
    <t>Kosten bijplaatsen automaat bij tussentijdse aanpassingen</t>
  </si>
  <si>
    <t>Kosten gereviseerde automaat type 1</t>
  </si>
  <si>
    <t>Kosten gereviseerde automaat type 2</t>
  </si>
  <si>
    <t>Kosten gereviseerde automaat type 3</t>
  </si>
  <si>
    <t>Kosten gereviseerde automaat type 4</t>
  </si>
  <si>
    <t>Kosten gereviseerde automaat type 5</t>
  </si>
  <si>
    <t>Warme drankenvoorziening Leidse Regio</t>
  </si>
  <si>
    <t>excl. BTW.</t>
  </si>
  <si>
    <t>Vaste kosten per jaar</t>
  </si>
  <si>
    <t xml:space="preserve">Gebruik apparatuur </t>
  </si>
  <si>
    <t xml:space="preserve">TSO </t>
  </si>
  <si>
    <t>Variabele kosten per jaar</t>
  </si>
  <si>
    <t xml:space="preserve">Ingrediënten </t>
  </si>
  <si>
    <t>Totale kosten per jaar</t>
  </si>
  <si>
    <t>Kosten contractperiode 5 jaar</t>
  </si>
  <si>
    <t>Kosten TSO per jaar na 60 maanden</t>
  </si>
  <si>
    <t>Rechtsgeldige ondertekening*</t>
  </si>
  <si>
    <t>Naam opdrachtgever:</t>
  </si>
  <si>
    <t>Gemeente Leiden</t>
  </si>
  <si>
    <t>Inschrijfprijs (excl BTW):</t>
  </si>
  <si>
    <t>Datum:</t>
  </si>
  <si>
    <t>Naam organisatie:</t>
  </si>
  <si>
    <t>Functie tekeningsbevoegde:</t>
  </si>
  <si>
    <t>Handtekening:</t>
  </si>
  <si>
    <t>Koffie (Espressobonen) (duurste blend)</t>
  </si>
  <si>
    <t xml:space="preserve">In dit tabblad geeft de Inschrijver de kosten aan van tussentijdse mutaties van de automaten en de prijs voor gereviseerde automaten. Deze kosten wegen niet mee in de prijsbeoordeling. </t>
  </si>
  <si>
    <t>Type 2 automaten (aantal naar inzicht Inschrijver in te vullen,  aantal moet zijn ≥10)</t>
  </si>
  <si>
    <t>Inschrijfprijs (= Vergelijkingsprijs)
Kosten contractperiode (8 jaar)</t>
  </si>
  <si>
    <t>Naam tekeningsbevoegde:</t>
  </si>
  <si>
    <t xml:space="preserve">* Door het indienen van het prijzenblad verklaart Inschrijver tevens dat de Inschrijving volledig is gebaseerd op en voldoet aan de bepalingen in de aanbestedingsdocumenten. Inschrijver verklaart met het indienen van het prijzenblad dat de door hem geoffreerde prijzen zonder voorbehoud zijn. </t>
  </si>
  <si>
    <t xml:space="preserve">Het prijzenblad dient u (rechtsgeldig ondertekend) als pdf-document in te dienen en tevens in Excel format. Bij eventuele verschillen tussen deze documenten gaan wij uit van de prijzen zoals ingediend in het pdf-document. </t>
  </si>
  <si>
    <t xml:space="preserve">Alle prijzen en tarieven zijn gebaseerd op de offerte aanvraag warme drankenvoorzieningen, zie specifiek de documenten 'Aanbestedingsleidraad' en 'Programma van Eisen'. </t>
  </si>
  <si>
    <t>Inschrijver brengt naast bovengenoemde geen wijzigingen aan in het Prijzenblad.</t>
  </si>
  <si>
    <t>De inschrijfprijs (= Vergelijkingsprijs) wordt automatisch gegenereerd op basis van de andere tabbladen in het Prijzenblad.</t>
  </si>
  <si>
    <t>Chiller t.b.v. koud water in type 3</t>
  </si>
  <si>
    <t xml:space="preserve">Optioneel: narrowcasting type 3 meerprijs </t>
  </si>
  <si>
    <t>Theezakjes earl grey (duurste merk)</t>
  </si>
  <si>
    <t>Theezakjes english breakfast (duurste merk)</t>
  </si>
  <si>
    <t>Theezakjes groene thee (duurste merk)</t>
  </si>
  <si>
    <t>Theezakjes … (duurste merk)</t>
  </si>
  <si>
    <t>Theezakjes rooibos (duurste merk)</t>
  </si>
  <si>
    <t xml:space="preserve">Per 100 stuks </t>
  </si>
  <si>
    <t>Condimenthouders</t>
  </si>
  <si>
    <t>Dataverbruik</t>
  </si>
  <si>
    <t>MB</t>
  </si>
  <si>
    <t>Verbruik &gt;1000</t>
  </si>
  <si>
    <t>Verbruik 0 - 1000</t>
  </si>
  <si>
    <t xml:space="preserve">Aantal eenheden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</si>
</sst>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43" formatCode="_ * #,##0.00_ ;_ * \-#,##0.00_ ;_ * &quot;-&quot;??_ ;_ @_ "/>
    <numFmt numFmtId="164" formatCode="&quot;€&quot;\ #,##0.00"/>
    <numFmt numFmtId="165" formatCode="_ * #,##0_ ;_ * \-#,##0_ ;_ * &quot;-&quot;??_ ;_ @_ "/>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9"/>
      <color theme="1"/>
      <name val="Segoe UI"/>
      <family val="2"/>
    </font>
    <font>
      <b/>
      <sz val="9"/>
      <color theme="1"/>
      <name val="Aptos Narrow"/>
      <family val="2"/>
      <scheme val="minor"/>
    </font>
    <font>
      <sz val="9"/>
      <name val="Segoe UI"/>
      <family val="2"/>
    </font>
    <font>
      <sz val="9"/>
      <color theme="1"/>
      <name val="Aptos Narrow"/>
      <family val="2"/>
      <scheme val="minor"/>
    </font>
    <font>
      <sz val="9"/>
      <name val="Aptos Narrow"/>
      <family val="2"/>
      <scheme val="minor"/>
    </font>
    <font>
      <b/>
      <sz val="9"/>
      <name val="Aptos Narrow"/>
      <family val="2"/>
      <scheme val="minor"/>
    </font>
    <font>
      <sz val="8"/>
      <name val="Aptos Narrow"/>
      <family val="2"/>
      <scheme val="minor"/>
    </font>
    <font>
      <b/>
      <sz val="9"/>
      <color rgb="FFFF0000"/>
      <name val="Aptos Narrow"/>
      <family val="2"/>
      <scheme val="minor"/>
    </font>
    <font>
      <b/>
      <sz val="9"/>
      <color rgb="FFFF0000"/>
      <name val="Aptos Narrow"/>
      <family val="2"/>
    </font>
    <font>
      <sz val="9"/>
      <color theme="9"/>
      <name val="Aptos Narrow"/>
      <family val="2"/>
      <scheme val="minor"/>
    </font>
    <font>
      <b/>
      <sz val="9"/>
      <color theme="9"/>
      <name val="Aptos Narrow"/>
      <family val="2"/>
      <scheme val="minor"/>
    </font>
  </fonts>
  <fills count="9">
    <fill>
      <patternFill patternType="none"/>
    </fill>
    <fill>
      <patternFill patternType="gray125"/>
    </fill>
    <fill>
      <patternFill patternType="solid">
        <fgColor theme="2" tint="-0.14999847407452621"/>
        <bgColor indexed="64"/>
      </patternFill>
    </fill>
    <fill>
      <patternFill patternType="solid">
        <fgColor theme="0"/>
        <bgColor indexed="64"/>
      </patternFill>
    </fill>
    <fill>
      <patternFill patternType="solid">
        <fgColor theme="2" tint="-4.9989318521683403E-2"/>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rgb="FFFF0000"/>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4" fillId="0" borderId="0" xfId="0" applyFont="1" applyAlignment="1">
      <alignment vertical="center"/>
    </xf>
    <xf numFmtId="0" fontId="5" fillId="2" borderId="0" xfId="0" applyFont="1" applyFill="1" applyAlignment="1">
      <alignment vertical="top"/>
    </xf>
    <xf numFmtId="0" fontId="4" fillId="3" borderId="1" xfId="0" applyFont="1" applyFill="1" applyBorder="1" applyAlignment="1">
      <alignment vertical="center"/>
    </xf>
    <xf numFmtId="0" fontId="4" fillId="3" borderId="2" xfId="0" applyFont="1" applyFill="1" applyBorder="1" applyAlignment="1">
      <alignment horizontal="left" vertical="center"/>
    </xf>
    <xf numFmtId="0" fontId="4" fillId="0" borderId="0" xfId="0" applyFont="1" applyAlignment="1">
      <alignment vertical="center" wrapText="1"/>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5" xfId="0" applyFont="1" applyFill="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vertical="center" wrapText="1"/>
    </xf>
    <xf numFmtId="0" fontId="6" fillId="3" borderId="4" xfId="0" applyFont="1" applyFill="1" applyBorder="1" applyAlignment="1">
      <alignment vertical="center" wrapText="1"/>
    </xf>
    <xf numFmtId="0" fontId="4" fillId="3" borderId="7" xfId="0" applyFont="1" applyFill="1" applyBorder="1" applyAlignment="1">
      <alignment vertical="center"/>
    </xf>
    <xf numFmtId="0" fontId="4" fillId="3" borderId="8" xfId="0" applyFont="1" applyFill="1" applyBorder="1" applyAlignment="1">
      <alignment vertical="center"/>
    </xf>
    <xf numFmtId="0" fontId="0" fillId="3" borderId="0" xfId="0" applyFill="1" applyAlignment="1">
      <alignment horizontal="center"/>
    </xf>
    <xf numFmtId="0" fontId="5" fillId="4" borderId="0" xfId="0" applyFont="1" applyFill="1" applyAlignment="1">
      <alignment horizontal="center" vertical="top" wrapText="1"/>
    </xf>
    <xf numFmtId="0" fontId="0" fillId="0" borderId="0" xfId="0" applyAlignment="1">
      <alignment vertical="top"/>
    </xf>
    <xf numFmtId="0" fontId="0" fillId="3" borderId="0" xfId="0" applyFill="1" applyAlignment="1">
      <alignment vertical="top"/>
    </xf>
    <xf numFmtId="0" fontId="5" fillId="4" borderId="0" xfId="0" applyFont="1" applyFill="1" applyAlignment="1">
      <alignment vertical="top"/>
    </xf>
    <xf numFmtId="0" fontId="5" fillId="2" borderId="0" xfId="0" applyFont="1" applyFill="1" applyAlignment="1">
      <alignment horizontal="center" vertical="top" wrapText="1"/>
    </xf>
    <xf numFmtId="0" fontId="7" fillId="3" borderId="0" xfId="0" applyFont="1" applyFill="1" applyAlignment="1">
      <alignment horizontal="center" vertical="top"/>
    </xf>
    <xf numFmtId="164" fontId="7" fillId="5" borderId="0" xfId="0" applyNumberFormat="1" applyFont="1" applyFill="1" applyAlignment="1" applyProtection="1">
      <alignment vertical="top"/>
      <protection locked="0"/>
    </xf>
    <xf numFmtId="164" fontId="7" fillId="3" borderId="0" xfId="0" applyNumberFormat="1" applyFont="1" applyFill="1" applyAlignment="1">
      <alignment vertical="top"/>
    </xf>
    <xf numFmtId="0" fontId="0" fillId="2" borderId="0" xfId="0" applyFill="1" applyAlignment="1">
      <alignment vertical="top"/>
    </xf>
    <xf numFmtId="164" fontId="5" fillId="2" borderId="0" xfId="0" applyNumberFormat="1" applyFont="1" applyFill="1" applyAlignment="1">
      <alignment vertical="top"/>
    </xf>
    <xf numFmtId="0" fontId="5" fillId="6" borderId="0" xfId="0" applyFont="1" applyFill="1" applyAlignment="1">
      <alignment horizontal="center" vertical="top" wrapText="1"/>
    </xf>
    <xf numFmtId="0" fontId="0" fillId="3" borderId="0" xfId="0" applyFill="1"/>
    <xf numFmtId="0" fontId="5" fillId="4" borderId="0" xfId="0" applyFont="1" applyFill="1"/>
    <xf numFmtId="0" fontId="7" fillId="3" borderId="0" xfId="0" applyFont="1" applyFill="1"/>
    <xf numFmtId="164" fontId="7" fillId="5" borderId="0" xfId="0" applyNumberFormat="1" applyFont="1" applyFill="1" applyProtection="1">
      <protection locked="0"/>
    </xf>
    <xf numFmtId="0" fontId="0" fillId="5" borderId="0" xfId="0" applyFill="1" applyProtection="1">
      <protection locked="0"/>
    </xf>
    <xf numFmtId="0" fontId="0" fillId="3" borderId="3" xfId="0" applyFill="1" applyBorder="1"/>
    <xf numFmtId="0" fontId="0" fillId="3" borderId="4" xfId="0" applyFill="1" applyBorder="1"/>
    <xf numFmtId="0" fontId="5" fillId="4" borderId="9" xfId="0" applyFont="1" applyFill="1" applyBorder="1"/>
    <xf numFmtId="164" fontId="7" fillId="3" borderId="2" xfId="0" applyNumberFormat="1" applyFont="1" applyFill="1" applyBorder="1"/>
    <xf numFmtId="0" fontId="7" fillId="4" borderId="10" xfId="0" applyFont="1" applyFill="1" applyBorder="1"/>
    <xf numFmtId="164" fontId="7" fillId="3" borderId="4" xfId="0" applyNumberFormat="1" applyFont="1" applyFill="1" applyBorder="1"/>
    <xf numFmtId="164" fontId="8" fillId="3" borderId="4" xfId="0" applyNumberFormat="1" applyFont="1" applyFill="1" applyBorder="1"/>
    <xf numFmtId="0" fontId="5" fillId="4" borderId="11" xfId="0" applyFont="1" applyFill="1" applyBorder="1"/>
    <xf numFmtId="164" fontId="5" fillId="3" borderId="8" xfId="0" applyNumberFormat="1" applyFont="1" applyFill="1" applyBorder="1"/>
    <xf numFmtId="0" fontId="7" fillId="4" borderId="11" xfId="0" applyFont="1" applyFill="1" applyBorder="1"/>
    <xf numFmtId="164" fontId="7" fillId="3" borderId="8" xfId="0" applyNumberFormat="1" applyFont="1" applyFill="1" applyBorder="1"/>
    <xf numFmtId="44" fontId="0" fillId="3" borderId="0" xfId="2" applyFont="1" applyFill="1" applyAlignment="1"/>
    <xf numFmtId="0" fontId="5" fillId="4" borderId="12" xfId="0" applyFont="1" applyFill="1" applyBorder="1"/>
    <xf numFmtId="0" fontId="5" fillId="4" borderId="10" xfId="0" applyFont="1" applyFill="1" applyBorder="1"/>
    <xf numFmtId="0" fontId="7" fillId="4" borderId="12" xfId="0" applyFont="1" applyFill="1" applyBorder="1"/>
    <xf numFmtId="0" fontId="7" fillId="3" borderId="0" xfId="0" applyFont="1" applyFill="1" applyAlignment="1">
      <alignment horizontal="right"/>
    </xf>
    <xf numFmtId="0" fontId="0" fillId="3" borderId="5" xfId="0" applyFill="1" applyBorder="1"/>
    <xf numFmtId="0" fontId="0" fillId="3" borderId="13" xfId="0" applyFill="1" applyBorder="1"/>
    <xf numFmtId="0" fontId="0" fillId="3" borderId="6" xfId="0" applyFill="1" applyBorder="1"/>
    <xf numFmtId="0" fontId="5" fillId="4" borderId="11" xfId="0" applyFont="1" applyFill="1" applyBorder="1" applyAlignment="1">
      <alignment wrapText="1"/>
    </xf>
    <xf numFmtId="0" fontId="4" fillId="3" borderId="6" xfId="0" applyFont="1" applyFill="1" applyBorder="1" applyAlignment="1">
      <alignment vertical="center" wrapText="1"/>
    </xf>
    <xf numFmtId="0" fontId="7" fillId="3" borderId="0" xfId="0" applyFont="1" applyFill="1" applyAlignment="1">
      <alignment vertical="top"/>
    </xf>
    <xf numFmtId="0" fontId="5" fillId="4" borderId="0" xfId="0" applyFont="1" applyFill="1" applyAlignment="1">
      <alignment vertical="top" wrapText="1"/>
    </xf>
    <xf numFmtId="0" fontId="6" fillId="3" borderId="4" xfId="0" applyFont="1" applyFill="1" applyBorder="1" applyAlignment="1">
      <alignment horizontal="left" vertical="center" wrapText="1"/>
    </xf>
    <xf numFmtId="0" fontId="2" fillId="7" borderId="0" xfId="0" applyFont="1" applyFill="1"/>
    <xf numFmtId="0" fontId="2" fillId="7" borderId="0" xfId="0" applyFont="1" applyFill="1" applyAlignment="1">
      <alignment vertical="top"/>
    </xf>
    <xf numFmtId="0" fontId="9" fillId="3" borderId="0" xfId="0" applyFont="1" applyFill="1" applyAlignment="1">
      <alignment horizontal="center" vertical="top"/>
    </xf>
    <xf numFmtId="164" fontId="7" fillId="8" borderId="0" xfId="0" applyNumberFormat="1" applyFont="1" applyFill="1" applyAlignment="1" applyProtection="1">
      <alignment vertical="top"/>
      <protection locked="0"/>
    </xf>
    <xf numFmtId="164" fontId="7" fillId="8" borderId="0" xfId="0" applyNumberFormat="1" applyFont="1" applyFill="1" applyAlignment="1">
      <alignment vertical="top"/>
    </xf>
    <xf numFmtId="0" fontId="0" fillId="8" borderId="0" xfId="0" applyFill="1" applyAlignment="1">
      <alignment vertical="top"/>
    </xf>
    <xf numFmtId="164" fontId="7" fillId="5" borderId="0" xfId="0" applyNumberFormat="1" applyFont="1" applyFill="1" applyAlignment="1" applyProtection="1">
      <alignment vertical="top" wrapText="1" shrinkToFit="1"/>
      <protection locked="0"/>
    </xf>
    <xf numFmtId="164" fontId="7" fillId="3" borderId="0" xfId="0" applyNumberFormat="1" applyFont="1" applyFill="1" applyAlignment="1">
      <alignment vertical="top" wrapText="1" shrinkToFit="1"/>
    </xf>
    <xf numFmtId="0" fontId="9" fillId="3" borderId="0" xfId="0" applyFont="1" applyFill="1" applyAlignment="1" applyProtection="1">
      <alignment horizontal="center" vertical="top"/>
      <protection locked="0"/>
    </xf>
    <xf numFmtId="0" fontId="12" fillId="5" borderId="0" xfId="0" applyFont="1" applyFill="1" applyAlignment="1" applyProtection="1">
      <alignment horizontal="center" vertical="top"/>
      <protection locked="0"/>
    </xf>
    <xf numFmtId="0" fontId="9" fillId="5" borderId="0" xfId="0" applyFont="1" applyFill="1" applyAlignment="1">
      <alignment horizontal="center" vertical="top"/>
    </xf>
    <xf numFmtId="0" fontId="11" fillId="5" borderId="0" xfId="0" applyFont="1" applyFill="1" applyAlignment="1">
      <alignment horizontal="center" vertical="top"/>
    </xf>
    <xf numFmtId="0" fontId="14" fillId="3" borderId="0" xfId="0" applyFont="1" applyFill="1" applyAlignment="1">
      <alignment horizontal="center" vertical="top"/>
    </xf>
    <xf numFmtId="0" fontId="9" fillId="5" borderId="0" xfId="0" applyFont="1" applyFill="1" applyAlignment="1" applyProtection="1">
      <alignment horizontal="center" vertical="top"/>
      <protection locked="0"/>
    </xf>
    <xf numFmtId="0" fontId="11" fillId="5" borderId="0" xfId="0" applyFont="1" applyFill="1" applyAlignment="1" applyProtection="1">
      <alignment horizontal="center" vertical="top"/>
      <protection locked="0"/>
    </xf>
    <xf numFmtId="164" fontId="7" fillId="3" borderId="0" xfId="0" applyNumberFormat="1" applyFont="1" applyFill="1" applyAlignment="1" applyProtection="1">
      <alignment vertical="top"/>
      <protection locked="0"/>
    </xf>
    <xf numFmtId="8" fontId="7" fillId="5" borderId="0" xfId="0" applyNumberFormat="1" applyFont="1" applyFill="1" applyProtection="1">
      <protection locked="0"/>
    </xf>
    <xf numFmtId="0" fontId="2" fillId="7" borderId="0" xfId="0" applyFont="1" applyFill="1" applyAlignment="1">
      <alignment horizontal="center" vertical="top"/>
    </xf>
    <xf numFmtId="0" fontId="4" fillId="3" borderId="4" xfId="0" applyFont="1" applyFill="1" applyBorder="1" applyAlignment="1">
      <alignment horizontal="left" vertical="center" wrapText="1"/>
    </xf>
    <xf numFmtId="0" fontId="2" fillId="7" borderId="0" xfId="0" applyFont="1" applyFill="1" applyAlignment="1">
      <alignment horizontal="center"/>
    </xf>
    <xf numFmtId="0" fontId="5" fillId="4" borderId="0" xfId="0" applyFont="1" applyFill="1" applyAlignment="1">
      <alignment horizontal="left" vertical="top" wrapText="1"/>
    </xf>
    <xf numFmtId="0" fontId="0" fillId="3" borderId="0" xfId="0" applyFill="1" applyAlignment="1">
      <alignment horizontal="left" vertical="center"/>
    </xf>
    <xf numFmtId="0" fontId="7" fillId="5" borderId="0" xfId="0" applyFont="1" applyFill="1" applyAlignment="1" applyProtection="1">
      <alignment horizontal="left" vertical="top"/>
      <protection locked="0"/>
    </xf>
    <xf numFmtId="0" fontId="9" fillId="4" borderId="0" xfId="0" applyFont="1" applyFill="1" applyAlignment="1">
      <alignment horizontal="left" vertical="top" wrapText="1"/>
    </xf>
    <xf numFmtId="0" fontId="5" fillId="4" borderId="0" xfId="0" applyFont="1" applyFill="1" applyAlignment="1">
      <alignment horizontal="center" vertical="top" wrapText="1"/>
    </xf>
    <xf numFmtId="0" fontId="5" fillId="4" borderId="0" xfId="0" applyFont="1" applyFill="1" applyAlignment="1" applyProtection="1">
      <alignment horizontal="left" vertical="top" wrapText="1"/>
      <protection locked="0"/>
    </xf>
    <xf numFmtId="0" fontId="2" fillId="7" borderId="0" xfId="0" applyFont="1" applyFill="1" applyAlignment="1" applyProtection="1">
      <alignment vertical="top"/>
    </xf>
    <xf numFmtId="0" fontId="0" fillId="0" borderId="0" xfId="0" applyProtection="1"/>
    <xf numFmtId="0" fontId="5" fillId="4" borderId="0" xfId="0" applyFont="1" applyFill="1" applyProtection="1"/>
    <xf numFmtId="0" fontId="5" fillId="4" borderId="0" xfId="0" applyFont="1" applyFill="1" applyAlignment="1" applyProtection="1">
      <alignment wrapText="1"/>
    </xf>
    <xf numFmtId="0" fontId="3" fillId="0" borderId="0" xfId="0" applyFont="1" applyProtection="1"/>
    <xf numFmtId="0" fontId="8" fillId="3" borderId="0" xfId="0" applyFont="1" applyFill="1" applyProtection="1"/>
    <xf numFmtId="0" fontId="7" fillId="3" borderId="0" xfId="0" applyFont="1" applyFill="1" applyProtection="1"/>
    <xf numFmtId="0" fontId="13" fillId="3" borderId="0" xfId="0" applyFont="1" applyFill="1" applyProtection="1"/>
    <xf numFmtId="164" fontId="7" fillId="3" borderId="0" xfId="0" applyNumberFormat="1" applyFont="1" applyFill="1" applyProtection="1"/>
    <xf numFmtId="1" fontId="8" fillId="3" borderId="0" xfId="0" applyNumberFormat="1" applyFont="1" applyFill="1" applyProtection="1"/>
    <xf numFmtId="0" fontId="5" fillId="2" borderId="0" xfId="0" applyFont="1" applyFill="1" applyProtection="1"/>
    <xf numFmtId="0" fontId="0" fillId="2" borderId="0" xfId="0" applyFill="1" applyProtection="1"/>
    <xf numFmtId="164" fontId="5" fillId="2" borderId="0" xfId="0" applyNumberFormat="1" applyFont="1" applyFill="1" applyProtection="1"/>
    <xf numFmtId="0" fontId="0" fillId="3" borderId="0" xfId="0" applyFill="1" applyProtection="1"/>
    <xf numFmtId="0" fontId="5" fillId="4" borderId="0" xfId="0" applyFont="1" applyFill="1" applyAlignment="1" applyProtection="1">
      <alignment horizontal="center"/>
    </xf>
    <xf numFmtId="0" fontId="5" fillId="4" borderId="0" xfId="0" applyFont="1" applyFill="1" applyAlignment="1" applyProtection="1">
      <alignment horizontal="center" wrapText="1"/>
    </xf>
    <xf numFmtId="165" fontId="13" fillId="3" borderId="0" xfId="1" applyNumberFormat="1" applyFont="1" applyFill="1" applyProtection="1"/>
    <xf numFmtId="0" fontId="7" fillId="3" borderId="0" xfId="0" applyFont="1" applyFill="1" applyAlignment="1" applyProtection="1">
      <alignment wrapText="1"/>
    </xf>
    <xf numFmtId="165" fontId="13" fillId="3" borderId="0" xfId="1" applyNumberFormat="1" applyFont="1" applyFill="1" applyAlignment="1" applyProtection="1">
      <alignment horizontal="right"/>
    </xf>
    <xf numFmtId="0" fontId="5" fillId="2" borderId="0" xfId="0" applyFont="1" applyFill="1" applyAlignment="1" applyProtection="1">
      <alignment horizontal="right"/>
    </xf>
    <xf numFmtId="0" fontId="7" fillId="5" borderId="0" xfId="0" applyFont="1" applyFill="1" applyProtection="1">
      <protection locked="0"/>
    </xf>
  </cellXfs>
  <cellStyles count="3">
    <cellStyle name="Komma" xfId="1" builtinId="3"/>
    <cellStyle name="Standaard" xfId="0" builtinId="0"/>
    <cellStyle name="Valuta" xfId="2"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1295401</xdr:colOff>
      <xdr:row>6</xdr:row>
      <xdr:rowOff>9524</xdr:rowOff>
    </xdr:from>
    <xdr:to>
      <xdr:col>2</xdr:col>
      <xdr:colOff>2238375</xdr:colOff>
      <xdr:row>6</xdr:row>
      <xdr:rowOff>142875</xdr:rowOff>
    </xdr:to>
    <xdr:sp macro="" textlink="">
      <xdr:nvSpPr>
        <xdr:cNvPr id="3" name="Rechthoek 1">
          <a:extLst>
            <a:ext uri="{FF2B5EF4-FFF2-40B4-BE49-F238E27FC236}">
              <a16:creationId xmlns:a16="http://schemas.microsoft.com/office/drawing/2014/main" id="{4DB493EE-1FD7-4811-9AED-443062A0AC4F}"/>
            </a:ext>
          </a:extLst>
        </xdr:cNvPr>
        <xdr:cNvSpPr/>
      </xdr:nvSpPr>
      <xdr:spPr>
        <a:xfrm>
          <a:off x="4276726" y="962024"/>
          <a:ext cx="942974" cy="133351"/>
        </a:xfrm>
        <a:prstGeom prst="rect">
          <a:avLst/>
        </a:prstGeom>
        <a:solidFill>
          <a:schemeClr val="accent4">
            <a:alpha val="37000"/>
          </a:schemeClr>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workbookViewId="0">
      <selection activeCell="C22" sqref="C22"/>
    </sheetView>
  </sheetViews>
  <sheetFormatPr defaultColWidth="0" defaultRowHeight="17.25" customHeight="1" zeroHeight="1" x14ac:dyDescent="0.25"/>
  <cols>
    <col min="1" max="1" width="3.28515625" style="1" customWidth="1"/>
    <col min="2" max="2" width="35.85546875" style="1" customWidth="1"/>
    <col min="3" max="3" width="119.28515625" style="1" bestFit="1" customWidth="1"/>
    <col min="4" max="4" width="4.28515625" style="1" customWidth="1"/>
    <col min="5" max="5" width="0" style="5" hidden="1" customWidth="1"/>
    <col min="6" max="12" width="0" style="1" hidden="1" customWidth="1"/>
    <col min="13" max="16384" width="10.42578125" style="1" hidden="1"/>
  </cols>
  <sheetData>
    <row r="1" spans="1:5" ht="15" x14ac:dyDescent="0.25">
      <c r="A1" s="73" t="s">
        <v>0</v>
      </c>
      <c r="B1" s="73"/>
      <c r="C1" s="73"/>
      <c r="D1" s="73"/>
      <c r="E1" s="1"/>
    </row>
    <row r="2" spans="1:5" ht="12" x14ac:dyDescent="0.25">
      <c r="A2" s="2"/>
      <c r="B2" s="2"/>
      <c r="C2" s="2"/>
      <c r="D2" s="2"/>
      <c r="E2" s="1"/>
    </row>
    <row r="3" spans="1:5" ht="12" x14ac:dyDescent="0.25">
      <c r="A3" s="2"/>
      <c r="B3" s="3" t="s">
        <v>1</v>
      </c>
      <c r="C3" s="4" t="s">
        <v>2</v>
      </c>
      <c r="D3" s="2"/>
    </row>
    <row r="4" spans="1:5" ht="12" x14ac:dyDescent="0.25">
      <c r="A4" s="2"/>
      <c r="B4" s="6"/>
      <c r="C4" s="74" t="s">
        <v>133</v>
      </c>
      <c r="D4" s="2"/>
    </row>
    <row r="5" spans="1:5" ht="12" x14ac:dyDescent="0.25">
      <c r="A5" s="2"/>
      <c r="B5" s="6"/>
      <c r="C5" s="74"/>
      <c r="D5" s="2"/>
    </row>
    <row r="6" spans="1:5" ht="24" x14ac:dyDescent="0.25">
      <c r="A6" s="2"/>
      <c r="B6" s="6"/>
      <c r="C6" s="55" t="s">
        <v>134</v>
      </c>
      <c r="D6" s="2"/>
    </row>
    <row r="7" spans="1:5" ht="12" x14ac:dyDescent="0.25">
      <c r="A7" s="2"/>
      <c r="B7" s="6"/>
      <c r="C7" s="7" t="s">
        <v>3</v>
      </c>
      <c r="D7" s="2"/>
    </row>
    <row r="8" spans="1:5" ht="12" x14ac:dyDescent="0.25">
      <c r="A8" s="2"/>
      <c r="B8" s="6"/>
      <c r="C8" s="7" t="s">
        <v>135</v>
      </c>
      <c r="D8" s="2"/>
    </row>
    <row r="9" spans="1:5" ht="12" x14ac:dyDescent="0.25">
      <c r="A9" s="2"/>
      <c r="B9" s="6"/>
      <c r="C9" s="7" t="s">
        <v>4</v>
      </c>
      <c r="D9" s="2"/>
    </row>
    <row r="10" spans="1:5" ht="24" x14ac:dyDescent="0.25">
      <c r="A10" s="2"/>
      <c r="B10" s="6"/>
      <c r="C10" s="8" t="s">
        <v>5</v>
      </c>
      <c r="D10" s="2"/>
    </row>
    <row r="11" spans="1:5" ht="12" x14ac:dyDescent="0.25">
      <c r="A11" s="2"/>
      <c r="B11" s="6"/>
      <c r="C11" s="7" t="s">
        <v>6</v>
      </c>
      <c r="D11" s="2"/>
    </row>
    <row r="12" spans="1:5" ht="12" x14ac:dyDescent="0.25">
      <c r="A12" s="2"/>
      <c r="B12" s="3" t="s">
        <v>7</v>
      </c>
      <c r="C12" s="11" t="s">
        <v>8</v>
      </c>
      <c r="D12" s="2"/>
    </row>
    <row r="13" spans="1:5" ht="12" x14ac:dyDescent="0.25">
      <c r="A13" s="2"/>
      <c r="B13" s="6"/>
      <c r="C13" s="12" t="s">
        <v>9</v>
      </c>
      <c r="D13" s="2"/>
    </row>
    <row r="14" spans="1:5" ht="12" x14ac:dyDescent="0.25">
      <c r="A14" s="2"/>
      <c r="B14" s="6"/>
      <c r="C14" s="12" t="s">
        <v>10</v>
      </c>
      <c r="D14" s="2"/>
    </row>
    <row r="15" spans="1:5" ht="12" x14ac:dyDescent="0.25">
      <c r="A15" s="2"/>
      <c r="B15" s="6"/>
      <c r="C15" s="12" t="s">
        <v>11</v>
      </c>
      <c r="D15" s="2"/>
    </row>
    <row r="16" spans="1:5" ht="12" x14ac:dyDescent="0.25">
      <c r="A16" s="2"/>
      <c r="B16" s="3" t="s">
        <v>12</v>
      </c>
      <c r="C16" s="11" t="s">
        <v>13</v>
      </c>
      <c r="D16" s="2"/>
    </row>
    <row r="17" spans="1:4" ht="12" x14ac:dyDescent="0.25">
      <c r="A17" s="2"/>
      <c r="B17" s="6"/>
      <c r="C17" s="12" t="s">
        <v>14</v>
      </c>
      <c r="D17" s="2"/>
    </row>
    <row r="18" spans="1:4" ht="12" x14ac:dyDescent="0.25">
      <c r="A18" s="2"/>
      <c r="B18" s="6"/>
      <c r="C18" s="12" t="s">
        <v>15</v>
      </c>
      <c r="D18" s="2"/>
    </row>
    <row r="19" spans="1:4" ht="12" x14ac:dyDescent="0.25">
      <c r="A19" s="2"/>
      <c r="B19" s="6"/>
      <c r="C19" s="12" t="s">
        <v>16</v>
      </c>
      <c r="D19" s="2"/>
    </row>
    <row r="20" spans="1:4" ht="12" x14ac:dyDescent="0.25">
      <c r="A20" s="2"/>
      <c r="B20" s="6"/>
      <c r="C20" s="7" t="s">
        <v>17</v>
      </c>
      <c r="D20" s="2"/>
    </row>
    <row r="21" spans="1:4" ht="27" customHeight="1" x14ac:dyDescent="0.25">
      <c r="A21" s="2"/>
      <c r="B21" s="6"/>
      <c r="C21" s="8" t="s">
        <v>18</v>
      </c>
      <c r="D21" s="2"/>
    </row>
    <row r="22" spans="1:4" ht="12" x14ac:dyDescent="0.25">
      <c r="A22" s="2"/>
      <c r="B22" s="9"/>
      <c r="C22" s="52" t="s">
        <v>19</v>
      </c>
      <c r="D22" s="2"/>
    </row>
    <row r="23" spans="1:4" ht="28.15" customHeight="1" x14ac:dyDescent="0.25">
      <c r="A23" s="2"/>
      <c r="B23" s="9" t="s">
        <v>20</v>
      </c>
      <c r="C23" s="52" t="s">
        <v>128</v>
      </c>
      <c r="D23" s="2"/>
    </row>
    <row r="24" spans="1:4" ht="12" x14ac:dyDescent="0.25">
      <c r="A24" s="2"/>
      <c r="B24" s="13" t="s">
        <v>21</v>
      </c>
      <c r="C24" s="14" t="s">
        <v>136</v>
      </c>
      <c r="D24" s="2"/>
    </row>
    <row r="25" spans="1:4" ht="12" x14ac:dyDescent="0.25">
      <c r="A25" s="2"/>
      <c r="B25" s="3" t="s">
        <v>22</v>
      </c>
      <c r="C25" s="10" t="s">
        <v>23</v>
      </c>
      <c r="D25" s="2"/>
    </row>
    <row r="26" spans="1:4" s="2" customFormat="1" ht="12" x14ac:dyDescent="0.25"/>
  </sheetData>
  <sheetProtection algorithmName="SHA-512" hashValue="AtJEskT0MR08nduvnblBOKpuhnc1pss3bK9yaWcAzrUvKEIejnIZTdnsnI1Z89JXmgDWDr/+IuJOhqbiz+kusA==" saltValue="XfwR6QAHjlRhoz4Ym357Ww==" spinCount="100000" sheet="1" objects="1" scenarios="1"/>
  <mergeCells count="2">
    <mergeCell ref="A1:D1"/>
    <mergeCell ref="C4:C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CB98-E917-4790-B4D4-5D2ED05AD83F}">
  <dimension ref="A1:L28"/>
  <sheetViews>
    <sheetView zoomScale="110" zoomScaleNormal="110" workbookViewId="0">
      <selection activeCell="G8" sqref="G8"/>
    </sheetView>
  </sheetViews>
  <sheetFormatPr defaultColWidth="0" defaultRowHeight="16.5" customHeight="1" zeroHeight="1" x14ac:dyDescent="0.25"/>
  <cols>
    <col min="1" max="1" width="36.7109375" style="17" bestFit="1" customWidth="1"/>
    <col min="2" max="2" width="10.5703125" style="17" customWidth="1"/>
    <col min="3" max="7" width="17.85546875" style="17" customWidth="1"/>
    <col min="8" max="12" width="0" style="17" hidden="1" customWidth="1"/>
    <col min="13" max="16384" width="17.85546875" style="17" hidden="1"/>
  </cols>
  <sheetData>
    <row r="1" spans="1:7" ht="15" x14ac:dyDescent="0.25">
      <c r="A1" s="57" t="s">
        <v>24</v>
      </c>
      <c r="B1" s="57"/>
      <c r="C1" s="57"/>
      <c r="D1" s="57"/>
      <c r="E1" s="57"/>
      <c r="F1" s="57"/>
      <c r="G1" s="57"/>
    </row>
    <row r="2" spans="1:7" ht="15" x14ac:dyDescent="0.25">
      <c r="A2" s="18"/>
      <c r="B2" s="18"/>
      <c r="C2" s="18"/>
      <c r="D2" s="18"/>
      <c r="E2" s="18"/>
      <c r="F2" s="18"/>
      <c r="G2" s="18"/>
    </row>
    <row r="3" spans="1:7" ht="36" x14ac:dyDescent="0.25">
      <c r="A3" s="19" t="s">
        <v>25</v>
      </c>
      <c r="B3" s="16" t="s">
        <v>26</v>
      </c>
      <c r="C3" s="16" t="s">
        <v>27</v>
      </c>
      <c r="D3" s="20" t="s">
        <v>28</v>
      </c>
      <c r="E3" s="20" t="s">
        <v>29</v>
      </c>
      <c r="F3" s="18"/>
      <c r="G3" s="18"/>
    </row>
    <row r="4" spans="1:7" ht="15" x14ac:dyDescent="0.25">
      <c r="A4" s="22" t="s">
        <v>30</v>
      </c>
      <c r="B4" s="68">
        <v>2</v>
      </c>
      <c r="C4" s="22">
        <v>0</v>
      </c>
      <c r="D4" s="23">
        <f t="shared" ref="D4:D9" si="0">+B4*C4*12</f>
        <v>0</v>
      </c>
      <c r="E4" s="23">
        <f t="shared" ref="E4:E9" si="1">+D4*5</f>
        <v>0</v>
      </c>
      <c r="F4" s="18"/>
      <c r="G4" s="18"/>
    </row>
    <row r="5" spans="1:7" ht="24.75" customHeight="1" x14ac:dyDescent="0.25">
      <c r="A5" s="62" t="s">
        <v>129</v>
      </c>
      <c r="B5" s="65">
        <v>10</v>
      </c>
      <c r="C5" s="22">
        <v>0</v>
      </c>
      <c r="D5" s="23">
        <f t="shared" si="0"/>
        <v>0</v>
      </c>
      <c r="E5" s="23">
        <f t="shared" si="1"/>
        <v>0</v>
      </c>
      <c r="F5" s="18"/>
      <c r="G5" s="18"/>
    </row>
    <row r="6" spans="1:7" ht="15" x14ac:dyDescent="0.25">
      <c r="A6" s="22" t="s">
        <v>31</v>
      </c>
      <c r="B6" s="67">
        <v>58</v>
      </c>
      <c r="C6" s="22">
        <v>0</v>
      </c>
      <c r="D6" s="23">
        <f t="shared" si="0"/>
        <v>0</v>
      </c>
      <c r="E6" s="23">
        <f t="shared" si="1"/>
        <v>0</v>
      </c>
      <c r="F6" s="18"/>
      <c r="G6" s="18"/>
    </row>
    <row r="7" spans="1:7" ht="15" x14ac:dyDescent="0.25">
      <c r="A7" s="22" t="s">
        <v>32</v>
      </c>
      <c r="B7" s="67">
        <v>4</v>
      </c>
      <c r="C7" s="22">
        <v>0</v>
      </c>
      <c r="D7" s="23">
        <f t="shared" si="0"/>
        <v>0</v>
      </c>
      <c r="E7" s="23">
        <f t="shared" si="1"/>
        <v>0</v>
      </c>
      <c r="F7" s="18"/>
      <c r="G7" s="18"/>
    </row>
    <row r="8" spans="1:7" ht="15" x14ac:dyDescent="0.25">
      <c r="A8" s="22" t="s">
        <v>33</v>
      </c>
      <c r="B8" s="64">
        <v>2</v>
      </c>
      <c r="C8" s="22">
        <v>0</v>
      </c>
      <c r="D8" s="23">
        <f t="shared" si="0"/>
        <v>0</v>
      </c>
      <c r="E8" s="23">
        <f t="shared" si="1"/>
        <v>0</v>
      </c>
      <c r="F8" s="18"/>
      <c r="G8" s="18"/>
    </row>
    <row r="9" spans="1:7" ht="15" x14ac:dyDescent="0.25">
      <c r="A9" s="71" t="s">
        <v>34</v>
      </c>
      <c r="B9" s="58">
        <v>30</v>
      </c>
      <c r="C9" s="22">
        <v>0</v>
      </c>
      <c r="D9" s="23">
        <f t="shared" si="0"/>
        <v>0</v>
      </c>
      <c r="E9" s="23">
        <f t="shared" si="1"/>
        <v>0</v>
      </c>
      <c r="F9" s="18"/>
      <c r="G9" s="18"/>
    </row>
    <row r="10" spans="1:7" ht="15" x14ac:dyDescent="0.25">
      <c r="A10" s="71" t="s">
        <v>145</v>
      </c>
      <c r="B10" s="58">
        <v>40</v>
      </c>
      <c r="C10" s="22">
        <v>0</v>
      </c>
      <c r="D10" s="23">
        <f t="shared" ref="D10" si="2">+B10*C10*12</f>
        <v>0</v>
      </c>
      <c r="E10" s="23">
        <f t="shared" ref="E10" si="3">+D10*5</f>
        <v>0</v>
      </c>
      <c r="F10" s="18"/>
      <c r="G10" s="18"/>
    </row>
    <row r="11" spans="1:7" ht="15" x14ac:dyDescent="0.25">
      <c r="A11" s="71" t="s">
        <v>137</v>
      </c>
      <c r="B11" s="58">
        <v>1</v>
      </c>
      <c r="C11" s="22">
        <v>0</v>
      </c>
      <c r="D11" s="23">
        <f t="shared" ref="D11" si="4">+B11*C11*12</f>
        <v>0</v>
      </c>
      <c r="E11" s="23">
        <f t="shared" ref="E11" si="5">+D11*5</f>
        <v>0</v>
      </c>
      <c r="F11" s="18"/>
      <c r="G11" s="18"/>
    </row>
    <row r="12" spans="1:7" ht="15" x14ac:dyDescent="0.25">
      <c r="A12" s="2" t="s">
        <v>36</v>
      </c>
      <c r="B12" s="24"/>
      <c r="C12" s="24"/>
      <c r="D12" s="25">
        <f>SUM(D4:D11)</f>
        <v>0</v>
      </c>
      <c r="E12" s="25">
        <f>SUM(E4:E11)</f>
        <v>0</v>
      </c>
      <c r="F12" s="18"/>
      <c r="G12" s="18"/>
    </row>
    <row r="13" spans="1:7" s="61" customFormat="1" ht="15" x14ac:dyDescent="0.25">
      <c r="A13" s="59" t="s">
        <v>35</v>
      </c>
      <c r="B13" s="70"/>
      <c r="C13" s="22">
        <v>0</v>
      </c>
      <c r="D13" s="60">
        <f>+B13*C13*12</f>
        <v>0</v>
      </c>
      <c r="E13" s="60">
        <f t="shared" ref="E13" si="6">+D13*5</f>
        <v>0</v>
      </c>
      <c r="F13" s="18"/>
      <c r="G13" s="18"/>
    </row>
    <row r="14" spans="1:7" s="61" customFormat="1" ht="15" x14ac:dyDescent="0.25">
      <c r="A14" s="59" t="s">
        <v>138</v>
      </c>
      <c r="B14" s="67">
        <v>58</v>
      </c>
      <c r="C14" s="22">
        <v>0</v>
      </c>
      <c r="D14" s="60">
        <f t="shared" ref="D14" si="7">+B14*C14*12</f>
        <v>0</v>
      </c>
      <c r="E14" s="60">
        <f>+D14*5</f>
        <v>0</v>
      </c>
      <c r="F14" s="18"/>
      <c r="G14" s="18"/>
    </row>
    <row r="15" spans="1:7" ht="15" x14ac:dyDescent="0.25">
      <c r="A15" s="18"/>
      <c r="B15" s="18"/>
      <c r="C15" s="18"/>
      <c r="D15" s="18"/>
      <c r="E15" s="18"/>
      <c r="F15" s="18"/>
      <c r="G15" s="18"/>
    </row>
    <row r="16" spans="1:7" ht="36" x14ac:dyDescent="0.25">
      <c r="A16" s="19" t="s">
        <v>37</v>
      </c>
      <c r="B16" s="16" t="s">
        <v>26</v>
      </c>
      <c r="C16" s="16" t="s">
        <v>38</v>
      </c>
      <c r="D16" s="16" t="s">
        <v>39</v>
      </c>
      <c r="E16" s="20" t="s">
        <v>40</v>
      </c>
      <c r="F16" s="20" t="s">
        <v>41</v>
      </c>
      <c r="G16" s="26" t="s">
        <v>42</v>
      </c>
    </row>
    <row r="17" spans="1:7" ht="15" x14ac:dyDescent="0.25">
      <c r="A17" s="23" t="str">
        <f t="shared" ref="A17:B21" si="8">A4</f>
        <v>Type 1 automaten</v>
      </c>
      <c r="B17" s="58">
        <f t="shared" si="8"/>
        <v>2</v>
      </c>
      <c r="C17" s="22">
        <v>0</v>
      </c>
      <c r="D17" s="22">
        <v>0</v>
      </c>
      <c r="E17" s="23">
        <f t="shared" ref="E17:E22" si="9">+B17*C17*12</f>
        <v>0</v>
      </c>
      <c r="F17" s="23">
        <f t="shared" ref="F17:F22" si="10">+E17*5</f>
        <v>0</v>
      </c>
      <c r="G17" s="23">
        <f t="shared" ref="G17:G22" si="11">+B17*D17*12</f>
        <v>0</v>
      </c>
    </row>
    <row r="18" spans="1:7" ht="27" customHeight="1" x14ac:dyDescent="0.25">
      <c r="A18" s="63" t="str">
        <f t="shared" si="8"/>
        <v>Type 2 automaten (aantal naar inzicht Inschrijver in te vullen,  aantal moet zijn ≥10)</v>
      </c>
      <c r="B18" s="69">
        <f t="shared" si="8"/>
        <v>10</v>
      </c>
      <c r="C18" s="22">
        <v>0</v>
      </c>
      <c r="D18" s="22">
        <v>0</v>
      </c>
      <c r="E18" s="23">
        <f t="shared" si="9"/>
        <v>0</v>
      </c>
      <c r="F18" s="23">
        <f t="shared" si="10"/>
        <v>0</v>
      </c>
      <c r="G18" s="23">
        <f t="shared" si="11"/>
        <v>0</v>
      </c>
    </row>
    <row r="19" spans="1:7" ht="15" x14ac:dyDescent="0.25">
      <c r="A19" s="23" t="str">
        <f t="shared" si="8"/>
        <v>Type 3 automaten</v>
      </c>
      <c r="B19" s="66">
        <f t="shared" si="8"/>
        <v>58</v>
      </c>
      <c r="C19" s="22">
        <v>0</v>
      </c>
      <c r="D19" s="22">
        <v>0</v>
      </c>
      <c r="E19" s="23">
        <f t="shared" si="9"/>
        <v>0</v>
      </c>
      <c r="F19" s="23">
        <f t="shared" si="10"/>
        <v>0</v>
      </c>
      <c r="G19" s="23">
        <f t="shared" si="11"/>
        <v>0</v>
      </c>
    </row>
    <row r="20" spans="1:7" ht="15" x14ac:dyDescent="0.25">
      <c r="A20" s="23" t="str">
        <f t="shared" si="8"/>
        <v>Type 4 automaten</v>
      </c>
      <c r="B20" s="66">
        <f t="shared" si="8"/>
        <v>4</v>
      </c>
      <c r="C20" s="22">
        <v>0</v>
      </c>
      <c r="D20" s="22">
        <v>0</v>
      </c>
      <c r="E20" s="23">
        <f t="shared" si="9"/>
        <v>0</v>
      </c>
      <c r="F20" s="23">
        <f t="shared" si="10"/>
        <v>0</v>
      </c>
      <c r="G20" s="23">
        <f t="shared" si="11"/>
        <v>0</v>
      </c>
    </row>
    <row r="21" spans="1:7" ht="15" x14ac:dyDescent="0.25">
      <c r="A21" s="23" t="str">
        <f t="shared" si="8"/>
        <v>Type 5 automaten</v>
      </c>
      <c r="B21" s="58">
        <f t="shared" si="8"/>
        <v>2</v>
      </c>
      <c r="C21" s="22">
        <v>0</v>
      </c>
      <c r="D21" s="22">
        <v>0</v>
      </c>
      <c r="E21" s="23">
        <f t="shared" si="9"/>
        <v>0</v>
      </c>
      <c r="F21" s="23">
        <f t="shared" si="10"/>
        <v>0</v>
      </c>
      <c r="G21" s="23">
        <f t="shared" si="11"/>
        <v>0</v>
      </c>
    </row>
    <row r="22" spans="1:7" ht="15" x14ac:dyDescent="0.25">
      <c r="A22" s="71" t="s">
        <v>137</v>
      </c>
      <c r="B22" s="58">
        <v>1</v>
      </c>
      <c r="C22" s="22">
        <v>0</v>
      </c>
      <c r="D22" s="22">
        <v>0</v>
      </c>
      <c r="E22" s="23">
        <f t="shared" si="9"/>
        <v>0</v>
      </c>
      <c r="F22" s="23">
        <f t="shared" si="10"/>
        <v>0</v>
      </c>
      <c r="G22" s="23">
        <f t="shared" si="11"/>
        <v>0</v>
      </c>
    </row>
    <row r="23" spans="1:7" ht="15" x14ac:dyDescent="0.25">
      <c r="A23" s="2" t="s">
        <v>43</v>
      </c>
      <c r="B23" s="24"/>
      <c r="C23" s="24"/>
      <c r="D23" s="25"/>
      <c r="E23" s="25">
        <f>SUM(E17:E22)</f>
        <v>0</v>
      </c>
      <c r="F23" s="25">
        <f>SUM(F17:F22)</f>
        <v>0</v>
      </c>
      <c r="G23" s="25">
        <f>SUM(G17:G22)</f>
        <v>0</v>
      </c>
    </row>
    <row r="24" spans="1:7" s="18" customFormat="1" ht="16.5" customHeight="1" x14ac:dyDescent="0.25"/>
    <row r="25" spans="1:7" ht="36" x14ac:dyDescent="0.25">
      <c r="A25" s="19" t="s">
        <v>44</v>
      </c>
      <c r="B25" s="54" t="s">
        <v>45</v>
      </c>
      <c r="C25" s="16" t="s">
        <v>46</v>
      </c>
      <c r="D25" s="16" t="s">
        <v>47</v>
      </c>
      <c r="E25" s="18"/>
      <c r="F25" s="18"/>
      <c r="G25" s="18"/>
    </row>
    <row r="26" spans="1:7" ht="16.5" customHeight="1" x14ac:dyDescent="0.25">
      <c r="A26" s="23" t="s">
        <v>48</v>
      </c>
      <c r="B26" s="21">
        <v>5</v>
      </c>
      <c r="C26" s="22">
        <v>0</v>
      </c>
      <c r="D26" s="23">
        <f>C26*4*12</f>
        <v>0</v>
      </c>
      <c r="E26" s="18"/>
      <c r="F26" s="18"/>
      <c r="G26" s="18"/>
    </row>
    <row r="27" spans="1:7" ht="16.5" customHeight="1" x14ac:dyDescent="0.25">
      <c r="A27" s="2" t="s">
        <v>49</v>
      </c>
      <c r="B27" s="24"/>
      <c r="C27" s="24"/>
      <c r="D27" s="25">
        <f>SUM(D26:D26)</f>
        <v>0</v>
      </c>
      <c r="E27" s="18"/>
      <c r="F27" s="18"/>
      <c r="G27" s="18"/>
    </row>
    <row r="28" spans="1:7" s="53" customFormat="1" ht="12" x14ac:dyDescent="0.25"/>
  </sheetData>
  <sheetProtection algorithmName="SHA-512" hashValue="yleMTYPJCo+Mc95TFHRM/cawoxBBxc2RDArTzjI5yuuUQzrUgMwWfPzsrBMzEWyKyidHMfh/v76AbM1ekORrsQ==" saltValue="1R4TZN2rv3g9F+wxE+ZzV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4F73-C570-4230-A575-0B22EE4DF7E4}">
  <dimension ref="A1:E51"/>
  <sheetViews>
    <sheetView tabSelected="1" workbookViewId="0">
      <selection activeCell="E14" activeCellId="1" sqref="E12 E14"/>
    </sheetView>
  </sheetViews>
  <sheetFormatPr defaultColWidth="0" defaultRowHeight="15" zeroHeight="1" x14ac:dyDescent="0.25"/>
  <cols>
    <col min="1" max="1" width="29.28515625" style="83" customWidth="1"/>
    <col min="2" max="5" width="14.42578125" style="83" customWidth="1"/>
    <col min="6" max="16384" width="10.28515625" style="83" hidden="1"/>
  </cols>
  <sheetData>
    <row r="1" spans="1:5" x14ac:dyDescent="0.25">
      <c r="A1" s="82" t="s">
        <v>50</v>
      </c>
      <c r="B1" s="82"/>
      <c r="C1" s="82"/>
      <c r="D1" s="82"/>
      <c r="E1" s="82"/>
    </row>
    <row r="2" spans="1:5" s="86" customFormat="1" ht="24.75" x14ac:dyDescent="0.25">
      <c r="A2" s="84" t="s">
        <v>51</v>
      </c>
      <c r="B2" s="84" t="s">
        <v>52</v>
      </c>
      <c r="C2" s="84" t="s">
        <v>53</v>
      </c>
      <c r="D2" s="85" t="s">
        <v>54</v>
      </c>
      <c r="E2" s="85" t="s">
        <v>55</v>
      </c>
    </row>
    <row r="3" spans="1:5" x14ac:dyDescent="0.25">
      <c r="A3" s="87" t="s">
        <v>127</v>
      </c>
      <c r="B3" s="88" t="s">
        <v>56</v>
      </c>
      <c r="C3" s="30">
        <v>0</v>
      </c>
      <c r="D3" s="89">
        <v>7500</v>
      </c>
      <c r="E3" s="90">
        <f t="shared" ref="E3:E8" si="0">D3*C3</f>
        <v>0</v>
      </c>
    </row>
    <row r="4" spans="1:5" x14ac:dyDescent="0.25">
      <c r="A4" s="87" t="s">
        <v>57</v>
      </c>
      <c r="B4" s="88" t="s">
        <v>58</v>
      </c>
      <c r="C4" s="30">
        <v>0</v>
      </c>
      <c r="D4" s="89">
        <v>15000</v>
      </c>
      <c r="E4" s="90">
        <f t="shared" si="0"/>
        <v>0</v>
      </c>
    </row>
    <row r="5" spans="1:5" x14ac:dyDescent="0.25">
      <c r="A5" s="87" t="s">
        <v>59</v>
      </c>
      <c r="B5" s="88" t="s">
        <v>58</v>
      </c>
      <c r="C5" s="30">
        <v>0</v>
      </c>
      <c r="D5" s="89">
        <v>2500</v>
      </c>
      <c r="E5" s="90">
        <f t="shared" si="0"/>
        <v>0</v>
      </c>
    </row>
    <row r="6" spans="1:5" s="86" customFormat="1" x14ac:dyDescent="0.25">
      <c r="A6" s="87" t="s">
        <v>60</v>
      </c>
      <c r="B6" s="88" t="s">
        <v>56</v>
      </c>
      <c r="C6" s="30">
        <v>0</v>
      </c>
      <c r="D6" s="89">
        <v>9000</v>
      </c>
      <c r="E6" s="90">
        <f t="shared" si="0"/>
        <v>0</v>
      </c>
    </row>
    <row r="7" spans="1:5" s="86" customFormat="1" x14ac:dyDescent="0.25">
      <c r="A7" s="87" t="s">
        <v>61</v>
      </c>
      <c r="B7" s="88" t="s">
        <v>56</v>
      </c>
      <c r="C7" s="30">
        <v>0</v>
      </c>
      <c r="D7" s="89">
        <v>400</v>
      </c>
      <c r="E7" s="90">
        <f t="shared" si="0"/>
        <v>0</v>
      </c>
    </row>
    <row r="8" spans="1:5" s="86" customFormat="1" x14ac:dyDescent="0.25">
      <c r="A8" s="87" t="s">
        <v>62</v>
      </c>
      <c r="B8" s="88" t="s">
        <v>56</v>
      </c>
      <c r="C8" s="30">
        <v>0</v>
      </c>
      <c r="D8" s="91">
        <v>750</v>
      </c>
      <c r="E8" s="90">
        <f t="shared" si="0"/>
        <v>0</v>
      </c>
    </row>
    <row r="9" spans="1:5" x14ac:dyDescent="0.25">
      <c r="A9" s="92" t="s">
        <v>63</v>
      </c>
      <c r="B9" s="93"/>
      <c r="C9" s="93"/>
      <c r="D9" s="93"/>
      <c r="E9" s="94">
        <f>SUM(E3:E8)</f>
        <v>0</v>
      </c>
    </row>
    <row r="10" spans="1:5" x14ac:dyDescent="0.25">
      <c r="A10" s="95"/>
      <c r="B10" s="95"/>
      <c r="C10" s="95"/>
      <c r="D10" s="95"/>
      <c r="E10" s="95"/>
    </row>
    <row r="11" spans="1:5" x14ac:dyDescent="0.25">
      <c r="A11" s="84" t="s">
        <v>64</v>
      </c>
      <c r="B11" s="84" t="s">
        <v>65</v>
      </c>
      <c r="C11" s="84" t="s">
        <v>66</v>
      </c>
      <c r="D11" s="84" t="s">
        <v>67</v>
      </c>
      <c r="E11" s="84" t="s">
        <v>68</v>
      </c>
    </row>
    <row r="12" spans="1:5" x14ac:dyDescent="0.25">
      <c r="A12" s="88" t="s">
        <v>69</v>
      </c>
      <c r="B12" s="31"/>
      <c r="C12" s="84" t="s">
        <v>70</v>
      </c>
      <c r="D12" s="31"/>
      <c r="E12" s="90">
        <f>C3</f>
        <v>0</v>
      </c>
    </row>
    <row r="13" spans="1:5" x14ac:dyDescent="0.25">
      <c r="A13" s="88" t="s">
        <v>71</v>
      </c>
      <c r="B13" s="31"/>
      <c r="C13" s="84" t="s">
        <v>72</v>
      </c>
      <c r="D13" s="31"/>
      <c r="E13" s="30">
        <v>0</v>
      </c>
    </row>
    <row r="14" spans="1:5" x14ac:dyDescent="0.25">
      <c r="A14" s="88" t="s">
        <v>73</v>
      </c>
      <c r="B14" s="31"/>
      <c r="C14" s="84" t="s">
        <v>74</v>
      </c>
      <c r="D14" s="31"/>
      <c r="E14" s="90">
        <f>C31</f>
        <v>0</v>
      </c>
    </row>
    <row r="15" spans="1:5" x14ac:dyDescent="0.25">
      <c r="A15" s="88" t="s">
        <v>75</v>
      </c>
      <c r="B15" s="31"/>
      <c r="C15" s="84" t="s">
        <v>76</v>
      </c>
      <c r="D15" s="31"/>
      <c r="E15" s="30">
        <v>0</v>
      </c>
    </row>
    <row r="16" spans="1:5" x14ac:dyDescent="0.25">
      <c r="A16" s="88" t="s">
        <v>77</v>
      </c>
      <c r="B16" s="31"/>
      <c r="C16" s="95"/>
      <c r="D16" s="95"/>
      <c r="E16" s="95"/>
    </row>
    <row r="17" spans="1:5" x14ac:dyDescent="0.25">
      <c r="A17" s="88" t="s">
        <v>78</v>
      </c>
      <c r="B17" s="31"/>
      <c r="C17" s="95"/>
      <c r="D17" s="95"/>
      <c r="E17" s="95"/>
    </row>
    <row r="18" spans="1:5" x14ac:dyDescent="0.25">
      <c r="A18" s="88" t="s">
        <v>79</v>
      </c>
      <c r="B18" s="31"/>
      <c r="C18" s="95"/>
      <c r="D18" s="95"/>
      <c r="E18" s="95"/>
    </row>
    <row r="19" spans="1:5" x14ac:dyDescent="0.25">
      <c r="A19" s="88" t="s">
        <v>80</v>
      </c>
      <c r="B19" s="31"/>
      <c r="C19" s="95"/>
      <c r="D19" s="95"/>
      <c r="E19" s="95"/>
    </row>
    <row r="20" spans="1:5" x14ac:dyDescent="0.25">
      <c r="A20" s="88" t="s">
        <v>81</v>
      </c>
      <c r="B20" s="31"/>
      <c r="C20" s="95"/>
      <c r="D20" s="95"/>
      <c r="E20" s="95"/>
    </row>
    <row r="21" spans="1:5" x14ac:dyDescent="0.25">
      <c r="A21" s="88" t="s">
        <v>82</v>
      </c>
      <c r="B21" s="31"/>
      <c r="C21" s="95"/>
      <c r="D21" s="95"/>
      <c r="E21" s="95"/>
    </row>
    <row r="22" spans="1:5" x14ac:dyDescent="0.25">
      <c r="A22" s="87" t="s">
        <v>83</v>
      </c>
      <c r="B22" s="31"/>
      <c r="C22" s="95"/>
      <c r="D22" s="95"/>
      <c r="E22" s="95"/>
    </row>
    <row r="23" spans="1:5" s="95" customFormat="1" x14ac:dyDescent="0.25"/>
    <row r="24" spans="1:5" ht="36.75" x14ac:dyDescent="0.25">
      <c r="A24" s="84" t="s">
        <v>84</v>
      </c>
      <c r="B24" s="96" t="s">
        <v>52</v>
      </c>
      <c r="C24" s="97" t="s">
        <v>85</v>
      </c>
      <c r="D24" s="97" t="s">
        <v>150</v>
      </c>
      <c r="E24" s="97" t="s">
        <v>87</v>
      </c>
    </row>
    <row r="25" spans="1:5" x14ac:dyDescent="0.25">
      <c r="A25" s="88" t="s">
        <v>88</v>
      </c>
      <c r="B25" s="89" t="s">
        <v>144</v>
      </c>
      <c r="C25" s="30">
        <v>0</v>
      </c>
      <c r="D25" s="98">
        <v>500</v>
      </c>
      <c r="E25" s="90">
        <f>D25*C25/10</f>
        <v>0</v>
      </c>
    </row>
    <row r="26" spans="1:5" x14ac:dyDescent="0.25">
      <c r="A26" s="88" t="s">
        <v>89</v>
      </c>
      <c r="B26" s="89" t="s">
        <v>144</v>
      </c>
      <c r="C26" s="30">
        <v>0</v>
      </c>
      <c r="D26" s="98">
        <v>200</v>
      </c>
      <c r="E26" s="90">
        <f t="shared" ref="E26:E38" si="1">D26*C26/10</f>
        <v>0</v>
      </c>
    </row>
    <row r="27" spans="1:5" x14ac:dyDescent="0.25">
      <c r="A27" s="88" t="s">
        <v>90</v>
      </c>
      <c r="B27" s="89" t="s">
        <v>144</v>
      </c>
      <c r="C27" s="30">
        <v>0</v>
      </c>
      <c r="D27" s="98">
        <v>100</v>
      </c>
      <c r="E27" s="90">
        <f t="shared" si="1"/>
        <v>0</v>
      </c>
    </row>
    <row r="28" spans="1:5" x14ac:dyDescent="0.25">
      <c r="A28" s="88" t="s">
        <v>91</v>
      </c>
      <c r="B28" s="89" t="s">
        <v>144</v>
      </c>
      <c r="C28" s="30">
        <v>0</v>
      </c>
      <c r="D28" s="98">
        <v>100</v>
      </c>
      <c r="E28" s="90">
        <f t="shared" si="1"/>
        <v>0</v>
      </c>
    </row>
    <row r="29" spans="1:5" x14ac:dyDescent="0.25">
      <c r="A29" s="99" t="s">
        <v>92</v>
      </c>
      <c r="B29" s="89" t="s">
        <v>144</v>
      </c>
      <c r="C29" s="30">
        <v>0</v>
      </c>
      <c r="D29" s="100">
        <v>100</v>
      </c>
      <c r="E29" s="90">
        <f t="shared" si="1"/>
        <v>0</v>
      </c>
    </row>
    <row r="30" spans="1:5" x14ac:dyDescent="0.25">
      <c r="A30" s="88" t="s">
        <v>93</v>
      </c>
      <c r="B30" s="89" t="s">
        <v>144</v>
      </c>
      <c r="C30" s="30">
        <v>0</v>
      </c>
      <c r="D30" s="98">
        <v>1500</v>
      </c>
      <c r="E30" s="90">
        <f t="shared" si="1"/>
        <v>0</v>
      </c>
    </row>
    <row r="31" spans="1:5" x14ac:dyDescent="0.25">
      <c r="A31" s="88" t="s">
        <v>139</v>
      </c>
      <c r="B31" s="89" t="s">
        <v>144</v>
      </c>
      <c r="C31" s="30">
        <v>0</v>
      </c>
      <c r="D31" s="98">
        <v>750</v>
      </c>
      <c r="E31" s="90">
        <f t="shared" si="1"/>
        <v>0</v>
      </c>
    </row>
    <row r="32" spans="1:5" x14ac:dyDescent="0.25">
      <c r="A32" s="88" t="s">
        <v>140</v>
      </c>
      <c r="B32" s="89" t="s">
        <v>144</v>
      </c>
      <c r="C32" s="30">
        <v>0</v>
      </c>
      <c r="D32" s="98">
        <v>750</v>
      </c>
      <c r="E32" s="90">
        <f t="shared" si="1"/>
        <v>0</v>
      </c>
    </row>
    <row r="33" spans="1:5" x14ac:dyDescent="0.25">
      <c r="A33" s="88" t="s">
        <v>141</v>
      </c>
      <c r="B33" s="89" t="s">
        <v>144</v>
      </c>
      <c r="C33" s="30">
        <v>0</v>
      </c>
      <c r="D33" s="98">
        <v>750</v>
      </c>
      <c r="E33" s="90">
        <f t="shared" si="1"/>
        <v>0</v>
      </c>
    </row>
    <row r="34" spans="1:5" x14ac:dyDescent="0.25">
      <c r="A34" s="88" t="s">
        <v>143</v>
      </c>
      <c r="B34" s="89" t="s">
        <v>144</v>
      </c>
      <c r="C34" s="30">
        <v>0</v>
      </c>
      <c r="D34" s="98">
        <v>750</v>
      </c>
      <c r="E34" s="90">
        <f t="shared" si="1"/>
        <v>0</v>
      </c>
    </row>
    <row r="35" spans="1:5" x14ac:dyDescent="0.25">
      <c r="A35" s="102" t="s">
        <v>142</v>
      </c>
      <c r="B35" s="89" t="s">
        <v>144</v>
      </c>
      <c r="C35" s="30">
        <v>0</v>
      </c>
      <c r="D35" s="98">
        <v>500</v>
      </c>
      <c r="E35" s="90">
        <f t="shared" si="1"/>
        <v>0</v>
      </c>
    </row>
    <row r="36" spans="1:5" x14ac:dyDescent="0.25">
      <c r="A36" s="102" t="s">
        <v>142</v>
      </c>
      <c r="B36" s="89" t="s">
        <v>144</v>
      </c>
      <c r="C36" s="30">
        <v>0</v>
      </c>
      <c r="D36" s="98">
        <v>500</v>
      </c>
      <c r="E36" s="90">
        <f t="shared" si="1"/>
        <v>0</v>
      </c>
    </row>
    <row r="37" spans="1:5" x14ac:dyDescent="0.25">
      <c r="A37" s="102" t="s">
        <v>142</v>
      </c>
      <c r="B37" s="89" t="s">
        <v>144</v>
      </c>
      <c r="C37" s="30">
        <v>0</v>
      </c>
      <c r="D37" s="98">
        <v>500</v>
      </c>
      <c r="E37" s="90">
        <f t="shared" si="1"/>
        <v>0</v>
      </c>
    </row>
    <row r="38" spans="1:5" x14ac:dyDescent="0.25">
      <c r="A38" s="102" t="s">
        <v>142</v>
      </c>
      <c r="B38" s="89" t="s">
        <v>144</v>
      </c>
      <c r="C38" s="30">
        <v>0</v>
      </c>
      <c r="D38" s="98">
        <v>500</v>
      </c>
      <c r="E38" s="90">
        <f t="shared" si="1"/>
        <v>0</v>
      </c>
    </row>
    <row r="39" spans="1:5" x14ac:dyDescent="0.25">
      <c r="A39" s="92" t="s">
        <v>94</v>
      </c>
      <c r="B39" s="92"/>
      <c r="C39" s="94"/>
      <c r="D39" s="101"/>
      <c r="E39" s="94">
        <f>SUM(E25:E38)</f>
        <v>0</v>
      </c>
    </row>
    <row r="40" spans="1:5" s="95" customFormat="1" x14ac:dyDescent="0.25"/>
    <row r="41" spans="1:5" ht="24.75" x14ac:dyDescent="0.25">
      <c r="A41" s="84" t="s">
        <v>146</v>
      </c>
      <c r="B41" s="84" t="s">
        <v>52</v>
      </c>
      <c r="C41" s="85" t="s">
        <v>96</v>
      </c>
      <c r="D41" s="95"/>
      <c r="E41" s="95"/>
    </row>
    <row r="42" spans="1:5" s="95" customFormat="1" x14ac:dyDescent="0.25">
      <c r="A42" s="88" t="s">
        <v>149</v>
      </c>
      <c r="B42" s="88" t="s">
        <v>147</v>
      </c>
      <c r="C42" s="72">
        <v>0</v>
      </c>
    </row>
    <row r="43" spans="1:5" s="95" customFormat="1" x14ac:dyDescent="0.25">
      <c r="A43" s="88" t="s">
        <v>148</v>
      </c>
      <c r="B43" s="88" t="s">
        <v>147</v>
      </c>
      <c r="C43" s="72">
        <v>0</v>
      </c>
    </row>
    <row r="44" spans="1:5" s="95" customFormat="1" x14ac:dyDescent="0.25"/>
    <row r="45" spans="1:5" ht="24.75" x14ac:dyDescent="0.25">
      <c r="A45" s="84" t="s">
        <v>95</v>
      </c>
      <c r="B45" s="84" t="s">
        <v>52</v>
      </c>
      <c r="C45" s="85" t="s">
        <v>96</v>
      </c>
      <c r="D45" s="84" t="s">
        <v>86</v>
      </c>
      <c r="E45" s="85" t="s">
        <v>55</v>
      </c>
    </row>
    <row r="46" spans="1:5" x14ac:dyDescent="0.25">
      <c r="A46" s="31"/>
      <c r="B46" s="31"/>
      <c r="C46" s="30">
        <v>0</v>
      </c>
      <c r="D46" s="31"/>
      <c r="E46" s="90">
        <f>D46*C46</f>
        <v>0</v>
      </c>
    </row>
    <row r="47" spans="1:5" x14ac:dyDescent="0.25">
      <c r="A47" s="31"/>
      <c r="B47" s="31"/>
      <c r="C47" s="30">
        <v>0</v>
      </c>
      <c r="D47" s="31"/>
      <c r="E47" s="90">
        <f>D47*C47</f>
        <v>0</v>
      </c>
    </row>
    <row r="48" spans="1:5" x14ac:dyDescent="0.25">
      <c r="A48" s="31"/>
      <c r="B48" s="31"/>
      <c r="C48" s="30">
        <v>0</v>
      </c>
      <c r="D48" s="31"/>
      <c r="E48" s="90">
        <f>D48*C48</f>
        <v>0</v>
      </c>
    </row>
    <row r="49" spans="1:5" x14ac:dyDescent="0.25">
      <c r="A49" s="31"/>
      <c r="B49" s="31"/>
      <c r="C49" s="30">
        <v>0</v>
      </c>
      <c r="D49" s="31"/>
      <c r="E49" s="90">
        <f>D49*C49</f>
        <v>0</v>
      </c>
    </row>
    <row r="50" spans="1:5" x14ac:dyDescent="0.25">
      <c r="A50" s="31"/>
      <c r="B50" s="31"/>
      <c r="C50" s="30">
        <v>0</v>
      </c>
      <c r="D50" s="31"/>
      <c r="E50" s="90">
        <f>D50*C50</f>
        <v>0</v>
      </c>
    </row>
    <row r="51" spans="1:5" x14ac:dyDescent="0.25">
      <c r="A51" s="92" t="s">
        <v>97</v>
      </c>
      <c r="B51" s="92"/>
      <c r="C51" s="92"/>
      <c r="D51" s="92"/>
      <c r="E51" s="94">
        <f>SUM(E46:E50)</f>
        <v>0</v>
      </c>
    </row>
  </sheetData>
  <sheetProtection algorithmName="SHA-512" hashValue="0exMzolCukYiKr6+fexlJsmpTsXWp5NSKoP691MKmTJb+8lsKkA2CE2WxPRdLEIQq8LRXntdnxAh4RwbKd3syw==" saltValue="o7Jl+fS6EQKTFGpj+P5E1Q==" spinCount="100000" sheet="1" objects="1" scenarios="1"/>
  <pageMargins left="0.7" right="0.7" top="0.75" bottom="0.75" header="0.3" footer="0.3"/>
  <ignoredErrors>
    <ignoredError sqref="E12 E1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2B4-5A4E-41B7-ACEB-666AA3B1C536}">
  <dimension ref="A1:C18"/>
  <sheetViews>
    <sheetView workbookViewId="0">
      <selection activeCell="B10" sqref="B10"/>
    </sheetView>
  </sheetViews>
  <sheetFormatPr defaultColWidth="0" defaultRowHeight="16.5" customHeight="1" zeroHeight="1" x14ac:dyDescent="0.25"/>
  <cols>
    <col min="1" max="1" width="65.28515625" customWidth="1"/>
    <col min="2" max="2" width="17.85546875" customWidth="1"/>
    <col min="3" max="3" width="0" hidden="1" customWidth="1"/>
    <col min="4" max="16384" width="10.28515625" hidden="1"/>
  </cols>
  <sheetData>
    <row r="1" spans="1:2" ht="15" x14ac:dyDescent="0.25">
      <c r="A1" s="56" t="s">
        <v>98</v>
      </c>
      <c r="B1" s="56"/>
    </row>
    <row r="2" spans="1:2" ht="15" x14ac:dyDescent="0.25">
      <c r="A2" s="28" t="s">
        <v>99</v>
      </c>
      <c r="B2" s="28" t="s">
        <v>28</v>
      </c>
    </row>
    <row r="3" spans="1:2" ht="15" x14ac:dyDescent="0.25">
      <c r="A3" s="29" t="s">
        <v>100</v>
      </c>
      <c r="B3" s="30">
        <v>0</v>
      </c>
    </row>
    <row r="4" spans="1:2" ht="15" x14ac:dyDescent="0.25">
      <c r="A4" s="29" t="s">
        <v>101</v>
      </c>
      <c r="B4" s="30">
        <v>0</v>
      </c>
    </row>
    <row r="5" spans="1:2" ht="15" x14ac:dyDescent="0.25">
      <c r="A5" s="29" t="s">
        <v>102</v>
      </c>
      <c r="B5" s="30">
        <v>0</v>
      </c>
    </row>
    <row r="6" spans="1:2" ht="15" x14ac:dyDescent="0.25">
      <c r="A6" s="29" t="s">
        <v>103</v>
      </c>
      <c r="B6" s="30">
        <v>0</v>
      </c>
    </row>
    <row r="7" spans="1:2" ht="15" x14ac:dyDescent="0.25">
      <c r="A7" s="29" t="s">
        <v>104</v>
      </c>
      <c r="B7" s="30">
        <v>0</v>
      </c>
    </row>
    <row r="8" spans="1:2" ht="15" x14ac:dyDescent="0.25">
      <c r="A8" s="29" t="s">
        <v>105</v>
      </c>
      <c r="B8" s="30">
        <v>0</v>
      </c>
    </row>
    <row r="9" spans="1:2" ht="16.5" customHeight="1" x14ac:dyDescent="0.25">
      <c r="A9" s="29" t="s">
        <v>106</v>
      </c>
      <c r="B9" s="30">
        <v>0</v>
      </c>
    </row>
    <row r="10" spans="1:2" ht="16.5" customHeight="1" x14ac:dyDescent="0.25">
      <c r="A10" s="29" t="s">
        <v>107</v>
      </c>
      <c r="B10" s="30">
        <v>0</v>
      </c>
    </row>
    <row r="11" spans="1:2" ht="16.5" customHeight="1" x14ac:dyDescent="0.25">
      <c r="A11" s="29" t="s">
        <v>108</v>
      </c>
      <c r="B11" s="30">
        <v>0</v>
      </c>
    </row>
    <row r="12" spans="1:2" ht="16.5" hidden="1" customHeight="1" x14ac:dyDescent="0.25">
      <c r="A12" s="29"/>
      <c r="B12" s="30">
        <v>0</v>
      </c>
    </row>
    <row r="17" customFormat="1" ht="16.5" hidden="1" customHeight="1" x14ac:dyDescent="0.25"/>
    <row r="18" customFormat="1" ht="16.5" hidden="1" customHeight="1" x14ac:dyDescent="0.25"/>
  </sheetData>
  <sheetProtection algorithmName="SHA-512" hashValue="yvhDF8PWJKjHoAXaioDQJF9jLKYNBe/3+CsMuZHWJOMYcQD+yzVhzI8rTab3SFc7X/t0kBmFJRRQzMG0XkyNUw==" saltValue="7zt8mQt75D78IYuzDnoPrA==" spinCount="100000" sheet="1" objects="1" scenarios="1"/>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72929-4F3A-4497-B434-D897E7CA185B}">
  <dimension ref="A1:D17"/>
  <sheetViews>
    <sheetView workbookViewId="0">
      <selection activeCell="C8" sqref="C8"/>
    </sheetView>
  </sheetViews>
  <sheetFormatPr defaultColWidth="0" defaultRowHeight="15" customHeight="1" zeroHeight="1" x14ac:dyDescent="0.25"/>
  <cols>
    <col min="1" max="1" width="5.28515625" customWidth="1"/>
    <col min="2" max="2" width="32.85546875" bestFit="1" customWidth="1"/>
    <col min="3" max="3" width="17.85546875" customWidth="1"/>
    <col min="4" max="4" width="5.28515625" customWidth="1"/>
    <col min="5" max="16384" width="10.28515625" hidden="1"/>
  </cols>
  <sheetData>
    <row r="1" spans="1:4" x14ac:dyDescent="0.25">
      <c r="A1" s="32"/>
      <c r="B1" s="75" t="s">
        <v>109</v>
      </c>
      <c r="C1" s="75"/>
      <c r="D1" s="33"/>
    </row>
    <row r="2" spans="1:4" x14ac:dyDescent="0.25">
      <c r="A2" s="32"/>
      <c r="B2" s="27"/>
      <c r="C2" s="47" t="s">
        <v>110</v>
      </c>
      <c r="D2" s="33"/>
    </row>
    <row r="3" spans="1:4" x14ac:dyDescent="0.25">
      <c r="A3" s="32"/>
      <c r="B3" s="34" t="s">
        <v>111</v>
      </c>
      <c r="C3" s="35"/>
      <c r="D3" s="33"/>
    </row>
    <row r="4" spans="1:4" x14ac:dyDescent="0.25">
      <c r="A4" s="32"/>
      <c r="B4" s="36" t="s">
        <v>112</v>
      </c>
      <c r="C4" s="37">
        <f>'Vaste kosten'!D12</f>
        <v>0</v>
      </c>
      <c r="D4" s="33"/>
    </row>
    <row r="5" spans="1:4" x14ac:dyDescent="0.25">
      <c r="A5" s="32"/>
      <c r="B5" s="36" t="s">
        <v>113</v>
      </c>
      <c r="C5" s="37">
        <f>'Vaste kosten'!E23</f>
        <v>0</v>
      </c>
      <c r="D5" s="33"/>
    </row>
    <row r="6" spans="1:4" x14ac:dyDescent="0.25">
      <c r="A6" s="32"/>
      <c r="B6" s="36" t="s">
        <v>44</v>
      </c>
      <c r="C6" s="37">
        <f>'Vaste kosten'!D27</f>
        <v>0</v>
      </c>
      <c r="D6" s="33"/>
    </row>
    <row r="7" spans="1:4" x14ac:dyDescent="0.25">
      <c r="A7" s="32"/>
      <c r="B7" s="45" t="s">
        <v>114</v>
      </c>
      <c r="C7" s="37"/>
      <c r="D7" s="33"/>
    </row>
    <row r="8" spans="1:4" x14ac:dyDescent="0.25">
      <c r="A8" s="32"/>
      <c r="B8" s="36" t="s">
        <v>115</v>
      </c>
      <c r="C8" s="38">
        <f>'Variabele kosten'!E9</f>
        <v>0</v>
      </c>
      <c r="D8" s="33"/>
    </row>
    <row r="9" spans="1:4" x14ac:dyDescent="0.25">
      <c r="A9" s="32"/>
      <c r="B9" s="36" t="s">
        <v>84</v>
      </c>
      <c r="C9" s="37">
        <f>'Variabele kosten'!E39</f>
        <v>0</v>
      </c>
      <c r="D9" s="33"/>
    </row>
    <row r="10" spans="1:4" x14ac:dyDescent="0.25">
      <c r="A10" s="32"/>
      <c r="B10" s="46" t="s">
        <v>95</v>
      </c>
      <c r="C10" s="38">
        <f>'Variabele kosten'!E51</f>
        <v>0</v>
      </c>
      <c r="D10" s="33"/>
    </row>
    <row r="11" spans="1:4" x14ac:dyDescent="0.25">
      <c r="A11" s="32"/>
      <c r="B11" s="44" t="s">
        <v>116</v>
      </c>
      <c r="C11" s="40">
        <f>SUM(C4:C10)</f>
        <v>0</v>
      </c>
      <c r="D11" s="33"/>
    </row>
    <row r="12" spans="1:4" x14ac:dyDescent="0.25">
      <c r="A12" s="32"/>
      <c r="B12" s="29"/>
      <c r="C12" s="29"/>
      <c r="D12" s="33"/>
    </row>
    <row r="13" spans="1:4" x14ac:dyDescent="0.25">
      <c r="A13" s="32"/>
      <c r="B13" s="39" t="s">
        <v>117</v>
      </c>
      <c r="C13" s="40">
        <f>(C11*5)</f>
        <v>0</v>
      </c>
      <c r="D13" s="33"/>
    </row>
    <row r="14" spans="1:4" x14ac:dyDescent="0.25">
      <c r="A14" s="32"/>
      <c r="B14" s="41" t="s">
        <v>118</v>
      </c>
      <c r="C14" s="42">
        <f>'Vaste kosten'!G23</f>
        <v>0</v>
      </c>
      <c r="D14" s="33"/>
    </row>
    <row r="15" spans="1:4" x14ac:dyDescent="0.25">
      <c r="A15" s="32"/>
      <c r="B15" s="29"/>
      <c r="C15" s="29"/>
      <c r="D15" s="33"/>
    </row>
    <row r="16" spans="1:4" ht="24.75" x14ac:dyDescent="0.25">
      <c r="A16" s="32"/>
      <c r="B16" s="51" t="s">
        <v>130</v>
      </c>
      <c r="C16" s="40">
        <f>(C4*5)+(C5*5)+(C6*8)+(C8*8)+(C9*8)+(C10*8)+(C14*3)</f>
        <v>0</v>
      </c>
      <c r="D16" s="33"/>
    </row>
    <row r="17" spans="1:4" ht="15" customHeight="1" x14ac:dyDescent="0.25">
      <c r="A17" s="48"/>
      <c r="B17" s="49"/>
      <c r="C17" s="49"/>
      <c r="D17" s="50"/>
    </row>
  </sheetData>
  <sheetProtection algorithmName="SHA-512" hashValue="LdhdFmDfHVsa9/kiO3Tym2iKvkot6YqzhpMSRxHkKBagdcExXJNAYk6gy0WhDNVCImXjW8muHbgVSwl9VNvEJg==" saltValue="OQcQP5oWHEQYa6j0ydtygQ==" spinCount="100000" sheet="1" objects="1" scenarios="1"/>
  <mergeCells count="1">
    <mergeCell ref="B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51051-B211-4E1A-B933-2CBC445F5FEF}">
  <dimension ref="A1:E22"/>
  <sheetViews>
    <sheetView workbookViewId="0">
      <selection activeCell="A5" sqref="A5"/>
    </sheetView>
  </sheetViews>
  <sheetFormatPr defaultColWidth="0" defaultRowHeight="16.5" customHeight="1" zeroHeight="1" x14ac:dyDescent="0.25"/>
  <cols>
    <col min="1" max="5" width="20.7109375" customWidth="1"/>
    <col min="6" max="16384" width="10.28515625" hidden="1"/>
  </cols>
  <sheetData>
    <row r="1" spans="1:5" ht="15" x14ac:dyDescent="0.25">
      <c r="A1" s="73" t="s">
        <v>119</v>
      </c>
      <c r="B1" s="73"/>
      <c r="C1" s="73"/>
      <c r="D1" s="73"/>
      <c r="E1" s="73"/>
    </row>
    <row r="2" spans="1:5" ht="15" x14ac:dyDescent="0.25">
      <c r="A2" s="76" t="s">
        <v>120</v>
      </c>
      <c r="B2" s="76"/>
      <c r="C2" s="76"/>
      <c r="D2" s="76"/>
      <c r="E2" s="76"/>
    </row>
    <row r="3" spans="1:5" ht="18" customHeight="1" x14ac:dyDescent="0.25">
      <c r="A3" s="77" t="s">
        <v>121</v>
      </c>
      <c r="B3" s="77"/>
      <c r="C3" s="77"/>
      <c r="D3" s="15"/>
      <c r="E3" s="15"/>
    </row>
    <row r="4" spans="1:5" ht="15" x14ac:dyDescent="0.25">
      <c r="A4" s="79" t="s">
        <v>122</v>
      </c>
      <c r="B4" s="79"/>
      <c r="C4" s="79"/>
      <c r="D4" s="79"/>
      <c r="E4" s="79"/>
    </row>
    <row r="5" spans="1:5" ht="15" x14ac:dyDescent="0.25">
      <c r="A5" s="43">
        <f>Totaal!C16</f>
        <v>0</v>
      </c>
      <c r="B5" s="43"/>
      <c r="C5" s="43"/>
      <c r="D5" s="43"/>
      <c r="E5" s="43"/>
    </row>
    <row r="6" spans="1:5" ht="15" x14ac:dyDescent="0.25">
      <c r="A6" s="76" t="s">
        <v>123</v>
      </c>
      <c r="B6" s="76"/>
      <c r="C6" s="76">
        <v>45641</v>
      </c>
      <c r="D6" s="76"/>
      <c r="E6" s="76"/>
    </row>
    <row r="7" spans="1:5" ht="15" x14ac:dyDescent="0.25">
      <c r="A7" s="78"/>
      <c r="B7" s="78"/>
      <c r="C7" s="78"/>
      <c r="D7" s="78"/>
      <c r="E7" s="78"/>
    </row>
    <row r="8" spans="1:5" ht="15" x14ac:dyDescent="0.25">
      <c r="A8" s="76" t="s">
        <v>124</v>
      </c>
      <c r="B8" s="76"/>
      <c r="C8" s="76"/>
      <c r="D8" s="76"/>
      <c r="E8" s="76"/>
    </row>
    <row r="9" spans="1:5" ht="15" x14ac:dyDescent="0.25">
      <c r="A9" s="78"/>
      <c r="B9" s="78"/>
      <c r="C9" s="78"/>
      <c r="D9" s="78"/>
      <c r="E9" s="78"/>
    </row>
    <row r="10" spans="1:5" ht="15" x14ac:dyDescent="0.25">
      <c r="A10" s="76" t="s">
        <v>131</v>
      </c>
      <c r="B10" s="76"/>
      <c r="C10" s="76"/>
      <c r="D10" s="76"/>
      <c r="E10" s="76"/>
    </row>
    <row r="11" spans="1:5" ht="15" x14ac:dyDescent="0.25">
      <c r="A11" s="78"/>
      <c r="B11" s="78"/>
      <c r="C11" s="78"/>
      <c r="D11" s="78"/>
      <c r="E11" s="78"/>
    </row>
    <row r="12" spans="1:5" ht="15" x14ac:dyDescent="0.25">
      <c r="A12" s="81" t="s">
        <v>125</v>
      </c>
      <c r="B12" s="81"/>
      <c r="C12" s="81"/>
      <c r="D12" s="81"/>
      <c r="E12" s="81"/>
    </row>
    <row r="13" spans="1:5" ht="15" x14ac:dyDescent="0.25">
      <c r="A13" s="78"/>
      <c r="B13" s="78"/>
      <c r="C13" s="78"/>
      <c r="D13" s="78"/>
      <c r="E13" s="78"/>
    </row>
    <row r="14" spans="1:5" ht="15" x14ac:dyDescent="0.25">
      <c r="A14" s="76" t="s">
        <v>126</v>
      </c>
      <c r="B14" s="76"/>
      <c r="C14" s="76"/>
      <c r="D14" s="76"/>
      <c r="E14" s="76"/>
    </row>
    <row r="15" spans="1:5" ht="92.25" customHeight="1" x14ac:dyDescent="0.25">
      <c r="A15" s="78"/>
      <c r="B15" s="78"/>
      <c r="C15" s="78"/>
      <c r="D15" s="78"/>
      <c r="E15" s="78"/>
    </row>
    <row r="16" spans="1:5" ht="32.25" customHeight="1" x14ac:dyDescent="0.25">
      <c r="A16" s="80" t="s">
        <v>132</v>
      </c>
      <c r="B16" s="80"/>
      <c r="C16" s="80"/>
      <c r="D16" s="80"/>
      <c r="E16" s="80"/>
    </row>
    <row r="17" customFormat="1" ht="16.5" hidden="1" customHeight="1" x14ac:dyDescent="0.25"/>
    <row r="18" customFormat="1" ht="16.5" hidden="1" customHeight="1" x14ac:dyDescent="0.25"/>
    <row r="19" customFormat="1" ht="16.5" hidden="1" customHeight="1" x14ac:dyDescent="0.25"/>
    <row r="20" customFormat="1" ht="16.5" hidden="1" customHeight="1" x14ac:dyDescent="0.25"/>
    <row r="21" customFormat="1" ht="16.5" hidden="1" customHeight="1" x14ac:dyDescent="0.25"/>
    <row r="22" customFormat="1" ht="16.5" hidden="1" customHeight="1" x14ac:dyDescent="0.25"/>
  </sheetData>
  <mergeCells count="15">
    <mergeCell ref="A15:E15"/>
    <mergeCell ref="A16:E16"/>
    <mergeCell ref="A9:E9"/>
    <mergeCell ref="A10:E10"/>
    <mergeCell ref="A11:E11"/>
    <mergeCell ref="A12:E12"/>
    <mergeCell ref="A13:E13"/>
    <mergeCell ref="A14:E14"/>
    <mergeCell ref="A8:E8"/>
    <mergeCell ref="A1:E1"/>
    <mergeCell ref="A2:E2"/>
    <mergeCell ref="A3:C3"/>
    <mergeCell ref="A6:E6"/>
    <mergeCell ref="A7:E7"/>
    <mergeCell ref="A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BE8008C41F2A4DAFB2AF74AA58EC77" ma:contentTypeVersion="4" ma:contentTypeDescription="Een nieuw document maken." ma:contentTypeScope="" ma:versionID="6e4092a76a5f4909cfe993de07ea3ee3">
  <xsd:schema xmlns:xsd="http://www.w3.org/2001/XMLSchema" xmlns:xs="http://www.w3.org/2001/XMLSchema" xmlns:p="http://schemas.microsoft.com/office/2006/metadata/properties" xmlns:ns2="9b5628e9-9696-4e3b-a24f-423643904765" targetNamespace="http://schemas.microsoft.com/office/2006/metadata/properties" ma:root="true" ma:fieldsID="739530c6f8a5a299c61cdf0300e7903f" ns2:_="">
    <xsd:import namespace="9b5628e9-9696-4e3b-a24f-4236439047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628e9-9696-4e3b-a24f-4236439047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A0249-EE12-489E-BE6B-ECF7E0E13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5628e9-9696-4e3b-a24f-423643904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1CEE3-5B16-4445-8174-F1F0D487F12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b5628e9-9696-4e3b-a24f-423643904765"/>
    <ds:schemaRef ds:uri="http://www.w3.org/XML/1998/namespace"/>
  </ds:schemaRefs>
</ds:datastoreItem>
</file>

<file path=customXml/itemProps3.xml><?xml version="1.0" encoding="utf-8"?>
<ds:datastoreItem xmlns:ds="http://schemas.openxmlformats.org/officeDocument/2006/customXml" ds:itemID="{1D1CB0F8-C124-4AB6-9E23-83CC2AD38B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Vaste kosten</vt:lpstr>
      <vt:lpstr>Variabele kosten</vt:lpstr>
      <vt:lpstr>Mutaties</vt:lpstr>
      <vt:lpstr>Totaal</vt:lpstr>
      <vt:lpstr>Ondertekening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 Dokkuma</dc:creator>
  <cp:keywords/>
  <dc:description/>
  <cp:lastModifiedBy>Schmitz, Claudia</cp:lastModifiedBy>
  <cp:revision/>
  <dcterms:created xsi:type="dcterms:W3CDTF">2024-07-12T08:03:57Z</dcterms:created>
  <dcterms:modified xsi:type="dcterms:W3CDTF">2025-03-27T15:14:13Z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0x010100E8BE8008C41F2A4DAFB2AF74AA58EC77</vt:lpwstr>
  </property>
  <property fmtid="{D5CDD505-2E9C-101B-9397-08002B2CF9AE}" pid="3" name="MediaServiceImageTags">
    <vt:lpwstr/>
  </property>
</Properties>
</file>