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youngfacilitybv.sharepoint.com/sites/Islamitischescholen/Gedeelde documenten/General/Aanbesteding/"/>
    </mc:Choice>
  </mc:AlternateContent>
  <xr:revisionPtr revIDLastSave="104" documentId="13_ncr:1_{9AA4234A-050F-4643-AEB4-79FE2DA81C4D}" xr6:coauthVersionLast="47" xr6:coauthVersionMax="47" xr10:uidLastSave="{352DF1C5-79A8-4986-8283-18BBF5100000}"/>
  <bookViews>
    <workbookView xWindow="-108" yWindow="-108" windowWidth="23256" windowHeight="12456" activeTab="1" xr2:uid="{105F4467-5171-4162-B130-AFFD67300A8C}"/>
  </bookViews>
  <sheets>
    <sheet name="Calculatieblad B Aanbesteding" sheetId="1" r:id="rId1"/>
    <sheet name="Omschrijving werkzaamhed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J35" i="1"/>
  <c r="J34" i="1"/>
  <c r="J39" i="1"/>
  <c r="J40" i="1"/>
  <c r="J41" i="1"/>
  <c r="J42" i="1"/>
  <c r="J43" i="1"/>
  <c r="J44" i="1"/>
  <c r="J45" i="1"/>
  <c r="J46" i="1"/>
  <c r="J47" i="1"/>
  <c r="J48" i="1"/>
  <c r="J65" i="1"/>
  <c r="K65" i="1" s="1"/>
  <c r="J66" i="1"/>
  <c r="K66" i="1" s="1"/>
  <c r="J67" i="1"/>
  <c r="K67" i="1" s="1"/>
  <c r="J68" i="1"/>
  <c r="K68" i="1" s="1"/>
  <c r="J69" i="1"/>
  <c r="K69" i="1" s="1"/>
  <c r="J59" i="1"/>
  <c r="K59" i="1" s="1"/>
  <c r="J60" i="1"/>
  <c r="K60" i="1" s="1"/>
  <c r="J61" i="1"/>
  <c r="K61" i="1" s="1"/>
  <c r="J62" i="1"/>
  <c r="K62" i="1" s="1"/>
  <c r="J63" i="1"/>
  <c r="K63" i="1" s="1"/>
  <c r="J18" i="1"/>
  <c r="J19" i="1"/>
  <c r="J20" i="1"/>
  <c r="J21" i="1"/>
  <c r="J22" i="1"/>
  <c r="J23" i="1"/>
  <c r="J24" i="1"/>
  <c r="J25" i="1"/>
  <c r="J26" i="1"/>
  <c r="J27" i="1"/>
  <c r="J28" i="1"/>
  <c r="J29" i="1"/>
  <c r="J30" i="1"/>
  <c r="J31" i="1"/>
  <c r="J32" i="1"/>
  <c r="J33" i="1"/>
  <c r="J10" i="1"/>
  <c r="J11" i="1"/>
  <c r="J12" i="1"/>
  <c r="J13" i="1"/>
  <c r="J14" i="1"/>
  <c r="J15" i="1"/>
  <c r="J16" i="1"/>
  <c r="J17" i="1"/>
  <c r="J37" i="1"/>
  <c r="J38" i="1"/>
  <c r="J49" i="1"/>
  <c r="J36" i="1"/>
  <c r="J9" i="1" l="1"/>
  <c r="J50" i="1" s="1"/>
  <c r="H85" i="1"/>
  <c r="H84" i="1"/>
  <c r="G95" i="1"/>
  <c r="G96" i="1"/>
  <c r="J64" i="1" l="1"/>
  <c r="K64" i="1" s="1"/>
  <c r="E94" i="1" l="1"/>
  <c r="G94" i="1" s="1"/>
  <c r="E93" i="1"/>
  <c r="G93" i="1" s="1"/>
  <c r="E92" i="1"/>
  <c r="G92" i="1" s="1"/>
  <c r="H83" i="1"/>
  <c r="H82" i="1"/>
  <c r="H81" i="1"/>
  <c r="H80" i="1"/>
  <c r="H79" i="1"/>
  <c r="H78" i="1"/>
  <c r="J58" i="1"/>
  <c r="K58" i="1" s="1"/>
  <c r="K70" i="1" s="1"/>
  <c r="H86" i="1" l="1"/>
  <c r="G97" i="1"/>
  <c r="J102" i="1" l="1"/>
</calcChain>
</file>

<file path=xl/sharedStrings.xml><?xml version="1.0" encoding="utf-8"?>
<sst xmlns="http://schemas.openxmlformats.org/spreadsheetml/2006/main" count="463" uniqueCount="264">
  <si>
    <t>Bijlage 5 Calculatieblad B</t>
  </si>
  <si>
    <t>Alleen de gele velden invullen</t>
  </si>
  <si>
    <t>1. Vervangend onderhoud</t>
  </si>
  <si>
    <t>Arbeidskosten</t>
  </si>
  <si>
    <t>Materiaalkosten</t>
  </si>
  <si>
    <t>Totaal</t>
  </si>
  <si>
    <t>Werkomschrijving</t>
  </si>
  <si>
    <t>BRIN</t>
  </si>
  <si>
    <t>School</t>
  </si>
  <si>
    <t xml:space="preserve">A. Omschrijving </t>
  </si>
  <si>
    <t>Handeling</t>
  </si>
  <si>
    <t>B. Geschat aantal stuks, danwel m2</t>
  </si>
  <si>
    <t>C. Tarief per eenheid (in € excl. BTW)</t>
  </si>
  <si>
    <t>D. Bruto materiaalkosten per eenheid (in € excl. BTW)</t>
  </si>
  <si>
    <t>E. Korting op bruto adviesprijs %</t>
  </si>
  <si>
    <t>G. Totaalprijs eenmalig (in euro's excl. btw) (2025 - 2029)</t>
  </si>
  <si>
    <t>Werkcode werkzaamheden</t>
  </si>
  <si>
    <t>27YG</t>
  </si>
  <si>
    <t>Al Qalam</t>
  </si>
  <si>
    <t>Metselwerk</t>
  </si>
  <si>
    <t>Herstellen (partieel)</t>
  </si>
  <si>
    <t>m2</t>
  </si>
  <si>
    <t>P011G27EB</t>
  </si>
  <si>
    <t>Reinigen</t>
  </si>
  <si>
    <t>P011G21FZ</t>
  </si>
  <si>
    <t>Impregneren</t>
  </si>
  <si>
    <t>P011U61BZ</t>
  </si>
  <si>
    <t>Loodslabben opgaand werk</t>
  </si>
  <si>
    <t>Vervangen</t>
  </si>
  <si>
    <t>m1</t>
  </si>
  <si>
    <t>P014H80CB</t>
  </si>
  <si>
    <t>Binnenwand sanitair volkern</t>
  </si>
  <si>
    <t>P212N21CA</t>
  </si>
  <si>
    <t>Raamdorpel aluminium</t>
  </si>
  <si>
    <t>P014Q44CZ</t>
  </si>
  <si>
    <t>Buitendeur kunststof</t>
  </si>
  <si>
    <t>st</t>
  </si>
  <si>
    <t>P035H01CA</t>
  </si>
  <si>
    <t>Binnendeur stomp</t>
  </si>
  <si>
    <t>P035I29CA</t>
  </si>
  <si>
    <t>Vervangen toplaag</t>
  </si>
  <si>
    <t>P035N21DA</t>
  </si>
  <si>
    <t>Dakluik</t>
  </si>
  <si>
    <t>P056H71CA</t>
  </si>
  <si>
    <t>Lichtkoepel dubbelwandig</t>
  </si>
  <si>
    <t>P056N65CA</t>
  </si>
  <si>
    <t>Gevelafwerking voegwerk</t>
  </si>
  <si>
    <t>Herstellen</t>
  </si>
  <si>
    <t>P061Q41EB</t>
  </si>
  <si>
    <t>Gevelbekleding volkern</t>
  </si>
  <si>
    <t>P012H72CA</t>
  </si>
  <si>
    <t>Vloerafwerking corelmat</t>
  </si>
  <si>
    <t>P223N64CN</t>
  </si>
  <si>
    <t>Vloerafwerking linoleum</t>
  </si>
  <si>
    <t>P223N41CJ</t>
  </si>
  <si>
    <t>Stucwerk binnen</t>
  </si>
  <si>
    <t>Schilderwerk (groot)</t>
  </si>
  <si>
    <t>P091V10DC</t>
  </si>
  <si>
    <t>Deur hout</t>
  </si>
  <si>
    <t>Schilderwerk dekkend</t>
  </si>
  <si>
    <t>P091V15CC</t>
  </si>
  <si>
    <t>Gevelbekleding hout</t>
  </si>
  <si>
    <t>Trap hout</t>
  </si>
  <si>
    <t>Schilderwerk transparant</t>
  </si>
  <si>
    <t>Kozijn en raam hout</t>
  </si>
  <si>
    <t>Plafond hout</t>
  </si>
  <si>
    <t>Dakafwerking aluminium trim</t>
  </si>
  <si>
    <t>P058H42CF</t>
  </si>
  <si>
    <t>Dakafwerking bitumen</t>
  </si>
  <si>
    <t>P059S11CF</t>
  </si>
  <si>
    <t>Betontegels schoolplein</t>
  </si>
  <si>
    <t>P059F22CF</t>
  </si>
  <si>
    <t>Rubbertegels schoolplein</t>
  </si>
  <si>
    <t>23VH</t>
  </si>
  <si>
    <t>An Noer</t>
  </si>
  <si>
    <t>Kozijnen buiten aluminium</t>
  </si>
  <si>
    <t>Herstellen ontbrekende onderdelen</t>
  </si>
  <si>
    <t>P033H41CA</t>
  </si>
  <si>
    <t>Hang- en sluitwerk</t>
  </si>
  <si>
    <t>P035I21FA</t>
  </si>
  <si>
    <t>Lichtstraat</t>
  </si>
  <si>
    <t>P056N61CA</t>
  </si>
  <si>
    <t>P214I21CA</t>
  </si>
  <si>
    <t>Herstellen plint</t>
  </si>
  <si>
    <t>Vloerafwerking tapijt</t>
  </si>
  <si>
    <t>P223J60CJ</t>
  </si>
  <si>
    <t>Aanbrengen overgangsprofiel</t>
  </si>
  <si>
    <t>Gebouw totaal</t>
  </si>
  <si>
    <t>bvo</t>
  </si>
  <si>
    <t>Kozijnen raam hout binnen</t>
  </si>
  <si>
    <t>Deur hout binnen</t>
  </si>
  <si>
    <t>Trap hout binnen</t>
  </si>
  <si>
    <t>Plafond hout buiten</t>
  </si>
  <si>
    <t>Tapkraan</t>
  </si>
  <si>
    <t>P091V11DC</t>
  </si>
  <si>
    <t>Totaal in euro's exclusief BTW</t>
  </si>
  <si>
    <t xml:space="preserve">In bovenstaande tabel voor het vervangend onderhoud zijn de assets toegevoegd uit het MJOP die de komende 5 jaar (t/m 2029) op de planning staan om te vervangen. </t>
  </si>
  <si>
    <t>2. Preventief onderhoud</t>
  </si>
  <si>
    <t xml:space="preserve">School </t>
  </si>
  <si>
    <t>Element</t>
  </si>
  <si>
    <t>Aantal keer tot 2029</t>
  </si>
  <si>
    <t>F. Totaalprijs per eenheid</t>
  </si>
  <si>
    <t>G. Totaalprijs per 5 jaar (in euro's excl. btw) (2025 - 2029)</t>
  </si>
  <si>
    <t>Kozijnen hout</t>
  </si>
  <si>
    <t>Repareren (partieel)</t>
  </si>
  <si>
    <t>P031I21EA</t>
  </si>
  <si>
    <t>Balustrade staal</t>
  </si>
  <si>
    <t>P021G21FZ</t>
  </si>
  <si>
    <t>Gevelconstructie metselwerk</t>
  </si>
  <si>
    <t>Kitvoegen keuken</t>
  </si>
  <si>
    <t>P229T41CA</t>
  </si>
  <si>
    <t>Schuur</t>
  </si>
  <si>
    <t>Deurdranger</t>
  </si>
  <si>
    <t>Afstellen</t>
  </si>
  <si>
    <t>P249T71HA</t>
  </si>
  <si>
    <t>Vloerafwerking Linoleum</t>
  </si>
  <si>
    <t>P223V01BC</t>
  </si>
  <si>
    <t>Systeemplafond</t>
  </si>
  <si>
    <t>P016H43CA</t>
  </si>
  <si>
    <t>betontegels schoolplein</t>
  </si>
  <si>
    <r>
      <t xml:space="preserve">In </t>
    </r>
    <r>
      <rPr>
        <b/>
        <sz val="10"/>
        <rFont val="Arial"/>
        <family val="2"/>
      </rPr>
      <t>kolom C</t>
    </r>
    <r>
      <rPr>
        <sz val="10"/>
        <rFont val="Arial"/>
        <family val="2"/>
      </rPr>
      <t xml:space="preserve"> vult u de arbeidskosten in voor het doen van onderhoud voor één eenheid</t>
    </r>
  </si>
  <si>
    <r>
      <t xml:space="preserve">In </t>
    </r>
    <r>
      <rPr>
        <b/>
        <sz val="10"/>
        <rFont val="Arial"/>
        <family val="2"/>
      </rPr>
      <t>kolom D</t>
    </r>
    <r>
      <rPr>
        <sz val="10"/>
        <rFont val="Arial"/>
        <family val="2"/>
      </rPr>
      <t xml:space="preserve"> vult u alle materiaalkosten in behorende bij periodiek onderhoud voor één eenheidstype </t>
    </r>
  </si>
  <si>
    <r>
      <t>In K</t>
    </r>
    <r>
      <rPr>
        <b/>
        <sz val="10"/>
        <rFont val="Arial"/>
        <family val="2"/>
      </rPr>
      <t>olom E</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</si>
  <si>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</si>
  <si>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</si>
  <si>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</si>
  <si>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</si>
  <si>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</si>
  <si>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</si>
  <si>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</si>
  <si>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(2025 - 2029)</t>
  </si>
  <si>
    <t>Door de weeks van 7:00 - 18:00 uur</t>
  </si>
  <si>
    <t>Overwerk eerste twee uur na werktijd</t>
  </si>
  <si>
    <t>Overwerk 's avonds/'s nachts en zaterdagen</t>
  </si>
  <si>
    <t>Overwerk zon- en feestdagen</t>
  </si>
  <si>
    <t>Tarief 1 voorman / projectleider</t>
  </si>
  <si>
    <t>Tarief 2 timmerman</t>
  </si>
  <si>
    <t>Tarief 3 schilder</t>
  </si>
  <si>
    <t>Tarief 4 dakdekker</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</si>
  <si>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</si>
  <si>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</si>
  <si>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</si>
  <si>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</si>
  <si>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</si>
  <si>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</si>
  <si>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</si>
  <si>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Opslagpercentage materiaal</t>
  </si>
  <si>
    <t>Opslagpercentage onderaannemers</t>
  </si>
  <si>
    <t>* Er is hier uitgegaan van het Installateur Tarief 1 voorman / projectleider</t>
  </si>
  <si>
    <t>** vul maximaal opslagpercentage materiaal en onderaannemers in</t>
  </si>
  <si>
    <t>6. Totaal onderhoud</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</si>
  <si>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</si>
  <si>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</si>
  <si>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</si>
  <si>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</si>
  <si>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</si>
  <si>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Naam inschrijver</t>
  </si>
  <si>
    <t>Naam tekenbevoegde</t>
  </si>
  <si>
    <t>Handtekening</t>
  </si>
  <si>
    <t>Datum</t>
  </si>
  <si>
    <t xml:space="preserve">Commercieel vertrouwelijk </t>
  </si>
  <si>
    <t>Omschrijving werkzaamheden calculatieblad B</t>
  </si>
  <si>
    <t>Locatie</t>
  </si>
  <si>
    <t>Werkcode</t>
  </si>
  <si>
    <t>Omschrijving</t>
  </si>
  <si>
    <t>Inhoud werkzaamheden</t>
  </si>
  <si>
    <t>Al Qalam
(Vervangend onderhoud)</t>
  </si>
  <si>
    <t>Metselwerk herstellen</t>
  </si>
  <si>
    <t>Repareren van scheuren in schoon metselwerk. Gescheurde stenen en loszittende stenen tot 1 steens diepte vervangen in bestaande kleur en afmeting. Gescheurde voegen verwijderen tot ruim de diepte van hun eigen breedtemaat, schoonmaken en vervolgens aankauwen met cementmortel. Specie, kleur en voegtype als bestaand.</t>
  </si>
  <si>
    <t>Metselwerk reinigen</t>
  </si>
  <si>
    <t>Werkplek afzetten en kozijnen en ramen afdekken. Door vuil aangetaste gevel met water onder hoge druk reinigen. Afkomend vuil opvangen en afvoeren. Gevel met water afspuiten. Werkplek schoon achterlaten.</t>
  </si>
  <si>
    <t>Metselwerk impregneren</t>
  </si>
  <si>
    <t>Werkplek afzetten en kozijnen en ramen afdekken. Ondergrond moet vooraf gereinigd zijn. Impregneermiddel aanbrengen door vloeien in banen van onderaf en goed laten weken. Na inweken met schoon water afspoelen. Werkplek schoon achterlaten.</t>
  </si>
  <si>
    <t>Loodslabben vervangen</t>
  </si>
  <si>
    <t>Verwijderen loodslabbe, ondergrond schoonmaken, nieuwe loodslabbe aanbrengen onder kozijn en aankloppen.</t>
  </si>
  <si>
    <t>Binnenwand sanitair volkern vervangen</t>
  </si>
  <si>
    <t>Sanitaire wand c.a. verwijderen en afvoeren. Vrijgekomen ondergrond reinigen en gebreken herstellen. Nieuwe sanitaire wandcompleet aanbrengen op oorspronkelijke plaats. Vorm, materiaal en afmetingen in overleg met opdrachtgever.</t>
  </si>
  <si>
    <t>Raamdorpel aluminium vervangen</t>
  </si>
  <si>
    <t>Verwijderen aluminium raamdorpel. Ondergrond schoonmaken, nieuwe aluminium raamdorpel aanbrengen.</t>
  </si>
  <si>
    <t>Buitendeur kunststof vervangen</t>
  </si>
  <si>
    <t>Bestaande deur c.a. verwijderen. Nieuwe deur aanbrengen compleet met glas, hang- en sluitwerk en tochtprofiel. Vorm en afmeting overeenkomstig bestaand.</t>
  </si>
  <si>
    <t>Binnendeur stomp vervangen</t>
  </si>
  <si>
    <t>Deuren verwijderen incl. scharnieren en espagnolet. Onbeschermd hout kozijnstijlen gronden. Nieuwe voorbehandelde hardhouten deuren incl. hang- en sluitwerk afhangen en sluitend maken. Beglazing als bestaand aanbrengen.</t>
  </si>
  <si>
    <t>Binnendeur stomp vervangen toplaag</t>
  </si>
  <si>
    <t>Bestaande fineerlaag van deur verwijderen. Nieuwe fineerlaag aanbrengen overeenkomstig bestaand.</t>
  </si>
  <si>
    <t>Dakluik vervangen</t>
  </si>
  <si>
    <t>Verwijderen dakluik, inclusief opstaande randen, aanbrengen zinken opstanden en deze waterdicht aansluiten op dakvlak. Aanbrengen nieuw met zink bekleed dakluik inclusief sluitwerk.</t>
  </si>
  <si>
    <t>Lichtkoepel dubbelwandig vervangen</t>
  </si>
  <si>
    <t>Verwijderen lichtkoepel, nieuw kunststof dubbelwandige lichtkoepel aanbrengen en waterdicht aansluiten op dakbedekking, afwerking binnenzijde herstellen als bestaand of compleet vernieuwen.</t>
  </si>
  <si>
    <t>Gevelafwerking voegwerk herstellen</t>
  </si>
  <si>
    <t>Plaatselijk voegwerk uithakken en uitspoelen. Nieuw voegwerk aanbrengen als bestaand.</t>
  </si>
  <si>
    <t>Gevelafwerking volkern vervangen</t>
  </si>
  <si>
    <t>Verwijderen volkern gevelbekleding inclusief bevestigingsmiddelen, ondergrond schoonmaken en nieuwe volkern gevelbekleding aanbrengen inclusief nieuwe bevestigingsmiddelen.</t>
  </si>
  <si>
    <t>Vloerafwerking corelmat vervangen</t>
  </si>
  <si>
    <t>Bestaande vloerafwerking verwijderen en afvoeren. Ondergrond reinigen en gebreken repareren. Nieuwe vloerafwerking leveren en aanbrengen, volgens voorschriften fabrikant.</t>
  </si>
  <si>
    <t>Vloerafwerking linoleum vervangen</t>
  </si>
  <si>
    <t>Linoleum vloerbedekking verwijderen. Ondergrond reinigen en gebreken herstellen. Nieuw linoleum aanbrengen volgens voorschriften fabrikant.</t>
  </si>
  <si>
    <t>Stuckwerk binnen schilderwerk dekkend</t>
  </si>
  <si>
    <t>Loszittende verflagen verwijderen, plaatselijk gronden en plamuren, geheel schuren en 1x gronden, plamuren en schuren en 1x aflakken.</t>
  </si>
  <si>
    <t>Deur hout schilderwerk dekkend</t>
  </si>
  <si>
    <t>Verflagen geheel schuren. Van houten onderdelen kleine beschadigingen herstellen, geheel 2x gronden, plamuren en schuren en 1x aflakken.</t>
  </si>
  <si>
    <t>Gevelbekleding hout buiten schilderwerk dekkend</t>
  </si>
  <si>
    <t>Trap hout schilderwerk transparant</t>
  </si>
  <si>
    <t>Kozijnen en raam hout schilderwerk dekkend</t>
  </si>
  <si>
    <t>plafond hout schilderwerk dekkend</t>
  </si>
  <si>
    <t>Dakafwerking trim aluminium vervangen</t>
  </si>
  <si>
    <t>Daktrim lossnijden van dakbedekking en verwijderen. Indien nodig ondergrond plaatselijk herstellen, nieuwe aluminium daktrim aanbrengen inclusief bitumineuze randstrook.</t>
  </si>
  <si>
    <t>Dakafwerking bitumen vervangen</t>
  </si>
  <si>
    <t>Bestaande dakdilatatie, inclusief opstanden, afdekkap e.d. verwijderen. Ondergrond grondig schoonmaken en voorbehandelen. Nieuwe opstanden aanbrengen. Strook gebitumineerd polyestermat met voldoende overlap op de bestaande dakbedekking aanbrengen en afdekken met APP gemodificeerde asfaltbitumen. Daarover een nieuw metalen afdekkap bevestigen.</t>
  </si>
  <si>
    <t>Betontegels schoolplein vervangen</t>
  </si>
  <si>
    <t>Betontegels verwijderen, ondergrond schoonmaken, nieuwe betontegels aanbrengen.</t>
  </si>
  <si>
    <t>Rubbertegels schoolplein vervangen</t>
  </si>
  <si>
    <t>Rubbertegels verwijderen, ondergrond schoonmaken, nieuwe rubbertegels aanbrengen.</t>
  </si>
  <si>
    <t>An Noer (Vervangend onderhoud)</t>
  </si>
  <si>
    <t>Kozijn buiten aluminium herstellen</t>
  </si>
  <si>
    <t>Algemeen aanbrengen aluminium kozijnen. Van toepassing zijn de kwaliteitseisen en adviezen voor metalen ramen, deuren en gevels 1986 uitgegeven door de vereniging van Metalen-Ramenfabrikanten (VAR) 1986. Inclusief ramen en deuren.</t>
  </si>
  <si>
    <t>Hang- en sluitwerk vervangen</t>
  </si>
  <si>
    <t>Deur passend en sluitend maken, indien nodig hang- en sluitwerk vervangen.</t>
  </si>
  <si>
    <t>Lichtstraat vervangen</t>
  </si>
  <si>
    <t>Lichtstraat demonteren en afvoeren. Nieuwe lichtstraat aanbrengen overeenkomstig bestaand, volgens voorschriften van de fabrikant en met de daarvoor geëigende bevestigingsmiddelen. Aansluitingen aanhelen.</t>
  </si>
  <si>
    <t>Plint herstellen</t>
  </si>
  <si>
    <t>Vervangen vurenhouten plint afm. 15 x 60 mm of afmetingen passend bij bestaand.</t>
  </si>
  <si>
    <t>Vloerafwerking tapijt vervangen</t>
  </si>
  <si>
    <t>Bestaand tapijt verwijderen. Ondergrond reinigen en gebreken herstellen. Nieuw tapijt aanbrengen volgens voorschriften fabrikant.</t>
  </si>
  <si>
    <t>Vloerafwerking tapijt nieuw overgangsprofiel</t>
  </si>
  <si>
    <t>Bestaand tapijt verwijderen. Ondergrond reinigen en gebreken herstellen. Nieuw overgangsprofiel aanbrengen volgens voorschriften fabrikant.</t>
  </si>
  <si>
    <t>Gebouw totaal schilderwerk</t>
  </si>
  <si>
    <t>Tapkraan vervangen</t>
  </si>
  <si>
    <t>tapkraan vervangen door gelijkwaardig alternatief incl. het aansluiten op de waterleiding</t>
  </si>
  <si>
    <t>Al Qalam (Preventief onderhoud)</t>
  </si>
  <si>
    <t>Kozijnen hout repareren (partieel)</t>
  </si>
  <si>
    <t>Verrotte, ondeugdelijke of sterk beschadigde stijlen, dorpels, tussendorpels en andere kozijnonderdelen geheel of gedeeltelijk vervangen, houtsoort als bestaand en voorbehandeld, verbindingen waterdicht en vlak afwerken.</t>
  </si>
  <si>
    <t>Balustrade staal reinigen</t>
  </si>
  <si>
    <t>Door vuil aangetaste balustrade met water onder hoge druk reinigen. Afkomend vuil opvangen en afvoeren. Balustrade met schoon water afspuiten. Werkplek schoon achterlaten.</t>
  </si>
  <si>
    <t>Gevelbekleding volkern reinigen</t>
  </si>
  <si>
    <t>Door vuil aangetaste platen met water onder hoge druk reinigen. Afkomend vuil opvangen en afvoeren. platen met schoon water afspuiten. Werkplek schoon achterlaten.</t>
  </si>
  <si>
    <t>Gevelconstructie metselwerk impregneren</t>
  </si>
  <si>
    <t>Kitvoegen keuken vervangen</t>
  </si>
  <si>
    <t>Kit en eventuele rugvulling verwijderen, voeg schoonmaken en voorbehandelen, nieuwe kitvoeg op rugvulling aanbrengen.</t>
  </si>
  <si>
    <t>Schuur reinigen</t>
  </si>
  <si>
    <t>Hang- en sluitwerk herstellen</t>
  </si>
  <si>
    <t>Deurdranger afstellen</t>
  </si>
  <si>
    <t>Deurdranger inspecteren op gebreken, bevestiging en functioneren. Gebreken herstellen en de deurdranger opnieuw afstellen</t>
  </si>
  <si>
    <t>Kozijnen aluminium buiten reinigen</t>
  </si>
  <si>
    <t>Door vuil aangetaste kozijnen met water onder hoge druk reinigen. Afkomend vuil opvangen en afvoeren. Kozijnen met schoon water afspuiten. Werkplek schoon achterlaten.</t>
  </si>
  <si>
    <t>Vloerafwerking linoleum reinigen</t>
  </si>
  <si>
    <t>Bestaande vloer grondig schoonmaken, losse delen alsmede een aanwezige cementslikhuid verwijderen. Poreuze ondergronden impregneren, gladde en dichte oppervlakken ruwen door straaletsen. Ondergrond grondig schoonspoelen en laten drogen. Kunstharsgebonden toplaag met slijtvaste instrooiing leveren en aanbrengen, volgens voorschriften fabrikant.</t>
  </si>
  <si>
    <t>Systeemplafond herstellen</t>
  </si>
  <si>
    <t>Bestaande plafond demonteren en verwijderen bij gebreken. Zonodig nieuwe voorzieningen aanbrengen en nieuw plafond leveren en aanbrengen. Vorm, afmetingen en materiaal overeenkomstig bestaand met fabrieksmatig aangebrachte afwerking.</t>
  </si>
  <si>
    <t>Betontegels controleren op gebreken en indien nodig verwijderen, ondergrond schoonmaken, nieuwe betontegels aanbrengen.</t>
  </si>
  <si>
    <t>Werkcode werkzaamheden verwijzen naar Tabblad "Omschrijving werkzaamheden" waar een verdere uitleg wordt gegeven over de werkzaamheden</t>
  </si>
  <si>
    <r>
      <rPr>
        <sz val="10"/>
        <color theme="1"/>
        <rFont val="Arial"/>
        <family val="2"/>
      </rPr>
      <t xml:space="preserve">Huidige installaties staan met specificaties weergeven in de </t>
    </r>
    <r>
      <rPr>
        <b/>
        <sz val="10"/>
        <color theme="1"/>
        <rFont val="Arial"/>
        <family val="2"/>
      </rPr>
      <t>assetlijst Bijlage 10</t>
    </r>
    <r>
      <rPr>
        <sz val="10"/>
        <color theme="1"/>
        <rFont val="Arial"/>
        <family val="2"/>
      </rPr>
      <t>, bij vervanging van installaties wordt uitgegaan van hetzelfde merk/type dan wel aantoonbaar minimaal vergelijkbaar.</t>
    </r>
  </si>
  <si>
    <t>Lambrisering</t>
  </si>
  <si>
    <t>Deuren</t>
  </si>
  <si>
    <t>Vervangen (volgens plattegronden en eisen in PvE)</t>
  </si>
  <si>
    <t>Schilderwerk (groot) (volgens plattegronden en eisen in PvE)</t>
  </si>
  <si>
    <t>Schilderwerk transparant (volgens oplattegronden en eisen in PvE)</t>
  </si>
  <si>
    <t>Schilderwerk dekkend (volgens plattegronden eisen in PvE)</t>
  </si>
  <si>
    <t>Schilderwerk dekkend (volgens plattegronden en eisen in PvE)</t>
  </si>
  <si>
    <t>Aanbrengen (volgens plattegronden en eisen in PvE)</t>
  </si>
  <si>
    <t>PvE hfst 5-9</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</si>
  <si>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2025, gelijk is aan 100 en pas met ingang  van 1 januari 2026 mag worden geindexeerd.</t>
  </si>
  <si>
    <r>
      <t>Onderhoudspartij voor Bouwkundig, Elektrotechnische &amp; werktuigbouwkundige installaties, Stichting Islamitische Scholen Rijn en Gouwe -</t>
    </r>
    <r>
      <rPr>
        <sz val="9"/>
        <rFont val="Arial"/>
        <family val="2"/>
      </rPr>
      <t xml:space="preserve"> PRJ-2402003.01, 3 oktober 2024</t>
    </r>
  </si>
  <si>
    <t>Onderhoudspartij voor Bouwkundig, Elektrotechnische &amp; werktuigbouwkundige installaties, Stichting Islamitische Scholen Rijn en Gouwe - PRJ-2402003.01, 3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</si>
</sst>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font>
      <sz val="11"/>
      <color theme="1"/>
      <name val="Aptos Narrow"/>
      <family val="2"/>
      <scheme val="minor"/>
    </font>
    <font>
      <sz val="11"/>
      <color theme="1"/>
      <name val="Aptos Narrow"/>
      <family val="2"/>
      <scheme val="minor"/>
    </font>
    <font>
      <b/>
      <sz val="11"/>
      <color theme="0"/>
      <name val="Aptos Narrow"/>
      <family val="2"/>
      <scheme val="minor"/>
    </font>
    <font>
      <b/>
      <sz val="36"/>
      <color theme="0"/>
      <name val="Arial"/>
      <family val="2"/>
    </font>
    <font>
      <b/>
      <sz val="14"/>
      <color theme="0"/>
      <name val="Arial"/>
      <family val="2"/>
    </font>
    <font>
      <i/>
      <sz val="10"/>
      <color theme="1"/>
      <name val="Aptos Narrow"/>
      <family val="2"/>
      <scheme val="minor"/>
    </font>
    <font>
      <b/>
      <sz val="10"/>
      <name val="Arial"/>
      <family val="2"/>
    </font>
    <font>
      <b/>
      <sz val="14"/>
      <name val="Arial"/>
      <family val="2"/>
    </font>
    <font>
      <b/>
      <sz val="10"/>
      <color theme="0"/>
      <name val="Arial"/>
      <family val="2"/>
    </font>
    <font>
      <sz val="10"/>
      <name val="Pres Elite"/>
    </font>
    <font>
      <sz val="10"/>
      <name val="Arial"/>
      <family val="2"/>
    </font>
    <font>
      <sz val="10"/>
      <color rgb="FFFF0000"/>
      <name val="Aptos Narrow"/>
      <family val="2"/>
      <scheme val="minor"/>
    </font>
    <font>
      <sz val="9"/>
      <color theme="1"/>
      <name val="Arial"/>
      <family val="2"/>
    </font>
    <font>
      <i/>
      <sz val="9"/>
      <color theme="1"/>
      <name val="Arial"/>
      <family val="2"/>
    </font>
    <font>
      <b/>
      <sz val="11"/>
      <color theme="1"/>
      <name val="Aptos Narrow"/>
      <family val="2"/>
      <scheme val="minor"/>
    </font>
    <font>
      <sz val="10"/>
      <color theme="1"/>
      <name val="Arial"/>
      <family val="2"/>
    </font>
    <font>
      <b/>
      <sz val="10"/>
      <color theme="1"/>
      <name val="Arial"/>
      <family val="2"/>
    </font>
    <font>
      <sz val="9"/>
      <name val="Arial"/>
      <family val="2"/>
    </font>
  </fonts>
  <fills count="12">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rgb="FF000000"/>
      </patternFill>
    </fill>
    <fill>
      <patternFill patternType="solid">
        <fgColor rgb="FFD9D9D9"/>
        <bgColor indexed="64"/>
      </patternFill>
    </fill>
    <fill>
      <patternFill patternType="solid">
        <fgColor rgb="FFDAF2D0"/>
        <bgColor indexed="64"/>
      </patternFill>
    </fill>
    <fill>
      <patternFill patternType="solid">
        <fgColor rgb="FFDAF2D0"/>
        <bgColor rgb="FF000000"/>
      </patternFill>
    </fill>
  </fills>
  <borders count="72">
    <border>
      <left/>
      <right/>
      <top/>
      <bottom/>
      <diagonal/>
    </border>
    <border>
      <left/>
      <right style="thin">
        <color theme="0" tint="-0.14993743705557422"/>
      </right>
      <top/>
      <bottom style="thin">
        <color theme="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37437055574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0" tint="-0.14990691854609822"/>
      </right>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bottom style="thin">
        <color theme="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top style="thin">
        <color theme="2"/>
      </top>
      <bottom/>
      <diagonal/>
    </border>
    <border>
      <left/>
      <right style="thin">
        <color theme="0" tint="-0.14996795556505021"/>
      </right>
      <top style="thin">
        <color them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right style="thin">
        <color theme="2"/>
      </right>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9847407452621"/>
      </right>
      <top style="thin">
        <color theme="0" tint="-0.14996795556505021"/>
      </top>
      <bottom/>
      <diagonal/>
    </border>
    <border>
      <left/>
      <right/>
      <top style="thin">
        <color theme="0" tint="-0.14993743705557422"/>
      </top>
      <bottom style="thin">
        <color theme="0" tint="-0.14993743705557422"/>
      </bottom>
      <diagonal/>
    </border>
    <border>
      <left style="thin">
        <color theme="0" tint="-0.14990691854609822"/>
      </left>
      <right/>
      <top style="thin">
        <color theme="0" tint="-0.14993743705557422"/>
      </top>
      <bottom style="thin">
        <color theme="0" tint="-0.14990691854609822"/>
      </bottom>
      <diagonal/>
    </border>
    <border>
      <left/>
      <right style="thin">
        <color theme="0" tint="-0.14990691854609822"/>
      </right>
      <top style="thin">
        <color theme="0" tint="-0.149937437055574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9847407452621"/>
      </right>
      <top/>
      <bottom/>
      <diagonal/>
    </border>
    <border>
      <left/>
      <right style="thin">
        <color theme="0" tint="-0.14990691854609822"/>
      </right>
      <top style="thin">
        <color theme="0" tint="-0.14993743705557422"/>
      </top>
      <bottom style="thin">
        <color theme="0" tint="-0.14993743705557422"/>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right style="thin">
        <color auto="1"/>
      </right>
      <top/>
      <bottom/>
      <diagonal/>
    </border>
    <border>
      <left/>
      <right style="thin">
        <color rgb="FFD9D9D9"/>
      </right>
      <top/>
      <bottom/>
      <diagonal/>
    </border>
    <border>
      <left style="thin">
        <color rgb="FFD9D9D9"/>
      </left>
      <right/>
      <top style="thin">
        <color theme="0" tint="-0.14990691854609822"/>
      </top>
      <bottom/>
      <diagonal/>
    </border>
    <border>
      <left style="thin">
        <color rgb="FFD9D9D9"/>
      </left>
      <right/>
      <top/>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rgb="FFD9D9D9"/>
      </left>
      <right style="thin">
        <color rgb="FFD9D9D9"/>
      </right>
      <top style="thin">
        <color rgb="FFD9D9D9"/>
      </top>
      <bottom style="thin">
        <color indexed="64"/>
      </bottom>
      <diagonal/>
    </border>
    <border>
      <left style="thin">
        <color rgb="FFD9D9D9"/>
      </left>
      <right style="thin">
        <color rgb="FFD9D9D9"/>
      </right>
      <top/>
      <bottom style="thin">
        <color indexed="64"/>
      </bottom>
      <diagonal/>
    </border>
    <border>
      <left style="thin">
        <color rgb="FFD9D9D9"/>
      </left>
      <right style="thin">
        <color indexed="64"/>
      </right>
      <top style="thin">
        <color rgb="FFD9D9D9"/>
      </top>
      <bottom style="thin">
        <color indexed="64"/>
      </bottom>
      <diagonal/>
    </border>
    <border>
      <left style="thin">
        <color rgb="FFD9D9D9"/>
      </left>
      <right style="thin">
        <color indexed="64"/>
      </right>
      <top/>
      <bottom style="thin">
        <color rgb="FFD9D9D9"/>
      </bottom>
      <diagonal/>
    </border>
    <border>
      <left style="thin">
        <color rgb="FFD9D9D9"/>
      </left>
      <right style="thin">
        <color indexed="64"/>
      </right>
      <top style="thin">
        <color rgb="FFD9D9D9"/>
      </top>
      <bottom style="thin">
        <color rgb="FFD9D9D9"/>
      </bottom>
      <diagonal/>
    </border>
    <border>
      <left style="thin">
        <color rgb="FFD9D9D9"/>
      </left>
      <right style="thin">
        <color rgb="FFD9D9D9"/>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271">
    <xf numFmtId="0" fontId="0" fillId="0" borderId="0" xfId="0"/>
    <xf numFmtId="44" fontId="10" fillId="4" borderId="6" xfId="1" applyFont="1" applyFill="1" applyBorder="1" applyAlignment="1" applyProtection="1">
      <alignment wrapText="1"/>
      <protection locked="0"/>
    </xf>
    <xf numFmtId="9" fontId="10" fillId="4" borderId="6" xfId="2" applyFont="1" applyFill="1" applyBorder="1" applyAlignment="1" applyProtection="1">
      <alignment vertical="top"/>
      <protection locked="0"/>
    </xf>
    <xf numFmtId="44" fontId="10" fillId="4" borderId="17" xfId="1" applyFont="1" applyFill="1" applyBorder="1" applyAlignment="1" applyProtection="1">
      <alignment wrapText="1"/>
      <protection locked="0"/>
    </xf>
    <xf numFmtId="9" fontId="10" fillId="4" borderId="17" xfId="2" applyFont="1" applyFill="1" applyBorder="1" applyAlignment="1" applyProtection="1">
      <alignment vertical="top"/>
      <protection locked="0"/>
    </xf>
    <xf numFmtId="44" fontId="10" fillId="6" borderId="17" xfId="1" quotePrefix="1" applyFont="1" applyFill="1" applyBorder="1" applyAlignment="1" applyProtection="1">
      <alignment vertical="top"/>
    </xf>
    <xf numFmtId="44" fontId="10" fillId="4" borderId="18" xfId="1" applyFont="1" applyFill="1" applyBorder="1" applyAlignment="1" applyProtection="1">
      <alignment wrapText="1"/>
      <protection locked="0"/>
    </xf>
    <xf numFmtId="9" fontId="10" fillId="4" borderId="18" xfId="2" applyFont="1" applyFill="1" applyBorder="1" applyAlignment="1" applyProtection="1">
      <alignment vertical="top"/>
      <protection locked="0"/>
    </xf>
    <xf numFmtId="44" fontId="10" fillId="3" borderId="18" xfId="1" quotePrefix="1" applyFont="1" applyFill="1" applyBorder="1" applyAlignment="1" applyProtection="1">
      <alignment vertical="top"/>
    </xf>
    <xf numFmtId="44" fontId="10" fillId="4" borderId="25" xfId="1" applyFont="1" applyFill="1" applyBorder="1" applyAlignment="1" applyProtection="1">
      <alignment wrapText="1"/>
      <protection locked="0"/>
    </xf>
    <xf numFmtId="9" fontId="10" fillId="4" borderId="25" xfId="2" applyFont="1" applyFill="1" applyBorder="1" applyAlignment="1" applyProtection="1">
      <alignment vertical="top"/>
      <protection locked="0"/>
    </xf>
    <xf numFmtId="44" fontId="10" fillId="6" borderId="26" xfId="1" applyFont="1" applyFill="1" applyBorder="1" applyAlignment="1" applyProtection="1">
      <alignment vertical="top"/>
    </xf>
    <xf numFmtId="44" fontId="10" fillId="4" borderId="28" xfId="1" applyFont="1" applyFill="1" applyBorder="1" applyAlignment="1" applyProtection="1">
      <alignment wrapText="1"/>
      <protection locked="0"/>
    </xf>
    <xf numFmtId="9" fontId="10" fillId="4" borderId="28" xfId="2" applyFont="1" applyFill="1" applyBorder="1" applyAlignment="1" applyProtection="1">
      <alignment vertical="top"/>
      <protection locked="0"/>
    </xf>
    <xf numFmtId="44" fontId="10" fillId="3" borderId="29" xfId="1" applyFont="1" applyFill="1" applyBorder="1" applyAlignment="1" applyProtection="1">
      <alignment vertical="top"/>
    </xf>
    <xf numFmtId="44" fontId="10" fillId="6" borderId="29" xfId="1" applyFont="1" applyFill="1" applyBorder="1" applyAlignment="1" applyProtection="1">
      <alignment vertical="top"/>
    </xf>
    <xf numFmtId="44" fontId="10" fillId="3" borderId="28" xfId="1" applyFont="1" applyFill="1" applyBorder="1" applyAlignment="1" applyProtection="1">
      <alignment horizontal="center" vertical="top"/>
    </xf>
    <xf numFmtId="44" fontId="10" fillId="6" borderId="28" xfId="1" applyFont="1" applyFill="1" applyBorder="1" applyAlignment="1" applyProtection="1">
      <alignment horizontal="center" vertical="top"/>
    </xf>
    <xf numFmtId="44" fontId="8" fillId="2" borderId="28" xfId="1" applyFont="1" applyFill="1" applyBorder="1" applyAlignment="1" applyProtection="1">
      <alignment horizontal="left" vertical="center" wrapText="1"/>
    </xf>
    <xf numFmtId="44" fontId="10" fillId="4" borderId="31" xfId="1" applyFont="1" applyFill="1" applyBorder="1" applyAlignment="1" applyProtection="1">
      <alignment wrapText="1"/>
      <protection locked="0"/>
    </xf>
    <xf numFmtId="44" fontId="10" fillId="3" borderId="45" xfId="1" applyFont="1" applyFill="1" applyBorder="1" applyAlignment="1" applyProtection="1">
      <alignment vertical="top"/>
    </xf>
    <xf numFmtId="9" fontId="10" fillId="4" borderId="46" xfId="2" applyFont="1" applyFill="1" applyBorder="1" applyAlignment="1" applyProtection="1">
      <alignment vertical="top"/>
      <protection locked="0"/>
    </xf>
    <xf numFmtId="44" fontId="10" fillId="3" borderId="47" xfId="1" applyFont="1" applyFill="1" applyBorder="1" applyAlignment="1" applyProtection="1">
      <alignment vertical="top"/>
    </xf>
    <xf numFmtId="9" fontId="10" fillId="4" borderId="0" xfId="2" applyFont="1" applyFill="1" applyBorder="1" applyAlignment="1" applyProtection="1">
      <alignment vertical="top"/>
      <protection locked="0"/>
    </xf>
    <xf numFmtId="9" fontId="10" fillId="4" borderId="43" xfId="2" applyFont="1" applyFill="1" applyBorder="1" applyAlignment="1" applyProtection="1">
      <alignment vertical="top"/>
      <protection locked="0"/>
    </xf>
    <xf numFmtId="44" fontId="10" fillId="6" borderId="44" xfId="1" applyFont="1" applyFill="1" applyBorder="1" applyAlignment="1" applyProtection="1">
      <alignment vertical="top"/>
    </xf>
    <xf numFmtId="9" fontId="10" fillId="4" borderId="28" xfId="2" applyFont="1" applyFill="1" applyBorder="1" applyAlignment="1" applyProtection="1">
      <alignment horizontal="center" vertical="top"/>
      <protection locked="0"/>
    </xf>
    <xf numFmtId="44" fontId="10" fillId="6" borderId="31" xfId="1" applyFont="1" applyFill="1" applyBorder="1" applyAlignment="1" applyProtection="1">
      <alignment horizontal="center" vertical="top"/>
    </xf>
    <xf numFmtId="44" fontId="10" fillId="0" borderId="39" xfId="1" applyFont="1" applyFill="1" applyBorder="1" applyAlignment="1" applyProtection="1">
      <alignment horizontal="center" vertical="top"/>
    </xf>
    <xf numFmtId="0" fontId="12" fillId="3" borderId="0" xfId="0" applyFont="1" applyFill="1" applyAlignment="1">
      <alignment vertical="center"/>
    </xf>
    <xf numFmtId="0" fontId="0" fillId="0" borderId="0" xfId="0" applyAlignment="1">
      <alignment horizontal="center"/>
    </xf>
    <xf numFmtId="44" fontId="10" fillId="10" borderId="4" xfId="1" quotePrefix="1" applyFont="1" applyFill="1" applyBorder="1" applyAlignment="1" applyProtection="1">
      <alignment vertical="top"/>
    </xf>
    <xf numFmtId="44" fontId="10" fillId="6" borderId="4" xfId="1" quotePrefix="1" applyFont="1" applyFill="1" applyBorder="1" applyAlignment="1" applyProtection="1">
      <alignment vertical="top"/>
    </xf>
    <xf numFmtId="0" fontId="0" fillId="0" borderId="0" xfId="0" applyAlignment="1">
      <alignment horizontal="left"/>
    </xf>
    <xf numFmtId="0" fontId="3" fillId="0" borderId="0" xfId="0" applyFont="1" applyAlignment="1">
      <alignment vertical="center"/>
    </xf>
    <xf numFmtId="44" fontId="10" fillId="6" borderId="49" xfId="1" applyFont="1" applyFill="1" applyBorder="1" applyAlignment="1" applyProtection="1">
      <alignment vertical="top"/>
    </xf>
    <xf numFmtId="0" fontId="0" fillId="0" borderId="58" xfId="0" applyBorder="1" applyAlignment="1">
      <alignment horizontal="left" vertical="center" wrapText="1"/>
    </xf>
    <xf numFmtId="0" fontId="0" fillId="0" borderId="58" xfId="0" applyBorder="1" applyAlignment="1">
      <alignment horizontal="left" vertical="center"/>
    </xf>
    <xf numFmtId="44" fontId="10" fillId="3" borderId="51" xfId="1" applyFont="1" applyFill="1" applyBorder="1" applyAlignment="1" applyProtection="1">
      <alignment vertical="top"/>
    </xf>
    <xf numFmtId="44" fontId="10" fillId="3" borderId="4" xfId="1" quotePrefix="1" applyFont="1" applyFill="1" applyBorder="1" applyAlignment="1" applyProtection="1">
      <alignment vertical="top"/>
    </xf>
    <xf numFmtId="0" fontId="14" fillId="0" borderId="0" xfId="0" applyFont="1" applyAlignment="1">
      <alignment vertical="center"/>
    </xf>
    <xf numFmtId="0" fontId="0" fillId="10" borderId="66" xfId="0" applyFill="1" applyBorder="1" applyAlignment="1">
      <alignment horizontal="left" vertical="center" wrapText="1"/>
    </xf>
    <xf numFmtId="0" fontId="14" fillId="9" borderId="66" xfId="0" applyFont="1" applyFill="1" applyBorder="1" applyAlignment="1">
      <alignment horizontal="center"/>
    </xf>
    <xf numFmtId="0" fontId="14" fillId="9" borderId="66" xfId="0" applyFont="1" applyFill="1" applyBorder="1"/>
    <xf numFmtId="0" fontId="14" fillId="9" borderId="68" xfId="0" applyFont="1" applyFill="1" applyBorder="1" applyAlignment="1">
      <alignment horizontal="left"/>
    </xf>
    <xf numFmtId="0" fontId="0" fillId="10" borderId="69" xfId="0" applyFill="1" applyBorder="1" applyAlignment="1">
      <alignment horizontal="left" vertical="center" wrapText="1"/>
    </xf>
    <xf numFmtId="0" fontId="0" fillId="0" borderId="70" xfId="0" applyBorder="1" applyAlignment="1">
      <alignment horizontal="left" vertical="center" wrapText="1"/>
    </xf>
    <xf numFmtId="0" fontId="0" fillId="10" borderId="70" xfId="0" applyFill="1" applyBorder="1" applyAlignment="1">
      <alignment horizontal="left" vertical="center" wrapText="1"/>
    </xf>
    <xf numFmtId="0" fontId="0" fillId="0" borderId="70" xfId="0" applyBorder="1" applyAlignment="1">
      <alignment horizontal="left" vertical="center"/>
    </xf>
    <xf numFmtId="0" fontId="0" fillId="10" borderId="68" xfId="0" applyFill="1" applyBorder="1" applyAlignment="1">
      <alignment horizontal="left" vertical="center" wrapText="1"/>
    </xf>
    <xf numFmtId="0" fontId="0" fillId="0" borderId="68" xfId="0" applyBorder="1" applyAlignment="1">
      <alignment horizontal="left" vertical="center" wrapText="1"/>
    </xf>
    <xf numFmtId="0" fontId="0" fillId="10" borderId="60" xfId="0" applyFill="1" applyBorder="1" applyAlignment="1">
      <alignment horizontal="left" vertical="center"/>
    </xf>
    <xf numFmtId="0" fontId="0" fillId="10" borderId="58" xfId="0" applyFill="1" applyBorder="1" applyAlignment="1">
      <alignment horizontal="left" vertical="center"/>
    </xf>
    <xf numFmtId="0" fontId="0" fillId="10" borderId="66" xfId="0" applyFill="1" applyBorder="1" applyAlignment="1">
      <alignment horizontal="left" vertical="center"/>
    </xf>
    <xf numFmtId="0" fontId="0" fillId="0" borderId="60" xfId="0" applyBorder="1" applyAlignment="1">
      <alignment horizontal="left" vertical="center"/>
    </xf>
    <xf numFmtId="0" fontId="0" fillId="0" borderId="66" xfId="0" applyBorder="1" applyAlignment="1">
      <alignment horizontal="left" vertical="center"/>
    </xf>
    <xf numFmtId="0" fontId="0" fillId="0" borderId="69" xfId="0" applyBorder="1" applyAlignment="1">
      <alignment horizontal="left" vertical="center" wrapText="1"/>
    </xf>
    <xf numFmtId="0" fontId="0" fillId="10" borderId="70" xfId="0" applyFill="1" applyBorder="1" applyAlignment="1">
      <alignment horizontal="left" vertical="center"/>
    </xf>
    <xf numFmtId="0" fontId="0" fillId="10" borderId="69" xfId="0" applyFill="1" applyBorder="1" applyAlignment="1">
      <alignment horizontal="left" vertical="center"/>
    </xf>
    <xf numFmtId="0" fontId="6" fillId="4" borderId="0" xfId="0" applyFont="1" applyFill="1" applyAlignment="1">
      <alignment vertical="center"/>
    </xf>
    <xf numFmtId="0" fontId="5" fillId="4" borderId="30" xfId="0" applyFont="1" applyFill="1" applyBorder="1"/>
    <xf numFmtId="0" fontId="5" fillId="4" borderId="0" xfId="0" applyFont="1" applyFill="1"/>
    <xf numFmtId="0" fontId="7" fillId="5" borderId="0" xfId="0" applyFont="1" applyFill="1" applyAlignment="1">
      <alignment vertical="center"/>
    </xf>
    <xf numFmtId="0" fontId="8" fillId="9" borderId="30" xfId="0" applyFont="1" applyFill="1" applyBorder="1" applyAlignment="1">
      <alignment vertical="top"/>
    </xf>
    <xf numFmtId="0" fontId="8" fillId="5" borderId="0" xfId="0" applyFont="1" applyFill="1" applyAlignment="1">
      <alignment vertical="top"/>
    </xf>
    <xf numFmtId="0" fontId="8" fillId="9" borderId="0" xfId="0" applyFont="1" applyFill="1" applyAlignment="1">
      <alignment vertical="top"/>
    </xf>
    <xf numFmtId="0" fontId="0" fillId="2" borderId="1" xfId="0" applyFill="1" applyBorder="1"/>
    <xf numFmtId="0" fontId="8" fillId="2" borderId="2" xfId="0" applyFont="1" applyFill="1" applyBorder="1" applyAlignment="1">
      <alignment vertical="top"/>
    </xf>
    <xf numFmtId="0" fontId="8" fillId="2" borderId="6" xfId="0" applyFont="1" applyFill="1" applyBorder="1" applyAlignment="1">
      <alignment horizontal="center" vertical="top"/>
    </xf>
    <xf numFmtId="0" fontId="2" fillId="2" borderId="0" xfId="0" applyFont="1" applyFill="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vertical="center" wrapText="1"/>
    </xf>
    <xf numFmtId="0" fontId="8" fillId="2" borderId="9" xfId="0" applyFont="1" applyFill="1" applyBorder="1" applyAlignment="1">
      <alignment horizontal="left" vertical="center"/>
    </xf>
    <xf numFmtId="0" fontId="8" fillId="2" borderId="10" xfId="0" applyFont="1" applyFill="1" applyBorder="1" applyAlignment="1">
      <alignment vertical="center" wrapText="1"/>
    </xf>
    <xf numFmtId="0" fontId="8" fillId="2" borderId="0" xfId="0" applyFont="1" applyFill="1" applyAlignment="1">
      <alignment horizontal="center" vertical="center" wrapText="1"/>
    </xf>
    <xf numFmtId="0" fontId="0" fillId="0" borderId="0" xfId="0" applyAlignment="1">
      <alignment vertical="center"/>
    </xf>
    <xf numFmtId="0" fontId="10" fillId="11" borderId="6" xfId="3" applyFont="1" applyFill="1" applyBorder="1" applyAlignment="1">
      <alignment horizontal="left"/>
    </xf>
    <xf numFmtId="0" fontId="10" fillId="7" borderId="6" xfId="3" applyFont="1" applyFill="1" applyBorder="1" applyAlignment="1">
      <alignment horizontal="left"/>
    </xf>
    <xf numFmtId="0" fontId="10" fillId="7" borderId="6" xfId="3" applyFont="1" applyFill="1" applyBorder="1" applyAlignment="1">
      <alignment horizontal="center"/>
    </xf>
    <xf numFmtId="0" fontId="10" fillId="10" borderId="6" xfId="0" applyFont="1" applyFill="1" applyBorder="1" applyAlignment="1">
      <alignment horizontal="center" vertical="top"/>
    </xf>
    <xf numFmtId="44" fontId="0" fillId="0" borderId="0" xfId="0" applyNumberFormat="1"/>
    <xf numFmtId="0" fontId="10" fillId="10" borderId="10" xfId="0" applyFont="1" applyFill="1" applyBorder="1" applyAlignment="1">
      <alignment horizontal="center" vertical="top"/>
    </xf>
    <xf numFmtId="0" fontId="10" fillId="8" borderId="6" xfId="3" applyFont="1" applyFill="1" applyBorder="1" applyAlignment="1">
      <alignment horizontal="left"/>
    </xf>
    <xf numFmtId="0" fontId="10" fillId="8" borderId="6" xfId="3" applyFont="1" applyFill="1" applyBorder="1" applyAlignment="1">
      <alignment horizontal="center"/>
    </xf>
    <xf numFmtId="0" fontId="10" fillId="3" borderId="18" xfId="0" applyFont="1" applyFill="1" applyBorder="1" applyAlignment="1">
      <alignment horizontal="center" vertical="top"/>
    </xf>
    <xf numFmtId="0" fontId="0" fillId="0" borderId="18" xfId="0" applyBorder="1" applyAlignment="1">
      <alignment horizontal="center"/>
    </xf>
    <xf numFmtId="0" fontId="0" fillId="0" borderId="18" xfId="0" applyBorder="1" applyAlignment="1">
      <alignment horizontal="center" vertical="center"/>
    </xf>
    <xf numFmtId="0" fontId="8" fillId="2" borderId="0" xfId="0" applyFont="1" applyFill="1" applyAlignment="1">
      <alignment wrapText="1"/>
    </xf>
    <xf numFmtId="44" fontId="8" fillId="2" borderId="0" xfId="0" applyNumberFormat="1" applyFont="1" applyFill="1" applyAlignment="1">
      <alignment horizontal="left" vertical="top" wrapText="1"/>
    </xf>
    <xf numFmtId="0" fontId="6" fillId="2" borderId="18" xfId="0" applyFont="1" applyFill="1" applyBorder="1" applyAlignment="1">
      <alignment vertical="top"/>
    </xf>
    <xf numFmtId="0" fontId="15" fillId="3" borderId="0" xfId="0" applyFont="1" applyFill="1" applyAlignment="1">
      <alignment vertical="center"/>
    </xf>
    <xf numFmtId="0" fontId="10" fillId="3" borderId="0" xfId="0" applyFont="1" applyFill="1" applyAlignment="1">
      <alignment vertical="center"/>
    </xf>
    <xf numFmtId="0" fontId="6" fillId="3" borderId="0" xfId="0" applyFont="1" applyFill="1" applyAlignment="1">
      <alignment vertical="top"/>
    </xf>
    <xf numFmtId="0" fontId="6" fillId="3" borderId="0" xfId="0" applyFont="1" applyFill="1" applyAlignment="1">
      <alignment wrapText="1"/>
    </xf>
    <xf numFmtId="0" fontId="10" fillId="3" borderId="0" xfId="0" applyFont="1" applyFill="1" applyAlignment="1">
      <alignment horizontal="left" vertical="center"/>
    </xf>
    <xf numFmtId="0" fontId="7" fillId="5" borderId="0" xfId="0" applyFont="1" applyFill="1" applyAlignment="1">
      <alignment horizontal="left" vertical="center"/>
    </xf>
    <xf numFmtId="0" fontId="11" fillId="5" borderId="0" xfId="0" applyFont="1" applyFill="1"/>
    <xf numFmtId="0" fontId="0" fillId="9" borderId="0" xfId="0" applyFill="1"/>
    <xf numFmtId="0" fontId="0" fillId="2" borderId="0" xfId="0" applyFill="1"/>
    <xf numFmtId="0" fontId="11" fillId="2" borderId="0" xfId="0" applyFont="1" applyFill="1"/>
    <xf numFmtId="0" fontId="5" fillId="2" borderId="0" xfId="0" applyFont="1" applyFill="1"/>
    <xf numFmtId="0" fontId="8" fillId="2" borderId="18" xfId="0" applyFont="1" applyFill="1" applyBorder="1" applyAlignment="1">
      <alignment horizontal="center" vertical="top"/>
    </xf>
    <xf numFmtId="0" fontId="2" fillId="2" borderId="13" xfId="0" applyFont="1" applyFill="1" applyBorder="1" applyAlignment="1">
      <alignment horizontal="center" vertical="center"/>
    </xf>
    <xf numFmtId="0" fontId="8" fillId="2" borderId="14" xfId="0" applyFont="1" applyFill="1" applyBorder="1" applyAlignment="1">
      <alignment vertical="center"/>
    </xf>
    <xf numFmtId="0" fontId="8" fillId="2" borderId="5" xfId="0" applyFont="1" applyFill="1" applyBorder="1" applyAlignment="1">
      <alignment horizontal="left" vertical="center"/>
    </xf>
    <xf numFmtId="0" fontId="8" fillId="2" borderId="4" xfId="0" applyFont="1" applyFill="1" applyBorder="1" applyAlignment="1">
      <alignment horizontal="left" vertical="center"/>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8" xfId="0" applyFont="1" applyFill="1" applyBorder="1" applyAlignment="1">
      <alignment horizontal="center" vertical="center" wrapText="1"/>
    </xf>
    <xf numFmtId="0" fontId="0" fillId="6" borderId="15" xfId="0" applyFill="1" applyBorder="1" applyAlignment="1">
      <alignment horizontal="left" vertical="center"/>
    </xf>
    <xf numFmtId="0" fontId="10" fillId="7" borderId="16" xfId="3" applyFont="1" applyFill="1" applyBorder="1" applyAlignment="1">
      <alignment horizontal="left" vertical="center"/>
    </xf>
    <xf numFmtId="0" fontId="10" fillId="7" borderId="17" xfId="3" applyFont="1" applyFill="1" applyBorder="1" applyAlignment="1">
      <alignment horizontal="left"/>
    </xf>
    <xf numFmtId="0" fontId="10" fillId="7" borderId="18" xfId="3" applyFont="1" applyFill="1" applyBorder="1" applyAlignment="1">
      <alignment horizontal="left"/>
    </xf>
    <xf numFmtId="0" fontId="0" fillId="10" borderId="18" xfId="0" applyFill="1" applyBorder="1" applyAlignment="1">
      <alignment horizontal="center"/>
    </xf>
    <xf numFmtId="0" fontId="0" fillId="10" borderId="19" xfId="0" applyFill="1" applyBorder="1" applyAlignment="1">
      <alignment horizontal="center"/>
    </xf>
    <xf numFmtId="0" fontId="10" fillId="8" borderId="18" xfId="3" applyFont="1" applyFill="1" applyBorder="1" applyAlignment="1">
      <alignment horizontal="left"/>
    </xf>
    <xf numFmtId="0" fontId="0" fillId="0" borderId="65" xfId="0" applyBorder="1" applyAlignment="1">
      <alignment horizontal="center"/>
    </xf>
    <xf numFmtId="0" fontId="10" fillId="8" borderId="18" xfId="3" applyFont="1" applyFill="1" applyBorder="1" applyAlignment="1">
      <alignment horizontal="left" vertical="center"/>
    </xf>
    <xf numFmtId="0" fontId="8" fillId="2" borderId="18" xfId="0" applyFont="1" applyFill="1" applyBorder="1" applyAlignment="1">
      <alignment wrapText="1"/>
    </xf>
    <xf numFmtId="44" fontId="8" fillId="2" borderId="51" xfId="0" applyNumberFormat="1" applyFont="1" applyFill="1" applyBorder="1" applyAlignment="1">
      <alignment horizontal="left" vertical="center" wrapText="1"/>
    </xf>
    <xf numFmtId="0" fontId="0" fillId="2" borderId="65" xfId="0" applyFill="1" applyBorder="1"/>
    <xf numFmtId="0" fontId="0" fillId="3" borderId="0" xfId="0" applyFill="1"/>
    <xf numFmtId="0" fontId="0" fillId="2" borderId="20" xfId="0" applyFill="1" applyBorder="1"/>
    <xf numFmtId="0" fontId="8" fillId="2" borderId="4" xfId="0" applyFont="1" applyFill="1" applyBorder="1" applyAlignment="1">
      <alignment vertical="top"/>
    </xf>
    <xf numFmtId="0" fontId="8" fillId="2" borderId="6" xfId="0" applyFont="1" applyFill="1" applyBorder="1" applyAlignment="1">
      <alignment wrapText="1"/>
    </xf>
    <xf numFmtId="0" fontId="8" fillId="2" borderId="6" xfId="0" applyFont="1" applyFill="1" applyBorder="1" applyAlignment="1">
      <alignment vertical="top" wrapText="1"/>
    </xf>
    <xf numFmtId="0" fontId="8" fillId="2" borderId="4" xfId="0" applyFont="1" applyFill="1" applyBorder="1" applyAlignment="1">
      <alignment vertical="top" wrapText="1"/>
    </xf>
    <xf numFmtId="0" fontId="10" fillId="6" borderId="25" xfId="0" applyFont="1" applyFill="1" applyBorder="1" applyAlignment="1">
      <alignment horizontal="center" vertical="top"/>
    </xf>
    <xf numFmtId="0" fontId="10" fillId="3" borderId="0" xfId="0" applyFont="1" applyFill="1" applyAlignment="1">
      <alignment horizontal="left"/>
    </xf>
    <xf numFmtId="0" fontId="10" fillId="3" borderId="28" xfId="0" applyFont="1" applyFill="1" applyBorder="1" applyAlignment="1">
      <alignment horizontal="center" vertical="top"/>
    </xf>
    <xf numFmtId="0" fontId="10" fillId="6" borderId="31" xfId="0" applyFont="1" applyFill="1" applyBorder="1" applyAlignment="1">
      <alignment horizontal="center" vertical="top"/>
    </xf>
    <xf numFmtId="0" fontId="10" fillId="3" borderId="31" xfId="0" applyFont="1" applyFill="1" applyBorder="1" applyAlignment="1">
      <alignment horizontal="center" vertical="top"/>
    </xf>
    <xf numFmtId="0" fontId="8" fillId="2" borderId="31" xfId="0" applyFont="1" applyFill="1" applyBorder="1" applyAlignment="1">
      <alignment vertical="center" wrapText="1"/>
    </xf>
    <xf numFmtId="44" fontId="8" fillId="2" borderId="31" xfId="0" applyNumberFormat="1" applyFont="1" applyFill="1" applyBorder="1" applyAlignment="1">
      <alignment vertical="center" wrapText="1"/>
    </xf>
    <xf numFmtId="0" fontId="6" fillId="3" borderId="0" xfId="0" applyFont="1" applyFill="1" applyAlignment="1">
      <alignment vertical="center"/>
    </xf>
    <xf numFmtId="0" fontId="10" fillId="3" borderId="0" xfId="0" applyFont="1" applyFill="1" applyAlignment="1">
      <alignment horizontal="left" vertical="center" wrapText="1"/>
    </xf>
    <xf numFmtId="0" fontId="8" fillId="3" borderId="0" xfId="0" applyFont="1" applyFill="1" applyAlignment="1">
      <alignment wrapText="1"/>
    </xf>
    <xf numFmtId="0" fontId="0" fillId="0" borderId="0" xfId="0" applyAlignment="1">
      <alignment horizontal="left" vertical="center"/>
    </xf>
    <xf numFmtId="0" fontId="10" fillId="3" borderId="0" xfId="0" applyFont="1" applyFill="1" applyAlignment="1">
      <alignment horizontal="center" vertical="center" wrapText="1"/>
    </xf>
    <xf numFmtId="0" fontId="10" fillId="3" borderId="0" xfId="0" applyFont="1" applyFill="1"/>
    <xf numFmtId="0" fontId="10" fillId="6" borderId="28" xfId="0" applyFont="1" applyFill="1" applyBorder="1" applyAlignment="1">
      <alignment horizontal="center" vertical="top"/>
    </xf>
    <xf numFmtId="44" fontId="10" fillId="6" borderId="37" xfId="0" applyNumberFormat="1" applyFont="1" applyFill="1" applyBorder="1" applyAlignment="1">
      <alignment vertical="top"/>
    </xf>
    <xf numFmtId="44" fontId="10" fillId="0" borderId="40" xfId="0" applyNumberFormat="1" applyFont="1" applyBorder="1" applyAlignment="1">
      <alignment vertical="top"/>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0" fillId="3" borderId="0" xfId="0" applyFill="1" applyAlignment="1">
      <alignment horizontal="left" vertical="center"/>
    </xf>
    <xf numFmtId="0" fontId="6" fillId="3" borderId="0" xfId="0" applyFont="1" applyFill="1" applyAlignment="1">
      <alignment horizontal="left" vertical="center"/>
    </xf>
    <xf numFmtId="0" fontId="8" fillId="2" borderId="31" xfId="0" applyFont="1" applyFill="1" applyBorder="1" applyAlignment="1">
      <alignment horizontal="left" vertical="center" wrapText="1"/>
    </xf>
    <xf numFmtId="44" fontId="8" fillId="2" borderId="31" xfId="0" applyNumberFormat="1" applyFont="1" applyFill="1" applyBorder="1" applyAlignment="1">
      <alignment horizontal="left" vertical="center" wrapText="1"/>
    </xf>
    <xf numFmtId="0" fontId="8" fillId="3" borderId="0" xfId="0" applyFont="1" applyFill="1" applyAlignment="1">
      <alignment horizontal="left"/>
    </xf>
    <xf numFmtId="0" fontId="10" fillId="3" borderId="0" xfId="0" applyFont="1" applyFill="1" applyAlignment="1">
      <alignment horizontal="left" wrapText="1"/>
    </xf>
    <xf numFmtId="0" fontId="5" fillId="0" borderId="0" xfId="0" applyFont="1"/>
    <xf numFmtId="0" fontId="5" fillId="3" borderId="0" xfId="0" applyFont="1" applyFill="1"/>
    <xf numFmtId="0" fontId="6" fillId="0" borderId="0" xfId="0" applyFont="1"/>
    <xf numFmtId="0" fontId="6" fillId="0" borderId="0" xfId="0" applyFont="1" applyAlignment="1">
      <alignment vertical="top" wrapText="1"/>
    </xf>
    <xf numFmtId="0" fontId="6" fillId="0" borderId="0" xfId="0" applyFont="1" applyAlignment="1">
      <alignment wrapText="1"/>
    </xf>
    <xf numFmtId="0" fontId="11" fillId="0" borderId="0" xfId="0" applyFont="1"/>
    <xf numFmtId="0" fontId="13" fillId="3" borderId="0" xfId="0" applyFont="1" applyFill="1"/>
    <xf numFmtId="0" fontId="8" fillId="2" borderId="4" xfId="0" applyFont="1" applyFill="1" applyBorder="1" applyAlignment="1">
      <alignment horizontal="center" vertical="center"/>
    </xf>
    <xf numFmtId="0" fontId="8" fillId="2" borderId="57" xfId="0" applyFont="1" applyFill="1" applyBorder="1" applyAlignment="1">
      <alignment horizontal="center" vertical="center"/>
    </xf>
    <xf numFmtId="0" fontId="10" fillId="8" borderId="51" xfId="1" applyNumberFormat="1" applyFont="1" applyFill="1" applyBorder="1" applyAlignment="1" applyProtection="1">
      <alignment horizontal="center"/>
    </xf>
    <xf numFmtId="0" fontId="10" fillId="8" borderId="52" xfId="1" applyNumberFormat="1" applyFont="1" applyFill="1" applyBorder="1" applyAlignment="1" applyProtection="1">
      <alignment horizontal="center"/>
    </xf>
    <xf numFmtId="0" fontId="0" fillId="0" borderId="62" xfId="0" applyBorder="1" applyAlignment="1">
      <alignment horizontal="left" vertical="center"/>
    </xf>
    <xf numFmtId="0" fontId="10" fillId="8" borderId="63" xfId="3" applyFont="1" applyFill="1" applyBorder="1" applyAlignment="1">
      <alignment horizontal="left" vertical="center"/>
    </xf>
    <xf numFmtId="0" fontId="10" fillId="8" borderId="64" xfId="3" applyFont="1" applyFill="1" applyBorder="1" applyAlignment="1">
      <alignment horizontal="left" vertical="center"/>
    </xf>
    <xf numFmtId="0" fontId="3" fillId="2" borderId="0" xfId="0" applyFont="1" applyFill="1" applyAlignment="1">
      <alignment horizontal="left" vertical="center"/>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4" xfId="0" applyFont="1" applyFill="1" applyBorder="1" applyAlignment="1">
      <alignment horizontal="center" wrapText="1"/>
    </xf>
    <xf numFmtId="0" fontId="8" fillId="2" borderId="48" xfId="0" applyFont="1" applyFill="1" applyBorder="1" applyAlignment="1">
      <alignment horizontal="center" wrapText="1"/>
    </xf>
    <xf numFmtId="0" fontId="8" fillId="2" borderId="5" xfId="0" applyFont="1" applyFill="1" applyBorder="1" applyAlignment="1">
      <alignment horizontal="center" wrapText="1"/>
    </xf>
    <xf numFmtId="0" fontId="4" fillId="2" borderId="0" xfId="0" applyFont="1" applyFill="1" applyAlignment="1">
      <alignment horizontal="left" vertical="center" wrapText="1"/>
    </xf>
    <xf numFmtId="0" fontId="10" fillId="7" borderId="16" xfId="3" applyFont="1" applyFill="1" applyBorder="1" applyAlignment="1">
      <alignment horizontal="left" vertical="center"/>
    </xf>
    <xf numFmtId="0" fontId="0" fillId="6" borderId="15" xfId="0" applyFill="1" applyBorder="1" applyAlignment="1">
      <alignment horizontal="left" vertical="center"/>
    </xf>
    <xf numFmtId="0" fontId="8" fillId="2" borderId="4"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7" borderId="51" xfId="3" applyFont="1" applyFill="1" applyBorder="1" applyAlignment="1">
      <alignment horizontal="center"/>
    </xf>
    <xf numFmtId="0" fontId="10" fillId="7" borderId="52" xfId="3" applyFont="1" applyFill="1" applyBorder="1" applyAlignment="1">
      <alignment horizontal="center"/>
    </xf>
    <xf numFmtId="0" fontId="8" fillId="2" borderId="6" xfId="0" applyFont="1" applyFill="1" applyBorder="1" applyAlignment="1">
      <alignment horizontal="center" vertical="top"/>
    </xf>
    <xf numFmtId="44" fontId="10" fillId="3" borderId="36" xfId="1" applyFont="1" applyFill="1" applyBorder="1" applyAlignment="1" applyProtection="1">
      <alignment horizontal="center"/>
    </xf>
    <xf numFmtId="44" fontId="10" fillId="3" borderId="37" xfId="1" applyFont="1" applyFill="1" applyBorder="1" applyAlignment="1" applyProtection="1">
      <alignment horizontal="center"/>
    </xf>
    <xf numFmtId="44" fontId="10" fillId="6" borderId="0" xfId="1" applyFont="1" applyFill="1" applyBorder="1" applyAlignment="1" applyProtection="1">
      <alignment horizontal="center"/>
    </xf>
    <xf numFmtId="44" fontId="10" fillId="6" borderId="56" xfId="1" applyFont="1" applyFill="1" applyBorder="1" applyAlignment="1" applyProtection="1">
      <alignment horizontal="center"/>
    </xf>
    <xf numFmtId="0" fontId="8" fillId="2" borderId="21" xfId="0" applyFont="1" applyFill="1" applyBorder="1" applyAlignment="1">
      <alignment horizontal="center" vertical="top"/>
    </xf>
    <xf numFmtId="0" fontId="8" fillId="2" borderId="22" xfId="0" applyFont="1" applyFill="1" applyBorder="1" applyAlignment="1">
      <alignment horizontal="center" vertical="top"/>
    </xf>
    <xf numFmtId="44" fontId="10" fillId="3" borderId="39" xfId="1" applyFont="1" applyFill="1" applyBorder="1" applyAlignment="1" applyProtection="1">
      <alignment horizontal="center"/>
    </xf>
    <xf numFmtId="0" fontId="8" fillId="2" borderId="31" xfId="0" applyFont="1" applyFill="1" applyBorder="1" applyAlignment="1">
      <alignment horizontal="center" vertical="center" wrapText="1"/>
    </xf>
    <xf numFmtId="44" fontId="10" fillId="6" borderId="53" xfId="1" applyFont="1" applyFill="1" applyBorder="1" applyAlignment="1" applyProtection="1">
      <alignment horizontal="center"/>
    </xf>
    <xf numFmtId="44" fontId="10" fillId="6" borderId="54" xfId="1" applyFont="1" applyFill="1" applyBorder="1" applyAlignment="1" applyProtection="1">
      <alignment horizontal="center"/>
    </xf>
    <xf numFmtId="44" fontId="10" fillId="3" borderId="55" xfId="1" applyFont="1" applyFill="1" applyBorder="1" applyAlignment="1" applyProtection="1">
      <alignment horizontal="center"/>
    </xf>
    <xf numFmtId="44" fontId="10" fillId="3" borderId="33" xfId="1" applyFont="1" applyFill="1" applyBorder="1" applyAlignment="1" applyProtection="1">
      <alignment horizontal="center"/>
    </xf>
    <xf numFmtId="44" fontId="10" fillId="6" borderId="55" xfId="1" applyFont="1" applyFill="1" applyBorder="1" applyAlignment="1" applyProtection="1">
      <alignment horizontal="center"/>
    </xf>
    <xf numFmtId="44" fontId="10" fillId="6" borderId="33" xfId="1" applyFont="1" applyFill="1" applyBorder="1" applyAlignment="1" applyProtection="1">
      <alignment horizontal="center"/>
    </xf>
    <xf numFmtId="0" fontId="0" fillId="6" borderId="3" xfId="0" applyFill="1" applyBorder="1" applyAlignment="1">
      <alignment horizontal="center" vertical="center"/>
    </xf>
    <xf numFmtId="0" fontId="10" fillId="7" borderId="10" xfId="3" applyFont="1" applyFill="1" applyBorder="1" applyAlignment="1">
      <alignment horizontal="center" vertical="center"/>
    </xf>
    <xf numFmtId="0" fontId="10" fillId="7" borderId="11" xfId="3" applyFont="1" applyFill="1" applyBorder="1" applyAlignment="1">
      <alignment horizontal="center" vertical="center"/>
    </xf>
    <xf numFmtId="0" fontId="10" fillId="7" borderId="12" xfId="3" applyFont="1" applyFill="1" applyBorder="1" applyAlignment="1">
      <alignment horizontal="center" vertical="center"/>
    </xf>
    <xf numFmtId="0" fontId="0" fillId="0" borderId="3" xfId="0" applyBorder="1" applyAlignment="1">
      <alignment horizontal="center" vertical="center"/>
    </xf>
    <xf numFmtId="0" fontId="10" fillId="8" borderId="10" xfId="3" applyFont="1" applyFill="1" applyBorder="1" applyAlignment="1">
      <alignment horizontal="center" vertical="center"/>
    </xf>
    <xf numFmtId="0" fontId="10" fillId="8" borderId="11" xfId="3" applyFont="1" applyFill="1" applyBorder="1" applyAlignment="1">
      <alignment horizontal="center" vertical="center"/>
    </xf>
    <xf numFmtId="0" fontId="10" fillId="8" borderId="12" xfId="3" applyFont="1" applyFill="1" applyBorder="1" applyAlignment="1">
      <alignment horizontal="center" vertical="center"/>
    </xf>
    <xf numFmtId="0" fontId="8" fillId="2" borderId="5" xfId="0" applyFont="1" applyFill="1" applyBorder="1" applyAlignment="1">
      <alignment horizontal="center" vertical="center"/>
    </xf>
    <xf numFmtId="0" fontId="10" fillId="7" borderId="49" xfId="3" applyFont="1" applyFill="1" applyBorder="1" applyAlignment="1">
      <alignment horizontal="center"/>
    </xf>
    <xf numFmtId="0" fontId="10" fillId="7" borderId="50" xfId="3" applyFont="1" applyFill="1" applyBorder="1" applyAlignment="1">
      <alignment horizontal="center"/>
    </xf>
    <xf numFmtId="0" fontId="8" fillId="2" borderId="0" xfId="0" applyFont="1" applyFill="1" applyAlignment="1">
      <alignment horizontal="left"/>
    </xf>
    <xf numFmtId="0" fontId="8" fillId="2" borderId="3" xfId="0" applyFont="1" applyFill="1" applyBorder="1" applyAlignment="1">
      <alignment horizontal="left"/>
    </xf>
    <xf numFmtId="0" fontId="7" fillId="5" borderId="0" xfId="0" applyFont="1" applyFill="1" applyAlignment="1">
      <alignment horizontal="left" vertical="center"/>
    </xf>
    <xf numFmtId="0" fontId="8" fillId="2" borderId="0" xfId="0" applyFont="1" applyFill="1" applyAlignment="1">
      <alignment horizontal="left" vertical="center" wrapText="1"/>
    </xf>
    <xf numFmtId="0" fontId="8" fillId="2" borderId="15" xfId="0" applyFont="1" applyFill="1" applyBorder="1" applyAlignment="1">
      <alignment horizontal="left" vertical="center" wrapText="1"/>
    </xf>
    <xf numFmtId="0" fontId="10" fillId="3" borderId="0" xfId="0" applyFont="1" applyFill="1" applyAlignment="1">
      <alignment horizontal="left" vertical="center"/>
    </xf>
    <xf numFmtId="0" fontId="8" fillId="2" borderId="51" xfId="0" applyFont="1" applyFill="1" applyBorder="1" applyAlignment="1">
      <alignment horizontal="center" wrapText="1"/>
    </xf>
    <xf numFmtId="0" fontId="8" fillId="2" borderId="52" xfId="0" applyFont="1" applyFill="1" applyBorder="1" applyAlignment="1">
      <alignment horizontal="center" wrapText="1"/>
    </xf>
    <xf numFmtId="0" fontId="8" fillId="2" borderId="4" xfId="0" applyFont="1" applyFill="1" applyBorder="1" applyAlignment="1">
      <alignment horizontal="center" vertical="top" wrapText="1"/>
    </xf>
    <xf numFmtId="0" fontId="8" fillId="2" borderId="5" xfId="0" applyFont="1" applyFill="1" applyBorder="1" applyAlignment="1">
      <alignment horizontal="center" vertical="top" wrapText="1"/>
    </xf>
    <xf numFmtId="0" fontId="10" fillId="6" borderId="23" xfId="0" applyFont="1" applyFill="1" applyBorder="1" applyAlignment="1">
      <alignment horizontal="left"/>
    </xf>
    <xf numFmtId="0" fontId="10" fillId="6" borderId="24" xfId="0" applyFont="1" applyFill="1" applyBorder="1" applyAlignment="1">
      <alignment horizontal="left"/>
    </xf>
    <xf numFmtId="0" fontId="10" fillId="3" borderId="0" xfId="0" applyFont="1" applyFill="1" applyAlignment="1">
      <alignment horizontal="left"/>
    </xf>
    <xf numFmtId="0" fontId="10" fillId="3" borderId="27" xfId="0" applyFont="1" applyFill="1" applyBorder="1" applyAlignment="1">
      <alignment horizontal="left"/>
    </xf>
    <xf numFmtId="0" fontId="10" fillId="6" borderId="0" xfId="0" applyFont="1" applyFill="1" applyAlignment="1">
      <alignment horizontal="left"/>
    </xf>
    <xf numFmtId="0" fontId="10" fillId="6" borderId="27" xfId="0" applyFont="1" applyFill="1" applyBorder="1" applyAlignment="1">
      <alignment horizontal="left"/>
    </xf>
    <xf numFmtId="0" fontId="10" fillId="6" borderId="30" xfId="0" applyFont="1" applyFill="1" applyBorder="1" applyAlignment="1">
      <alignment horizontal="left"/>
    </xf>
    <xf numFmtId="0" fontId="10" fillId="3" borderId="43" xfId="0" applyFont="1" applyFill="1" applyBorder="1" applyAlignment="1">
      <alignment horizontal="left"/>
    </xf>
    <xf numFmtId="0" fontId="10" fillId="3" borderId="44" xfId="0" applyFont="1" applyFill="1" applyBorder="1" applyAlignment="1">
      <alignment horizontal="left"/>
    </xf>
    <xf numFmtId="0" fontId="10" fillId="6" borderId="43" xfId="0" applyFont="1" applyFill="1" applyBorder="1" applyAlignment="1">
      <alignment horizontal="left"/>
    </xf>
    <xf numFmtId="0" fontId="10" fillId="6" borderId="44" xfId="0" applyFont="1" applyFill="1" applyBorder="1" applyAlignment="1">
      <alignment horizontal="left"/>
    </xf>
    <xf numFmtId="0" fontId="10" fillId="3" borderId="41" xfId="0" applyFont="1" applyFill="1" applyBorder="1" applyAlignment="1">
      <alignment horizontal="left"/>
    </xf>
    <xf numFmtId="0" fontId="10" fillId="3" borderId="42" xfId="0" applyFont="1" applyFill="1" applyBorder="1" applyAlignment="1">
      <alignment horizontal="left"/>
    </xf>
    <xf numFmtId="0" fontId="10" fillId="3" borderId="0" xfId="0" applyFont="1" applyFill="1" applyAlignment="1">
      <alignment horizontal="left" vertical="center" wrapText="1"/>
    </xf>
    <xf numFmtId="0" fontId="2" fillId="2" borderId="28" xfId="0" applyFont="1" applyFill="1" applyBorder="1" applyAlignment="1">
      <alignment horizontal="center" vertical="center"/>
    </xf>
    <xf numFmtId="0" fontId="10" fillId="3" borderId="0" xfId="0" applyFont="1" applyFill="1"/>
    <xf numFmtId="0" fontId="10" fillId="3" borderId="27" xfId="0" applyFont="1" applyFill="1" applyBorder="1"/>
    <xf numFmtId="0" fontId="10" fillId="6" borderId="0" xfId="0" applyFont="1" applyFill="1"/>
    <xf numFmtId="0" fontId="10" fillId="6" borderId="27" xfId="0" applyFont="1" applyFill="1" applyBorder="1"/>
    <xf numFmtId="44" fontId="10" fillId="3" borderId="55" xfId="1" applyFont="1" applyFill="1" applyBorder="1" applyAlignment="1" applyProtection="1">
      <alignment horizontal="center" vertical="center" wrapText="1"/>
    </xf>
    <xf numFmtId="44" fontId="10" fillId="3" borderId="33" xfId="1" applyFont="1" applyFill="1" applyBorder="1" applyAlignment="1" applyProtection="1">
      <alignment horizontal="center" vertical="center" wrapText="1"/>
    </xf>
    <xf numFmtId="44" fontId="10" fillId="6" borderId="55" xfId="1" applyFont="1" applyFill="1" applyBorder="1" applyAlignment="1" applyProtection="1">
      <alignment horizontal="center" vertical="center" wrapText="1"/>
    </xf>
    <xf numFmtId="44" fontId="10" fillId="6" borderId="33" xfId="1" applyFont="1" applyFill="1" applyBorder="1" applyAlignment="1" applyProtection="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10" fillId="3" borderId="0" xfId="0" applyFont="1" applyFill="1" applyAlignment="1">
      <alignment horizontal="left" wrapText="1"/>
    </xf>
    <xf numFmtId="0" fontId="8" fillId="2" borderId="0" xfId="0" applyFont="1" applyFill="1" applyAlignment="1">
      <alignment vertical="center"/>
    </xf>
    <xf numFmtId="0" fontId="8" fillId="2" borderId="27" xfId="0" applyFont="1" applyFill="1" applyBorder="1" applyAlignment="1">
      <alignment vertical="center"/>
    </xf>
    <xf numFmtId="0" fontId="8" fillId="2" borderId="28" xfId="0" applyFont="1" applyFill="1" applyBorder="1" applyAlignment="1">
      <alignment horizontal="left" vertical="center"/>
    </xf>
    <xf numFmtId="0" fontId="8" fillId="2" borderId="28" xfId="0" applyFont="1" applyFill="1" applyBorder="1" applyAlignment="1">
      <alignment horizontal="center" vertical="center"/>
    </xf>
    <xf numFmtId="44" fontId="8" fillId="2" borderId="0" xfId="1" applyFont="1" applyFill="1" applyBorder="1" applyAlignment="1" applyProtection="1">
      <alignment horizontal="left" vertical="center" wrapText="1"/>
    </xf>
    <xf numFmtId="44" fontId="10" fillId="6" borderId="36" xfId="1" applyFont="1" applyFill="1" applyBorder="1" applyAlignment="1" applyProtection="1">
      <alignment horizontal="center" vertical="top"/>
    </xf>
    <xf numFmtId="44" fontId="10" fillId="6" borderId="31" xfId="1" applyFont="1" applyFill="1" applyBorder="1" applyAlignment="1" applyProtection="1">
      <alignment horizontal="center" vertical="top"/>
    </xf>
    <xf numFmtId="44" fontId="10" fillId="0" borderId="38" xfId="1" applyFont="1" applyFill="1" applyBorder="1" applyAlignment="1" applyProtection="1">
      <alignment horizontal="center" vertical="top"/>
    </xf>
    <xf numFmtId="44" fontId="10" fillId="0" borderId="39" xfId="1" applyFont="1" applyFill="1" applyBorder="1" applyAlignment="1" applyProtection="1">
      <alignment horizontal="center" vertical="top"/>
    </xf>
    <xf numFmtId="0" fontId="8" fillId="2" borderId="0" xfId="0" applyFont="1" applyFill="1" applyAlignment="1">
      <alignment horizontal="left" wrapText="1"/>
    </xf>
    <xf numFmtId="0" fontId="8" fillId="2" borderId="3" xfId="0" applyFont="1" applyFill="1" applyBorder="1" applyAlignment="1">
      <alignment horizontal="left" wrapText="1"/>
    </xf>
    <xf numFmtId="0" fontId="6" fillId="4" borderId="34" xfId="0" applyFont="1" applyFill="1" applyBorder="1" applyAlignment="1" applyProtection="1">
      <alignment horizontal="left" vertical="center" wrapText="1"/>
      <protection locked="0"/>
    </xf>
    <xf numFmtId="0" fontId="6" fillId="4" borderId="35" xfId="0" applyFont="1" applyFill="1" applyBorder="1" applyAlignment="1" applyProtection="1">
      <alignment horizontal="left" vertical="center" wrapText="1"/>
      <protection locked="0"/>
    </xf>
    <xf numFmtId="0" fontId="6" fillId="4" borderId="34" xfId="0" applyFont="1" applyFill="1" applyBorder="1" applyAlignment="1" applyProtection="1">
      <alignment horizontal="left" vertical="center"/>
      <protection locked="0"/>
    </xf>
    <xf numFmtId="0" fontId="6" fillId="4" borderId="35" xfId="0" applyFont="1" applyFill="1" applyBorder="1" applyAlignment="1" applyProtection="1">
      <alignment horizontal="left" vertical="center"/>
      <protection locked="0"/>
    </xf>
    <xf numFmtId="0" fontId="3" fillId="2" borderId="61" xfId="0" applyFont="1" applyFill="1" applyBorder="1" applyAlignment="1">
      <alignment horizontal="left" vertical="center"/>
    </xf>
    <xf numFmtId="0" fontId="14" fillId="10" borderId="59" xfId="0" applyFont="1" applyFill="1" applyBorder="1" applyAlignment="1">
      <alignment horizontal="center" vertical="center" wrapText="1"/>
    </xf>
    <xf numFmtId="0" fontId="14" fillId="10" borderId="59" xfId="0" applyFont="1" applyFill="1" applyBorder="1" applyAlignment="1">
      <alignment horizontal="center" vertical="center"/>
    </xf>
    <xf numFmtId="0" fontId="14" fillId="10" borderId="67" xfId="0" applyFont="1" applyFill="1" applyBorder="1" applyAlignment="1">
      <alignment horizontal="center" vertical="center"/>
    </xf>
    <xf numFmtId="0" fontId="14" fillId="10" borderId="60" xfId="0" applyFont="1" applyFill="1" applyBorder="1" applyAlignment="1">
      <alignment horizontal="center" vertical="center" wrapText="1"/>
    </xf>
    <xf numFmtId="0" fontId="14" fillId="10" borderId="58" xfId="0" applyFont="1" applyFill="1" applyBorder="1" applyAlignment="1">
      <alignment horizontal="center" vertical="center"/>
    </xf>
    <xf numFmtId="0" fontId="14" fillId="10" borderId="66" xfId="0" applyFont="1" applyFill="1" applyBorder="1" applyAlignment="1">
      <alignment horizontal="center" vertical="center"/>
    </xf>
    <xf numFmtId="0" fontId="14" fillId="0" borderId="60"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7" xfId="0" applyFont="1" applyBorder="1" applyAlignment="1">
      <alignment horizontal="center" vertical="center" wrapText="1"/>
    </xf>
  </cellXfs>
  <cellStyles count="4">
    <cellStyle name="Procent" xfId="2" builtinId="5"/>
    <cellStyle name="Standaard" xfId="0" builtinId="0"/>
    <cellStyle name="Standaard_3230 begroting  Stoa Arena tbv uitgebracht 2" xfId="3" xr:uid="{6E251FCF-AA78-4295-B94E-EF7DDC3BE67F}"/>
    <cellStyle name="Valuta" xfId="1" builtinId="4"/>
  </cellStyles>
  <dxfs count="0"/>
  <tableStyles count="0" defaultTableStyle="TableStyleMedium2" defaultPivotStyle="PivotStyleLight16"/>
  <colors>
    <mruColors>
      <color rgb="FFD9D9D9"/>
      <color rgb="FFDAF2D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896472</xdr:colOff>
      <xdr:row>0</xdr:row>
      <xdr:rowOff>0</xdr:rowOff>
    </xdr:from>
    <xdr:to>
      <xdr:col>11</xdr:col>
      <xdr:colOff>22189</xdr:colOff>
      <xdr:row>4</xdr:row>
      <xdr:rowOff>21860</xdr:rowOff>
    </xdr:to>
    <xdr:pic>
      <xdr:nvPicPr>
        <xdr:cNvPr id="3" name="Afbeelding 2">
          <a:extLst>
            <a:ext uri="{FF2B5EF4-FFF2-40B4-BE49-F238E27FC236}">
              <a16:creationId xmlns:a16="http://schemas.microsoft.com/office/drawing/2014/main" id="{4785BA8D-7FEB-42DF-9665-E76892B5E6FE}"/>
            </a:ext>
          </a:extLst>
        </xdr:cNvPr>
        <xdr:cNvPicPr>
          <a:picLocks noChangeAspect="1"/>
        </xdr:cNvPicPr>
      </xdr:nvPicPr>
      <xdr:blipFill>
        <a:blip xmlns:r="http://schemas.openxmlformats.org/officeDocument/2006/relationships" r:embed="rId1"/>
        <a:stretch>
          <a:fillRect/>
        </a:stretch>
      </xdr:blipFill>
      <xdr:spPr>
        <a:xfrm>
          <a:off x="15553766" y="0"/>
          <a:ext cx="3047776" cy="865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6066670</xdr:colOff>
      <xdr:row>0</xdr:row>
      <xdr:rowOff>0</xdr:rowOff>
    </xdr:from>
    <xdr:to>
      <xdr:col>4</xdr:col>
      <xdr:colOff>2395</xdr:colOff>
      <xdr:row>3</xdr:row>
      <xdr:rowOff>171040</xdr:rowOff>
    </xdr:to>
    <xdr:pic>
      <xdr:nvPicPr>
        <xdr:cNvPr id="2" name="Afbeelding 1">
          <a:extLst>
            <a:ext uri="{FF2B5EF4-FFF2-40B4-BE49-F238E27FC236}">
              <a16:creationId xmlns:a16="http://schemas.microsoft.com/office/drawing/2014/main" id="{1EDC9834-5453-4778-95F6-9667A46058FC}"/>
            </a:ext>
          </a:extLst>
        </xdr:cNvPr>
        <xdr:cNvPicPr>
          <a:picLocks noChangeAspect="1"/>
        </xdr:cNvPicPr>
      </xdr:nvPicPr>
      <xdr:blipFill>
        <a:blip xmlns:r="http://schemas.openxmlformats.org/officeDocument/2006/relationships" r:embed="rId1"/>
        <a:stretch>
          <a:fillRect/>
        </a:stretch>
      </xdr:blipFill>
      <xdr:spPr>
        <a:xfrm>
          <a:off x="11221376" y="0"/>
          <a:ext cx="2651100" cy="70511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79E-8438-4753-AC4B-28A29FC6B028}">
  <dimension ref="A1:L124"/>
  <sheetViews>
    <sheetView showGridLines="0" zoomScale="60" zoomScaleNormal="60" workbookViewId="0">
      <selection activeCell="G19" sqref="G19"/>
    </sheetView>
  </sheetViews>
  <sheetFormatPr defaultColWidth="9.109375" defaultRowHeight="14.4"/>
  <cols>
    <col min="2" max="2" width="41.109375" style="156" customWidth="1"/>
    <col min="3" max="3" width="36.6640625" style="151" bestFit="1" customWidth="1"/>
    <col min="4" max="4" width="53.5546875" style="151" bestFit="1" customWidth="1"/>
    <col min="5" max="5" width="14.33203125" style="151" customWidth="1"/>
    <col min="6" max="6" width="3.6640625" style="151" customWidth="1"/>
    <col min="7" max="7" width="19.6640625" style="151" bestFit="1" customWidth="1"/>
    <col min="8" max="8" width="26.6640625" style="151" bestFit="1" customWidth="1"/>
    <col min="9" max="9" width="18.5546875" style="151" customWidth="1"/>
    <col min="10" max="10" width="28.33203125" style="151" customWidth="1"/>
    <col min="11" max="11" width="28.88671875" style="151" customWidth="1"/>
    <col min="12" max="12" width="28.88671875" customWidth="1"/>
  </cols>
  <sheetData>
    <row r="1" spans="1:12" ht="17.399999999999999" customHeight="1">
      <c r="A1" s="165" t="s">
        <v>0</v>
      </c>
      <c r="B1" s="165"/>
      <c r="C1" s="165"/>
      <c r="D1" s="165"/>
      <c r="E1" s="165"/>
      <c r="F1" s="165"/>
      <c r="G1" s="165"/>
      <c r="H1" s="165"/>
      <c r="I1" s="165"/>
      <c r="J1" s="165"/>
      <c r="K1" s="165"/>
    </row>
    <row r="2" spans="1:12" ht="17.399999999999999" customHeight="1">
      <c r="A2" s="165"/>
      <c r="B2" s="165"/>
      <c r="C2" s="165"/>
      <c r="D2" s="165"/>
      <c r="E2" s="165"/>
      <c r="F2" s="165"/>
      <c r="G2" s="165"/>
      <c r="H2" s="165"/>
      <c r="I2" s="165"/>
      <c r="J2" s="165"/>
      <c r="K2" s="165"/>
    </row>
    <row r="3" spans="1:12" ht="17.399999999999999" customHeight="1">
      <c r="A3" s="165"/>
      <c r="B3" s="165"/>
      <c r="C3" s="165"/>
      <c r="D3" s="165"/>
      <c r="E3" s="165"/>
      <c r="F3" s="165"/>
      <c r="G3" s="165"/>
      <c r="H3" s="165"/>
      <c r="I3" s="165"/>
      <c r="J3" s="165"/>
      <c r="K3" s="165"/>
    </row>
    <row r="4" spans="1:12" ht="14.4" customHeight="1">
      <c r="A4" s="165"/>
      <c r="B4" s="165"/>
      <c r="C4" s="165"/>
      <c r="D4" s="165"/>
      <c r="E4" s="165"/>
      <c r="F4" s="165"/>
      <c r="G4" s="165"/>
      <c r="H4" s="165"/>
      <c r="I4" s="165"/>
      <c r="J4" s="165"/>
      <c r="K4" s="165"/>
    </row>
    <row r="5" spans="1:12">
      <c r="A5" s="59" t="s">
        <v>1</v>
      </c>
      <c r="B5" s="59"/>
      <c r="C5" s="60"/>
      <c r="D5" s="61"/>
      <c r="E5" s="61"/>
      <c r="F5" s="61"/>
      <c r="G5" s="61"/>
      <c r="H5" s="61"/>
      <c r="I5" s="61"/>
      <c r="J5" s="61"/>
      <c r="K5" s="61"/>
    </row>
    <row r="6" spans="1:12" ht="26.4" customHeight="1">
      <c r="A6" s="62" t="s">
        <v>2</v>
      </c>
      <c r="B6" s="62"/>
      <c r="C6" s="63"/>
      <c r="D6" s="64"/>
      <c r="E6" s="64"/>
      <c r="F6" s="64"/>
      <c r="G6" s="64"/>
      <c r="H6" s="64"/>
      <c r="I6" s="64"/>
      <c r="J6" s="65"/>
      <c r="K6" s="65"/>
    </row>
    <row r="7" spans="1:12" ht="15" customHeight="1">
      <c r="A7" s="66"/>
      <c r="B7" s="67"/>
      <c r="C7" s="166"/>
      <c r="D7" s="167"/>
      <c r="E7" s="168" t="s">
        <v>3</v>
      </c>
      <c r="F7" s="169"/>
      <c r="G7" s="170"/>
      <c r="H7" s="179" t="s">
        <v>4</v>
      </c>
      <c r="I7" s="179"/>
      <c r="J7" s="68" t="s">
        <v>5</v>
      </c>
      <c r="K7" s="68" t="s">
        <v>6</v>
      </c>
    </row>
    <row r="8" spans="1:12" s="75" customFormat="1" ht="39.6" customHeight="1">
      <c r="A8" s="69" t="s">
        <v>7</v>
      </c>
      <c r="B8" s="70" t="s">
        <v>8</v>
      </c>
      <c r="C8" s="71" t="s">
        <v>9</v>
      </c>
      <c r="D8" s="72" t="s">
        <v>10</v>
      </c>
      <c r="E8" s="174" t="s">
        <v>11</v>
      </c>
      <c r="F8" s="176"/>
      <c r="G8" s="73" t="s">
        <v>12</v>
      </c>
      <c r="H8" s="73" t="s">
        <v>13</v>
      </c>
      <c r="I8" s="73" t="s">
        <v>14</v>
      </c>
      <c r="J8" s="73" t="s">
        <v>15</v>
      </c>
      <c r="K8" s="74" t="s">
        <v>16</v>
      </c>
    </row>
    <row r="9" spans="1:12" ht="13.95" customHeight="1">
      <c r="A9" s="194" t="s">
        <v>17</v>
      </c>
      <c r="B9" s="195" t="s">
        <v>18</v>
      </c>
      <c r="C9" s="76" t="s">
        <v>19</v>
      </c>
      <c r="D9" s="77" t="s">
        <v>20</v>
      </c>
      <c r="E9" s="78">
        <v>40</v>
      </c>
      <c r="F9" s="78" t="s">
        <v>21</v>
      </c>
      <c r="G9" s="1">
        <v>0</v>
      </c>
      <c r="H9" s="1">
        <v>0</v>
      </c>
      <c r="I9" s="2">
        <v>0</v>
      </c>
      <c r="J9" s="31">
        <f>SUM((G9+H9)*(1-I9))</f>
        <v>0</v>
      </c>
      <c r="K9" s="79" t="s">
        <v>22</v>
      </c>
      <c r="L9" s="80"/>
    </row>
    <row r="10" spans="1:12" ht="13.95" customHeight="1">
      <c r="A10" s="194"/>
      <c r="B10" s="196"/>
      <c r="C10" s="77" t="s">
        <v>19</v>
      </c>
      <c r="D10" s="77" t="s">
        <v>23</v>
      </c>
      <c r="E10" s="78">
        <v>708</v>
      </c>
      <c r="F10" s="78" t="s">
        <v>21</v>
      </c>
      <c r="G10" s="1">
        <v>0</v>
      </c>
      <c r="H10" s="1">
        <v>0</v>
      </c>
      <c r="I10" s="2">
        <v>0</v>
      </c>
      <c r="J10" s="32">
        <f t="shared" ref="J10:J33" si="0">SUM((G10+H10)*(1-I10))</f>
        <v>0</v>
      </c>
      <c r="K10" s="79" t="s">
        <v>24</v>
      </c>
      <c r="L10" s="80"/>
    </row>
    <row r="11" spans="1:12" ht="13.95" customHeight="1">
      <c r="A11" s="194"/>
      <c r="B11" s="196"/>
      <c r="C11" s="77" t="s">
        <v>19</v>
      </c>
      <c r="D11" s="77" t="s">
        <v>25</v>
      </c>
      <c r="E11" s="78">
        <v>708</v>
      </c>
      <c r="F11" s="78" t="s">
        <v>21</v>
      </c>
      <c r="G11" s="1">
        <v>0</v>
      </c>
      <c r="H11" s="1">
        <v>0</v>
      </c>
      <c r="I11" s="2">
        <v>0</v>
      </c>
      <c r="J11" s="32">
        <f t="shared" si="0"/>
        <v>0</v>
      </c>
      <c r="K11" s="79" t="s">
        <v>26</v>
      </c>
      <c r="L11" s="80"/>
    </row>
    <row r="12" spans="1:12" ht="13.95" customHeight="1">
      <c r="A12" s="194"/>
      <c r="B12" s="196"/>
      <c r="C12" s="77" t="s">
        <v>27</v>
      </c>
      <c r="D12" s="77" t="s">
        <v>28</v>
      </c>
      <c r="E12" s="78">
        <v>35</v>
      </c>
      <c r="F12" s="78" t="s">
        <v>29</v>
      </c>
      <c r="G12" s="1">
        <v>0</v>
      </c>
      <c r="H12" s="1">
        <v>0</v>
      </c>
      <c r="I12" s="2">
        <v>0</v>
      </c>
      <c r="J12" s="32">
        <f t="shared" si="0"/>
        <v>0</v>
      </c>
      <c r="K12" s="79" t="s">
        <v>30</v>
      </c>
      <c r="L12" s="80"/>
    </row>
    <row r="13" spans="1:12" ht="13.95" customHeight="1">
      <c r="A13" s="194"/>
      <c r="B13" s="196"/>
      <c r="C13" s="77" t="s">
        <v>31</v>
      </c>
      <c r="D13" s="77" t="s">
        <v>28</v>
      </c>
      <c r="E13" s="78">
        <v>47</v>
      </c>
      <c r="F13" s="78" t="s">
        <v>21</v>
      </c>
      <c r="G13" s="1">
        <v>0</v>
      </c>
      <c r="H13" s="1">
        <v>0</v>
      </c>
      <c r="I13" s="2">
        <v>0</v>
      </c>
      <c r="J13" s="32">
        <f t="shared" si="0"/>
        <v>0</v>
      </c>
      <c r="K13" s="79" t="s">
        <v>32</v>
      </c>
      <c r="L13" s="80"/>
    </row>
    <row r="14" spans="1:12" ht="13.95" customHeight="1">
      <c r="A14" s="194"/>
      <c r="B14" s="196"/>
      <c r="C14" s="77" t="s">
        <v>33</v>
      </c>
      <c r="D14" s="77" t="s">
        <v>28</v>
      </c>
      <c r="E14" s="78">
        <v>47</v>
      </c>
      <c r="F14" s="78" t="s">
        <v>21</v>
      </c>
      <c r="G14" s="1">
        <v>0</v>
      </c>
      <c r="H14" s="1">
        <v>0</v>
      </c>
      <c r="I14" s="2">
        <v>0</v>
      </c>
      <c r="J14" s="32">
        <f t="shared" si="0"/>
        <v>0</v>
      </c>
      <c r="K14" s="79" t="s">
        <v>34</v>
      </c>
      <c r="L14" s="80"/>
    </row>
    <row r="15" spans="1:12" ht="13.95" customHeight="1">
      <c r="A15" s="194"/>
      <c r="B15" s="196"/>
      <c r="C15" s="77" t="s">
        <v>35</v>
      </c>
      <c r="D15" s="77" t="s">
        <v>28</v>
      </c>
      <c r="E15" s="78">
        <v>1</v>
      </c>
      <c r="F15" s="78" t="s">
        <v>36</v>
      </c>
      <c r="G15" s="1">
        <v>0</v>
      </c>
      <c r="H15" s="1">
        <v>0</v>
      </c>
      <c r="I15" s="2">
        <v>0</v>
      </c>
      <c r="J15" s="32">
        <f t="shared" si="0"/>
        <v>0</v>
      </c>
      <c r="K15" s="79" t="s">
        <v>37</v>
      </c>
      <c r="L15" s="80"/>
    </row>
    <row r="16" spans="1:12" ht="13.95" customHeight="1">
      <c r="A16" s="194"/>
      <c r="B16" s="196"/>
      <c r="C16" s="77" t="s">
        <v>38</v>
      </c>
      <c r="D16" s="77" t="s">
        <v>28</v>
      </c>
      <c r="E16" s="78">
        <v>81</v>
      </c>
      <c r="F16" s="78" t="s">
        <v>36</v>
      </c>
      <c r="G16" s="1">
        <v>0</v>
      </c>
      <c r="H16" s="1">
        <v>0</v>
      </c>
      <c r="I16" s="2">
        <v>0</v>
      </c>
      <c r="J16" s="32">
        <f t="shared" si="0"/>
        <v>0</v>
      </c>
      <c r="K16" s="79" t="s">
        <v>39</v>
      </c>
      <c r="L16" s="80"/>
    </row>
    <row r="17" spans="1:12" ht="13.95" customHeight="1">
      <c r="A17" s="194"/>
      <c r="B17" s="196"/>
      <c r="C17" s="77" t="s">
        <v>38</v>
      </c>
      <c r="D17" s="77" t="s">
        <v>40</v>
      </c>
      <c r="E17" s="78">
        <v>9</v>
      </c>
      <c r="F17" s="78" t="s">
        <v>36</v>
      </c>
      <c r="G17" s="1">
        <v>0</v>
      </c>
      <c r="H17" s="1">
        <v>0</v>
      </c>
      <c r="I17" s="2">
        <v>0</v>
      </c>
      <c r="J17" s="32">
        <f t="shared" si="0"/>
        <v>0</v>
      </c>
      <c r="K17" s="79" t="s">
        <v>41</v>
      </c>
      <c r="L17" s="80"/>
    </row>
    <row r="18" spans="1:12" ht="13.95" customHeight="1">
      <c r="A18" s="194"/>
      <c r="B18" s="196"/>
      <c r="C18" s="77" t="s">
        <v>42</v>
      </c>
      <c r="D18" s="77" t="s">
        <v>28</v>
      </c>
      <c r="E18" s="78">
        <v>1</v>
      </c>
      <c r="F18" s="78" t="s">
        <v>36</v>
      </c>
      <c r="G18" s="1">
        <v>0</v>
      </c>
      <c r="H18" s="1">
        <v>0</v>
      </c>
      <c r="I18" s="2">
        <v>0</v>
      </c>
      <c r="J18" s="32">
        <f t="shared" si="0"/>
        <v>0</v>
      </c>
      <c r="K18" s="79" t="s">
        <v>43</v>
      </c>
      <c r="L18" s="80"/>
    </row>
    <row r="19" spans="1:12" ht="13.95" customHeight="1">
      <c r="A19" s="194"/>
      <c r="B19" s="196"/>
      <c r="C19" s="77" t="s">
        <v>44</v>
      </c>
      <c r="D19" s="77" t="s">
        <v>28</v>
      </c>
      <c r="E19" s="78">
        <v>8</v>
      </c>
      <c r="F19" s="78" t="s">
        <v>36</v>
      </c>
      <c r="G19" s="1">
        <v>0</v>
      </c>
      <c r="H19" s="1">
        <v>0</v>
      </c>
      <c r="I19" s="2">
        <v>0</v>
      </c>
      <c r="J19" s="32">
        <f t="shared" si="0"/>
        <v>0</v>
      </c>
      <c r="K19" s="79" t="s">
        <v>45</v>
      </c>
      <c r="L19" s="80"/>
    </row>
    <row r="20" spans="1:12">
      <c r="A20" s="194"/>
      <c r="B20" s="196"/>
      <c r="C20" s="77" t="s">
        <v>46</v>
      </c>
      <c r="D20" s="77" t="s">
        <v>47</v>
      </c>
      <c r="E20" s="78">
        <v>177</v>
      </c>
      <c r="F20" s="78" t="s">
        <v>21</v>
      </c>
      <c r="G20" s="1">
        <v>0</v>
      </c>
      <c r="H20" s="1">
        <v>0</v>
      </c>
      <c r="I20" s="2">
        <v>0</v>
      </c>
      <c r="J20" s="32">
        <f t="shared" si="0"/>
        <v>0</v>
      </c>
      <c r="K20" s="79" t="s">
        <v>48</v>
      </c>
      <c r="L20" s="80"/>
    </row>
    <row r="21" spans="1:12">
      <c r="A21" s="194"/>
      <c r="B21" s="196"/>
      <c r="C21" s="77" t="s">
        <v>49</v>
      </c>
      <c r="D21" s="77" t="s">
        <v>28</v>
      </c>
      <c r="E21" s="78">
        <v>250</v>
      </c>
      <c r="F21" s="78" t="s">
        <v>21</v>
      </c>
      <c r="G21" s="1">
        <v>0</v>
      </c>
      <c r="H21" s="1">
        <v>0</v>
      </c>
      <c r="I21" s="2">
        <v>0</v>
      </c>
      <c r="J21" s="32">
        <f t="shared" si="0"/>
        <v>0</v>
      </c>
      <c r="K21" s="79" t="s">
        <v>50</v>
      </c>
      <c r="L21" s="80"/>
    </row>
    <row r="22" spans="1:12">
      <c r="A22" s="194"/>
      <c r="B22" s="196"/>
      <c r="C22" s="77" t="s">
        <v>51</v>
      </c>
      <c r="D22" s="77" t="s">
        <v>28</v>
      </c>
      <c r="E22" s="78">
        <v>13</v>
      </c>
      <c r="F22" s="78" t="s">
        <v>21</v>
      </c>
      <c r="G22" s="1">
        <v>0</v>
      </c>
      <c r="H22" s="1">
        <v>0</v>
      </c>
      <c r="I22" s="2">
        <v>0</v>
      </c>
      <c r="J22" s="32">
        <f t="shared" si="0"/>
        <v>0</v>
      </c>
      <c r="K22" s="79" t="s">
        <v>52</v>
      </c>
      <c r="L22" s="80"/>
    </row>
    <row r="23" spans="1:12">
      <c r="A23" s="194"/>
      <c r="B23" s="196"/>
      <c r="C23" s="77" t="s">
        <v>53</v>
      </c>
      <c r="D23" s="77" t="s">
        <v>254</v>
      </c>
      <c r="E23" s="78">
        <v>2638</v>
      </c>
      <c r="F23" s="78" t="s">
        <v>21</v>
      </c>
      <c r="G23" s="1">
        <v>0</v>
      </c>
      <c r="H23" s="1">
        <v>0</v>
      </c>
      <c r="I23" s="2">
        <v>0</v>
      </c>
      <c r="J23" s="32">
        <f t="shared" si="0"/>
        <v>0</v>
      </c>
      <c r="K23" s="79" t="s">
        <v>54</v>
      </c>
      <c r="L23" s="80"/>
    </row>
    <row r="24" spans="1:12">
      <c r="A24" s="194"/>
      <c r="B24" s="196"/>
      <c r="C24" s="77" t="s">
        <v>55</v>
      </c>
      <c r="D24" s="77" t="s">
        <v>255</v>
      </c>
      <c r="E24" s="78">
        <v>3898</v>
      </c>
      <c r="F24" s="78" t="s">
        <v>21</v>
      </c>
      <c r="G24" s="1">
        <v>0</v>
      </c>
      <c r="H24" s="1">
        <v>0</v>
      </c>
      <c r="I24" s="2">
        <v>0</v>
      </c>
      <c r="J24" s="32">
        <f t="shared" si="0"/>
        <v>0</v>
      </c>
      <c r="K24" s="79" t="s">
        <v>57</v>
      </c>
      <c r="L24" s="80"/>
    </row>
    <row r="25" spans="1:12">
      <c r="A25" s="194"/>
      <c r="B25" s="196"/>
      <c r="C25" s="77" t="s">
        <v>58</v>
      </c>
      <c r="D25" s="77" t="s">
        <v>59</v>
      </c>
      <c r="E25" s="78">
        <v>81</v>
      </c>
      <c r="F25" s="78" t="s">
        <v>36</v>
      </c>
      <c r="G25" s="1">
        <v>0</v>
      </c>
      <c r="H25" s="1">
        <v>0</v>
      </c>
      <c r="I25" s="2">
        <v>0</v>
      </c>
      <c r="J25" s="32">
        <f t="shared" si="0"/>
        <v>0</v>
      </c>
      <c r="K25" s="79" t="s">
        <v>60</v>
      </c>
      <c r="L25" s="80"/>
    </row>
    <row r="26" spans="1:12">
      <c r="A26" s="194"/>
      <c r="B26" s="196"/>
      <c r="C26" s="77" t="s">
        <v>61</v>
      </c>
      <c r="D26" s="77" t="s">
        <v>56</v>
      </c>
      <c r="E26" s="78">
        <v>250</v>
      </c>
      <c r="F26" s="78" t="s">
        <v>21</v>
      </c>
      <c r="G26" s="1">
        <v>0</v>
      </c>
      <c r="H26" s="1">
        <v>0</v>
      </c>
      <c r="I26" s="2">
        <v>0</v>
      </c>
      <c r="J26" s="32">
        <f t="shared" si="0"/>
        <v>0</v>
      </c>
      <c r="K26" s="79" t="s">
        <v>60</v>
      </c>
      <c r="L26" s="80"/>
    </row>
    <row r="27" spans="1:12">
      <c r="A27" s="194"/>
      <c r="B27" s="196"/>
      <c r="C27" s="77" t="s">
        <v>62</v>
      </c>
      <c r="D27" s="77" t="s">
        <v>256</v>
      </c>
      <c r="E27" s="78">
        <v>30</v>
      </c>
      <c r="F27" s="78" t="s">
        <v>21</v>
      </c>
      <c r="G27" s="1">
        <v>0</v>
      </c>
      <c r="H27" s="1">
        <v>0</v>
      </c>
      <c r="I27" s="2">
        <v>0</v>
      </c>
      <c r="J27" s="32">
        <f t="shared" si="0"/>
        <v>0</v>
      </c>
      <c r="K27" s="79" t="s">
        <v>60</v>
      </c>
      <c r="L27" s="80"/>
    </row>
    <row r="28" spans="1:12">
      <c r="A28" s="194"/>
      <c r="B28" s="196"/>
      <c r="C28" s="77" t="s">
        <v>64</v>
      </c>
      <c r="D28" s="77" t="s">
        <v>257</v>
      </c>
      <c r="E28" s="78">
        <v>860</v>
      </c>
      <c r="F28" s="78" t="s">
        <v>21</v>
      </c>
      <c r="G28" s="1">
        <v>0</v>
      </c>
      <c r="H28" s="1">
        <v>0</v>
      </c>
      <c r="I28" s="2">
        <v>0</v>
      </c>
      <c r="J28" s="32">
        <f t="shared" si="0"/>
        <v>0</v>
      </c>
      <c r="K28" s="79" t="s">
        <v>60</v>
      </c>
      <c r="L28" s="80"/>
    </row>
    <row r="29" spans="1:12">
      <c r="A29" s="194"/>
      <c r="B29" s="196"/>
      <c r="C29" s="77" t="s">
        <v>65</v>
      </c>
      <c r="D29" s="77" t="s">
        <v>258</v>
      </c>
      <c r="E29" s="78">
        <v>62</v>
      </c>
      <c r="F29" s="78" t="s">
        <v>21</v>
      </c>
      <c r="G29" s="1">
        <v>0</v>
      </c>
      <c r="H29" s="1">
        <v>0</v>
      </c>
      <c r="I29" s="2">
        <v>0</v>
      </c>
      <c r="J29" s="32">
        <f t="shared" si="0"/>
        <v>0</v>
      </c>
      <c r="K29" s="79" t="s">
        <v>60</v>
      </c>
      <c r="L29" s="80"/>
    </row>
    <row r="30" spans="1:12">
      <c r="A30" s="194"/>
      <c r="B30" s="196"/>
      <c r="C30" s="77" t="s">
        <v>66</v>
      </c>
      <c r="D30" s="77" t="s">
        <v>28</v>
      </c>
      <c r="E30" s="78">
        <v>178</v>
      </c>
      <c r="F30" s="78" t="s">
        <v>29</v>
      </c>
      <c r="G30" s="1">
        <v>0</v>
      </c>
      <c r="H30" s="1">
        <v>0</v>
      </c>
      <c r="I30" s="2">
        <v>0</v>
      </c>
      <c r="J30" s="32">
        <f t="shared" si="0"/>
        <v>0</v>
      </c>
      <c r="K30" s="79" t="s">
        <v>67</v>
      </c>
      <c r="L30" s="80"/>
    </row>
    <row r="31" spans="1:12">
      <c r="A31" s="194"/>
      <c r="B31" s="196"/>
      <c r="C31" s="77" t="s">
        <v>68</v>
      </c>
      <c r="D31" s="77" t="s">
        <v>28</v>
      </c>
      <c r="E31" s="78">
        <v>28</v>
      </c>
      <c r="F31" s="78" t="s">
        <v>21</v>
      </c>
      <c r="G31" s="1">
        <v>0</v>
      </c>
      <c r="H31" s="1">
        <v>0</v>
      </c>
      <c r="I31" s="2">
        <v>0</v>
      </c>
      <c r="J31" s="32">
        <f t="shared" si="0"/>
        <v>0</v>
      </c>
      <c r="K31" s="79" t="s">
        <v>69</v>
      </c>
      <c r="L31" s="80"/>
    </row>
    <row r="32" spans="1:12">
      <c r="A32" s="194"/>
      <c r="B32" s="196"/>
      <c r="C32" s="77" t="s">
        <v>70</v>
      </c>
      <c r="D32" s="77" t="s">
        <v>28</v>
      </c>
      <c r="E32" s="78">
        <v>947</v>
      </c>
      <c r="F32" s="78" t="s">
        <v>21</v>
      </c>
      <c r="G32" s="1">
        <v>0</v>
      </c>
      <c r="H32" s="1">
        <v>0</v>
      </c>
      <c r="I32" s="2">
        <v>0</v>
      </c>
      <c r="J32" s="32">
        <f t="shared" si="0"/>
        <v>0</v>
      </c>
      <c r="K32" s="79" t="s">
        <v>71</v>
      </c>
      <c r="L32" s="80"/>
    </row>
    <row r="33" spans="1:12">
      <c r="A33" s="194"/>
      <c r="B33" s="196"/>
      <c r="C33" s="77" t="s">
        <v>72</v>
      </c>
      <c r="D33" s="77" t="s">
        <v>28</v>
      </c>
      <c r="E33" s="78">
        <v>270</v>
      </c>
      <c r="F33" s="78" t="s">
        <v>21</v>
      </c>
      <c r="G33" s="1">
        <v>0</v>
      </c>
      <c r="H33" s="1">
        <v>0</v>
      </c>
      <c r="I33" s="2">
        <v>0</v>
      </c>
      <c r="J33" s="32">
        <f t="shared" si="0"/>
        <v>0</v>
      </c>
      <c r="K33" s="81" t="s">
        <v>71</v>
      </c>
      <c r="L33" s="80"/>
    </row>
    <row r="34" spans="1:12">
      <c r="A34" s="194"/>
      <c r="B34" s="196"/>
      <c r="C34" s="77" t="s">
        <v>252</v>
      </c>
      <c r="D34" s="77" t="s">
        <v>259</v>
      </c>
      <c r="E34" s="78">
        <v>623</v>
      </c>
      <c r="F34" s="78" t="s">
        <v>21</v>
      </c>
      <c r="G34" s="1">
        <v>0</v>
      </c>
      <c r="H34" s="1">
        <v>0</v>
      </c>
      <c r="I34" s="2">
        <v>0</v>
      </c>
      <c r="J34" s="32">
        <f t="shared" ref="J34:J35" si="1">SUM((G34+H34)*(1-I34))</f>
        <v>0</v>
      </c>
      <c r="K34" s="81" t="s">
        <v>260</v>
      </c>
      <c r="L34" s="80"/>
    </row>
    <row r="35" spans="1:12">
      <c r="A35" s="194"/>
      <c r="B35" s="197"/>
      <c r="C35" s="77" t="s">
        <v>253</v>
      </c>
      <c r="D35" s="77" t="s">
        <v>254</v>
      </c>
      <c r="E35" s="78">
        <f>39+33</f>
        <v>72</v>
      </c>
      <c r="F35" s="78" t="s">
        <v>36</v>
      </c>
      <c r="G35" s="1">
        <v>0</v>
      </c>
      <c r="H35" s="1">
        <v>0</v>
      </c>
      <c r="I35" s="2">
        <v>0</v>
      </c>
      <c r="J35" s="32">
        <f t="shared" si="1"/>
        <v>0</v>
      </c>
      <c r="K35" s="81" t="s">
        <v>260</v>
      </c>
      <c r="L35" s="80"/>
    </row>
    <row r="36" spans="1:12">
      <c r="A36" s="198" t="s">
        <v>73</v>
      </c>
      <c r="B36" s="199" t="s">
        <v>74</v>
      </c>
      <c r="C36" s="82" t="s">
        <v>75</v>
      </c>
      <c r="D36" s="82" t="s">
        <v>76</v>
      </c>
      <c r="E36" s="83">
        <v>1</v>
      </c>
      <c r="F36" s="83" t="s">
        <v>36</v>
      </c>
      <c r="G36" s="1">
        <v>0</v>
      </c>
      <c r="H36" s="1">
        <v>0</v>
      </c>
      <c r="I36" s="2">
        <v>0</v>
      </c>
      <c r="J36" s="39">
        <f>SUM((G36+H36)*(1-I36)*E36)</f>
        <v>0</v>
      </c>
      <c r="K36" s="84" t="s">
        <v>77</v>
      </c>
    </row>
    <row r="37" spans="1:12">
      <c r="A37" s="198"/>
      <c r="B37" s="200"/>
      <c r="C37" s="82" t="s">
        <v>78</v>
      </c>
      <c r="D37" s="82" t="s">
        <v>28</v>
      </c>
      <c r="E37" s="83">
        <v>42</v>
      </c>
      <c r="F37" s="83" t="s">
        <v>36</v>
      </c>
      <c r="G37" s="1">
        <v>0</v>
      </c>
      <c r="H37" s="1">
        <v>0</v>
      </c>
      <c r="I37" s="2">
        <v>0</v>
      </c>
      <c r="J37" s="39">
        <f t="shared" ref="J37:J49" si="2">SUM((G37+H37)*(1-I37)*E37)</f>
        <v>0</v>
      </c>
      <c r="K37" s="85" t="s">
        <v>79</v>
      </c>
    </row>
    <row r="38" spans="1:12">
      <c r="A38" s="198"/>
      <c r="B38" s="200"/>
      <c r="C38" s="82" t="s">
        <v>80</v>
      </c>
      <c r="D38" s="82" t="s">
        <v>28</v>
      </c>
      <c r="E38" s="83">
        <v>2</v>
      </c>
      <c r="F38" s="83" t="s">
        <v>36</v>
      </c>
      <c r="G38" s="1">
        <v>0</v>
      </c>
      <c r="H38" s="1">
        <v>0</v>
      </c>
      <c r="I38" s="2">
        <v>0</v>
      </c>
      <c r="J38" s="39">
        <f t="shared" si="2"/>
        <v>0</v>
      </c>
      <c r="K38" s="84" t="s">
        <v>81</v>
      </c>
    </row>
    <row r="39" spans="1:12">
      <c r="A39" s="198"/>
      <c r="B39" s="200"/>
      <c r="C39" s="82" t="s">
        <v>53</v>
      </c>
      <c r="D39" s="82" t="s">
        <v>28</v>
      </c>
      <c r="E39" s="83">
        <v>1580</v>
      </c>
      <c r="F39" s="83" t="s">
        <v>21</v>
      </c>
      <c r="G39" s="1">
        <v>0</v>
      </c>
      <c r="H39" s="1">
        <v>0</v>
      </c>
      <c r="I39" s="2">
        <v>0</v>
      </c>
      <c r="J39" s="39">
        <f t="shared" si="2"/>
        <v>0</v>
      </c>
      <c r="K39" s="84" t="s">
        <v>82</v>
      </c>
    </row>
    <row r="40" spans="1:12">
      <c r="A40" s="198"/>
      <c r="B40" s="200"/>
      <c r="C40" s="82" t="s">
        <v>53</v>
      </c>
      <c r="D40" s="82" t="s">
        <v>83</v>
      </c>
      <c r="E40" s="83">
        <v>1</v>
      </c>
      <c r="F40" s="83" t="s">
        <v>36</v>
      </c>
      <c r="G40" s="1">
        <v>0</v>
      </c>
      <c r="H40" s="1">
        <v>0</v>
      </c>
      <c r="I40" s="2">
        <v>0</v>
      </c>
      <c r="J40" s="39">
        <f t="shared" si="2"/>
        <v>0</v>
      </c>
      <c r="K40" s="84" t="s">
        <v>82</v>
      </c>
    </row>
    <row r="41" spans="1:12">
      <c r="A41" s="198"/>
      <c r="B41" s="200"/>
      <c r="C41" s="82" t="s">
        <v>84</v>
      </c>
      <c r="D41" s="82" t="s">
        <v>28</v>
      </c>
      <c r="E41" s="83">
        <v>90</v>
      </c>
      <c r="F41" s="83" t="s">
        <v>21</v>
      </c>
      <c r="G41" s="1">
        <v>0</v>
      </c>
      <c r="H41" s="1">
        <v>0</v>
      </c>
      <c r="I41" s="2">
        <v>0</v>
      </c>
      <c r="J41" s="39">
        <f t="shared" si="2"/>
        <v>0</v>
      </c>
      <c r="K41" s="84" t="s">
        <v>85</v>
      </c>
    </row>
    <row r="42" spans="1:12">
      <c r="A42" s="198"/>
      <c r="B42" s="200"/>
      <c r="C42" s="82" t="s">
        <v>84</v>
      </c>
      <c r="D42" s="82" t="s">
        <v>86</v>
      </c>
      <c r="E42" s="83">
        <v>1</v>
      </c>
      <c r="F42" s="83" t="s">
        <v>36</v>
      </c>
      <c r="G42" s="1">
        <v>0</v>
      </c>
      <c r="H42" s="1">
        <v>0</v>
      </c>
      <c r="I42" s="2">
        <v>0</v>
      </c>
      <c r="J42" s="39">
        <f t="shared" si="2"/>
        <v>0</v>
      </c>
      <c r="K42" s="84" t="s">
        <v>85</v>
      </c>
    </row>
    <row r="43" spans="1:12">
      <c r="A43" s="198"/>
      <c r="B43" s="200"/>
      <c r="C43" s="82" t="s">
        <v>51</v>
      </c>
      <c r="D43" s="82" t="s">
        <v>28</v>
      </c>
      <c r="E43" s="83">
        <v>19</v>
      </c>
      <c r="F43" s="83" t="s">
        <v>21</v>
      </c>
      <c r="G43" s="1">
        <v>0</v>
      </c>
      <c r="H43" s="1">
        <v>0</v>
      </c>
      <c r="I43" s="2">
        <v>0</v>
      </c>
      <c r="J43" s="39">
        <f t="shared" si="2"/>
        <v>0</v>
      </c>
      <c r="K43" s="84" t="s">
        <v>52</v>
      </c>
    </row>
    <row r="44" spans="1:12">
      <c r="A44" s="198"/>
      <c r="B44" s="200"/>
      <c r="C44" s="82" t="s">
        <v>87</v>
      </c>
      <c r="D44" s="82" t="s">
        <v>56</v>
      </c>
      <c r="E44" s="83">
        <v>1920</v>
      </c>
      <c r="F44" s="83" t="s">
        <v>88</v>
      </c>
      <c r="G44" s="1">
        <v>0</v>
      </c>
      <c r="H44" s="1">
        <v>0</v>
      </c>
      <c r="I44" s="2">
        <v>0</v>
      </c>
      <c r="J44" s="39">
        <f t="shared" si="2"/>
        <v>0</v>
      </c>
      <c r="K44" s="84" t="s">
        <v>60</v>
      </c>
    </row>
    <row r="45" spans="1:12">
      <c r="A45" s="198"/>
      <c r="B45" s="200"/>
      <c r="C45" s="82" t="s">
        <v>89</v>
      </c>
      <c r="D45" s="82" t="s">
        <v>59</v>
      </c>
      <c r="E45" s="83">
        <v>203</v>
      </c>
      <c r="F45" s="83" t="s">
        <v>21</v>
      </c>
      <c r="G45" s="1">
        <v>0</v>
      </c>
      <c r="H45" s="1">
        <v>0</v>
      </c>
      <c r="I45" s="2">
        <v>0</v>
      </c>
      <c r="J45" s="39">
        <f t="shared" si="2"/>
        <v>0</v>
      </c>
      <c r="K45" s="86" t="s">
        <v>60</v>
      </c>
    </row>
    <row r="46" spans="1:12">
      <c r="A46" s="198"/>
      <c r="B46" s="200"/>
      <c r="C46" s="82" t="s">
        <v>90</v>
      </c>
      <c r="D46" s="82" t="s">
        <v>59</v>
      </c>
      <c r="E46" s="83">
        <v>42</v>
      </c>
      <c r="F46" s="83" t="s">
        <v>36</v>
      </c>
      <c r="G46" s="1">
        <v>0</v>
      </c>
      <c r="H46" s="1">
        <v>0</v>
      </c>
      <c r="I46" s="2">
        <v>0</v>
      </c>
      <c r="J46" s="39">
        <f t="shared" si="2"/>
        <v>0</v>
      </c>
      <c r="K46" s="84" t="s">
        <v>60</v>
      </c>
    </row>
    <row r="47" spans="1:12">
      <c r="A47" s="198"/>
      <c r="B47" s="200"/>
      <c r="C47" s="82" t="s">
        <v>91</v>
      </c>
      <c r="D47" s="82" t="s">
        <v>63</v>
      </c>
      <c r="E47" s="83">
        <v>1</v>
      </c>
      <c r="F47" s="83" t="s">
        <v>36</v>
      </c>
      <c r="G47" s="1">
        <v>0</v>
      </c>
      <c r="H47" s="1">
        <v>0</v>
      </c>
      <c r="I47" s="2">
        <v>0</v>
      </c>
      <c r="J47" s="39">
        <f t="shared" si="2"/>
        <v>0</v>
      </c>
      <c r="K47" s="84" t="s">
        <v>60</v>
      </c>
    </row>
    <row r="48" spans="1:12">
      <c r="A48" s="198"/>
      <c r="B48" s="200"/>
      <c r="C48" s="82" t="s">
        <v>92</v>
      </c>
      <c r="D48" s="82" t="s">
        <v>59</v>
      </c>
      <c r="E48" s="83">
        <v>80</v>
      </c>
      <c r="F48" s="83" t="s">
        <v>21</v>
      </c>
      <c r="G48" s="1">
        <v>0</v>
      </c>
      <c r="H48" s="1">
        <v>0</v>
      </c>
      <c r="I48" s="2">
        <v>0</v>
      </c>
      <c r="J48" s="39">
        <f t="shared" si="2"/>
        <v>0</v>
      </c>
      <c r="K48" s="84" t="s">
        <v>60</v>
      </c>
    </row>
    <row r="49" spans="1:12">
      <c r="A49" s="198"/>
      <c r="B49" s="201"/>
      <c r="C49" s="82" t="s">
        <v>93</v>
      </c>
      <c r="D49" s="82" t="s">
        <v>28</v>
      </c>
      <c r="E49" s="83">
        <v>8</v>
      </c>
      <c r="F49" s="83" t="s">
        <v>36</v>
      </c>
      <c r="G49" s="1">
        <v>0</v>
      </c>
      <c r="H49" s="1">
        <v>0</v>
      </c>
      <c r="I49" s="2">
        <v>0</v>
      </c>
      <c r="J49" s="39">
        <f t="shared" si="2"/>
        <v>0</v>
      </c>
      <c r="K49" s="84" t="s">
        <v>94</v>
      </c>
    </row>
    <row r="50" spans="1:12" ht="17.399999999999999">
      <c r="A50" s="171" t="s">
        <v>95</v>
      </c>
      <c r="B50" s="171"/>
      <c r="C50" s="87"/>
      <c r="D50" s="87"/>
      <c r="E50" s="87"/>
      <c r="F50" s="87"/>
      <c r="G50" s="87"/>
      <c r="H50" s="87"/>
      <c r="I50" s="87"/>
      <c r="J50" s="88">
        <f>SUM(J9:J49)</f>
        <v>0</v>
      </c>
      <c r="K50" s="89"/>
    </row>
    <row r="51" spans="1:12">
      <c r="A51" s="90" t="s">
        <v>251</v>
      </c>
      <c r="B51" s="91"/>
      <c r="C51" s="91"/>
      <c r="D51" s="92"/>
      <c r="E51" s="93"/>
      <c r="F51" s="93"/>
      <c r="G51" s="93"/>
      <c r="H51" s="92"/>
      <c r="I51" s="92"/>
      <c r="J51" s="92"/>
      <c r="K51" s="92"/>
    </row>
    <row r="52" spans="1:12">
      <c r="A52" s="91" t="s">
        <v>96</v>
      </c>
      <c r="B52" s="91"/>
      <c r="C52" s="94"/>
      <c r="D52" s="94"/>
      <c r="E52" s="94"/>
      <c r="F52" s="94"/>
      <c r="G52" s="93"/>
      <c r="H52" s="92"/>
      <c r="I52" s="92"/>
      <c r="J52" s="92"/>
      <c r="K52" s="92"/>
    </row>
    <row r="53" spans="1:12">
      <c r="A53" t="s">
        <v>250</v>
      </c>
      <c r="B53" s="94"/>
      <c r="C53" s="94"/>
      <c r="D53" s="94"/>
      <c r="E53" s="94"/>
      <c r="F53" s="94"/>
      <c r="G53" s="93"/>
      <c r="H53" s="92"/>
      <c r="I53" s="92"/>
      <c r="J53" s="92"/>
      <c r="K53" s="92"/>
    </row>
    <row r="54" spans="1:12">
      <c r="B54" s="94"/>
      <c r="C54" s="94"/>
      <c r="D54" s="94"/>
      <c r="E54" s="94"/>
      <c r="F54" s="94"/>
      <c r="G54" s="93"/>
      <c r="H54" s="92"/>
      <c r="I54" s="92"/>
      <c r="J54" s="92"/>
      <c r="K54" s="92"/>
    </row>
    <row r="55" spans="1:12" ht="17.399999999999999">
      <c r="A55" s="95" t="s">
        <v>97</v>
      </c>
      <c r="B55" s="96"/>
      <c r="C55" s="64"/>
      <c r="D55" s="64"/>
      <c r="E55" s="64"/>
      <c r="F55" s="64"/>
      <c r="G55" s="64"/>
      <c r="H55" s="64"/>
      <c r="I55" s="64"/>
      <c r="J55" s="64"/>
      <c r="K55" s="95"/>
      <c r="L55" s="97"/>
    </row>
    <row r="56" spans="1:12">
      <c r="A56" s="98"/>
      <c r="B56" s="99"/>
      <c r="C56" s="100"/>
      <c r="D56" s="100"/>
      <c r="E56" s="174" t="s">
        <v>3</v>
      </c>
      <c r="F56" s="175"/>
      <c r="G56" s="176"/>
      <c r="H56" s="158" t="s">
        <v>4</v>
      </c>
      <c r="I56" s="202"/>
      <c r="J56" s="158" t="s">
        <v>5</v>
      </c>
      <c r="K56" s="159"/>
      <c r="L56" s="101" t="s">
        <v>6</v>
      </c>
    </row>
    <row r="57" spans="1:12" ht="26.4">
      <c r="A57" s="102" t="s">
        <v>7</v>
      </c>
      <c r="B57" s="103" t="s">
        <v>98</v>
      </c>
      <c r="C57" s="104" t="s">
        <v>99</v>
      </c>
      <c r="D57" s="105" t="s">
        <v>10</v>
      </c>
      <c r="E57" s="174" t="s">
        <v>100</v>
      </c>
      <c r="F57" s="176"/>
      <c r="G57" s="106" t="s">
        <v>12</v>
      </c>
      <c r="H57" s="106" t="s">
        <v>13</v>
      </c>
      <c r="I57" s="106" t="s">
        <v>14</v>
      </c>
      <c r="J57" s="106" t="s">
        <v>101</v>
      </c>
      <c r="K57" s="107" t="s">
        <v>102</v>
      </c>
      <c r="L57" s="108" t="s">
        <v>16</v>
      </c>
    </row>
    <row r="58" spans="1:12">
      <c r="A58" s="173" t="s">
        <v>17</v>
      </c>
      <c r="B58" s="172" t="s">
        <v>18</v>
      </c>
      <c r="C58" s="111" t="s">
        <v>103</v>
      </c>
      <c r="D58" s="112" t="s">
        <v>104</v>
      </c>
      <c r="E58" s="203">
        <v>1</v>
      </c>
      <c r="F58" s="204"/>
      <c r="G58" s="3">
        <v>0</v>
      </c>
      <c r="H58" s="3">
        <v>0</v>
      </c>
      <c r="I58" s="4">
        <v>0</v>
      </c>
      <c r="J58" s="5">
        <f t="shared" ref="J58:J64" si="3">SUM((G58+H58)*(1-I58))</f>
        <v>0</v>
      </c>
      <c r="K58" s="35">
        <f>SUM(J58*E58)</f>
        <v>0</v>
      </c>
      <c r="L58" s="113" t="s">
        <v>105</v>
      </c>
    </row>
    <row r="59" spans="1:12">
      <c r="A59" s="173"/>
      <c r="B59" s="172"/>
      <c r="C59" s="111" t="s">
        <v>106</v>
      </c>
      <c r="D59" s="112" t="s">
        <v>23</v>
      </c>
      <c r="E59" s="177">
        <v>2</v>
      </c>
      <c r="F59" s="178"/>
      <c r="G59" s="3">
        <v>0</v>
      </c>
      <c r="H59" s="3">
        <v>0</v>
      </c>
      <c r="I59" s="4">
        <v>0</v>
      </c>
      <c r="J59" s="5">
        <f t="shared" ref="J59:J63" si="4">SUM((G59+H59)*(1-I59))</f>
        <v>0</v>
      </c>
      <c r="K59" s="35">
        <f t="shared" ref="K59:K63" si="5">SUM(J59*E59)</f>
        <v>0</v>
      </c>
      <c r="L59" s="113" t="s">
        <v>107</v>
      </c>
    </row>
    <row r="60" spans="1:12">
      <c r="A60" s="173"/>
      <c r="B60" s="172"/>
      <c r="C60" s="111" t="s">
        <v>49</v>
      </c>
      <c r="D60" s="112" t="s">
        <v>47</v>
      </c>
      <c r="E60" s="177">
        <v>2</v>
      </c>
      <c r="F60" s="178"/>
      <c r="G60" s="3">
        <v>0</v>
      </c>
      <c r="H60" s="3">
        <v>0</v>
      </c>
      <c r="I60" s="4">
        <v>0</v>
      </c>
      <c r="J60" s="5">
        <f t="shared" si="4"/>
        <v>0</v>
      </c>
      <c r="K60" s="35">
        <f t="shared" si="5"/>
        <v>0</v>
      </c>
      <c r="L60" s="113" t="s">
        <v>107</v>
      </c>
    </row>
    <row r="61" spans="1:12">
      <c r="A61" s="173"/>
      <c r="B61" s="172"/>
      <c r="C61" s="111" t="s">
        <v>108</v>
      </c>
      <c r="D61" s="112" t="s">
        <v>25</v>
      </c>
      <c r="E61" s="177">
        <v>2</v>
      </c>
      <c r="F61" s="178"/>
      <c r="G61" s="3">
        <v>0</v>
      </c>
      <c r="H61" s="3">
        <v>0</v>
      </c>
      <c r="I61" s="4">
        <v>0</v>
      </c>
      <c r="J61" s="5">
        <f t="shared" si="4"/>
        <v>0</v>
      </c>
      <c r="K61" s="35">
        <f t="shared" si="5"/>
        <v>0</v>
      </c>
      <c r="L61" s="113" t="s">
        <v>26</v>
      </c>
    </row>
    <row r="62" spans="1:12">
      <c r="A62" s="173"/>
      <c r="B62" s="172"/>
      <c r="C62" s="112" t="s">
        <v>109</v>
      </c>
      <c r="D62" s="112" t="s">
        <v>28</v>
      </c>
      <c r="E62" s="177">
        <v>1</v>
      </c>
      <c r="F62" s="178"/>
      <c r="G62" s="3">
        <v>0</v>
      </c>
      <c r="H62" s="3">
        <v>0</v>
      </c>
      <c r="I62" s="4">
        <v>0</v>
      </c>
      <c r="J62" s="5">
        <f t="shared" si="4"/>
        <v>0</v>
      </c>
      <c r="K62" s="35">
        <f t="shared" si="5"/>
        <v>0</v>
      </c>
      <c r="L62" s="113" t="s">
        <v>110</v>
      </c>
    </row>
    <row r="63" spans="1:12">
      <c r="A63" s="109"/>
      <c r="B63" s="110"/>
      <c r="C63" s="112" t="s">
        <v>111</v>
      </c>
      <c r="D63" s="112" t="s">
        <v>23</v>
      </c>
      <c r="E63" s="177">
        <v>2</v>
      </c>
      <c r="F63" s="178"/>
      <c r="G63" s="3">
        <v>0</v>
      </c>
      <c r="H63" s="3">
        <v>0</v>
      </c>
      <c r="I63" s="4">
        <v>0</v>
      </c>
      <c r="J63" s="5">
        <f t="shared" si="4"/>
        <v>0</v>
      </c>
      <c r="K63" s="35">
        <f t="shared" si="5"/>
        <v>0</v>
      </c>
      <c r="L63" s="114" t="s">
        <v>107</v>
      </c>
    </row>
    <row r="64" spans="1:12">
      <c r="A64" s="162" t="s">
        <v>73</v>
      </c>
      <c r="B64" s="163" t="s">
        <v>74</v>
      </c>
      <c r="C64" s="82" t="s">
        <v>78</v>
      </c>
      <c r="D64" s="115" t="s">
        <v>47</v>
      </c>
      <c r="E64" s="160">
        <v>2</v>
      </c>
      <c r="F64" s="161"/>
      <c r="G64" s="6">
        <v>0</v>
      </c>
      <c r="H64" s="6">
        <v>0</v>
      </c>
      <c r="I64" s="7">
        <v>0</v>
      </c>
      <c r="J64" s="8">
        <f t="shared" si="3"/>
        <v>0</v>
      </c>
      <c r="K64" s="38">
        <f>SUM(J64*E64)</f>
        <v>0</v>
      </c>
      <c r="L64" s="116" t="s">
        <v>79</v>
      </c>
    </row>
    <row r="65" spans="1:12">
      <c r="A65" s="162"/>
      <c r="B65" s="164"/>
      <c r="C65" s="115" t="s">
        <v>112</v>
      </c>
      <c r="D65" s="115" t="s">
        <v>113</v>
      </c>
      <c r="E65" s="160">
        <v>1</v>
      </c>
      <c r="F65" s="161"/>
      <c r="G65" s="3">
        <v>0</v>
      </c>
      <c r="H65" s="3">
        <v>0</v>
      </c>
      <c r="I65" s="4">
        <v>0</v>
      </c>
      <c r="J65" s="8">
        <f t="shared" ref="J65:J69" si="6">SUM((G65+H65)*(1-I65))</f>
        <v>0</v>
      </c>
      <c r="K65" s="38">
        <f t="shared" ref="K65:K69" si="7">SUM(J65*E65)</f>
        <v>0</v>
      </c>
      <c r="L65" s="116" t="s">
        <v>114</v>
      </c>
    </row>
    <row r="66" spans="1:12">
      <c r="A66" s="162"/>
      <c r="B66" s="164"/>
      <c r="C66" s="115" t="s">
        <v>115</v>
      </c>
      <c r="D66" s="115" t="s">
        <v>23</v>
      </c>
      <c r="E66" s="160">
        <v>1</v>
      </c>
      <c r="F66" s="161"/>
      <c r="G66" s="3">
        <v>0</v>
      </c>
      <c r="H66" s="3">
        <v>0</v>
      </c>
      <c r="I66" s="4">
        <v>0</v>
      </c>
      <c r="J66" s="8">
        <f t="shared" si="6"/>
        <v>0</v>
      </c>
      <c r="K66" s="38">
        <f t="shared" si="7"/>
        <v>0</v>
      </c>
      <c r="L66" s="116" t="s">
        <v>116</v>
      </c>
    </row>
    <row r="67" spans="1:12" ht="14.4" customHeight="1">
      <c r="A67" s="162"/>
      <c r="B67" s="164"/>
      <c r="C67" s="117" t="s">
        <v>117</v>
      </c>
      <c r="D67" s="115" t="s">
        <v>47</v>
      </c>
      <c r="E67" s="160">
        <v>2</v>
      </c>
      <c r="F67" s="161"/>
      <c r="G67" s="3">
        <v>0</v>
      </c>
      <c r="H67" s="3">
        <v>0</v>
      </c>
      <c r="I67" s="4">
        <v>0</v>
      </c>
      <c r="J67" s="8">
        <f t="shared" si="6"/>
        <v>0</v>
      </c>
      <c r="K67" s="38">
        <f t="shared" si="7"/>
        <v>0</v>
      </c>
      <c r="L67" s="116" t="s">
        <v>118</v>
      </c>
    </row>
    <row r="68" spans="1:12" ht="14.4" customHeight="1">
      <c r="A68" s="162"/>
      <c r="B68" s="164"/>
      <c r="C68" s="117" t="s">
        <v>109</v>
      </c>
      <c r="D68" s="115" t="s">
        <v>28</v>
      </c>
      <c r="E68" s="160">
        <v>1</v>
      </c>
      <c r="F68" s="161"/>
      <c r="G68" s="6">
        <v>0</v>
      </c>
      <c r="H68" s="6">
        <v>0</v>
      </c>
      <c r="I68" s="7">
        <v>0</v>
      </c>
      <c r="J68" s="8">
        <f t="shared" si="6"/>
        <v>0</v>
      </c>
      <c r="K68" s="38">
        <f t="shared" si="7"/>
        <v>0</v>
      </c>
      <c r="L68" s="116" t="s">
        <v>110</v>
      </c>
    </row>
    <row r="69" spans="1:12" ht="14.4" customHeight="1">
      <c r="A69" s="162"/>
      <c r="B69" s="164"/>
      <c r="C69" s="117" t="s">
        <v>119</v>
      </c>
      <c r="D69" s="115" t="s">
        <v>47</v>
      </c>
      <c r="E69" s="160">
        <v>2</v>
      </c>
      <c r="F69" s="161"/>
      <c r="G69" s="3">
        <v>0</v>
      </c>
      <c r="H69" s="3">
        <v>0</v>
      </c>
      <c r="I69" s="4">
        <v>0</v>
      </c>
      <c r="J69" s="8">
        <f t="shared" si="6"/>
        <v>0</v>
      </c>
      <c r="K69" s="38">
        <f t="shared" si="7"/>
        <v>0</v>
      </c>
      <c r="L69" s="116" t="s">
        <v>71</v>
      </c>
    </row>
    <row r="70" spans="1:12">
      <c r="A70" s="208" t="s">
        <v>95</v>
      </c>
      <c r="B70" s="209"/>
      <c r="C70" s="118"/>
      <c r="D70" s="118"/>
      <c r="E70" s="211"/>
      <c r="F70" s="212"/>
      <c r="G70" s="118"/>
      <c r="H70" s="118"/>
      <c r="I70" s="118"/>
      <c r="J70" s="118"/>
      <c r="K70" s="119">
        <f>SUM(K58:K69)</f>
        <v>0</v>
      </c>
      <c r="L70" s="120"/>
    </row>
    <row r="71" spans="1:12">
      <c r="A71" s="210" t="s">
        <v>120</v>
      </c>
      <c r="B71" s="210"/>
      <c r="C71" s="210"/>
      <c r="D71" s="210"/>
      <c r="E71" s="93"/>
      <c r="F71" s="93"/>
      <c r="G71" s="92"/>
      <c r="H71" s="92"/>
      <c r="I71" s="92"/>
      <c r="J71" s="92"/>
      <c r="K71"/>
    </row>
    <row r="72" spans="1:12">
      <c r="A72" s="210" t="s">
        <v>121</v>
      </c>
      <c r="B72" s="210"/>
      <c r="C72" s="210"/>
      <c r="D72" s="210"/>
      <c r="E72" s="93"/>
      <c r="F72" s="93"/>
      <c r="G72" s="92"/>
      <c r="H72" s="92"/>
      <c r="I72" s="92"/>
      <c r="J72" s="92"/>
      <c r="K72"/>
    </row>
    <row r="73" spans="1:12">
      <c r="A73" s="210" t="s">
        <v>122</v>
      </c>
      <c r="B73" s="210"/>
      <c r="C73" s="210"/>
      <c r="D73" s="210"/>
      <c r="E73" s="93"/>
      <c r="F73" s="93"/>
      <c r="G73" s="92"/>
      <c r="H73" s="92"/>
      <c r="I73" s="92"/>
      <c r="J73" s="92"/>
      <c r="K73"/>
    </row>
    <row r="74" spans="1:12">
      <c r="B74" s="210"/>
      <c r="C74" s="210"/>
      <c r="D74" s="210"/>
      <c r="E74" s="210"/>
      <c r="F74" s="94"/>
      <c r="G74" s="93"/>
      <c r="H74" s="92"/>
      <c r="I74" s="92"/>
      <c r="J74" s="92"/>
      <c r="K74" s="92"/>
    </row>
    <row r="75" spans="1:12" ht="17.399999999999999">
      <c r="A75" s="207" t="s">
        <v>123</v>
      </c>
      <c r="B75" s="207"/>
      <c r="C75" s="64"/>
      <c r="D75" s="95"/>
      <c r="E75" s="64"/>
      <c r="F75" s="64"/>
      <c r="G75" s="95"/>
      <c r="H75" s="64"/>
      <c r="I75" s="92"/>
      <c r="J75" s="92"/>
      <c r="K75" s="92"/>
      <c r="L75" s="121"/>
    </row>
    <row r="76" spans="1:12">
      <c r="A76" s="122"/>
      <c r="B76" s="66"/>
      <c r="C76" s="168" t="s">
        <v>124</v>
      </c>
      <c r="D76" s="170"/>
      <c r="E76" s="184" t="s">
        <v>4</v>
      </c>
      <c r="F76" s="185"/>
      <c r="G76" s="185"/>
      <c r="H76" s="123" t="s">
        <v>5</v>
      </c>
      <c r="I76" s="92"/>
      <c r="J76" s="92"/>
      <c r="K76" s="92"/>
      <c r="L76" s="121"/>
    </row>
    <row r="77" spans="1:12" ht="27">
      <c r="A77" s="205" t="s">
        <v>125</v>
      </c>
      <c r="B77" s="206"/>
      <c r="C77" s="124" t="s">
        <v>126</v>
      </c>
      <c r="D77" s="124" t="s">
        <v>127</v>
      </c>
      <c r="E77" s="213" t="s">
        <v>128</v>
      </c>
      <c r="F77" s="214"/>
      <c r="G77" s="125" t="s">
        <v>129</v>
      </c>
      <c r="H77" s="126" t="s">
        <v>130</v>
      </c>
      <c r="I77" s="92"/>
      <c r="J77" s="92"/>
      <c r="K77" s="92"/>
      <c r="L77" s="121"/>
    </row>
    <row r="78" spans="1:12">
      <c r="A78" s="215" t="s">
        <v>131</v>
      </c>
      <c r="B78" s="216"/>
      <c r="C78" s="127">
        <v>50</v>
      </c>
      <c r="D78" s="9">
        <v>0</v>
      </c>
      <c r="E78" s="188">
        <v>10000</v>
      </c>
      <c r="F78" s="189"/>
      <c r="G78" s="10">
        <v>0</v>
      </c>
      <c r="H78" s="11">
        <f t="shared" ref="H78:H85" si="8">SUM(C78*D78)+(E78-E78*G78)*5</f>
        <v>50000</v>
      </c>
      <c r="I78" s="92"/>
      <c r="J78" s="92"/>
      <c r="K78" s="92"/>
    </row>
    <row r="79" spans="1:12">
      <c r="A79" s="217" t="s">
        <v>132</v>
      </c>
      <c r="B79" s="218"/>
      <c r="C79" s="129">
        <v>15</v>
      </c>
      <c r="D79" s="12">
        <v>0</v>
      </c>
      <c r="E79" s="190">
        <v>5000</v>
      </c>
      <c r="F79" s="191"/>
      <c r="G79" s="13">
        <v>0</v>
      </c>
      <c r="H79" s="14">
        <f t="shared" si="8"/>
        <v>25000</v>
      </c>
      <c r="I79" s="92"/>
      <c r="J79" s="92"/>
      <c r="K79" s="92"/>
    </row>
    <row r="80" spans="1:12">
      <c r="A80" s="219" t="s">
        <v>133</v>
      </c>
      <c r="B80" s="220"/>
      <c r="C80" s="127">
        <v>10</v>
      </c>
      <c r="D80" s="9">
        <v>0</v>
      </c>
      <c r="E80" s="192">
        <v>5000</v>
      </c>
      <c r="F80" s="193"/>
      <c r="G80" s="10">
        <v>0</v>
      </c>
      <c r="H80" s="15">
        <f t="shared" si="8"/>
        <v>25000</v>
      </c>
      <c r="I80" s="92"/>
      <c r="J80" s="92"/>
      <c r="K80" s="92"/>
    </row>
    <row r="81" spans="1:12">
      <c r="A81" s="217" t="s">
        <v>134</v>
      </c>
      <c r="B81" s="218"/>
      <c r="C81" s="129">
        <v>10</v>
      </c>
      <c r="D81" s="12">
        <v>0</v>
      </c>
      <c r="E81" s="190">
        <v>5000</v>
      </c>
      <c r="F81" s="191"/>
      <c r="G81" s="13">
        <v>0</v>
      </c>
      <c r="H81" s="14">
        <f t="shared" si="8"/>
        <v>25000</v>
      </c>
      <c r="I81" s="92"/>
      <c r="J81" s="92"/>
      <c r="K81" s="92"/>
    </row>
    <row r="82" spans="1:12">
      <c r="A82" s="219" t="s">
        <v>135</v>
      </c>
      <c r="B82" s="221"/>
      <c r="C82" s="130">
        <v>10</v>
      </c>
      <c r="D82" s="12">
        <v>0</v>
      </c>
      <c r="E82" s="192">
        <v>5000</v>
      </c>
      <c r="F82" s="193"/>
      <c r="G82" s="13">
        <v>0</v>
      </c>
      <c r="H82" s="15">
        <f t="shared" si="8"/>
        <v>25000</v>
      </c>
      <c r="I82" s="92"/>
      <c r="J82" s="92"/>
      <c r="K82" s="92"/>
    </row>
    <row r="83" spans="1:12">
      <c r="A83" s="222" t="s">
        <v>136</v>
      </c>
      <c r="B83" s="223"/>
      <c r="C83" s="131">
        <v>10</v>
      </c>
      <c r="D83" s="12">
        <v>0</v>
      </c>
      <c r="E83" s="180">
        <v>5000</v>
      </c>
      <c r="F83" s="181"/>
      <c r="G83" s="21">
        <v>0</v>
      </c>
      <c r="H83" s="22">
        <f t="shared" si="8"/>
        <v>25000</v>
      </c>
      <c r="I83" s="92"/>
      <c r="J83" s="92"/>
      <c r="K83" s="92"/>
    </row>
    <row r="84" spans="1:12" ht="18" customHeight="1">
      <c r="A84" s="224" t="s">
        <v>137</v>
      </c>
      <c r="B84" s="225"/>
      <c r="C84" s="130">
        <v>10</v>
      </c>
      <c r="D84" s="19">
        <v>0</v>
      </c>
      <c r="E84" s="182">
        <v>5000</v>
      </c>
      <c r="F84" s="183"/>
      <c r="G84" s="24">
        <v>0</v>
      </c>
      <c r="H84" s="25">
        <f t="shared" si="8"/>
        <v>25000</v>
      </c>
      <c r="I84" s="92"/>
      <c r="J84" s="92"/>
      <c r="K84" s="92"/>
    </row>
    <row r="85" spans="1:12" ht="18" customHeight="1">
      <c r="A85" s="226" t="s">
        <v>138</v>
      </c>
      <c r="B85" s="227"/>
      <c r="C85" s="131">
        <v>10</v>
      </c>
      <c r="D85" s="19">
        <v>0</v>
      </c>
      <c r="E85" s="186">
        <v>5000</v>
      </c>
      <c r="F85" s="186"/>
      <c r="G85" s="23">
        <v>0</v>
      </c>
      <c r="H85" s="20">
        <f t="shared" si="8"/>
        <v>25000</v>
      </c>
      <c r="I85" s="92"/>
      <c r="J85" s="92"/>
      <c r="K85" s="92"/>
    </row>
    <row r="86" spans="1:12" ht="18" customHeight="1">
      <c r="A86" s="208" t="s">
        <v>95</v>
      </c>
      <c r="B86" s="208"/>
      <c r="C86" s="132"/>
      <c r="D86" s="132"/>
      <c r="E86" s="187"/>
      <c r="F86" s="187"/>
      <c r="G86" s="132"/>
      <c r="H86" s="133">
        <f>SUM(H78:H85)</f>
        <v>225000</v>
      </c>
      <c r="I86" s="134"/>
      <c r="J86" s="134"/>
      <c r="K86" s="134"/>
      <c r="L86" s="75"/>
    </row>
    <row r="87" spans="1:12" ht="18" customHeight="1">
      <c r="A87" s="228" t="s">
        <v>139</v>
      </c>
      <c r="B87" s="228"/>
      <c r="C87" s="228"/>
      <c r="D87" s="228"/>
      <c r="E87" s="136"/>
      <c r="F87" s="136"/>
      <c r="G87" s="136"/>
      <c r="H87" s="136"/>
      <c r="I87" s="136"/>
      <c r="J87" s="92"/>
      <c r="K87" s="92"/>
      <c r="L87" s="137"/>
    </row>
    <row r="88" spans="1:12">
      <c r="B88" s="138"/>
      <c r="C88" s="138"/>
      <c r="D88" s="138"/>
      <c r="E88" s="136"/>
      <c r="F88" s="136"/>
      <c r="G88" s="136"/>
      <c r="H88" s="136"/>
      <c r="I88" s="136"/>
      <c r="J88" s="92"/>
      <c r="K88" s="92"/>
    </row>
    <row r="89" spans="1:12" s="121" customFormat="1" ht="17.399999999999999">
      <c r="A89" s="207" t="s">
        <v>140</v>
      </c>
      <c r="B89" s="207"/>
      <c r="C89" s="207"/>
      <c r="D89" s="95"/>
      <c r="E89" s="95"/>
      <c r="F89" s="95"/>
      <c r="G89" s="95"/>
      <c r="J89" s="92"/>
      <c r="K89" s="92"/>
      <c r="L89"/>
    </row>
    <row r="90" spans="1:12" s="121" customFormat="1" ht="14.4" customHeight="1">
      <c r="A90" s="243" t="s">
        <v>141</v>
      </c>
      <c r="B90" s="244"/>
      <c r="C90" s="245" t="s">
        <v>142</v>
      </c>
      <c r="D90" s="246" t="s">
        <v>143</v>
      </c>
      <c r="E90" s="238" t="s">
        <v>144</v>
      </c>
      <c r="F90" s="239"/>
      <c r="G90" s="229" t="s">
        <v>145</v>
      </c>
      <c r="J90" s="92"/>
      <c r="K90" s="92"/>
      <c r="L90"/>
    </row>
    <row r="91" spans="1:12" s="121" customFormat="1">
      <c r="A91" s="243"/>
      <c r="B91" s="244"/>
      <c r="C91" s="245"/>
      <c r="D91" s="246"/>
      <c r="E91" s="240"/>
      <c r="F91" s="241"/>
      <c r="G91" s="229"/>
      <c r="J91" s="92"/>
      <c r="K91" s="92"/>
      <c r="L91"/>
    </row>
    <row r="92" spans="1:12">
      <c r="A92" s="230" t="s">
        <v>132</v>
      </c>
      <c r="B92" s="231"/>
      <c r="C92" s="26">
        <v>0</v>
      </c>
      <c r="D92" s="129">
        <v>50</v>
      </c>
      <c r="E92" s="234">
        <f>D82</f>
        <v>0</v>
      </c>
      <c r="F92" s="235"/>
      <c r="G92" s="16">
        <f>(E92*C92)*(D92)*5</f>
        <v>0</v>
      </c>
      <c r="H92" s="121"/>
      <c r="I92" s="121"/>
      <c r="J92" s="92"/>
      <c r="K92" s="92"/>
    </row>
    <row r="93" spans="1:12">
      <c r="A93" s="232" t="s">
        <v>133</v>
      </c>
      <c r="B93" s="233"/>
      <c r="C93" s="26">
        <v>0</v>
      </c>
      <c r="D93" s="140">
        <v>30</v>
      </c>
      <c r="E93" s="236">
        <f>D82</f>
        <v>0</v>
      </c>
      <c r="F93" s="237"/>
      <c r="G93" s="17">
        <f>(E93*C93)*(D93)*5</f>
        <v>0</v>
      </c>
      <c r="H93" s="121"/>
      <c r="I93" s="121"/>
      <c r="J93" s="92"/>
      <c r="K93" s="92"/>
    </row>
    <row r="94" spans="1:12">
      <c r="A94" s="230" t="s">
        <v>134</v>
      </c>
      <c r="B94" s="231"/>
      <c r="C94" s="26">
        <v>0</v>
      </c>
      <c r="D94" s="129">
        <v>20</v>
      </c>
      <c r="E94" s="234">
        <f>D82</f>
        <v>0</v>
      </c>
      <c r="F94" s="235"/>
      <c r="G94" s="16">
        <f>(E94*C94)*(D94)*5</f>
        <v>0</v>
      </c>
      <c r="H94" s="121"/>
      <c r="I94" s="121"/>
      <c r="J94" s="92"/>
      <c r="K94" s="92"/>
    </row>
    <row r="95" spans="1:12">
      <c r="A95" s="219" t="s">
        <v>146</v>
      </c>
      <c r="B95" s="219"/>
      <c r="C95" s="26">
        <v>0</v>
      </c>
      <c r="D95" s="248">
        <v>360000</v>
      </c>
      <c r="E95" s="249"/>
      <c r="F95" s="27"/>
      <c r="G95" s="141">
        <f>SUM(D95*C95)</f>
        <v>0</v>
      </c>
      <c r="H95" s="121"/>
      <c r="I95" s="121"/>
      <c r="J95" s="92"/>
      <c r="K95" s="92"/>
    </row>
    <row r="96" spans="1:12">
      <c r="A96" s="217" t="s">
        <v>147</v>
      </c>
      <c r="B96" s="217"/>
      <c r="C96" s="26">
        <v>0</v>
      </c>
      <c r="D96" s="250">
        <v>360000</v>
      </c>
      <c r="E96" s="251"/>
      <c r="F96" s="28"/>
      <c r="G96" s="142">
        <f>SUM(D96*C96)</f>
        <v>0</v>
      </c>
      <c r="H96" s="121"/>
      <c r="I96" s="121"/>
      <c r="J96" s="92"/>
      <c r="K96" s="92"/>
    </row>
    <row r="97" spans="1:12">
      <c r="A97" s="247" t="s">
        <v>95</v>
      </c>
      <c r="B97" s="247"/>
      <c r="C97" s="143"/>
      <c r="D97" s="143"/>
      <c r="E97" s="144"/>
      <c r="F97" s="144"/>
      <c r="G97" s="18">
        <f>SUM(G92:G96)</f>
        <v>0</v>
      </c>
      <c r="H97" s="145"/>
      <c r="I97" s="145"/>
      <c r="J97" s="146"/>
      <c r="K97" s="146"/>
      <c r="L97" s="137"/>
    </row>
    <row r="98" spans="1:12">
      <c r="A98" s="228" t="s">
        <v>148</v>
      </c>
      <c r="B98" s="228"/>
      <c r="C98" s="228"/>
      <c r="D98" s="121"/>
      <c r="E98" s="121"/>
      <c r="F98" s="121"/>
      <c r="G98" s="121"/>
      <c r="H98" s="121"/>
      <c r="I98" s="121"/>
      <c r="J98" s="92"/>
      <c r="K98" s="92"/>
    </row>
    <row r="99" spans="1:12">
      <c r="A99" s="228" t="s">
        <v>149</v>
      </c>
      <c r="B99" s="228"/>
      <c r="C99" s="228"/>
      <c r="D99" s="121"/>
      <c r="E99" s="121"/>
      <c r="F99" s="121"/>
      <c r="G99" s="121"/>
      <c r="H99" s="121"/>
      <c r="I99" s="121"/>
      <c r="J99" s="92"/>
      <c r="K99" s="92"/>
    </row>
    <row r="100" spans="1:12" s="75" customFormat="1" ht="18" customHeight="1">
      <c r="A100"/>
      <c r="B100" s="135"/>
      <c r="C100" s="135"/>
      <c r="D100" s="121"/>
      <c r="E100" s="121"/>
      <c r="F100" s="121"/>
      <c r="G100" s="121"/>
      <c r="H100" s="121"/>
      <c r="I100" s="121"/>
      <c r="J100" s="92"/>
      <c r="K100" s="92"/>
      <c r="L100"/>
    </row>
    <row r="101" spans="1:12" s="137" customFormat="1" ht="18" customHeight="1">
      <c r="A101" s="62" t="s">
        <v>150</v>
      </c>
      <c r="B101" s="62"/>
      <c r="C101" s="95"/>
      <c r="D101" s="95"/>
      <c r="E101" s="95"/>
      <c r="F101" s="95"/>
      <c r="G101" s="95"/>
      <c r="H101" s="95"/>
      <c r="I101" s="95"/>
      <c r="J101" s="95"/>
      <c r="K101" s="92"/>
      <c r="L101"/>
    </row>
    <row r="102" spans="1:12" ht="17.399999999999999" customHeight="1">
      <c r="A102" s="208" t="s">
        <v>151</v>
      </c>
      <c r="B102" s="208"/>
      <c r="C102" s="208"/>
      <c r="D102" s="208"/>
      <c r="E102" s="208"/>
      <c r="F102" s="208"/>
      <c r="G102" s="208"/>
      <c r="H102" s="208"/>
      <c r="I102" s="147"/>
      <c r="J102" s="148">
        <f>G97+H86+K70+J50</f>
        <v>225000</v>
      </c>
      <c r="K102" s="146"/>
    </row>
    <row r="103" spans="1:12" ht="24" customHeight="1">
      <c r="A103" s="139" t="s">
        <v>152</v>
      </c>
      <c r="B103" s="139"/>
      <c r="C103" s="139"/>
      <c r="D103" s="149"/>
      <c r="E103" s="149"/>
      <c r="F103" s="149"/>
      <c r="G103" s="149"/>
      <c r="H103" s="149"/>
      <c r="I103" s="149"/>
      <c r="J103" s="149"/>
      <c r="K103" s="92"/>
    </row>
    <row r="104" spans="1:12">
      <c r="A104" s="242" t="s">
        <v>153</v>
      </c>
      <c r="B104" s="242"/>
      <c r="C104" s="242"/>
      <c r="D104" s="242"/>
      <c r="E104" s="242"/>
      <c r="F104" s="242"/>
      <c r="G104" s="242"/>
      <c r="H104" s="242"/>
      <c r="I104" s="242"/>
      <c r="J104" s="149"/>
      <c r="K104" s="92"/>
    </row>
    <row r="105" spans="1:12">
      <c r="A105" s="242"/>
      <c r="B105" s="242"/>
      <c r="C105" s="242"/>
      <c r="D105" s="242"/>
      <c r="E105" s="242"/>
      <c r="F105" s="242"/>
      <c r="G105" s="242"/>
      <c r="H105" s="242"/>
      <c r="I105" s="242"/>
      <c r="J105" s="149"/>
      <c r="K105" s="92"/>
    </row>
    <row r="106" spans="1:12">
      <c r="A106" s="242"/>
      <c r="B106" s="242"/>
      <c r="C106" s="242"/>
      <c r="D106" s="242"/>
      <c r="E106" s="242"/>
      <c r="F106" s="242"/>
      <c r="G106" s="242"/>
      <c r="H106" s="242"/>
      <c r="I106" s="242"/>
      <c r="K106" s="92"/>
    </row>
    <row r="107" spans="1:12">
      <c r="A107" s="217" t="s">
        <v>154</v>
      </c>
      <c r="B107" s="217"/>
      <c r="C107" s="217"/>
      <c r="D107" s="152"/>
      <c r="E107" s="152"/>
      <c r="F107" s="152"/>
      <c r="G107" s="152"/>
      <c r="H107" s="152"/>
      <c r="I107" s="152"/>
      <c r="J107" s="152"/>
      <c r="K107" s="92"/>
    </row>
    <row r="108" spans="1:12">
      <c r="A108" s="217" t="s">
        <v>155</v>
      </c>
      <c r="B108" s="217"/>
      <c r="C108" s="217"/>
      <c r="D108" s="217"/>
      <c r="E108" s="152"/>
      <c r="F108" s="152"/>
      <c r="G108" s="152"/>
      <c r="H108" s="152"/>
      <c r="I108" s="152"/>
      <c r="J108" s="152"/>
      <c r="K108" s="92"/>
    </row>
    <row r="109" spans="1:12">
      <c r="B109" s="128"/>
      <c r="C109" s="152"/>
      <c r="D109" s="152"/>
      <c r="E109" s="152"/>
      <c r="F109" s="152"/>
      <c r="G109" s="152"/>
      <c r="H109" s="152"/>
      <c r="I109" s="152"/>
      <c r="J109" s="152"/>
      <c r="K109" s="92"/>
    </row>
    <row r="110" spans="1:12">
      <c r="A110" s="242" t="s">
        <v>261</v>
      </c>
      <c r="B110" s="242"/>
      <c r="C110" s="242"/>
      <c r="D110" s="242"/>
      <c r="E110" s="242"/>
      <c r="F110" s="242"/>
      <c r="G110" s="242"/>
      <c r="H110" s="242"/>
      <c r="I110" s="242"/>
      <c r="J110" s="152"/>
      <c r="K110" s="92"/>
    </row>
    <row r="111" spans="1:12" s="137" customFormat="1" ht="18" customHeight="1">
      <c r="A111" s="242"/>
      <c r="B111" s="242"/>
      <c r="C111" s="242"/>
      <c r="D111" s="242"/>
      <c r="E111" s="242"/>
      <c r="F111" s="242"/>
      <c r="G111" s="242"/>
      <c r="H111" s="242"/>
      <c r="I111" s="242"/>
      <c r="J111" s="152"/>
      <c r="K111" s="92"/>
      <c r="L111"/>
    </row>
    <row r="112" spans="1:12" ht="14.4" customHeight="1">
      <c r="B112" s="150"/>
      <c r="C112" s="150"/>
      <c r="D112" s="150"/>
      <c r="E112" s="150"/>
      <c r="F112" s="150"/>
      <c r="G112" s="150"/>
      <c r="H112" s="150"/>
      <c r="I112" s="150"/>
      <c r="J112" s="152"/>
      <c r="K112" s="92"/>
    </row>
    <row r="113" spans="1:11" ht="14.4" customHeight="1">
      <c r="A113" s="252" t="s">
        <v>156</v>
      </c>
      <c r="B113" s="253"/>
      <c r="C113" s="256"/>
      <c r="D113" s="257"/>
      <c r="E113" s="153"/>
      <c r="F113" s="153"/>
      <c r="G113" s="153"/>
      <c r="H113" s="152"/>
      <c r="I113" s="152"/>
      <c r="J113" s="152"/>
      <c r="K113" s="152"/>
    </row>
    <row r="114" spans="1:11">
      <c r="A114" s="252" t="s">
        <v>157</v>
      </c>
      <c r="B114" s="253"/>
      <c r="C114" s="254"/>
      <c r="D114" s="255"/>
      <c r="E114" s="154"/>
      <c r="F114" s="154"/>
      <c r="G114" s="154"/>
      <c r="H114" s="152"/>
      <c r="I114" s="152"/>
      <c r="J114" s="152"/>
      <c r="K114" s="152"/>
    </row>
    <row r="115" spans="1:11">
      <c r="A115" s="252" t="s">
        <v>158</v>
      </c>
      <c r="B115" s="253"/>
      <c r="C115" s="254"/>
      <c r="D115" s="255"/>
      <c r="E115" s="155"/>
      <c r="F115" s="155"/>
      <c r="G115" s="155"/>
      <c r="H115" s="152"/>
      <c r="I115" s="152"/>
      <c r="J115" s="152"/>
      <c r="K115" s="152"/>
    </row>
    <row r="116" spans="1:11" ht="28.95" customHeight="1">
      <c r="A116" s="252" t="s">
        <v>159</v>
      </c>
      <c r="B116" s="253"/>
      <c r="C116" s="254"/>
      <c r="D116" s="255"/>
      <c r="E116" s="155"/>
      <c r="F116" s="155"/>
      <c r="G116" s="155"/>
      <c r="H116" s="152"/>
      <c r="I116" s="152"/>
      <c r="J116" s="152"/>
      <c r="K116" s="152"/>
    </row>
    <row r="117" spans="1:11">
      <c r="C117" s="152"/>
      <c r="D117" s="152"/>
      <c r="E117" s="152"/>
      <c r="F117" s="152"/>
      <c r="G117" s="152"/>
      <c r="H117" s="152"/>
      <c r="I117" s="152"/>
      <c r="J117" s="152"/>
      <c r="K117" s="152"/>
    </row>
    <row r="118" spans="1:11" ht="14.4" customHeight="1">
      <c r="A118" s="29" t="s">
        <v>262</v>
      </c>
      <c r="B118"/>
      <c r="C118"/>
      <c r="D118"/>
      <c r="E118" s="30"/>
      <c r="F118" s="30"/>
      <c r="G118" s="30"/>
      <c r="H118" s="30"/>
      <c r="I118" s="30"/>
      <c r="J118" s="30"/>
      <c r="K118"/>
    </row>
    <row r="119" spans="1:11">
      <c r="A119" s="29" t="s">
        <v>160</v>
      </c>
      <c r="C119" s="157"/>
      <c r="D119" s="152"/>
      <c r="E119" s="152"/>
      <c r="F119" s="152"/>
      <c r="G119" s="152"/>
      <c r="H119" s="152"/>
      <c r="I119" s="152"/>
      <c r="J119" s="152"/>
      <c r="K119" s="152"/>
    </row>
    <row r="124" spans="1:11" ht="14.4" customHeight="1"/>
  </sheetData>
  <sheetProtection algorithmName="SHA-512" hashValue="icnLkNJd4Iy9obYT6YquH35tjAe5P9TrD08czZzJ3/xvQxh43PafJKi/c2cLTkHKzd5322Gsg4686+uhdzsQVA==" saltValue="EJztObGVHfTNyUHKezRORg==" spinCount="100000" sheet="1" objects="1" scenarios="1"/>
  <protectedRanges>
    <protectedRange algorithmName="SHA-512" hashValue="WrYI2X0LdgFHsSQVnCmb6p9bAFsf7R0c1xu9GAJDtZbaXdfW5jXHm/3cNeg32fI1gOBac8VDHou8Ty8/4TWWOg==" saltValue="aF26ox8OWjlExW5g1VlgIw==" spinCount="100000" sqref="D78:D85 G78:G85 C92:C96 C113:D116 G58:I69 G36:I49" name="Invulcellen"/>
  </protectedRanges>
  <mergeCells count="92">
    <mergeCell ref="A116:B116"/>
    <mergeCell ref="C116:D116"/>
    <mergeCell ref="A113:B113"/>
    <mergeCell ref="C113:D113"/>
    <mergeCell ref="A114:B114"/>
    <mergeCell ref="C114:D114"/>
    <mergeCell ref="A115:B115"/>
    <mergeCell ref="C115:D115"/>
    <mergeCell ref="A110:I111"/>
    <mergeCell ref="A108:D108"/>
    <mergeCell ref="A87:D87"/>
    <mergeCell ref="A90:B91"/>
    <mergeCell ref="C90:C91"/>
    <mergeCell ref="D90:D91"/>
    <mergeCell ref="A89:C89"/>
    <mergeCell ref="A97:B97"/>
    <mergeCell ref="A98:C98"/>
    <mergeCell ref="A102:H102"/>
    <mergeCell ref="A104:I106"/>
    <mergeCell ref="D95:E95"/>
    <mergeCell ref="D96:E96"/>
    <mergeCell ref="A95:B95"/>
    <mergeCell ref="A96:B96"/>
    <mergeCell ref="A107:C107"/>
    <mergeCell ref="A99:C99"/>
    <mergeCell ref="G90:G91"/>
    <mergeCell ref="A92:B92"/>
    <mergeCell ref="A93:B93"/>
    <mergeCell ref="A94:B94"/>
    <mergeCell ref="E94:F94"/>
    <mergeCell ref="E93:F93"/>
    <mergeCell ref="E90:F91"/>
    <mergeCell ref="E92:F92"/>
    <mergeCell ref="A78:B78"/>
    <mergeCell ref="A79:B79"/>
    <mergeCell ref="A86:B86"/>
    <mergeCell ref="A80:B80"/>
    <mergeCell ref="A81:B81"/>
    <mergeCell ref="A82:B82"/>
    <mergeCell ref="A83:B83"/>
    <mergeCell ref="A84:B84"/>
    <mergeCell ref="A85:B85"/>
    <mergeCell ref="E62:F62"/>
    <mergeCell ref="E64:F64"/>
    <mergeCell ref="E67:F67"/>
    <mergeCell ref="E66:F66"/>
    <mergeCell ref="A77:B77"/>
    <mergeCell ref="C76:D76"/>
    <mergeCell ref="A75:B75"/>
    <mergeCell ref="A70:B70"/>
    <mergeCell ref="A71:D71"/>
    <mergeCell ref="A72:D72"/>
    <mergeCell ref="A73:D73"/>
    <mergeCell ref="B74:E74"/>
    <mergeCell ref="E70:F70"/>
    <mergeCell ref="E77:F77"/>
    <mergeCell ref="H56:I56"/>
    <mergeCell ref="E57:F57"/>
    <mergeCell ref="E58:F58"/>
    <mergeCell ref="E59:F59"/>
    <mergeCell ref="E61:F61"/>
    <mergeCell ref="E8:F8"/>
    <mergeCell ref="A9:A35"/>
    <mergeCell ref="B9:B35"/>
    <mergeCell ref="A36:A49"/>
    <mergeCell ref="B36:B49"/>
    <mergeCell ref="E83:F83"/>
    <mergeCell ref="E84:F84"/>
    <mergeCell ref="E76:G76"/>
    <mergeCell ref="E85:F85"/>
    <mergeCell ref="E86:F86"/>
    <mergeCell ref="E78:F78"/>
    <mergeCell ref="E79:F79"/>
    <mergeCell ref="E80:F80"/>
    <mergeCell ref="E81:F81"/>
    <mergeCell ref="E82:F82"/>
    <mergeCell ref="J56:K56"/>
    <mergeCell ref="E65:F65"/>
    <mergeCell ref="A64:A69"/>
    <mergeCell ref="B64:B69"/>
    <mergeCell ref="A1:K4"/>
    <mergeCell ref="E68:F68"/>
    <mergeCell ref="E69:F69"/>
    <mergeCell ref="C7:D7"/>
    <mergeCell ref="E7:G7"/>
    <mergeCell ref="A50:B50"/>
    <mergeCell ref="B58:B62"/>
    <mergeCell ref="A58:A62"/>
    <mergeCell ref="E56:G56"/>
    <mergeCell ref="E60:F60"/>
    <mergeCell ref="E63:F63"/>
    <mergeCell ref="H7:I7"/>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B884-8D6B-4C29-B966-4E4EDA8042CA}">
  <dimension ref="A1:K65"/>
  <sheetViews>
    <sheetView tabSelected="1" zoomScale="85" zoomScaleNormal="85" workbookViewId="0">
      <selection activeCell="B10" sqref="B10"/>
    </sheetView>
  </sheetViews>
  <sheetFormatPr defaultRowHeight="14.4"/>
  <cols>
    <col min="1" max="1" width="12.33203125" style="30" customWidth="1"/>
    <col min="2" max="2" width="21.88671875" customWidth="1"/>
    <col min="3" max="3" width="40.6640625" customWidth="1"/>
    <col min="4" max="4" width="127.109375" style="33" customWidth="1"/>
  </cols>
  <sheetData>
    <row r="1" spans="1:11" ht="14.4" customHeight="1">
      <c r="A1" s="165" t="s">
        <v>161</v>
      </c>
      <c r="B1" s="165"/>
      <c r="C1" s="165"/>
      <c r="D1" s="258"/>
      <c r="E1" s="34"/>
      <c r="F1" s="34"/>
      <c r="G1" s="34"/>
      <c r="H1" s="34"/>
      <c r="I1" s="34"/>
      <c r="J1" s="34"/>
      <c r="K1" s="34"/>
    </row>
    <row r="2" spans="1:11" ht="14.4" customHeight="1">
      <c r="A2" s="165"/>
      <c r="B2" s="165"/>
      <c r="C2" s="165"/>
      <c r="D2" s="258"/>
      <c r="E2" s="34"/>
      <c r="F2" s="34"/>
      <c r="G2" s="34"/>
      <c r="H2" s="34"/>
      <c r="I2" s="34"/>
      <c r="J2" s="34"/>
      <c r="K2" s="34"/>
    </row>
    <row r="3" spans="1:11" ht="14.4" customHeight="1">
      <c r="A3" s="165"/>
      <c r="B3" s="165"/>
      <c r="C3" s="165"/>
      <c r="D3" s="258"/>
      <c r="E3" s="34"/>
      <c r="F3" s="34"/>
      <c r="G3" s="34"/>
      <c r="H3" s="34"/>
      <c r="I3" s="34"/>
      <c r="J3" s="34"/>
      <c r="K3" s="34"/>
    </row>
    <row r="4" spans="1:11" ht="14.4" customHeight="1">
      <c r="A4" s="165"/>
      <c r="B4" s="165"/>
      <c r="C4" s="165"/>
      <c r="D4" s="258"/>
      <c r="E4" s="34"/>
      <c r="F4" s="34"/>
      <c r="G4" s="34"/>
      <c r="H4" s="34"/>
      <c r="I4" s="34"/>
      <c r="J4" s="34"/>
      <c r="K4" s="34"/>
    </row>
    <row r="5" spans="1:11">
      <c r="A5" s="42" t="s">
        <v>162</v>
      </c>
      <c r="B5" s="43" t="s">
        <v>163</v>
      </c>
      <c r="C5" s="43" t="s">
        <v>164</v>
      </c>
      <c r="D5" s="44" t="s">
        <v>165</v>
      </c>
    </row>
    <row r="6" spans="1:11" ht="43.2">
      <c r="A6" s="259" t="s">
        <v>166</v>
      </c>
      <c r="B6" s="51" t="s">
        <v>22</v>
      </c>
      <c r="C6" s="51" t="s">
        <v>167</v>
      </c>
      <c r="D6" s="45" t="s">
        <v>168</v>
      </c>
    </row>
    <row r="7" spans="1:11" ht="28.8">
      <c r="A7" s="260"/>
      <c r="B7" s="37" t="s">
        <v>24</v>
      </c>
      <c r="C7" s="37" t="s">
        <v>169</v>
      </c>
      <c r="D7" s="46" t="s">
        <v>170</v>
      </c>
    </row>
    <row r="8" spans="1:11" ht="28.8">
      <c r="A8" s="260"/>
      <c r="B8" s="52" t="s">
        <v>26</v>
      </c>
      <c r="C8" s="52" t="s">
        <v>171</v>
      </c>
      <c r="D8" s="47" t="s">
        <v>172</v>
      </c>
    </row>
    <row r="9" spans="1:11">
      <c r="A9" s="260"/>
      <c r="B9" s="37" t="s">
        <v>30</v>
      </c>
      <c r="C9" s="37" t="s">
        <v>173</v>
      </c>
      <c r="D9" s="48" t="s">
        <v>174</v>
      </c>
    </row>
    <row r="10" spans="1:11" ht="28.8">
      <c r="A10" s="260"/>
      <c r="B10" s="52" t="s">
        <v>32</v>
      </c>
      <c r="C10" s="52" t="s">
        <v>175</v>
      </c>
      <c r="D10" s="47" t="s">
        <v>176</v>
      </c>
    </row>
    <row r="11" spans="1:11">
      <c r="A11" s="260"/>
      <c r="B11" s="37" t="s">
        <v>34</v>
      </c>
      <c r="C11" s="37" t="s">
        <v>177</v>
      </c>
      <c r="D11" s="48" t="s">
        <v>178</v>
      </c>
    </row>
    <row r="12" spans="1:11" ht="28.8">
      <c r="A12" s="260"/>
      <c r="B12" s="52" t="s">
        <v>37</v>
      </c>
      <c r="C12" s="52" t="s">
        <v>179</v>
      </c>
      <c r="D12" s="47" t="s">
        <v>180</v>
      </c>
    </row>
    <row r="13" spans="1:11" ht="28.8">
      <c r="A13" s="260"/>
      <c r="B13" s="37" t="s">
        <v>39</v>
      </c>
      <c r="C13" s="37" t="s">
        <v>181</v>
      </c>
      <c r="D13" s="46" t="s">
        <v>182</v>
      </c>
    </row>
    <row r="14" spans="1:11">
      <c r="A14" s="260"/>
      <c r="B14" s="52" t="s">
        <v>41</v>
      </c>
      <c r="C14" s="52" t="s">
        <v>183</v>
      </c>
      <c r="D14" s="47" t="s">
        <v>184</v>
      </c>
    </row>
    <row r="15" spans="1:11" ht="28.8">
      <c r="A15" s="260"/>
      <c r="B15" s="37" t="s">
        <v>43</v>
      </c>
      <c r="C15" s="37" t="s">
        <v>185</v>
      </c>
      <c r="D15" s="46" t="s">
        <v>186</v>
      </c>
    </row>
    <row r="16" spans="1:11" ht="28.8">
      <c r="A16" s="260"/>
      <c r="B16" s="52" t="s">
        <v>45</v>
      </c>
      <c r="C16" s="52" t="s">
        <v>187</v>
      </c>
      <c r="D16" s="47" t="s">
        <v>188</v>
      </c>
    </row>
    <row r="17" spans="1:4">
      <c r="A17" s="260"/>
      <c r="B17" s="37" t="s">
        <v>48</v>
      </c>
      <c r="C17" s="37" t="s">
        <v>189</v>
      </c>
      <c r="D17" s="46" t="s">
        <v>190</v>
      </c>
    </row>
    <row r="18" spans="1:4" ht="28.8">
      <c r="A18" s="260"/>
      <c r="B18" s="52" t="s">
        <v>50</v>
      </c>
      <c r="C18" s="52" t="s">
        <v>191</v>
      </c>
      <c r="D18" s="47" t="s">
        <v>192</v>
      </c>
    </row>
    <row r="19" spans="1:4" ht="28.8">
      <c r="A19" s="260"/>
      <c r="B19" s="37" t="s">
        <v>52</v>
      </c>
      <c r="C19" s="37" t="s">
        <v>193</v>
      </c>
      <c r="D19" s="46" t="s">
        <v>194</v>
      </c>
    </row>
    <row r="20" spans="1:4">
      <c r="A20" s="260"/>
      <c r="B20" s="52" t="s">
        <v>54</v>
      </c>
      <c r="C20" s="52" t="s">
        <v>195</v>
      </c>
      <c r="D20" s="47" t="s">
        <v>196</v>
      </c>
    </row>
    <row r="21" spans="1:4">
      <c r="A21" s="260"/>
      <c r="B21" s="37" t="s">
        <v>57</v>
      </c>
      <c r="C21" s="37" t="s">
        <v>197</v>
      </c>
      <c r="D21" s="46" t="s">
        <v>198</v>
      </c>
    </row>
    <row r="22" spans="1:4">
      <c r="A22" s="260"/>
      <c r="B22" s="52" t="s">
        <v>60</v>
      </c>
      <c r="C22" s="52" t="s">
        <v>199</v>
      </c>
      <c r="D22" s="47" t="s">
        <v>200</v>
      </c>
    </row>
    <row r="23" spans="1:4" ht="28.8">
      <c r="A23" s="260"/>
      <c r="B23" s="37" t="s">
        <v>60</v>
      </c>
      <c r="C23" s="36" t="s">
        <v>201</v>
      </c>
      <c r="D23" s="46" t="s">
        <v>200</v>
      </c>
    </row>
    <row r="24" spans="1:4">
      <c r="A24" s="260"/>
      <c r="B24" s="52" t="s">
        <v>60</v>
      </c>
      <c r="C24" s="52" t="s">
        <v>202</v>
      </c>
      <c r="D24" s="47" t="s">
        <v>200</v>
      </c>
    </row>
    <row r="25" spans="1:4">
      <c r="A25" s="260"/>
      <c r="B25" s="37" t="s">
        <v>60</v>
      </c>
      <c r="C25" s="37" t="s">
        <v>203</v>
      </c>
      <c r="D25" s="46" t="s">
        <v>200</v>
      </c>
    </row>
    <row r="26" spans="1:4">
      <c r="A26" s="260"/>
      <c r="B26" s="52" t="s">
        <v>60</v>
      </c>
      <c r="C26" s="52" t="s">
        <v>204</v>
      </c>
      <c r="D26" s="47" t="s">
        <v>200</v>
      </c>
    </row>
    <row r="27" spans="1:4" ht="28.8">
      <c r="A27" s="260"/>
      <c r="B27" s="37" t="s">
        <v>67</v>
      </c>
      <c r="C27" s="36" t="s">
        <v>205</v>
      </c>
      <c r="D27" s="46" t="s">
        <v>206</v>
      </c>
    </row>
    <row r="28" spans="1:4" ht="43.2">
      <c r="A28" s="260"/>
      <c r="B28" s="52" t="s">
        <v>69</v>
      </c>
      <c r="C28" s="52" t="s">
        <v>207</v>
      </c>
      <c r="D28" s="47" t="s">
        <v>208</v>
      </c>
    </row>
    <row r="29" spans="1:4">
      <c r="A29" s="260"/>
      <c r="B29" s="37" t="s">
        <v>71</v>
      </c>
      <c r="C29" s="36" t="s">
        <v>209</v>
      </c>
      <c r="D29" s="46" t="s">
        <v>210</v>
      </c>
    </row>
    <row r="30" spans="1:4">
      <c r="A30" s="261"/>
      <c r="B30" s="53" t="s">
        <v>71</v>
      </c>
      <c r="C30" s="53" t="s">
        <v>211</v>
      </c>
      <c r="D30" s="49" t="s">
        <v>212</v>
      </c>
    </row>
    <row r="31" spans="1:4" ht="28.8" customHeight="1">
      <c r="A31" s="268" t="s">
        <v>213</v>
      </c>
      <c r="B31" s="54" t="s">
        <v>77</v>
      </c>
      <c r="C31" s="54" t="s">
        <v>214</v>
      </c>
      <c r="D31" s="56" t="s">
        <v>215</v>
      </c>
    </row>
    <row r="32" spans="1:4">
      <c r="A32" s="269"/>
      <c r="B32" s="52" t="s">
        <v>79</v>
      </c>
      <c r="C32" s="52" t="s">
        <v>216</v>
      </c>
      <c r="D32" s="57" t="s">
        <v>217</v>
      </c>
    </row>
    <row r="33" spans="1:4" ht="28.8">
      <c r="A33" s="269"/>
      <c r="B33" s="37" t="s">
        <v>81</v>
      </c>
      <c r="C33" s="37" t="s">
        <v>218</v>
      </c>
      <c r="D33" s="46" t="s">
        <v>219</v>
      </c>
    </row>
    <row r="34" spans="1:4">
      <c r="A34" s="269"/>
      <c r="B34" s="37" t="s">
        <v>82</v>
      </c>
      <c r="C34" s="37" t="s">
        <v>220</v>
      </c>
      <c r="D34" s="46" t="s">
        <v>221</v>
      </c>
    </row>
    <row r="35" spans="1:4">
      <c r="A35" s="269"/>
      <c r="B35" s="52" t="s">
        <v>54</v>
      </c>
      <c r="C35" s="52" t="s">
        <v>195</v>
      </c>
      <c r="D35" s="47" t="s">
        <v>196</v>
      </c>
    </row>
    <row r="36" spans="1:4">
      <c r="A36" s="269"/>
      <c r="B36" s="37" t="s">
        <v>85</v>
      </c>
      <c r="C36" s="37" t="s">
        <v>222</v>
      </c>
      <c r="D36" s="46" t="s">
        <v>223</v>
      </c>
    </row>
    <row r="37" spans="1:4">
      <c r="A37" s="269"/>
      <c r="B37" s="52" t="s">
        <v>85</v>
      </c>
      <c r="C37" s="52" t="s">
        <v>224</v>
      </c>
      <c r="D37" s="47" t="s">
        <v>225</v>
      </c>
    </row>
    <row r="38" spans="1:4" ht="28.8">
      <c r="A38" s="269"/>
      <c r="B38" s="37" t="s">
        <v>52</v>
      </c>
      <c r="C38" s="37" t="s">
        <v>193</v>
      </c>
      <c r="D38" s="46" t="s">
        <v>194</v>
      </c>
    </row>
    <row r="39" spans="1:4">
      <c r="A39" s="269"/>
      <c r="B39" s="52" t="s">
        <v>60</v>
      </c>
      <c r="C39" s="52" t="s">
        <v>226</v>
      </c>
      <c r="D39" s="47" t="s">
        <v>200</v>
      </c>
    </row>
    <row r="40" spans="1:4">
      <c r="A40" s="269"/>
      <c r="B40" s="37" t="s">
        <v>60</v>
      </c>
      <c r="C40" s="37" t="s">
        <v>203</v>
      </c>
      <c r="D40" s="46" t="s">
        <v>200</v>
      </c>
    </row>
    <row r="41" spans="1:4">
      <c r="A41" s="269"/>
      <c r="B41" s="52" t="s">
        <v>60</v>
      </c>
      <c r="C41" s="52" t="s">
        <v>199</v>
      </c>
      <c r="D41" s="47" t="s">
        <v>200</v>
      </c>
    </row>
    <row r="42" spans="1:4">
      <c r="A42" s="269"/>
      <c r="B42" s="37" t="s">
        <v>60</v>
      </c>
      <c r="C42" s="37" t="s">
        <v>202</v>
      </c>
      <c r="D42" s="46" t="s">
        <v>200</v>
      </c>
    </row>
    <row r="43" spans="1:4">
      <c r="A43" s="269"/>
      <c r="B43" s="52" t="s">
        <v>60</v>
      </c>
      <c r="C43" s="52" t="s">
        <v>204</v>
      </c>
      <c r="D43" s="47" t="s">
        <v>200</v>
      </c>
    </row>
    <row r="44" spans="1:4">
      <c r="A44" s="270"/>
      <c r="B44" s="55" t="s">
        <v>94</v>
      </c>
      <c r="C44" s="55" t="s">
        <v>227</v>
      </c>
      <c r="D44" s="50" t="s">
        <v>228</v>
      </c>
    </row>
    <row r="45" spans="1:4" ht="28.95" customHeight="1">
      <c r="A45" s="262" t="s">
        <v>229</v>
      </c>
      <c r="B45" s="51" t="s">
        <v>105</v>
      </c>
      <c r="C45" s="51" t="s">
        <v>230</v>
      </c>
      <c r="D45" s="45" t="s">
        <v>231</v>
      </c>
    </row>
    <row r="46" spans="1:4" ht="28.8">
      <c r="A46" s="263"/>
      <c r="B46" s="37" t="s">
        <v>107</v>
      </c>
      <c r="C46" s="37" t="s">
        <v>232</v>
      </c>
      <c r="D46" s="46" t="s">
        <v>233</v>
      </c>
    </row>
    <row r="47" spans="1:4" ht="28.8">
      <c r="A47" s="263"/>
      <c r="B47" s="52" t="s">
        <v>107</v>
      </c>
      <c r="C47" s="52" t="s">
        <v>234</v>
      </c>
      <c r="D47" s="47" t="s">
        <v>235</v>
      </c>
    </row>
    <row r="48" spans="1:4" ht="28.8">
      <c r="A48" s="263"/>
      <c r="B48" s="37" t="s">
        <v>26</v>
      </c>
      <c r="C48" s="37" t="s">
        <v>236</v>
      </c>
      <c r="D48" s="46" t="s">
        <v>172</v>
      </c>
    </row>
    <row r="49" spans="1:4">
      <c r="A49" s="263"/>
      <c r="B49" s="52" t="s">
        <v>110</v>
      </c>
      <c r="C49" s="52" t="s">
        <v>237</v>
      </c>
      <c r="D49" s="57" t="s">
        <v>238</v>
      </c>
    </row>
    <row r="50" spans="1:4" ht="28.8">
      <c r="A50" s="264"/>
      <c r="B50" s="55" t="s">
        <v>107</v>
      </c>
      <c r="C50" s="55" t="s">
        <v>239</v>
      </c>
      <c r="D50" s="50" t="s">
        <v>235</v>
      </c>
    </row>
    <row r="51" spans="1:4" ht="14.4" customHeight="1">
      <c r="A51" s="265" t="s">
        <v>213</v>
      </c>
      <c r="B51" s="51" t="s">
        <v>79</v>
      </c>
      <c r="C51" s="51" t="s">
        <v>240</v>
      </c>
      <c r="D51" s="58" t="s">
        <v>217</v>
      </c>
    </row>
    <row r="52" spans="1:4">
      <c r="A52" s="266"/>
      <c r="B52" s="37" t="s">
        <v>114</v>
      </c>
      <c r="C52" s="37" t="s">
        <v>241</v>
      </c>
      <c r="D52" s="48" t="s">
        <v>242</v>
      </c>
    </row>
    <row r="53" spans="1:4" ht="28.8">
      <c r="A53" s="266"/>
      <c r="B53" s="52" t="s">
        <v>107</v>
      </c>
      <c r="C53" s="52" t="s">
        <v>243</v>
      </c>
      <c r="D53" s="47" t="s">
        <v>244</v>
      </c>
    </row>
    <row r="54" spans="1:4" ht="43.2">
      <c r="A54" s="266"/>
      <c r="B54" s="37" t="s">
        <v>116</v>
      </c>
      <c r="C54" s="37" t="s">
        <v>245</v>
      </c>
      <c r="D54" s="46" t="s">
        <v>246</v>
      </c>
    </row>
    <row r="55" spans="1:4" ht="28.8">
      <c r="A55" s="266"/>
      <c r="B55" s="52" t="s">
        <v>118</v>
      </c>
      <c r="C55" s="52" t="s">
        <v>247</v>
      </c>
      <c r="D55" s="47" t="s">
        <v>248</v>
      </c>
    </row>
    <row r="56" spans="1:4">
      <c r="A56" s="266"/>
      <c r="B56" s="37" t="s">
        <v>110</v>
      </c>
      <c r="C56" s="37" t="s">
        <v>237</v>
      </c>
      <c r="D56" s="48" t="s">
        <v>238</v>
      </c>
    </row>
    <row r="57" spans="1:4">
      <c r="A57" s="267"/>
      <c r="B57" s="53" t="s">
        <v>71</v>
      </c>
      <c r="C57" s="41" t="s">
        <v>209</v>
      </c>
      <c r="D57" s="49" t="s">
        <v>249</v>
      </c>
    </row>
    <row r="58" spans="1:4">
      <c r="A58" s="40"/>
    </row>
    <row r="59" spans="1:4">
      <c r="A59" s="29" t="s">
        <v>263</v>
      </c>
    </row>
    <row r="60" spans="1:4">
      <c r="A60" s="29" t="s">
        <v>160</v>
      </c>
    </row>
    <row r="61" spans="1:4">
      <c r="A61" s="40"/>
    </row>
    <row r="62" spans="1:4">
      <c r="A62" s="40"/>
    </row>
    <row r="63" spans="1:4">
      <c r="A63" s="40"/>
    </row>
    <row r="64" spans="1:4">
      <c r="A64" s="40"/>
    </row>
    <row r="65" spans="1:1">
      <c r="A65" s="40"/>
    </row>
  </sheetData>
  <sheetProtection algorithmName="SHA-512" hashValue="ZtaTK0VLAeJ3vtcMuE9InnERT0W5PjXIDssemmWPc2YsoKilFlQb587KYUR0Ue4bpergG5beEJXF8OGoZTiSAw==" saltValue="z/ssyncx1XN+Hnzlpph6kA==" spinCount="100000" sheet="1" objects="1" scenarios="1"/>
  <mergeCells count="5">
    <mergeCell ref="A1:D4"/>
    <mergeCell ref="A6:A30"/>
    <mergeCell ref="A45:A50"/>
    <mergeCell ref="A51:A57"/>
    <mergeCell ref="A31:A4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0" ma:contentTypeDescription="Een nieuw document maken." ma:contentTypeScope="" ma:versionID="a2aa8f16cf619c8d37bb30363d917a8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372b0124d27172d54e03fb8e8d8a0458"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5b0e42-587f-489a-a1d0-077293544ae4}"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Terms xmlns="http://schemas.microsoft.com/office/infopath/2007/PartnerControls"/>
    </lcf76f155ced4ddcb4097134ff3c332f>
    <TaxCatchAll xmlns="f27fc1aa-2cd6-4878-9e2f-05ddd721f248" xsi:nil="true"/>
  </documentManagement>
</p:properties>
</file>

<file path=customXml/itemProps1.xml><?xml version="1.0" encoding="utf-8"?>
<ds:datastoreItem xmlns:ds="http://schemas.openxmlformats.org/officeDocument/2006/customXml" ds:itemID="{E8FA8288-26B5-4167-8716-E1D501DF35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F4C2DE-3D5C-4694-9056-35F1B42A272F}">
  <ds:schemaRefs>
    <ds:schemaRef ds:uri="http://schemas.microsoft.com/sharepoint/v3/contenttype/forms"/>
  </ds:schemaRefs>
</ds:datastoreItem>
</file>

<file path=customXml/itemProps3.xml><?xml version="1.0" encoding="utf-8"?>
<ds:datastoreItem xmlns:ds="http://schemas.openxmlformats.org/officeDocument/2006/customXml" ds:itemID="{6693617E-3070-4D47-91BB-3B4DB4ADE984}">
  <ds:schemaRefs>
    <ds:schemaRef ds:uri="http://purl.org/dc/terms/"/>
    <ds:schemaRef ds:uri="http://schemas.microsoft.com/office/2006/documentManagement/types"/>
    <ds:schemaRef ds:uri="http://schemas.microsoft.com/office/infopath/2007/PartnerControls"/>
    <ds:schemaRef ds:uri="f27fc1aa-2cd6-4878-9e2f-05ddd721f248"/>
    <ds:schemaRef ds:uri="http://schemas.openxmlformats.org/package/2006/metadata/core-properties"/>
    <ds:schemaRef ds:uri="http://purl.org/dc/dcmitype/"/>
    <ds:schemaRef ds:uri="http://purl.org/dc/elements/1.1/"/>
    <ds:schemaRef ds:uri="a7c6341d-d295-448a-8d33-8d421b72208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Calculatieblad B Aanbesteding</vt:lpstr>
      <vt:lpstr>Omschrijving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De Groot | Younggroup</dc:creator>
  <cp:keywords/>
  <dc:description/>
  <cp:lastModifiedBy>Kim Hulshoff | Younggroup</cp:lastModifiedBy>
  <cp:revision/>
  <dcterms:created xsi:type="dcterms:W3CDTF">2024-02-20T10:23:44Z</dcterms:created>
  <dcterms:modified xsi:type="dcterms:W3CDTF">2024-11-19T12:06:45Z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0x010100EF1A63A97D9E8A46891D321ED92E4998</vt:lpwstr>
  </property>
  <property fmtid="{D5CDD505-2E9C-101B-9397-08002B2CF9AE}" pid="3" name="MediaServiceImageTags">
    <vt:lpwstr/>
  </property>
  <property fmtid="{D5CDD505-2E9C-101B-9397-08002B2CF9AE}" pid="4" name="Order">
    <vt:r8>43100</vt:r8>
  </property>
  <property fmtid="{D5CDD505-2E9C-101B-9397-08002B2CF9AE}" pid="5" name="xd_Signature">
    <vt:bool>false</vt:bool>
  </property>
  <property fmtid="{D5CDD505-2E9C-101B-9397-08002B2CF9AE}" pid="6" name="SharedWithUsers">
    <vt:lpwstr>28;#Kim Hulshoff | Younggroup;#7;#Bart de Jong | Younggroup</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