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youngfacilitybv.sharepoint.com/sites/Islamitischescholen/Gedeelde documenten/General/Aanbesteding/"/>
    </mc:Choice>
  </mc:AlternateContent>
  <xr:revisionPtr revIDLastSave="25" documentId="13_ncr:1_{763D3352-8B70-4C61-9190-33E4249A957E}" xr6:coauthVersionLast="47" xr6:coauthVersionMax="47" xr10:uidLastSave="{935E9309-66E9-4745-B4F7-DA4AEF4A47CD}"/>
  <bookViews>
    <workbookView xWindow="28680" yWindow="-45" windowWidth="29040" windowHeight="15720" xr2:uid="{105F4467-5171-4162-B130-AFFD67300A8C}"/>
  </bookViews>
  <sheets>
    <sheet name="Calculatieblad W Aanbesteding" sheetId="1" r:id="rId1"/>
    <sheet name="Omschrijving werkzaamhed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I15" i="1"/>
  <c r="I12" i="1"/>
  <c r="I13" i="1"/>
  <c r="I11" i="1"/>
  <c r="G40" i="1" l="1"/>
  <c r="I29" i="1"/>
  <c r="J29" i="1" s="1"/>
  <c r="I30" i="1"/>
  <c r="J30" i="1" s="1"/>
  <c r="I31" i="1"/>
  <c r="J31" i="1" s="1"/>
  <c r="I28" i="1"/>
  <c r="I26" i="1"/>
  <c r="I27" i="1"/>
  <c r="I25" i="1"/>
  <c r="I17" i="1"/>
  <c r="I16" i="1"/>
  <c r="I10" i="1"/>
  <c r="I9" i="1"/>
  <c r="F57" i="1"/>
  <c r="F56" i="1"/>
  <c r="E55" i="1" l="1"/>
  <c r="F55" i="1" s="1"/>
  <c r="E54" i="1"/>
  <c r="F54" i="1" s="1"/>
  <c r="E53" i="1"/>
  <c r="F53" i="1" s="1"/>
  <c r="G46" i="1"/>
  <c r="G45" i="1"/>
  <c r="G44" i="1"/>
  <c r="G43" i="1"/>
  <c r="G42" i="1"/>
  <c r="G41" i="1"/>
  <c r="J28" i="1"/>
  <c r="J27" i="1"/>
  <c r="J26" i="1"/>
  <c r="J25" i="1"/>
  <c r="I18" i="1" l="1"/>
  <c r="F58" i="1"/>
  <c r="J32" i="1"/>
  <c r="G47" i="1"/>
  <c r="I62" i="1" l="1"/>
</calcChain>
</file>

<file path=xl/sharedStrings.xml><?xml version="1.0" encoding="utf-8"?>
<sst xmlns="http://schemas.openxmlformats.org/spreadsheetml/2006/main" count="206" uniqueCount="141">
  <si>
    <t>Alleen de gele velden invullen</t>
  </si>
  <si>
    <t>1. Vervangend onderhoud</t>
  </si>
  <si>
    <t>Arbeidskosten</t>
  </si>
  <si>
    <t>Materiaalkosten</t>
  </si>
  <si>
    <t>Totaal</t>
  </si>
  <si>
    <t>BRIN</t>
  </si>
  <si>
    <t>School</t>
  </si>
  <si>
    <t xml:space="preserve">A. Omschrijving </t>
  </si>
  <si>
    <t>Handeling</t>
  </si>
  <si>
    <t>B. Geschat aantal stuks, danwel m1</t>
  </si>
  <si>
    <t>C. Tarief per eenheid (in € excl. BTW)</t>
  </si>
  <si>
    <t>D. Bruto materiaalkosten per eenheid (in € excl. BTW)</t>
  </si>
  <si>
    <t>E. Korting op bruto adviesprijs %</t>
  </si>
  <si>
    <t>G. Totaalprijs eenmalig (in euro's excl. btw) (2025 -2029)</t>
  </si>
  <si>
    <t>CV-pomp</t>
  </si>
  <si>
    <t>Vervangen</t>
  </si>
  <si>
    <t>Ketel CV</t>
  </si>
  <si>
    <t>Dakventilator</t>
  </si>
  <si>
    <t>Totaal in euro's exclusief BTW</t>
  </si>
  <si>
    <r>
      <t xml:space="preserve">Huidige installaties staan met specificaties weergeven in de </t>
    </r>
    <r>
      <rPr>
        <b/>
        <sz val="10"/>
        <rFont val="Arial"/>
        <family val="2"/>
      </rPr>
      <t>assetlijst Bijlage 11</t>
    </r>
    <r>
      <rPr>
        <sz val="10"/>
        <rFont val="Arial"/>
        <family val="2"/>
      </rPr>
      <t>, bij vervanging van installaties wordt uitgegaan van hetzelfde merk/type dan wel aantoonbaar minimaal vergelijkbaar.</t>
    </r>
  </si>
  <si>
    <t xml:space="preserve">In bovenstaande tabel voor het vervangend onderhoud zijn de assets toegevoegd uit het MJOP die de komende 5 jaar (t/m 2029) op de planning staan om te vervangen. </t>
  </si>
  <si>
    <t>2. Preventief onderhoud</t>
  </si>
  <si>
    <t xml:space="preserve">School </t>
  </si>
  <si>
    <t>A. Omschrijving</t>
  </si>
  <si>
    <t>B. Aantal eenheden (per jaar)</t>
  </si>
  <si>
    <t>G. Totaalprijs per 5 jaar (in euro's excl. btw) (2025 -2029)</t>
  </si>
  <si>
    <t>Jaarlijks onderhoud</t>
  </si>
  <si>
    <r>
      <t xml:space="preserve">In </t>
    </r>
    <r>
      <rPr>
        <b/>
        <sz val="10"/>
        <rFont val="Arial"/>
        <family val="2"/>
      </rPr>
      <t>kolom C</t>
    </r>
    <r>
      <rPr>
        <sz val="10"/>
        <rFont val="Arial"/>
        <family val="2"/>
      </rPr>
      <t xml:space="preserve"> vult u de arbeidskosten in voor het doen van onderhoud voor één eenheid</t>
    </r>
  </si>
  <si>
    <r>
      <t xml:space="preserve">In </t>
    </r>
    <r>
      <rPr>
        <b/>
        <sz val="10"/>
        <rFont val="Arial"/>
        <family val="2"/>
      </rPr>
      <t>kolom D</t>
    </r>
    <r>
      <rPr>
        <sz val="10"/>
        <rFont val="Arial"/>
        <family val="2"/>
      </rPr>
      <t xml:space="preserve"> vult u alle materiaalkosten in behorende bij periodiek onderhoud voor één eenheidstype </t>
    </r>
  </si>
  <si>
    <r>
      <t>In</t>
    </r>
    <r>
      <rPr>
        <b/>
        <sz val="10"/>
        <rFont val="Arial"/>
        <family val="2"/>
      </rPr>
      <t xml:space="preserve"> Kolom E</t>
    </r>
    <r>
      <rPr>
        <sz val="10"/>
        <rFont val="Arial"/>
        <family val="2"/>
      </rPr>
      <t xml:space="preserve"> vult u éénmaal het kortingspercentage in, gelijk aan andere kortingpercentages</t>
    </r>
  </si>
  <si>
    <t>3. Correctief onderhoud tarieven</t>
  </si>
  <si>
    <t xml:space="preserve">Arbeidskosten </t>
  </si>
  <si>
    <t>A. Omschrijving tarieven</t>
  </si>
  <si>
    <t>B. Geschat aantal uren per jaar voor alle locaties</t>
  </si>
  <si>
    <t>C. Arbeidsloon per uur in (in € excl. BTW)</t>
  </si>
  <si>
    <t>D. Materiaal</t>
  </si>
  <si>
    <t>E. Korting materiaal , percentage</t>
  </si>
  <si>
    <t>F. Totaalprijs per 5 jaar (in € excl. BTW) (2025 -2029)</t>
  </si>
  <si>
    <t>Door de weeks van 7:00 - 18:00 uur</t>
  </si>
  <si>
    <t>Overwerk eerste twee uur na werktijd</t>
  </si>
  <si>
    <t>Overwerk 's avonds/'s nachts en zaterdagen</t>
  </si>
  <si>
    <t>Overwerk zon- en feestdagen</t>
  </si>
  <si>
    <t>Installateur Tarief 1 CV en warmtenet</t>
  </si>
  <si>
    <t>Installateur Tarief 2 Loodgieter</t>
  </si>
  <si>
    <t>Installateur Tarief 3 specialist (LBK, ventilatie, WTW)</t>
  </si>
  <si>
    <t>De materiaalkosten en de geschatte uren voor correctief onderhoud zijn indicatief voor het maken van een eerlijk vergelijk.</t>
  </si>
  <si>
    <t>4. Correctief onderhoud opslagpercentages</t>
  </si>
  <si>
    <t>A. Opslag</t>
  </si>
  <si>
    <t>B. Opslagpercentage</t>
  </si>
  <si>
    <t>Uren (alle locaties) / indicatiebedrag</t>
  </si>
  <si>
    <t>Tarief*</t>
  </si>
  <si>
    <t xml:space="preserve">Totaal 5 jaar </t>
  </si>
  <si>
    <t xml:space="preserve"> </t>
  </si>
  <si>
    <t>Opslagpercentage materiaal</t>
  </si>
  <si>
    <t>Opslagpercentage onderaannemers</t>
  </si>
  <si>
    <t>* Er is hier uitgegaan van het Installateur Tarief 1 CV en warmtenet</t>
  </si>
  <si>
    <t>5. Totaal onderhoud</t>
  </si>
  <si>
    <t>Totaal kosten in euro's exclusief BTW (1. groot onderhoud, 2. preventief onderhoud en  3, &amp; 4. correctief onderhoud</t>
  </si>
  <si>
    <t>Genoemde aantallen, m2, producten en uren op dit calculatieblad zijn indicatief en betreffen een orde grootte bepaling om tot een prijsvergelijk te komen, hieraan kunnen door de inschrijver geen rechten worden ontleend.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</si>
  <si>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</si>
  <si>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In ieder apart deel prijsblad dienen kortingen op de bruto adviesprijs gelijk te zijn.</t>
  </si>
  <si>
    <t>De prijzen dienen gebaseerd te zijn op de technische omschrijving in de bijlage 11 en de daarin genoemde fabrikaten of gelijkwaardig</t>
  </si>
  <si>
    <t>Naam inschrijver</t>
  </si>
  <si>
    <t>Naam tekenbevoegde</t>
  </si>
  <si>
    <t>Handtekening</t>
  </si>
  <si>
    <t>Datum</t>
  </si>
  <si>
    <t xml:space="preserve">Commercieel vertrouwelijk </t>
  </si>
  <si>
    <t>F. Totaalprijs per jaar</t>
  </si>
  <si>
    <t>Bijlage 5 Calculatieblad W</t>
  </si>
  <si>
    <t>Werkomschrijving</t>
  </si>
  <si>
    <t>Werkcode werkzaamheden</t>
  </si>
  <si>
    <t>27YG</t>
  </si>
  <si>
    <t>Al Qalam</t>
  </si>
  <si>
    <t>23VH</t>
  </si>
  <si>
    <t>An Noer</t>
  </si>
  <si>
    <t>Locatie</t>
  </si>
  <si>
    <t>Werkcode</t>
  </si>
  <si>
    <t>Omschrijving</t>
  </si>
  <si>
    <t>Inhoud werkzaamheden</t>
  </si>
  <si>
    <t>Al Qalam
(Vervangend onderhoud)</t>
  </si>
  <si>
    <t>P269Z21CG</t>
  </si>
  <si>
    <t>Lift kooi herstellen</t>
  </si>
  <si>
    <t>Opname doen van de gebreken, adviseren over herstel of volleidge vervangingen van lift kooi en uitvoeren van deze werkzaamheden</t>
  </si>
  <si>
    <t>An Noer (Vervangend onderhoud)</t>
  </si>
  <si>
    <t>Al Qalam (Preventief onderhoud)</t>
  </si>
  <si>
    <t xml:space="preserve">An Noer (Preventief onderhoud)
</t>
  </si>
  <si>
    <t>Omschrijving werkzaamheden calculatieblad W</t>
  </si>
  <si>
    <t>CV-Ketel</t>
  </si>
  <si>
    <t>P269Z21CQ</t>
  </si>
  <si>
    <t>Ketel vervangen</t>
  </si>
  <si>
    <t>Vervangen ketel voor minimaal gelijkwaardig of betere variant , zoals voorgeschreven door leverancier en volgens geldende wet- en regelgeving</t>
  </si>
  <si>
    <t>Plaatsen</t>
  </si>
  <si>
    <t>P269Z21CY</t>
  </si>
  <si>
    <t>Combiwarmtepomp bron-lucht</t>
  </si>
  <si>
    <t>Plaatsen en toepassen van een bron lucht-buitenopstelling in samenwerking met de nieuwe cv-ketel opstelling, zoals voorgeschreven door leverancier en volgens geldende wet- en regelgeving</t>
  </si>
  <si>
    <t>P269Z21CR</t>
  </si>
  <si>
    <t>P269Z21CS</t>
  </si>
  <si>
    <t>CV-pomp vervangen</t>
  </si>
  <si>
    <t>Vervangen pomp  voor minimaal gelijkwaardig of betere variant , zoals voorgeschreven door leverancier en volgens geldende wet- en regelgeving</t>
  </si>
  <si>
    <t>Jaarlijkse inspectie en keuring cv-ketel zoals voorgeschreven door leverancier en volgens geldende wet-en regelgeving</t>
  </si>
  <si>
    <t>Ketel jaarlijks onderhoud</t>
  </si>
  <si>
    <t>Warmtepomp toepassen</t>
  </si>
  <si>
    <t>P269Z21CT</t>
  </si>
  <si>
    <t>CV-leidingen</t>
  </si>
  <si>
    <t>Herstellen</t>
  </si>
  <si>
    <t>CV-leidingen herstellen</t>
  </si>
  <si>
    <t>P269Z21CU</t>
  </si>
  <si>
    <t>Inspecteren op beschadigingen, gebreken e.d. Beschadigingen, gebreken e.d. herstellen of bijwerken.</t>
  </si>
  <si>
    <t>CV Expansievat</t>
  </si>
  <si>
    <t>Vervangen expansievat voor minimaal gelijkwaardig of betere variant , zoals voorgeschreven door leverancier en volgens geldende wet- en regelgeving</t>
  </si>
  <si>
    <t>P269Z21CV</t>
  </si>
  <si>
    <t>CV-expansievat vervangen</t>
  </si>
  <si>
    <t>Heteluchtverwarming</t>
  </si>
  <si>
    <t>P269Z21CW</t>
  </si>
  <si>
    <t>Combi-dakdoorvoer</t>
  </si>
  <si>
    <t>P063H01CD</t>
  </si>
  <si>
    <t>Combi-dakdoorvoer vervangen</t>
  </si>
  <si>
    <t>Mechanische ventilatie-unit</t>
  </si>
  <si>
    <t>P269Z21CX</t>
  </si>
  <si>
    <t>Mechanische ventilatie-unit vervangen</t>
  </si>
  <si>
    <t>Vervangen mechanische ventilatie-unit voor minimaal gelijkwaardig of betere variant , zoals voorgeschreven door leverancier en volgens
geldende wet- en regelgeving</t>
  </si>
  <si>
    <t>Jaarlijkse inspectie en keuring mechanische ventilatie-unit zoals voorgeschreven door leverancier en volgens geldende wet-en regelgeving</t>
  </si>
  <si>
    <t>Mechanische ventilatie-unit jaarlijks onderhoud</t>
  </si>
  <si>
    <t>Dakdoorvoer lossnijden van dakbedekking en verwijderen. Nieuwe metalen dakdoorvoer met plakplaat aanbrengen op dakbeschot en lucht- en 
waterdicht afwerken.</t>
  </si>
  <si>
    <t>P269Z21CZ</t>
  </si>
  <si>
    <t>Dakventilator jaarlijks onderhoud</t>
  </si>
  <si>
    <t>Jaarlijkse inspectie en keuring dakventilator zoals voorgeschreven door leverancier en volgens geldende wet-en regelgeving</t>
  </si>
  <si>
    <t>Ventilatie + WTW jaarlijks onderhoud</t>
  </si>
  <si>
    <t>P269Z21DA</t>
  </si>
  <si>
    <t>Ventilatie-unit incl. WTW</t>
  </si>
  <si>
    <t>Jaarlijkse inspectie en keuring ventilatie-unit + WTW zoals voorgeschreven door leverancier en volgens geldende wet-en regelgeving</t>
  </si>
  <si>
    <t>Vervangen ventilatiekanelen voo gelijkwaardige variant, open leggen van plafond, vervangen van kanalen, dichtleggen van plafond, werkplek schoon achterlaten</t>
  </si>
  <si>
    <t>Ventilatiekanalen vervangen</t>
  </si>
  <si>
    <t>P269Z21DB</t>
  </si>
  <si>
    <t>Luchtverdeelslang</t>
  </si>
  <si>
    <t>Jaarlijks reinigen (aantal op basis van m1)</t>
  </si>
  <si>
    <t>P269Z21DC</t>
  </si>
  <si>
    <t>Jaarlijks reinigen van de luchtverdeelslang zoals voorgeschreven door leverancier</t>
  </si>
  <si>
    <t>Luchtverdeelslang jaarlijks reinigen</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</si>
  <si>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2025, gelijk is aan 100 en pas met ingang  van 1 januari 2026 mag worden geindexeerd.</t>
  </si>
  <si>
    <t>Onderhoudspartij voor Bouwkundig, Elektrotechnische &amp; werktuigbouwkundige installaties, Stichting Islamitische Scholen Rijn en Gouwe - PRJ-2402003.01, 3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</si>
</sst>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font>
      <sz val="11"/>
      <color theme="1"/>
      <name val="Aptos Narrow"/>
      <family val="2"/>
      <scheme val="minor"/>
    </font>
    <font>
      <sz val="11"/>
      <color theme="1"/>
      <name val="Aptos Narrow"/>
      <family val="2"/>
      <scheme val="minor"/>
    </font>
    <font>
      <b/>
      <sz val="11"/>
      <color theme="0"/>
      <name val="Aptos Narrow"/>
      <family val="2"/>
      <scheme val="minor"/>
    </font>
    <font>
      <b/>
      <sz val="36"/>
      <color theme="0"/>
      <name val="Arial"/>
      <family val="2"/>
    </font>
    <font>
      <b/>
      <sz val="14"/>
      <color theme="0"/>
      <name val="Arial"/>
      <family val="2"/>
    </font>
    <font>
      <i/>
      <sz val="10"/>
      <color theme="1"/>
      <name val="Aptos Narrow"/>
      <family val="2"/>
      <scheme val="minor"/>
    </font>
    <font>
      <b/>
      <sz val="10"/>
      <name val="Arial"/>
      <family val="2"/>
    </font>
    <font>
      <b/>
      <sz val="14"/>
      <name val="Arial"/>
      <family val="2"/>
    </font>
    <font>
      <b/>
      <sz val="10"/>
      <color theme="0"/>
      <name val="Arial"/>
      <family val="2"/>
    </font>
    <font>
      <sz val="10"/>
      <name val="Pres Elite"/>
    </font>
    <font>
      <sz val="10"/>
      <name val="Arial"/>
      <family val="2"/>
    </font>
    <font>
      <sz val="10"/>
      <color rgb="FFFF0000"/>
      <name val="Aptos Narrow"/>
      <family val="2"/>
      <scheme val="minor"/>
    </font>
    <font>
      <sz val="9"/>
      <color theme="1"/>
      <name val="Arial"/>
      <family val="2"/>
    </font>
    <font>
      <b/>
      <sz val="11"/>
      <color theme="1"/>
      <name val="Aptos Narrow"/>
      <family val="2"/>
      <scheme val="minor"/>
    </font>
    <font>
      <sz val="10"/>
      <color theme="1"/>
      <name val="Arial"/>
      <family val="2"/>
    </font>
  </fonts>
  <fills count="12">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rgb="FF000000"/>
      </patternFill>
    </fill>
    <fill>
      <patternFill patternType="solid">
        <fgColor rgb="FFDAF2D0"/>
        <bgColor indexed="64"/>
      </patternFill>
    </fill>
    <fill>
      <patternFill patternType="solid">
        <fgColor rgb="FFD9D9D9"/>
        <bgColor indexed="64"/>
      </patternFill>
    </fill>
    <fill>
      <patternFill patternType="solid">
        <fgColor rgb="FFE2EFDA"/>
        <bgColor indexed="64"/>
      </patternFill>
    </fill>
  </fills>
  <borders count="65">
    <border>
      <left/>
      <right/>
      <top/>
      <bottom/>
      <diagonal/>
    </border>
    <border>
      <left/>
      <right style="thin">
        <color theme="0" tint="-0.14993743705557422"/>
      </right>
      <top/>
      <bottom style="thin">
        <color theme="2"/>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3743705557422"/>
      </bottom>
      <diagonal/>
    </border>
    <border>
      <left style="thin">
        <color theme="2"/>
      </left>
      <right style="thin">
        <color theme="2"/>
      </right>
      <top style="thin">
        <color theme="2"/>
      </top>
      <bottom/>
      <diagonal/>
    </border>
    <border>
      <left/>
      <right style="thin">
        <color theme="2"/>
      </right>
      <top style="thin">
        <color theme="2"/>
      </top>
      <bottom/>
      <diagonal/>
    </border>
    <border>
      <left/>
      <right style="thin">
        <color theme="0" tint="-0.14990691854609822"/>
      </right>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bottom style="thin">
        <color theme="2"/>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top style="thin">
        <color theme="2"/>
      </top>
      <bottom/>
      <diagonal/>
    </border>
    <border>
      <left/>
      <right style="thin">
        <color theme="0" tint="-0.14996795556505021"/>
      </right>
      <top style="thin">
        <color theme="2"/>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right style="thin">
        <color theme="2"/>
      </right>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style="thin">
        <color theme="2"/>
      </right>
      <top style="thin">
        <color theme="0" tint="-0.14990691854609822"/>
      </top>
      <bottom style="thin">
        <color theme="0" tint="-0.1499069185460982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9847407452621"/>
      </right>
      <top/>
      <bottom/>
      <diagonal/>
    </border>
    <border>
      <left/>
      <right style="thin">
        <color auto="1"/>
      </right>
      <top/>
      <bottom/>
      <diagonal/>
    </border>
    <border>
      <left style="thin">
        <color rgb="FFD9D9D9"/>
      </left>
      <right style="thin">
        <color rgb="FFD9D9D9"/>
      </right>
      <top style="thin">
        <color rgb="FFD9D9D9"/>
      </top>
      <bottom style="thin">
        <color indexed="64"/>
      </bottom>
      <diagonal/>
    </border>
    <border>
      <left style="thin">
        <color rgb="FFD9D9D9"/>
      </left>
      <right style="thin">
        <color indexed="64"/>
      </right>
      <top style="thin">
        <color rgb="FFD9D9D9"/>
      </top>
      <bottom style="thin">
        <color indexed="64"/>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style="thin">
        <color rgb="FFD9D9D9"/>
      </left>
      <right style="thin">
        <color indexed="64"/>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rgb="FFD9D9D9"/>
      </top>
      <bottom style="thin">
        <color rgb="FFD9D9D9"/>
      </bottom>
      <diagonal/>
    </border>
    <border>
      <left style="thin">
        <color rgb="FFD9D9D9"/>
      </left>
      <right style="thin">
        <color rgb="FFD9D9D9"/>
      </right>
      <top/>
      <bottom style="thin">
        <color indexed="64"/>
      </bottom>
      <diagonal/>
    </border>
    <border>
      <left/>
      <right style="thin">
        <color rgb="FFD9D9D9"/>
      </right>
      <top style="thin">
        <color indexed="64"/>
      </top>
      <bottom/>
      <diagonal/>
    </border>
    <border>
      <left/>
      <right style="thin">
        <color rgb="FFD9D9D9"/>
      </right>
      <top/>
      <bottom/>
      <diagonal/>
    </border>
    <border>
      <left/>
      <right style="thin">
        <color rgb="FFD9D9D9"/>
      </right>
      <top/>
      <bottom style="thin">
        <color indexed="64"/>
      </bottom>
      <diagonal/>
    </border>
    <border>
      <left/>
      <right/>
      <top/>
      <bottom style="thin">
        <color indexed="64"/>
      </bottom>
      <diagonal/>
    </border>
    <border>
      <left/>
      <right style="thin">
        <color auto="1"/>
      </right>
      <top/>
      <bottom style="thin">
        <color indexed="64"/>
      </bottom>
      <diagonal/>
    </border>
    <border>
      <left style="thin">
        <color rgb="FFD9D9D9"/>
      </left>
      <right/>
      <top/>
      <bottom style="thin">
        <color indexed="64"/>
      </bottom>
      <diagonal/>
    </border>
    <border>
      <left style="thin">
        <color rgb="FFD9D9D9"/>
      </left>
      <right style="thin">
        <color rgb="FFD9D9D9"/>
      </right>
      <top style="thin">
        <color rgb="FFD9D9D9"/>
      </top>
      <bottom/>
      <diagonal/>
    </border>
    <border>
      <left style="thin">
        <color rgb="FFD9D9D9"/>
      </left>
      <right style="thin">
        <color indexed="64"/>
      </right>
      <top style="thin">
        <color rgb="FFD9D9D9"/>
      </top>
      <bottom/>
      <diagonal/>
    </border>
    <border>
      <left style="thin">
        <color rgb="FFD9D9D9"/>
      </left>
      <right/>
      <top/>
      <bottom/>
      <diagonal/>
    </border>
    <border>
      <left style="thin">
        <color theme="0" tint="-0.14993743705557422"/>
      </left>
      <right/>
      <top style="thin">
        <color theme="0" tint="-0.14990691854609822"/>
      </top>
      <bottom/>
      <diagonal/>
    </border>
    <border>
      <left style="thin">
        <color theme="0" tint="-0.14993743705557422"/>
      </left>
      <right style="thin">
        <color theme="0" tint="-0.14990691854609822"/>
      </right>
      <top style="thin">
        <color theme="0" tint="-0.14990691854609822"/>
      </top>
      <bottom/>
      <diagonal/>
    </border>
    <border>
      <left/>
      <right style="thin">
        <color theme="0" tint="-0.14993743705557422"/>
      </right>
      <top style="thin">
        <color theme="0" tint="-0.14990691854609822"/>
      </top>
      <bottom/>
      <diagonal/>
    </border>
    <border>
      <left style="thin">
        <color rgb="FFD9D9D9"/>
      </left>
      <right style="thin">
        <color indexed="64"/>
      </right>
      <top style="thin">
        <color indexed="64"/>
      </top>
      <bottom style="thin">
        <color rgb="FFD9D9D9"/>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90691854609822"/>
      </left>
      <right/>
      <top style="thin">
        <color theme="0" tint="-0.149937437055574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right style="thin">
        <color theme="0" tint="-0.14993743705557422"/>
      </right>
      <top style="thin">
        <color rgb="FFD9D9D9"/>
      </top>
      <bottom/>
      <diagonal/>
    </border>
    <border>
      <left style="thin">
        <color theme="0" tint="-0.14993743705557422"/>
      </left>
      <right style="thin">
        <color theme="0" tint="-0.14993743705557422"/>
      </right>
      <top style="thin">
        <color rgb="FFD9D9D9"/>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233">
    <xf numFmtId="0" fontId="0" fillId="0" borderId="0" xfId="0"/>
    <xf numFmtId="44" fontId="10" fillId="4" borderId="6" xfId="1" applyFont="1" applyFill="1" applyBorder="1" applyAlignment="1" applyProtection="1">
      <alignment wrapText="1"/>
      <protection locked="0"/>
    </xf>
    <xf numFmtId="9" fontId="10" fillId="4" borderId="6" xfId="2" applyFont="1" applyFill="1" applyBorder="1" applyAlignment="1" applyProtection="1">
      <alignment vertical="top"/>
      <protection locked="0"/>
    </xf>
    <xf numFmtId="44" fontId="10" fillId="4" borderId="14" xfId="1" applyFont="1" applyFill="1" applyBorder="1" applyAlignment="1" applyProtection="1">
      <alignment wrapText="1"/>
      <protection locked="0"/>
    </xf>
    <xf numFmtId="9" fontId="10" fillId="4" borderId="14" xfId="2" applyFont="1" applyFill="1" applyBorder="1" applyAlignment="1" applyProtection="1">
      <alignment vertical="top"/>
      <protection locked="0"/>
    </xf>
    <xf numFmtId="44" fontId="10" fillId="6" borderId="14" xfId="1" quotePrefix="1" applyFont="1" applyFill="1" applyBorder="1" applyAlignment="1" applyProtection="1">
      <alignment vertical="top"/>
    </xf>
    <xf numFmtId="44" fontId="10" fillId="4" borderId="15" xfId="1" applyFont="1" applyFill="1" applyBorder="1" applyAlignment="1" applyProtection="1">
      <alignment wrapText="1"/>
      <protection locked="0"/>
    </xf>
    <xf numFmtId="9" fontId="10" fillId="4" borderId="15" xfId="2" applyFont="1" applyFill="1" applyBorder="1" applyAlignment="1" applyProtection="1">
      <alignment vertical="top"/>
      <protection locked="0"/>
    </xf>
    <xf numFmtId="44" fontId="10" fillId="3" borderId="15" xfId="1" quotePrefix="1" applyFont="1" applyFill="1" applyBorder="1" applyAlignment="1" applyProtection="1">
      <alignment vertical="top"/>
    </xf>
    <xf numFmtId="44" fontId="10" fillId="4" borderId="22" xfId="1" applyFont="1" applyFill="1" applyBorder="1" applyAlignment="1" applyProtection="1">
      <alignment wrapText="1"/>
      <protection locked="0"/>
    </xf>
    <xf numFmtId="9" fontId="10" fillId="4" borderId="22" xfId="2" applyFont="1" applyFill="1" applyBorder="1" applyAlignment="1" applyProtection="1">
      <alignment vertical="top"/>
      <protection locked="0"/>
    </xf>
    <xf numFmtId="44" fontId="10" fillId="6" borderId="23" xfId="1" applyFont="1" applyFill="1" applyBorder="1" applyAlignment="1" applyProtection="1">
      <alignment vertical="top"/>
    </xf>
    <xf numFmtId="44" fontId="10" fillId="4" borderId="25" xfId="1" applyFont="1" applyFill="1" applyBorder="1" applyAlignment="1" applyProtection="1">
      <alignment wrapText="1"/>
      <protection locked="0"/>
    </xf>
    <xf numFmtId="9" fontId="10" fillId="4" borderId="25" xfId="2" applyFont="1" applyFill="1" applyBorder="1" applyAlignment="1" applyProtection="1">
      <alignment vertical="top"/>
      <protection locked="0"/>
    </xf>
    <xf numFmtId="44" fontId="10" fillId="3" borderId="26" xfId="1" applyFont="1" applyFill="1" applyBorder="1" applyAlignment="1" applyProtection="1">
      <alignment vertical="top"/>
    </xf>
    <xf numFmtId="44" fontId="10" fillId="6" borderId="26" xfId="1" applyFont="1" applyFill="1" applyBorder="1" applyAlignment="1" applyProtection="1">
      <alignment vertical="top"/>
    </xf>
    <xf numFmtId="44" fontId="10" fillId="3" borderId="25" xfId="1" applyFont="1" applyFill="1" applyBorder="1" applyAlignment="1" applyProtection="1">
      <alignment horizontal="center" vertical="top"/>
    </xf>
    <xf numFmtId="44" fontId="10" fillId="6" borderId="25" xfId="1" applyFont="1" applyFill="1" applyBorder="1" applyAlignment="1" applyProtection="1">
      <alignment horizontal="center" vertical="top"/>
    </xf>
    <xf numFmtId="44" fontId="8" fillId="2" borderId="25" xfId="1" applyFont="1" applyFill="1" applyBorder="1" applyAlignment="1" applyProtection="1">
      <alignment wrapText="1"/>
    </xf>
    <xf numFmtId="0" fontId="0" fillId="0" borderId="0" xfId="0" applyAlignment="1">
      <alignment vertical="center"/>
    </xf>
    <xf numFmtId="44" fontId="10" fillId="6" borderId="22" xfId="1" applyFont="1" applyFill="1" applyBorder="1" applyAlignment="1" applyProtection="1">
      <alignment horizontal="center"/>
    </xf>
    <xf numFmtId="44" fontId="10" fillId="3" borderId="25" xfId="1" applyFont="1" applyFill="1" applyBorder="1" applyAlignment="1" applyProtection="1">
      <alignment horizontal="center"/>
    </xf>
    <xf numFmtId="44" fontId="10" fillId="6" borderId="25" xfId="1" applyFont="1" applyFill="1" applyBorder="1" applyAlignment="1" applyProtection="1">
      <alignment horizontal="center"/>
    </xf>
    <xf numFmtId="0" fontId="0" fillId="0" borderId="0" xfId="0" applyAlignment="1">
      <alignment horizontal="left" vertical="center"/>
    </xf>
    <xf numFmtId="44" fontId="10" fillId="3" borderId="25" xfId="1" applyFont="1" applyFill="1" applyBorder="1" applyAlignment="1" applyProtection="1">
      <alignment horizontal="center" vertical="center" wrapText="1"/>
    </xf>
    <xf numFmtId="44" fontId="10" fillId="6" borderId="25" xfId="1" applyFont="1" applyFill="1" applyBorder="1" applyAlignment="1" applyProtection="1">
      <alignment horizontal="center" vertical="center" wrapText="1"/>
    </xf>
    <xf numFmtId="0" fontId="12" fillId="3" borderId="0" xfId="0" applyFont="1" applyFill="1" applyAlignment="1">
      <alignment vertical="center"/>
    </xf>
    <xf numFmtId="0" fontId="0" fillId="0" borderId="0" xfId="0" applyAlignment="1">
      <alignment horizontal="center"/>
    </xf>
    <xf numFmtId="9" fontId="10" fillId="4" borderId="25" xfId="2" applyFont="1" applyFill="1" applyBorder="1" applyAlignment="1" applyProtection="1">
      <alignment horizontal="center" vertical="top"/>
      <protection locked="0"/>
    </xf>
    <xf numFmtId="0" fontId="3" fillId="0" borderId="0" xfId="0" applyFont="1" applyAlignment="1">
      <alignment vertical="center"/>
    </xf>
    <xf numFmtId="0" fontId="13" fillId="10" borderId="39" xfId="0" applyFont="1" applyFill="1" applyBorder="1" applyAlignment="1">
      <alignment horizontal="center"/>
    </xf>
    <xf numFmtId="0" fontId="13" fillId="10" borderId="39" xfId="0" applyFont="1" applyFill="1" applyBorder="1"/>
    <xf numFmtId="0" fontId="13" fillId="10" borderId="40" xfId="0" applyFont="1" applyFill="1" applyBorder="1" applyAlignment="1">
      <alignment horizontal="left"/>
    </xf>
    <xf numFmtId="0" fontId="0" fillId="9" borderId="42" xfId="0" applyFill="1" applyBorder="1" applyAlignment="1">
      <alignment horizontal="left" vertical="center"/>
    </xf>
    <xf numFmtId="0" fontId="0" fillId="9" borderId="43" xfId="0" applyFill="1" applyBorder="1" applyAlignment="1">
      <alignment horizontal="left" vertical="center" wrapText="1"/>
    </xf>
    <xf numFmtId="0" fontId="0" fillId="0" borderId="42" xfId="0"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wrapText="1"/>
    </xf>
    <xf numFmtId="0" fontId="0" fillId="9" borderId="44" xfId="0" applyFill="1" applyBorder="1" applyAlignment="1">
      <alignment horizontal="left" vertical="center"/>
    </xf>
    <xf numFmtId="0" fontId="0" fillId="0" borderId="40" xfId="0" applyBorder="1" applyAlignment="1">
      <alignment horizontal="left" vertical="center"/>
    </xf>
    <xf numFmtId="0" fontId="0" fillId="0" borderId="43" xfId="0" applyBorder="1" applyAlignment="1">
      <alignment horizontal="left" vertical="center" wrapText="1"/>
    </xf>
    <xf numFmtId="0" fontId="0" fillId="11" borderId="42" xfId="0" applyFill="1" applyBorder="1" applyAlignment="1">
      <alignment horizontal="left" vertical="center"/>
    </xf>
    <xf numFmtId="0" fontId="0" fillId="9" borderId="45" xfId="0" applyFill="1" applyBorder="1" applyAlignment="1">
      <alignment horizontal="left" vertical="center"/>
    </xf>
    <xf numFmtId="0" fontId="0" fillId="0" borderId="45" xfId="0" applyBorder="1" applyAlignment="1">
      <alignment horizontal="left" vertical="center"/>
    </xf>
    <xf numFmtId="0" fontId="0" fillId="11" borderId="45" xfId="0" applyFill="1" applyBorder="1" applyAlignment="1">
      <alignment horizontal="left" vertical="center"/>
    </xf>
    <xf numFmtId="0" fontId="0" fillId="0" borderId="41" xfId="0" applyBorder="1" applyAlignment="1">
      <alignment horizontal="left" vertical="center"/>
    </xf>
    <xf numFmtId="0" fontId="0" fillId="11" borderId="41" xfId="0" applyFill="1" applyBorder="1" applyAlignment="1">
      <alignment horizontal="left" vertical="center"/>
    </xf>
    <xf numFmtId="0" fontId="0" fillId="0" borderId="46" xfId="0" applyBorder="1" applyAlignment="1">
      <alignment horizontal="left" vertical="center"/>
    </xf>
    <xf numFmtId="0" fontId="0" fillId="11" borderId="43" xfId="0" applyFill="1" applyBorder="1" applyAlignment="1">
      <alignment horizontal="left" vertical="center"/>
    </xf>
    <xf numFmtId="0" fontId="13" fillId="0" borderId="0" xfId="0" applyFont="1" applyAlignment="1">
      <alignment vertical="center"/>
    </xf>
    <xf numFmtId="0" fontId="0" fillId="0" borderId="0" xfId="0" applyAlignment="1">
      <alignment horizontal="left"/>
    </xf>
    <xf numFmtId="0" fontId="0" fillId="9" borderId="53" xfId="0" applyFill="1" applyBorder="1" applyAlignment="1">
      <alignment horizontal="left" vertical="center"/>
    </xf>
    <xf numFmtId="0" fontId="0" fillId="9" borderId="54" xfId="0" applyFill="1" applyBorder="1" applyAlignment="1">
      <alignment horizontal="left" vertical="center" wrapText="1"/>
    </xf>
    <xf numFmtId="44" fontId="10" fillId="4" borderId="9" xfId="1" applyFont="1" applyFill="1" applyBorder="1" applyAlignment="1" applyProtection="1">
      <alignment wrapText="1"/>
      <protection locked="0"/>
    </xf>
    <xf numFmtId="9" fontId="10" fillId="4" borderId="9" xfId="2" applyFont="1" applyFill="1" applyBorder="1" applyAlignment="1" applyProtection="1">
      <alignment vertical="top"/>
      <protection locked="0"/>
    </xf>
    <xf numFmtId="44" fontId="10" fillId="4" borderId="44" xfId="1" applyFont="1" applyFill="1" applyBorder="1" applyAlignment="1" applyProtection="1">
      <alignment wrapText="1"/>
      <protection locked="0"/>
    </xf>
    <xf numFmtId="9" fontId="10" fillId="4" borderId="44" xfId="2" applyFont="1" applyFill="1" applyBorder="1" applyAlignment="1" applyProtection="1">
      <alignment vertical="top"/>
      <protection locked="0"/>
    </xf>
    <xf numFmtId="44" fontId="10" fillId="6" borderId="44" xfId="1" quotePrefix="1" applyFont="1" applyFill="1" applyBorder="1" applyAlignment="1" applyProtection="1">
      <alignment vertical="top"/>
    </xf>
    <xf numFmtId="44" fontId="10" fillId="9" borderId="44" xfId="1" quotePrefix="1" applyFont="1" applyFill="1" applyBorder="1" applyAlignment="1" applyProtection="1">
      <alignment vertical="top"/>
    </xf>
    <xf numFmtId="0" fontId="0" fillId="9" borderId="59" xfId="0" applyFill="1" applyBorder="1" applyAlignment="1">
      <alignment horizontal="left" vertical="center" wrapText="1"/>
    </xf>
    <xf numFmtId="0" fontId="0" fillId="0" borderId="38" xfId="0" applyBorder="1" applyAlignment="1">
      <alignment horizontal="left" vertical="center"/>
    </xf>
    <xf numFmtId="0" fontId="0" fillId="0" borderId="38" xfId="0" applyBorder="1" applyAlignment="1">
      <alignment horizontal="left" wrapText="1"/>
    </xf>
    <xf numFmtId="0" fontId="10" fillId="9" borderId="52" xfId="0" applyFont="1" applyFill="1" applyBorder="1" applyAlignment="1">
      <alignment horizontal="left" vertical="center"/>
    </xf>
    <xf numFmtId="0" fontId="0" fillId="9" borderId="50" xfId="0" applyFill="1" applyBorder="1" applyAlignment="1">
      <alignment horizontal="left" vertical="center"/>
    </xf>
    <xf numFmtId="0" fontId="0" fillId="9" borderId="51" xfId="0" applyFill="1" applyBorder="1" applyAlignment="1">
      <alignment horizontal="left" wrapText="1"/>
    </xf>
    <xf numFmtId="0" fontId="0" fillId="0" borderId="39" xfId="0" applyBorder="1" applyAlignment="1">
      <alignment horizontal="left" vertical="center"/>
    </xf>
    <xf numFmtId="0" fontId="0" fillId="0" borderId="40" xfId="0" applyBorder="1" applyAlignment="1">
      <alignment horizontal="left" vertical="center" wrapText="1"/>
    </xf>
    <xf numFmtId="0" fontId="0" fillId="0" borderId="50" xfId="0" applyBorder="1" applyAlignment="1">
      <alignment horizontal="left" vertical="center"/>
    </xf>
    <xf numFmtId="44" fontId="10" fillId="3" borderId="18" xfId="1" quotePrefix="1" applyFont="1" applyFill="1" applyBorder="1" applyAlignment="1" applyProtection="1">
      <alignment vertical="top"/>
    </xf>
    <xf numFmtId="44" fontId="10" fillId="3" borderId="4" xfId="1" quotePrefix="1" applyFont="1" applyFill="1" applyBorder="1" applyAlignment="1" applyProtection="1">
      <alignment vertical="top"/>
    </xf>
    <xf numFmtId="44" fontId="10" fillId="6" borderId="61" xfId="1" applyFont="1" applyFill="1" applyBorder="1" applyAlignment="1" applyProtection="1">
      <alignment vertical="top"/>
    </xf>
    <xf numFmtId="44" fontId="10" fillId="6" borderId="62" xfId="1" applyFont="1" applyFill="1" applyBorder="1" applyAlignment="1" applyProtection="1">
      <alignment vertical="top"/>
    </xf>
    <xf numFmtId="44" fontId="10" fillId="3" borderId="62" xfId="1" applyFont="1" applyFill="1" applyBorder="1" applyAlignment="1" applyProtection="1">
      <alignment vertical="top"/>
    </xf>
    <xf numFmtId="0" fontId="6" fillId="4" borderId="0" xfId="0" applyFont="1" applyFill="1" applyAlignment="1">
      <alignment vertical="center"/>
    </xf>
    <xf numFmtId="0" fontId="5" fillId="4" borderId="27" xfId="0" applyFont="1" applyFill="1" applyBorder="1"/>
    <xf numFmtId="0" fontId="5" fillId="4" borderId="0" xfId="0" applyFont="1" applyFill="1"/>
    <xf numFmtId="0" fontId="7" fillId="5" borderId="0" xfId="0" applyFont="1" applyFill="1" applyAlignment="1">
      <alignment vertical="center"/>
    </xf>
    <xf numFmtId="0" fontId="8" fillId="5" borderId="27" xfId="0" applyFont="1" applyFill="1" applyBorder="1" applyAlignment="1">
      <alignment vertical="top"/>
    </xf>
    <xf numFmtId="0" fontId="8" fillId="5" borderId="0" xfId="0" applyFont="1" applyFill="1" applyAlignment="1">
      <alignment vertical="top"/>
    </xf>
    <xf numFmtId="0" fontId="0" fillId="2" borderId="1" xfId="0" applyFill="1" applyBorder="1"/>
    <xf numFmtId="0" fontId="8" fillId="2" borderId="2" xfId="0" applyFont="1" applyFill="1" applyBorder="1" applyAlignment="1">
      <alignment vertical="top"/>
    </xf>
    <xf numFmtId="0" fontId="8" fillId="2" borderId="6" xfId="0" applyFont="1" applyFill="1" applyBorder="1" applyAlignment="1">
      <alignment horizontal="center" vertical="top"/>
    </xf>
    <xf numFmtId="0" fontId="2" fillId="2" borderId="0" xfId="0" applyFont="1" applyFill="1" applyAlignment="1">
      <alignment horizontal="center" vertical="center"/>
    </xf>
    <xf numFmtId="0" fontId="8" fillId="2" borderId="56" xfId="0" applyFont="1" applyFill="1" applyBorder="1" applyAlignment="1">
      <alignment horizontal="center" vertical="center"/>
    </xf>
    <xf numFmtId="0" fontId="8" fillId="2" borderId="57" xfId="0" applyFont="1" applyFill="1" applyBorder="1" applyAlignment="1">
      <alignment vertical="center" wrapText="1"/>
    </xf>
    <xf numFmtId="0" fontId="8" fillId="2" borderId="58" xfId="0" applyFont="1" applyFill="1" applyBorder="1" applyAlignment="1">
      <alignment horizontal="left" vertical="center"/>
    </xf>
    <xf numFmtId="0" fontId="8" fillId="2" borderId="7" xfId="0" applyFont="1" applyFill="1" applyBorder="1" applyAlignment="1">
      <alignment vertical="center" wrapText="1"/>
    </xf>
    <xf numFmtId="0" fontId="8" fillId="2" borderId="0" xfId="0" applyFont="1" applyFill="1" applyAlignment="1">
      <alignment horizontal="center" vertical="center" wrapText="1"/>
    </xf>
    <xf numFmtId="0" fontId="10" fillId="7" borderId="44" xfId="3" applyFont="1" applyFill="1" applyBorder="1" applyAlignment="1">
      <alignment horizontal="left"/>
    </xf>
    <xf numFmtId="0" fontId="10" fillId="7" borderId="44" xfId="3" applyFont="1" applyFill="1" applyBorder="1" applyAlignment="1">
      <alignment horizontal="center"/>
    </xf>
    <xf numFmtId="0" fontId="14" fillId="9" borderId="44" xfId="0" applyFont="1" applyFill="1" applyBorder="1" applyAlignment="1">
      <alignment horizontal="center" vertical="center"/>
    </xf>
    <xf numFmtId="44" fontId="0" fillId="0" borderId="0" xfId="0" applyNumberFormat="1"/>
    <xf numFmtId="0" fontId="10" fillId="9" borderId="44" xfId="0" applyFont="1" applyFill="1" applyBorder="1" applyAlignment="1">
      <alignment horizontal="center" vertical="top"/>
    </xf>
    <xf numFmtId="0" fontId="10" fillId="9" borderId="53" xfId="0" applyFont="1" applyFill="1" applyBorder="1" applyAlignment="1">
      <alignment horizontal="center" vertical="top"/>
    </xf>
    <xf numFmtId="0" fontId="10" fillId="8" borderId="9" xfId="3" applyFont="1" applyFill="1" applyBorder="1" applyAlignment="1">
      <alignment horizontal="left"/>
    </xf>
    <xf numFmtId="0" fontId="10" fillId="8" borderId="9" xfId="3" applyFont="1" applyFill="1" applyBorder="1" applyAlignment="1">
      <alignment horizontal="center"/>
    </xf>
    <xf numFmtId="0" fontId="10" fillId="3" borderId="6" xfId="0" applyFont="1" applyFill="1" applyBorder="1" applyAlignment="1">
      <alignment horizontal="center" vertical="top"/>
    </xf>
    <xf numFmtId="0" fontId="10" fillId="8" borderId="6" xfId="3" applyFont="1" applyFill="1" applyBorder="1" applyAlignment="1">
      <alignment horizontal="left"/>
    </xf>
    <xf numFmtId="0" fontId="10" fillId="8" borderId="6" xfId="3" applyFont="1" applyFill="1" applyBorder="1" applyAlignment="1">
      <alignment horizontal="center"/>
    </xf>
    <xf numFmtId="0" fontId="8" fillId="2" borderId="0" xfId="0" applyFont="1" applyFill="1" applyAlignment="1">
      <alignment wrapText="1"/>
    </xf>
    <xf numFmtId="44" fontId="8" fillId="2" borderId="0" xfId="0" applyNumberFormat="1" applyFont="1" applyFill="1" applyAlignment="1">
      <alignment horizontal="left" vertical="top" wrapText="1"/>
    </xf>
    <xf numFmtId="0" fontId="6" fillId="2" borderId="0" xfId="0" applyFont="1" applyFill="1" applyAlignment="1">
      <alignment vertical="top"/>
    </xf>
    <xf numFmtId="0" fontId="10" fillId="3" borderId="0" xfId="0" applyFont="1" applyFill="1" applyAlignment="1">
      <alignment vertical="center"/>
    </xf>
    <xf numFmtId="0" fontId="6" fillId="3" borderId="0" xfId="0" applyFont="1" applyFill="1" applyAlignment="1">
      <alignment vertical="top"/>
    </xf>
    <xf numFmtId="0" fontId="6" fillId="3" borderId="0" xfId="0" applyFont="1" applyFill="1" applyAlignment="1">
      <alignment wrapText="1"/>
    </xf>
    <xf numFmtId="0" fontId="10" fillId="3" borderId="0" xfId="0" applyFont="1" applyFill="1" applyAlignment="1">
      <alignment horizontal="left" vertical="center"/>
    </xf>
    <xf numFmtId="0" fontId="7" fillId="5" borderId="0" xfId="0" applyFont="1" applyFill="1" applyAlignment="1">
      <alignment horizontal="left" vertical="center"/>
    </xf>
    <xf numFmtId="0" fontId="11" fillId="5" borderId="0" xfId="0" applyFont="1" applyFill="1"/>
    <xf numFmtId="0" fontId="0" fillId="2" borderId="0" xfId="0" applyFill="1"/>
    <xf numFmtId="0" fontId="11" fillId="2" borderId="0" xfId="0" applyFont="1" applyFill="1"/>
    <xf numFmtId="0" fontId="5" fillId="2" borderId="0" xfId="0" applyFont="1" applyFill="1"/>
    <xf numFmtId="0" fontId="2" fillId="2" borderId="10" xfId="0" applyFont="1" applyFill="1" applyBorder="1" applyAlignment="1">
      <alignment horizontal="center" vertical="center"/>
    </xf>
    <xf numFmtId="0" fontId="8" fillId="2" borderId="11" xfId="0" applyFont="1" applyFill="1" applyBorder="1" applyAlignment="1">
      <alignment vertical="center"/>
    </xf>
    <xf numFmtId="0" fontId="8" fillId="2" borderId="5" xfId="0" applyFont="1" applyFill="1" applyBorder="1" applyAlignment="1">
      <alignment horizontal="left" vertical="center"/>
    </xf>
    <xf numFmtId="0" fontId="8" fillId="2" borderId="4" xfId="0" applyFont="1" applyFill="1" applyBorder="1" applyAlignment="1">
      <alignment horizontal="left" vertical="center"/>
    </xf>
    <xf numFmtId="0" fontId="8" fillId="2" borderId="6" xfId="0" applyFont="1" applyFill="1" applyBorder="1" applyAlignment="1">
      <alignment horizontal="left" vertical="center" wrapText="1"/>
    </xf>
    <xf numFmtId="0" fontId="10" fillId="7" borderId="14" xfId="3" applyFont="1" applyFill="1" applyBorder="1" applyAlignment="1">
      <alignment horizontal="left"/>
    </xf>
    <xf numFmtId="0" fontId="10" fillId="7" borderId="15" xfId="3" applyFont="1" applyFill="1" applyBorder="1" applyAlignment="1">
      <alignment horizontal="left"/>
    </xf>
    <xf numFmtId="0" fontId="14" fillId="9" borderId="60" xfId="0" applyFont="1" applyFill="1" applyBorder="1" applyAlignment="1">
      <alignment horizontal="center"/>
    </xf>
    <xf numFmtId="0" fontId="10" fillId="7" borderId="6" xfId="3" applyFont="1" applyFill="1" applyBorder="1" applyAlignment="1">
      <alignment horizontal="left"/>
    </xf>
    <xf numFmtId="0" fontId="10" fillId="8" borderId="15" xfId="3" applyFont="1" applyFill="1" applyBorder="1" applyAlignment="1">
      <alignment horizontal="left"/>
    </xf>
    <xf numFmtId="0" fontId="14" fillId="0" borderId="60" xfId="0" applyFont="1" applyBorder="1" applyAlignment="1">
      <alignment horizontal="center"/>
    </xf>
    <xf numFmtId="0" fontId="8" fillId="2" borderId="15" xfId="0" applyFont="1" applyFill="1" applyBorder="1" applyAlignment="1">
      <alignment wrapText="1"/>
    </xf>
    <xf numFmtId="44" fontId="8" fillId="2" borderId="15" xfId="0" applyNumberFormat="1" applyFont="1" applyFill="1" applyBorder="1" applyAlignment="1">
      <alignment horizontal="left" vertical="center" wrapText="1"/>
    </xf>
    <xf numFmtId="0" fontId="0" fillId="3" borderId="0" xfId="0" applyFill="1"/>
    <xf numFmtId="0" fontId="0" fillId="2" borderId="17" xfId="0" applyFill="1" applyBorder="1"/>
    <xf numFmtId="0" fontId="8" fillId="2" borderId="4" xfId="0" applyFont="1" applyFill="1" applyBorder="1" applyAlignment="1">
      <alignment vertical="top"/>
    </xf>
    <xf numFmtId="0" fontId="8" fillId="2" borderId="6" xfId="0" applyFont="1" applyFill="1" applyBorder="1" applyAlignment="1">
      <alignment vertical="center" wrapText="1"/>
    </xf>
    <xf numFmtId="0" fontId="8" fillId="2" borderId="4" xfId="0" applyFont="1" applyFill="1" applyBorder="1" applyAlignment="1">
      <alignment vertical="center" wrapText="1"/>
    </xf>
    <xf numFmtId="0" fontId="6" fillId="3" borderId="0" xfId="0" applyFont="1" applyFill="1" applyAlignment="1">
      <alignment vertical="center"/>
    </xf>
    <xf numFmtId="0" fontId="0" fillId="3" borderId="0" xfId="0" applyFill="1" applyAlignment="1">
      <alignment vertical="center"/>
    </xf>
    <xf numFmtId="0" fontId="10" fillId="6" borderId="22" xfId="0" applyFont="1" applyFill="1" applyBorder="1" applyAlignment="1">
      <alignment horizontal="center" vertical="top"/>
    </xf>
    <xf numFmtId="0" fontId="10" fillId="3" borderId="0" xfId="0" applyFont="1" applyFill="1" applyAlignment="1">
      <alignment horizontal="left"/>
    </xf>
    <xf numFmtId="0" fontId="10" fillId="3" borderId="25" xfId="0" applyFont="1" applyFill="1" applyBorder="1" applyAlignment="1">
      <alignment horizontal="center" vertical="top"/>
    </xf>
    <xf numFmtId="0" fontId="10" fillId="6" borderId="28" xfId="0" applyFont="1" applyFill="1" applyBorder="1" applyAlignment="1">
      <alignment horizontal="center" vertical="top"/>
    </xf>
    <xf numFmtId="0" fontId="10" fillId="3" borderId="28" xfId="0" applyFont="1" applyFill="1" applyBorder="1" applyAlignment="1">
      <alignment horizontal="center" vertical="top"/>
    </xf>
    <xf numFmtId="0" fontId="8" fillId="2" borderId="28" xfId="0" applyFont="1" applyFill="1" applyBorder="1" applyAlignment="1">
      <alignment wrapText="1"/>
    </xf>
    <xf numFmtId="44" fontId="8" fillId="2" borderId="28" xfId="0" applyNumberFormat="1" applyFont="1" applyFill="1" applyBorder="1" applyAlignment="1">
      <alignment wrapText="1"/>
    </xf>
    <xf numFmtId="0" fontId="10" fillId="3" borderId="0" xfId="0" applyFont="1" applyFill="1" applyAlignment="1">
      <alignment horizontal="left" vertical="center" wrapText="1"/>
    </xf>
    <xf numFmtId="0" fontId="8" fillId="3" borderId="0" xfId="0" applyFont="1" applyFill="1" applyAlignment="1">
      <alignment wrapText="1"/>
    </xf>
    <xf numFmtId="0" fontId="10" fillId="3" borderId="0" xfId="0" applyFont="1" applyFill="1" applyAlignment="1">
      <alignment horizontal="center" vertical="center" wrapText="1"/>
    </xf>
    <xf numFmtId="0" fontId="10" fillId="3" borderId="0" xfId="0" applyFont="1" applyFill="1"/>
    <xf numFmtId="0" fontId="10" fillId="6" borderId="25" xfId="0" applyFont="1" applyFill="1" applyBorder="1" applyAlignment="1">
      <alignment horizontal="center" vertical="top"/>
    </xf>
    <xf numFmtId="44" fontId="10" fillId="6" borderId="34" xfId="0" applyNumberFormat="1" applyFont="1" applyFill="1" applyBorder="1" applyAlignment="1">
      <alignment vertical="top"/>
    </xf>
    <xf numFmtId="44" fontId="10" fillId="0" borderId="34" xfId="0" applyNumberFormat="1" applyFont="1" applyBorder="1" applyAlignment="1">
      <alignment vertical="top"/>
    </xf>
    <xf numFmtId="0" fontId="8" fillId="2" borderId="29" xfId="0" applyFont="1" applyFill="1" applyBorder="1" applyAlignment="1">
      <alignment wrapText="1"/>
    </xf>
    <xf numFmtId="0" fontId="8" fillId="2" borderId="30" xfId="0" applyFont="1" applyFill="1" applyBorder="1" applyAlignment="1">
      <alignment wrapText="1"/>
    </xf>
    <xf numFmtId="0" fontId="8" fillId="2" borderId="28" xfId="0" applyFont="1" applyFill="1" applyBorder="1" applyAlignment="1">
      <alignment horizontal="left" vertical="center" wrapText="1"/>
    </xf>
    <xf numFmtId="44" fontId="8" fillId="2" borderId="28" xfId="0" applyNumberFormat="1" applyFont="1" applyFill="1" applyBorder="1" applyAlignment="1">
      <alignment horizontal="left" vertical="center" wrapText="1"/>
    </xf>
    <xf numFmtId="0" fontId="6" fillId="3" borderId="0" xfId="0" applyFont="1" applyFill="1" applyAlignment="1">
      <alignment horizontal="left" vertical="center"/>
    </xf>
    <xf numFmtId="0" fontId="8" fillId="3" borderId="0" xfId="0" applyFont="1" applyFill="1" applyAlignment="1">
      <alignment horizontal="left"/>
    </xf>
    <xf numFmtId="0" fontId="5" fillId="0" borderId="0" xfId="0" applyFont="1"/>
    <xf numFmtId="0" fontId="5" fillId="3" borderId="0" xfId="0" applyFont="1" applyFill="1"/>
    <xf numFmtId="0" fontId="6" fillId="0" borderId="0" xfId="0" applyFont="1"/>
    <xf numFmtId="0" fontId="6" fillId="0" borderId="0" xfId="0" applyFont="1" applyAlignment="1">
      <alignment vertical="top" wrapText="1"/>
    </xf>
    <xf numFmtId="0" fontId="6" fillId="0" borderId="0" xfId="0" applyFont="1" applyAlignment="1">
      <alignment wrapText="1"/>
    </xf>
    <xf numFmtId="0" fontId="11" fillId="0" borderId="0" xfId="0" applyFont="1"/>
    <xf numFmtId="0" fontId="4" fillId="2" borderId="0" xfId="0" applyFont="1" applyFill="1" applyAlignment="1">
      <alignment horizontal="left" vertical="center" wrapText="1"/>
    </xf>
    <xf numFmtId="0" fontId="0" fillId="0" borderId="12" xfId="0" applyBorder="1" applyAlignment="1">
      <alignment horizontal="center" vertical="center"/>
    </xf>
    <xf numFmtId="0" fontId="10" fillId="8" borderId="16" xfId="3" applyFont="1" applyFill="1" applyBorder="1" applyAlignment="1">
      <alignment horizontal="left" vertical="center"/>
    </xf>
    <xf numFmtId="0" fontId="10" fillId="8" borderId="13" xfId="3" applyFont="1" applyFill="1" applyBorder="1" applyAlignment="1">
      <alignment horizontal="left" vertical="center"/>
    </xf>
    <xf numFmtId="0" fontId="10" fillId="7" borderId="13" xfId="3" applyFont="1" applyFill="1" applyBorder="1" applyAlignment="1">
      <alignment horizontal="left" vertical="center"/>
    </xf>
    <xf numFmtId="0" fontId="0" fillId="6" borderId="12" xfId="0" applyFill="1" applyBorder="1" applyAlignment="1">
      <alignment horizontal="center" vertical="center"/>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4" xfId="0" applyFont="1" applyFill="1" applyBorder="1" applyAlignment="1">
      <alignment horizontal="center" wrapText="1"/>
    </xf>
    <xf numFmtId="0" fontId="8" fillId="2" borderId="5" xfId="0" applyFont="1" applyFill="1" applyBorder="1" applyAlignment="1">
      <alignment horizontal="center" wrapText="1"/>
    </xf>
    <xf numFmtId="0" fontId="8" fillId="2" borderId="6" xfId="0" applyFont="1" applyFill="1" applyBorder="1" applyAlignment="1">
      <alignment horizontal="center" vertical="top"/>
    </xf>
    <xf numFmtId="0" fontId="0" fillId="6" borderId="44" xfId="0" applyFill="1" applyBorder="1" applyAlignment="1">
      <alignment horizontal="center" vertical="center"/>
    </xf>
    <xf numFmtId="0" fontId="10" fillId="7" borderId="44" xfId="3" applyFont="1" applyFill="1" applyBorder="1" applyAlignment="1">
      <alignment horizontal="left" vertical="center"/>
    </xf>
    <xf numFmtId="0" fontId="10" fillId="6" borderId="0" xfId="0" applyFont="1" applyFill="1" applyAlignment="1">
      <alignment horizontal="left"/>
    </xf>
    <xf numFmtId="0" fontId="10" fillId="6" borderId="24" xfId="0" applyFont="1" applyFill="1" applyBorder="1" applyAlignment="1">
      <alignment horizontal="left"/>
    </xf>
    <xf numFmtId="0" fontId="8" fillId="2" borderId="18" xfId="0" applyFont="1" applyFill="1" applyBorder="1" applyAlignment="1">
      <alignment horizontal="center" vertical="top"/>
    </xf>
    <xf numFmtId="0" fontId="8" fillId="2" borderId="19" xfId="0" applyFont="1" applyFill="1" applyBorder="1" applyAlignment="1">
      <alignment horizontal="center" vertical="top"/>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10" fillId="3" borderId="0" xfId="0" applyFont="1" applyFill="1" applyAlignment="1">
      <alignment horizontal="left"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5" borderId="0" xfId="0" applyFont="1" applyFill="1" applyAlignment="1">
      <alignment horizontal="left" vertical="center"/>
    </xf>
    <xf numFmtId="0" fontId="8" fillId="2" borderId="0" xfId="0" applyFont="1" applyFill="1" applyAlignment="1">
      <alignment horizontal="left" vertical="center" wrapText="1"/>
    </xf>
    <xf numFmtId="0" fontId="8" fillId="2" borderId="12" xfId="0" applyFont="1" applyFill="1" applyBorder="1" applyAlignment="1">
      <alignment horizontal="left" vertical="center" wrapText="1"/>
    </xf>
    <xf numFmtId="0" fontId="8" fillId="2" borderId="0" xfId="0" applyFont="1" applyFill="1" applyAlignment="1">
      <alignment horizontal="left" vertical="center"/>
    </xf>
    <xf numFmtId="0" fontId="8" fillId="2" borderId="3" xfId="0" applyFont="1" applyFill="1" applyBorder="1" applyAlignment="1">
      <alignment horizontal="left" vertical="center"/>
    </xf>
    <xf numFmtId="0" fontId="10" fillId="6" borderId="20" xfId="0" applyFont="1" applyFill="1" applyBorder="1" applyAlignment="1">
      <alignment horizontal="left"/>
    </xf>
    <xf numFmtId="0" fontId="10" fillId="6" borderId="21" xfId="0" applyFont="1" applyFill="1" applyBorder="1" applyAlignment="1">
      <alignment horizontal="left"/>
    </xf>
    <xf numFmtId="0" fontId="10" fillId="3" borderId="0" xfId="0" applyFont="1" applyFill="1" applyAlignment="1">
      <alignment horizontal="left"/>
    </xf>
    <xf numFmtId="0" fontId="10" fillId="3" borderId="24" xfId="0" applyFont="1" applyFill="1" applyBorder="1" applyAlignment="1">
      <alignment horizontal="left"/>
    </xf>
    <xf numFmtId="0" fontId="10" fillId="3" borderId="0" xfId="0" applyFont="1" applyFill="1" applyAlignment="1">
      <alignment horizontal="left" vertical="center"/>
    </xf>
    <xf numFmtId="44" fontId="10" fillId="0" borderId="35" xfId="1" applyFont="1" applyFill="1" applyBorder="1" applyAlignment="1" applyProtection="1">
      <alignment horizontal="center" vertical="top"/>
    </xf>
    <xf numFmtId="44" fontId="10" fillId="0" borderId="36" xfId="1" applyFont="1" applyFill="1" applyBorder="1" applyAlignment="1" applyProtection="1">
      <alignment horizontal="center" vertical="top"/>
    </xf>
    <xf numFmtId="44" fontId="8" fillId="2" borderId="0" xfId="1" applyFont="1" applyFill="1" applyBorder="1" applyAlignment="1" applyProtection="1">
      <alignment wrapText="1"/>
    </xf>
    <xf numFmtId="0" fontId="10" fillId="3" borderId="0" xfId="0" applyFont="1" applyFill="1" applyAlignment="1">
      <alignment horizontal="left" vertical="center" wrapText="1"/>
    </xf>
    <xf numFmtId="0" fontId="10" fillId="6" borderId="37" xfId="0" applyFont="1" applyFill="1" applyBorder="1" applyAlignment="1">
      <alignment horizontal="left"/>
    </xf>
    <xf numFmtId="0" fontId="10" fillId="3" borderId="37" xfId="0" applyFont="1" applyFill="1" applyBorder="1" applyAlignment="1">
      <alignment horizontal="left"/>
    </xf>
    <xf numFmtId="0" fontId="2" fillId="2" borderId="25" xfId="0" applyFont="1" applyFill="1" applyBorder="1" applyAlignment="1">
      <alignment horizontal="center" vertical="center"/>
    </xf>
    <xf numFmtId="0" fontId="10" fillId="3" borderId="0" xfId="0" applyFont="1" applyFill="1"/>
    <xf numFmtId="0" fontId="10" fillId="3" borderId="24" xfId="0" applyFont="1" applyFill="1" applyBorder="1"/>
    <xf numFmtId="0" fontId="10" fillId="6" borderId="0" xfId="0" applyFont="1" applyFill="1"/>
    <xf numFmtId="0" fontId="10" fillId="6" borderId="24" xfId="0" applyFont="1" applyFill="1" applyBorder="1"/>
    <xf numFmtId="44" fontId="10" fillId="6" borderId="33" xfId="1" applyFont="1" applyFill="1" applyBorder="1" applyAlignment="1" applyProtection="1">
      <alignment horizontal="center" vertical="top"/>
    </xf>
    <xf numFmtId="44" fontId="10" fillId="6" borderId="28" xfId="1" applyFont="1" applyFill="1" applyBorder="1" applyAlignment="1" applyProtection="1">
      <alignment horizontal="center" vertical="top"/>
    </xf>
    <xf numFmtId="0" fontId="12" fillId="3" borderId="0" xfId="0" applyFont="1" applyFill="1" applyAlignment="1">
      <alignment horizontal="left" vertical="center"/>
    </xf>
    <xf numFmtId="0" fontId="8" fillId="2" borderId="0" xfId="0" applyFont="1" applyFill="1" applyAlignment="1">
      <alignment horizontal="left" wrapText="1"/>
    </xf>
    <xf numFmtId="0" fontId="8" fillId="2" borderId="3" xfId="0" applyFont="1" applyFill="1" applyBorder="1" applyAlignment="1">
      <alignment horizontal="left" wrapText="1"/>
    </xf>
    <xf numFmtId="0" fontId="6" fillId="4" borderId="31" xfId="0" applyFont="1" applyFill="1" applyBorder="1" applyAlignment="1" applyProtection="1">
      <alignment horizontal="left" vertical="center" wrapText="1"/>
      <protection locked="0"/>
    </xf>
    <xf numFmtId="0" fontId="6" fillId="4" borderId="32" xfId="0" applyFont="1" applyFill="1" applyBorder="1" applyAlignment="1" applyProtection="1">
      <alignment horizontal="left" vertical="center" wrapText="1"/>
      <protection locked="0"/>
    </xf>
    <xf numFmtId="0" fontId="6" fillId="4" borderId="31" xfId="0" applyFont="1" applyFill="1" applyBorder="1" applyAlignment="1" applyProtection="1">
      <alignment horizontal="left" vertical="center"/>
      <protection locked="0"/>
    </xf>
    <xf numFmtId="0" fontId="6" fillId="4" borderId="32" xfId="0" applyFont="1" applyFill="1" applyBorder="1" applyAlignment="1" applyProtection="1">
      <alignment horizontal="left" vertical="center"/>
      <protection locked="0"/>
    </xf>
    <xf numFmtId="0" fontId="0" fillId="0" borderId="63" xfId="0" applyBorder="1" applyAlignment="1">
      <alignment horizontal="center" vertical="center"/>
    </xf>
    <xf numFmtId="0" fontId="0" fillId="0" borderId="3" xfId="0" applyBorder="1" applyAlignment="1">
      <alignment horizontal="center" vertical="center"/>
    </xf>
    <xf numFmtId="0" fontId="10" fillId="8" borderId="64" xfId="3" applyFont="1" applyFill="1" applyBorder="1" applyAlignment="1">
      <alignment horizontal="center" vertical="center"/>
    </xf>
    <xf numFmtId="0" fontId="10" fillId="8" borderId="8" xfId="3" applyFont="1" applyFill="1" applyBorder="1" applyAlignment="1">
      <alignment horizontal="center" vertical="center"/>
    </xf>
    <xf numFmtId="0" fontId="3" fillId="2" borderId="0" xfId="0" applyFont="1" applyFill="1" applyAlignment="1">
      <alignment horizontal="left" vertical="center"/>
    </xf>
    <xf numFmtId="0" fontId="8" fillId="2" borderId="0" xfId="0" applyFont="1" applyFill="1" applyAlignment="1">
      <alignment vertical="center"/>
    </xf>
    <xf numFmtId="0" fontId="8" fillId="2" borderId="24" xfId="0" applyFont="1" applyFill="1" applyBorder="1" applyAlignment="1">
      <alignment vertical="center"/>
    </xf>
    <xf numFmtId="0" fontId="8" fillId="2" borderId="25" xfId="0" applyFont="1" applyFill="1" applyBorder="1" applyAlignment="1">
      <alignment horizontal="left" vertical="center"/>
    </xf>
    <xf numFmtId="0" fontId="8" fillId="2" borderId="25" xfId="0" applyFont="1" applyFill="1" applyBorder="1" applyAlignment="1">
      <alignment horizontal="center" vertical="center"/>
    </xf>
    <xf numFmtId="0" fontId="8" fillId="2" borderId="25" xfId="0" applyFont="1" applyFill="1" applyBorder="1" applyAlignment="1">
      <alignment horizontal="center" vertical="center" wrapText="1"/>
    </xf>
    <xf numFmtId="0" fontId="3" fillId="2" borderId="38" xfId="0" applyFont="1" applyFill="1" applyBorder="1" applyAlignment="1">
      <alignment horizontal="left" vertical="center"/>
    </xf>
    <xf numFmtId="0" fontId="13" fillId="9" borderId="41" xfId="0" applyFont="1" applyFill="1" applyBorder="1" applyAlignment="1">
      <alignment horizontal="center" vertical="center" wrapText="1"/>
    </xf>
    <xf numFmtId="0" fontId="13" fillId="9" borderId="41" xfId="0" applyFont="1" applyFill="1" applyBorder="1" applyAlignment="1">
      <alignment horizontal="center" vertical="center"/>
    </xf>
    <xf numFmtId="0" fontId="13" fillId="9" borderId="55" xfId="0" applyFont="1" applyFill="1" applyBorder="1" applyAlignment="1">
      <alignment horizontal="center" vertical="center"/>
    </xf>
    <xf numFmtId="0" fontId="13" fillId="9" borderId="46" xfId="0" applyFont="1" applyFill="1" applyBorder="1" applyAlignment="1">
      <alignment horizontal="center" vertical="center"/>
    </xf>
    <xf numFmtId="0" fontId="13" fillId="0" borderId="42" xfId="0" applyFont="1" applyBorder="1" applyAlignment="1">
      <alignment horizontal="center" vertical="center" wrapText="1"/>
    </xf>
    <xf numFmtId="0" fontId="13" fillId="0" borderId="44" xfId="0" applyFont="1" applyBorder="1" applyAlignment="1">
      <alignment horizontal="center" vertical="center"/>
    </xf>
    <xf numFmtId="0" fontId="13" fillId="0" borderId="39" xfId="0" applyFont="1" applyBorder="1" applyAlignment="1">
      <alignment horizontal="center" vertical="center"/>
    </xf>
    <xf numFmtId="0" fontId="13" fillId="9" borderId="47" xfId="0" applyFont="1" applyFill="1" applyBorder="1" applyAlignment="1">
      <alignment horizontal="center" vertical="center" wrapText="1"/>
    </xf>
    <xf numFmtId="0" fontId="13" fillId="9" borderId="48" xfId="0" applyFont="1" applyFill="1" applyBorder="1" applyAlignment="1">
      <alignment horizontal="center" vertical="center" wrapText="1"/>
    </xf>
    <xf numFmtId="0" fontId="13" fillId="9" borderId="49"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50" xfId="0" applyFont="1" applyBorder="1" applyAlignment="1">
      <alignment horizontal="center" vertical="center"/>
    </xf>
  </cellXfs>
  <cellStyles count="4">
    <cellStyle name="Procent" xfId="2" builtinId="5"/>
    <cellStyle name="Standaard" xfId="0" builtinId="0"/>
    <cellStyle name="Standaard_3230 begroting  Stoa Arena tbv uitgebracht 2" xfId="3" xr:uid="{6E251FCF-AA78-4295-B94E-EF7DDC3BE67F}"/>
    <cellStyle name="Valuta" xfId="1" builtinId="4"/>
  </cellStyles>
  <dxfs count="0"/>
  <tableStyles count="0" defaultTableStyle="TableStyleMedium2" defaultPivotStyle="PivotStyleLight16"/>
  <colors>
    <mruColors>
      <color rgb="FF92D050"/>
      <color rgb="FFD9D9D9"/>
      <color rgb="FFDAF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891218</xdr:colOff>
      <xdr:row>0</xdr:row>
      <xdr:rowOff>0</xdr:rowOff>
    </xdr:from>
    <xdr:to>
      <xdr:col>10</xdr:col>
      <xdr:colOff>19699</xdr:colOff>
      <xdr:row>4</xdr:row>
      <xdr:rowOff>34499</xdr:rowOff>
    </xdr:to>
    <xdr:pic>
      <xdr:nvPicPr>
        <xdr:cNvPr id="3" name="Afbeelding 2">
          <a:extLst>
            <a:ext uri="{FF2B5EF4-FFF2-40B4-BE49-F238E27FC236}">
              <a16:creationId xmlns:a16="http://schemas.microsoft.com/office/drawing/2014/main" id="{452C403C-C933-4802-B7D5-7262212B2586}"/>
            </a:ext>
          </a:extLst>
        </xdr:cNvPr>
        <xdr:cNvPicPr>
          <a:picLocks noChangeAspect="1"/>
        </xdr:cNvPicPr>
      </xdr:nvPicPr>
      <xdr:blipFill>
        <a:blip xmlns:r="http://schemas.openxmlformats.org/officeDocument/2006/relationships" r:embed="rId1"/>
        <a:stretch>
          <a:fillRect/>
        </a:stretch>
      </xdr:blipFill>
      <xdr:spPr>
        <a:xfrm>
          <a:off x="15069861" y="0"/>
          <a:ext cx="3060945" cy="86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6066671</xdr:colOff>
      <xdr:row>0</xdr:row>
      <xdr:rowOff>0</xdr:rowOff>
    </xdr:from>
    <xdr:to>
      <xdr:col>4</xdr:col>
      <xdr:colOff>3484</xdr:colOff>
      <xdr:row>3</xdr:row>
      <xdr:rowOff>174850</xdr:rowOff>
    </xdr:to>
    <xdr:pic>
      <xdr:nvPicPr>
        <xdr:cNvPr id="2" name="Afbeelding 1">
          <a:extLst>
            <a:ext uri="{FF2B5EF4-FFF2-40B4-BE49-F238E27FC236}">
              <a16:creationId xmlns:a16="http://schemas.microsoft.com/office/drawing/2014/main" id="{76A5A34E-183F-4514-969C-9743BF655B57}"/>
            </a:ext>
          </a:extLst>
        </xdr:cNvPr>
        <xdr:cNvPicPr>
          <a:picLocks noChangeAspect="1"/>
        </xdr:cNvPicPr>
      </xdr:nvPicPr>
      <xdr:blipFill>
        <a:blip xmlns:r="http://schemas.openxmlformats.org/officeDocument/2006/relationships" r:embed="rId1"/>
        <a:stretch>
          <a:fillRect/>
        </a:stretch>
      </xdr:blipFill>
      <xdr:spPr>
        <a:xfrm>
          <a:off x="11418600" y="0"/>
          <a:ext cx="2650508" cy="71273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79E-8438-4753-AC4B-28A29FC6B028}">
  <dimension ref="A1:O79"/>
  <sheetViews>
    <sheetView showGridLines="0" tabSelected="1" zoomScale="70" zoomScaleNormal="70" workbookViewId="0">
      <selection activeCell="C14" sqref="C14"/>
    </sheetView>
  </sheetViews>
  <sheetFormatPr defaultColWidth="9.109375" defaultRowHeight="14.4"/>
  <cols>
    <col min="2" max="2" width="41.109375" style="156" customWidth="1"/>
    <col min="3" max="3" width="36.6640625" style="151" bestFit="1" customWidth="1"/>
    <col min="4" max="4" width="41.6640625" style="151" customWidth="1"/>
    <col min="5" max="5" width="13.33203125" style="151" customWidth="1"/>
    <col min="6" max="6" width="19.6640625" style="151" bestFit="1" customWidth="1"/>
    <col min="7" max="7" width="26.6640625" style="151" bestFit="1" customWidth="1"/>
    <col min="8" max="8" width="18.5546875" style="151" customWidth="1"/>
    <col min="9" max="9" width="28.33203125" style="151" customWidth="1"/>
    <col min="10" max="10" width="29" style="151" customWidth="1"/>
    <col min="11" max="11" width="28.88671875" customWidth="1"/>
  </cols>
  <sheetData>
    <row r="1" spans="1:11" ht="17.399999999999999" customHeight="1">
      <c r="A1" s="213" t="s">
        <v>68</v>
      </c>
      <c r="B1" s="213"/>
      <c r="C1" s="213"/>
      <c r="D1" s="213"/>
      <c r="E1" s="213"/>
      <c r="F1" s="213"/>
      <c r="G1" s="213"/>
      <c r="H1" s="213"/>
      <c r="I1" s="213"/>
      <c r="J1" s="213"/>
    </row>
    <row r="2" spans="1:11" ht="17.399999999999999" customHeight="1">
      <c r="A2" s="213"/>
      <c r="B2" s="213"/>
      <c r="C2" s="213"/>
      <c r="D2" s="213"/>
      <c r="E2" s="213"/>
      <c r="F2" s="213"/>
      <c r="G2" s="213"/>
      <c r="H2" s="213"/>
      <c r="I2" s="213"/>
      <c r="J2" s="213"/>
    </row>
    <row r="3" spans="1:11" ht="17.399999999999999" customHeight="1">
      <c r="A3" s="213"/>
      <c r="B3" s="213"/>
      <c r="C3" s="213"/>
      <c r="D3" s="213"/>
      <c r="E3" s="213"/>
      <c r="F3" s="213"/>
      <c r="G3" s="213"/>
      <c r="H3" s="213"/>
      <c r="I3" s="213"/>
      <c r="J3" s="213"/>
    </row>
    <row r="4" spans="1:11" ht="14.4" customHeight="1">
      <c r="A4" s="213"/>
      <c r="B4" s="213"/>
      <c r="C4" s="213"/>
      <c r="D4" s="213"/>
      <c r="E4" s="213"/>
      <c r="F4" s="213"/>
      <c r="G4" s="213"/>
      <c r="H4" s="213"/>
      <c r="I4" s="213"/>
      <c r="J4" s="213"/>
    </row>
    <row r="5" spans="1:11">
      <c r="A5" s="73" t="s">
        <v>0</v>
      </c>
      <c r="B5" s="73"/>
      <c r="C5" s="74"/>
      <c r="D5" s="75"/>
      <c r="E5" s="75"/>
      <c r="F5" s="75"/>
      <c r="G5" s="75"/>
      <c r="H5" s="75"/>
      <c r="I5" s="75"/>
      <c r="J5" s="75"/>
    </row>
    <row r="6" spans="1:11" ht="26.4" customHeight="1">
      <c r="A6" s="76" t="s">
        <v>1</v>
      </c>
      <c r="B6" s="76"/>
      <c r="C6" s="77"/>
      <c r="D6" s="78"/>
      <c r="E6" s="78"/>
      <c r="F6" s="78"/>
      <c r="G6" s="78"/>
      <c r="H6" s="78"/>
      <c r="I6" s="78"/>
      <c r="J6" s="78"/>
    </row>
    <row r="7" spans="1:11" ht="15" customHeight="1">
      <c r="A7" s="79"/>
      <c r="B7" s="80"/>
      <c r="C7" s="163"/>
      <c r="D7" s="164"/>
      <c r="E7" s="165" t="s">
        <v>2</v>
      </c>
      <c r="F7" s="166"/>
      <c r="G7" s="167" t="s">
        <v>3</v>
      </c>
      <c r="H7" s="167"/>
      <c r="I7" s="81" t="s">
        <v>4</v>
      </c>
      <c r="J7" s="81" t="s">
        <v>69</v>
      </c>
    </row>
    <row r="8" spans="1:11" s="19" customFormat="1" ht="39.6">
      <c r="A8" s="82" t="s">
        <v>5</v>
      </c>
      <c r="B8" s="83" t="s">
        <v>6</v>
      </c>
      <c r="C8" s="84" t="s">
        <v>7</v>
      </c>
      <c r="D8" s="85" t="s">
        <v>8</v>
      </c>
      <c r="E8" s="86" t="s">
        <v>9</v>
      </c>
      <c r="F8" s="86" t="s">
        <v>10</v>
      </c>
      <c r="G8" s="86" t="s">
        <v>11</v>
      </c>
      <c r="H8" s="86" t="s">
        <v>12</v>
      </c>
      <c r="I8" s="86" t="s">
        <v>13</v>
      </c>
      <c r="J8" s="87" t="s">
        <v>70</v>
      </c>
    </row>
    <row r="9" spans="1:11">
      <c r="A9" s="168" t="s">
        <v>71</v>
      </c>
      <c r="B9" s="169" t="s">
        <v>72</v>
      </c>
      <c r="C9" s="88" t="s">
        <v>87</v>
      </c>
      <c r="D9" s="88" t="s">
        <v>15</v>
      </c>
      <c r="E9" s="89">
        <v>3</v>
      </c>
      <c r="F9" s="55">
        <v>0</v>
      </c>
      <c r="G9" s="55">
        <v>0</v>
      </c>
      <c r="H9" s="56">
        <v>0</v>
      </c>
      <c r="I9" s="57">
        <f>SUM((F9+G9)*(1-H9))*E9</f>
        <v>0</v>
      </c>
      <c r="J9" s="90" t="s">
        <v>88</v>
      </c>
      <c r="K9" s="91"/>
    </row>
    <row r="10" spans="1:11">
      <c r="A10" s="168"/>
      <c r="B10" s="169"/>
      <c r="C10" s="88" t="s">
        <v>93</v>
      </c>
      <c r="D10" s="88" t="s">
        <v>91</v>
      </c>
      <c r="E10" s="89">
        <v>1</v>
      </c>
      <c r="F10" s="55">
        <v>0</v>
      </c>
      <c r="G10" s="55">
        <v>0</v>
      </c>
      <c r="H10" s="56">
        <v>0</v>
      </c>
      <c r="I10" s="58">
        <f t="shared" ref="I10" si="0">SUM((F10+G10)*(1-H10))*E10</f>
        <v>0</v>
      </c>
      <c r="J10" s="92" t="s">
        <v>95</v>
      </c>
    </row>
    <row r="11" spans="1:11">
      <c r="A11" s="168"/>
      <c r="B11" s="169"/>
      <c r="C11" s="88" t="s">
        <v>14</v>
      </c>
      <c r="D11" s="88" t="s">
        <v>15</v>
      </c>
      <c r="E11" s="89">
        <v>6</v>
      </c>
      <c r="F11" s="55">
        <v>0</v>
      </c>
      <c r="G11" s="55">
        <v>0</v>
      </c>
      <c r="H11" s="56">
        <v>0</v>
      </c>
      <c r="I11" s="57">
        <f>SUM((F11+G11)*(1-H11))*E11</f>
        <v>0</v>
      </c>
      <c r="J11" s="92" t="s">
        <v>96</v>
      </c>
    </row>
    <row r="12" spans="1:11">
      <c r="A12" s="168"/>
      <c r="B12" s="169"/>
      <c r="C12" s="88" t="s">
        <v>103</v>
      </c>
      <c r="D12" s="88" t="s">
        <v>104</v>
      </c>
      <c r="E12" s="89">
        <v>1</v>
      </c>
      <c r="F12" s="55">
        <v>0</v>
      </c>
      <c r="G12" s="55">
        <v>0</v>
      </c>
      <c r="H12" s="56">
        <v>0</v>
      </c>
      <c r="I12" s="58">
        <f t="shared" ref="I12" si="1">SUM((F12+G12)*(1-H12))*E12</f>
        <v>0</v>
      </c>
      <c r="J12" s="92" t="s">
        <v>106</v>
      </c>
    </row>
    <row r="13" spans="1:11">
      <c r="A13" s="168"/>
      <c r="B13" s="169"/>
      <c r="C13" s="88" t="s">
        <v>108</v>
      </c>
      <c r="D13" s="88" t="s">
        <v>15</v>
      </c>
      <c r="E13" s="89">
        <v>1</v>
      </c>
      <c r="F13" s="55">
        <v>0</v>
      </c>
      <c r="G13" s="55">
        <v>0</v>
      </c>
      <c r="H13" s="56">
        <v>0</v>
      </c>
      <c r="I13" s="57">
        <f>SUM((F13+G13)*(1-H13))*E13</f>
        <v>0</v>
      </c>
      <c r="J13" s="92" t="s">
        <v>110</v>
      </c>
    </row>
    <row r="14" spans="1:11">
      <c r="A14" s="168"/>
      <c r="B14" s="169"/>
      <c r="C14" s="88" t="s">
        <v>114</v>
      </c>
      <c r="D14" s="88" t="s">
        <v>15</v>
      </c>
      <c r="E14" s="89">
        <v>8</v>
      </c>
      <c r="F14" s="55">
        <v>0</v>
      </c>
      <c r="G14" s="55">
        <v>0</v>
      </c>
      <c r="H14" s="56">
        <v>0</v>
      </c>
      <c r="I14" s="58">
        <f t="shared" ref="I14" si="2">SUM((F14+G14)*(1-H14))*E14</f>
        <v>0</v>
      </c>
      <c r="J14" s="92" t="s">
        <v>115</v>
      </c>
    </row>
    <row r="15" spans="1:11">
      <c r="A15" s="168"/>
      <c r="B15" s="169"/>
      <c r="C15" s="88" t="s">
        <v>117</v>
      </c>
      <c r="D15" s="88" t="s">
        <v>15</v>
      </c>
      <c r="E15" s="89">
        <v>2</v>
      </c>
      <c r="F15" s="55">
        <v>0</v>
      </c>
      <c r="G15" s="55">
        <v>0</v>
      </c>
      <c r="H15" s="56">
        <v>0</v>
      </c>
      <c r="I15" s="57">
        <f>SUM((F15+G15)*(1-H15))*E15</f>
        <v>0</v>
      </c>
      <c r="J15" s="93" t="s">
        <v>118</v>
      </c>
    </row>
    <row r="16" spans="1:11">
      <c r="A16" s="209" t="s">
        <v>73</v>
      </c>
      <c r="B16" s="211" t="s">
        <v>74</v>
      </c>
      <c r="C16" s="94" t="s">
        <v>14</v>
      </c>
      <c r="D16" s="94" t="s">
        <v>15</v>
      </c>
      <c r="E16" s="95">
        <v>2</v>
      </c>
      <c r="F16" s="53">
        <v>0</v>
      </c>
      <c r="G16" s="53">
        <v>0</v>
      </c>
      <c r="H16" s="54">
        <v>0</v>
      </c>
      <c r="I16" s="68">
        <f>SUM((F16+G16)*(1-H16)*E16)</f>
        <v>0</v>
      </c>
      <c r="J16" s="96" t="s">
        <v>96</v>
      </c>
    </row>
    <row r="17" spans="1:11">
      <c r="A17" s="210"/>
      <c r="B17" s="212"/>
      <c r="C17" s="97" t="s">
        <v>108</v>
      </c>
      <c r="D17" s="97" t="s">
        <v>15</v>
      </c>
      <c r="E17" s="98">
        <v>2</v>
      </c>
      <c r="F17" s="1">
        <v>0</v>
      </c>
      <c r="G17" s="1">
        <v>0</v>
      </c>
      <c r="H17" s="2">
        <v>0</v>
      </c>
      <c r="I17" s="69">
        <f t="shared" ref="I17" si="3">SUM((F17+G17)*(1-H17)*E17)</f>
        <v>0</v>
      </c>
      <c r="J17" s="96" t="s">
        <v>110</v>
      </c>
    </row>
    <row r="18" spans="1:11" ht="14.4" customHeight="1">
      <c r="A18" s="157" t="s">
        <v>18</v>
      </c>
      <c r="B18" s="157"/>
      <c r="C18" s="99"/>
      <c r="D18" s="99"/>
      <c r="E18" s="99"/>
      <c r="F18" s="99"/>
      <c r="G18" s="99"/>
      <c r="H18" s="99"/>
      <c r="I18" s="100">
        <f>SUM(I9:I17)</f>
        <v>0</v>
      </c>
      <c r="J18" s="101"/>
    </row>
    <row r="19" spans="1:11">
      <c r="A19" s="102" t="s">
        <v>19</v>
      </c>
      <c r="B19" s="102"/>
      <c r="C19" s="102"/>
      <c r="D19" s="103"/>
      <c r="E19" s="104"/>
      <c r="F19" s="104"/>
      <c r="G19" s="103"/>
      <c r="H19" s="103"/>
      <c r="I19" s="103"/>
      <c r="J19" s="103"/>
    </row>
    <row r="20" spans="1:11">
      <c r="A20" s="102" t="s">
        <v>20</v>
      </c>
      <c r="B20" s="102"/>
      <c r="C20" s="105"/>
      <c r="D20" s="105"/>
      <c r="E20" s="105"/>
      <c r="F20" s="104"/>
      <c r="G20" s="103"/>
      <c r="H20" s="103"/>
      <c r="I20" s="103"/>
      <c r="J20" s="103"/>
    </row>
    <row r="21" spans="1:11">
      <c r="B21" s="105"/>
      <c r="C21" s="105"/>
      <c r="D21" s="105"/>
      <c r="E21" s="105"/>
      <c r="F21" s="104"/>
      <c r="G21" s="103"/>
      <c r="H21" s="103"/>
      <c r="I21" s="103"/>
      <c r="J21" s="103"/>
    </row>
    <row r="22" spans="1:11" ht="17.399999999999999">
      <c r="A22" s="106" t="s">
        <v>21</v>
      </c>
      <c r="B22" s="107"/>
      <c r="C22" s="78"/>
      <c r="D22" s="78"/>
      <c r="E22" s="78"/>
      <c r="F22" s="78"/>
      <c r="G22" s="78"/>
      <c r="H22" s="78"/>
      <c r="I22" s="78"/>
      <c r="J22" s="106"/>
      <c r="K22" s="78"/>
    </row>
    <row r="23" spans="1:11">
      <c r="A23" s="108"/>
      <c r="B23" s="109"/>
      <c r="C23" s="110"/>
      <c r="D23" s="110"/>
      <c r="E23" s="177" t="s">
        <v>2</v>
      </c>
      <c r="F23" s="178"/>
      <c r="G23" s="174" t="s">
        <v>3</v>
      </c>
      <c r="H23" s="175"/>
      <c r="I23" s="174" t="s">
        <v>4</v>
      </c>
      <c r="J23" s="175"/>
      <c r="K23" s="81" t="s">
        <v>69</v>
      </c>
    </row>
    <row r="24" spans="1:11" ht="39.6">
      <c r="A24" s="111" t="s">
        <v>5</v>
      </c>
      <c r="B24" s="112" t="s">
        <v>22</v>
      </c>
      <c r="C24" s="113" t="s">
        <v>23</v>
      </c>
      <c r="D24" s="114" t="s">
        <v>8</v>
      </c>
      <c r="E24" s="115" t="s">
        <v>24</v>
      </c>
      <c r="F24" s="115" t="s">
        <v>10</v>
      </c>
      <c r="G24" s="115" t="s">
        <v>11</v>
      </c>
      <c r="H24" s="115" t="s">
        <v>12</v>
      </c>
      <c r="I24" s="115" t="s">
        <v>67</v>
      </c>
      <c r="J24" s="115" t="s">
        <v>25</v>
      </c>
      <c r="K24" s="87" t="s">
        <v>70</v>
      </c>
    </row>
    <row r="25" spans="1:11">
      <c r="A25" s="162" t="s">
        <v>71</v>
      </c>
      <c r="B25" s="161" t="s">
        <v>72</v>
      </c>
      <c r="C25" s="116" t="s">
        <v>16</v>
      </c>
      <c r="D25" s="117" t="s">
        <v>26</v>
      </c>
      <c r="E25" s="116">
        <v>3</v>
      </c>
      <c r="F25" s="3">
        <v>0</v>
      </c>
      <c r="G25" s="3">
        <v>0</v>
      </c>
      <c r="H25" s="4">
        <v>0</v>
      </c>
      <c r="I25" s="5">
        <f>SUM((F25+G25)*(1-H25)*E25)</f>
        <v>0</v>
      </c>
      <c r="J25" s="70">
        <f t="shared" ref="J25:J28" si="4">SUM(I25*5)</f>
        <v>0</v>
      </c>
      <c r="K25" s="118" t="s">
        <v>102</v>
      </c>
    </row>
    <row r="26" spans="1:11">
      <c r="A26" s="162"/>
      <c r="B26" s="161"/>
      <c r="C26" s="117" t="s">
        <v>112</v>
      </c>
      <c r="D26" s="117" t="s">
        <v>26</v>
      </c>
      <c r="E26" s="117">
        <v>1</v>
      </c>
      <c r="F26" s="6">
        <v>0</v>
      </c>
      <c r="G26" s="6">
        <v>0</v>
      </c>
      <c r="H26" s="7">
        <v>0</v>
      </c>
      <c r="I26" s="5">
        <f t="shared" ref="I26:I27" si="5">SUM((F26+G26)*(1-H26)*E26)</f>
        <v>0</v>
      </c>
      <c r="J26" s="71">
        <f t="shared" si="4"/>
        <v>0</v>
      </c>
      <c r="K26" s="118" t="s">
        <v>113</v>
      </c>
    </row>
    <row r="27" spans="1:11">
      <c r="A27" s="162"/>
      <c r="B27" s="161"/>
      <c r="C27" s="119" t="s">
        <v>117</v>
      </c>
      <c r="D27" s="117" t="s">
        <v>26</v>
      </c>
      <c r="E27" s="117">
        <v>3</v>
      </c>
      <c r="F27" s="6">
        <v>0</v>
      </c>
      <c r="G27" s="6">
        <v>0</v>
      </c>
      <c r="H27" s="7">
        <v>0</v>
      </c>
      <c r="I27" s="5">
        <f t="shared" si="5"/>
        <v>0</v>
      </c>
      <c r="J27" s="71">
        <f t="shared" si="4"/>
        <v>0</v>
      </c>
      <c r="K27" s="118" t="s">
        <v>92</v>
      </c>
    </row>
    <row r="28" spans="1:11">
      <c r="A28" s="158" t="s">
        <v>73</v>
      </c>
      <c r="B28" s="159" t="s">
        <v>74</v>
      </c>
      <c r="C28" s="120" t="s">
        <v>16</v>
      </c>
      <c r="D28" s="120" t="s">
        <v>26</v>
      </c>
      <c r="E28" s="120">
        <v>2</v>
      </c>
      <c r="F28" s="6">
        <v>0</v>
      </c>
      <c r="G28" s="6">
        <v>0</v>
      </c>
      <c r="H28" s="7">
        <v>0</v>
      </c>
      <c r="I28" s="8">
        <f>SUM((F28+G28)*(1-H28)*E28)</f>
        <v>0</v>
      </c>
      <c r="J28" s="72">
        <f t="shared" si="4"/>
        <v>0</v>
      </c>
      <c r="K28" s="121" t="s">
        <v>102</v>
      </c>
    </row>
    <row r="29" spans="1:11">
      <c r="A29" s="158"/>
      <c r="B29" s="160"/>
      <c r="C29" s="120" t="s">
        <v>17</v>
      </c>
      <c r="D29" s="120" t="s">
        <v>26</v>
      </c>
      <c r="E29" s="120">
        <v>6</v>
      </c>
      <c r="F29" s="6">
        <v>0</v>
      </c>
      <c r="G29" s="6">
        <v>0</v>
      </c>
      <c r="H29" s="7">
        <v>0</v>
      </c>
      <c r="I29" s="8">
        <f t="shared" ref="I29:I31" si="6">SUM((F29+G29)*(1-H29)*E29)</f>
        <v>0</v>
      </c>
      <c r="J29" s="72">
        <f t="shared" ref="J29:J30" si="7">SUM(I29*5)</f>
        <v>0</v>
      </c>
      <c r="K29" s="121" t="s">
        <v>124</v>
      </c>
    </row>
    <row r="30" spans="1:11" ht="13.95" customHeight="1">
      <c r="A30" s="158"/>
      <c r="B30" s="160"/>
      <c r="C30" s="120" t="s">
        <v>129</v>
      </c>
      <c r="D30" s="120" t="s">
        <v>26</v>
      </c>
      <c r="E30" s="120">
        <v>1</v>
      </c>
      <c r="F30" s="6">
        <v>0</v>
      </c>
      <c r="G30" s="6">
        <v>0</v>
      </c>
      <c r="H30" s="7">
        <v>0</v>
      </c>
      <c r="I30" s="8">
        <f t="shared" si="6"/>
        <v>0</v>
      </c>
      <c r="J30" s="72">
        <f t="shared" si="7"/>
        <v>0</v>
      </c>
      <c r="K30" s="121" t="s">
        <v>128</v>
      </c>
    </row>
    <row r="31" spans="1:11" ht="13.95" customHeight="1">
      <c r="A31" s="158"/>
      <c r="B31" s="160"/>
      <c r="C31" s="120" t="s">
        <v>134</v>
      </c>
      <c r="D31" s="120" t="s">
        <v>135</v>
      </c>
      <c r="E31" s="120">
        <v>250</v>
      </c>
      <c r="F31" s="6">
        <v>0</v>
      </c>
      <c r="G31" s="6">
        <v>0</v>
      </c>
      <c r="H31" s="7">
        <v>0</v>
      </c>
      <c r="I31" s="8">
        <f t="shared" si="6"/>
        <v>0</v>
      </c>
      <c r="J31" s="72">
        <f t="shared" ref="J31" si="8">SUM(I31*5)</f>
        <v>0</v>
      </c>
      <c r="K31" s="121" t="s">
        <v>136</v>
      </c>
    </row>
    <row r="32" spans="1:11" ht="18" customHeight="1">
      <c r="A32" s="180" t="s">
        <v>18</v>
      </c>
      <c r="B32" s="181"/>
      <c r="C32" s="122"/>
      <c r="D32" s="122"/>
      <c r="E32" s="122"/>
      <c r="F32" s="122"/>
      <c r="G32" s="122"/>
      <c r="H32" s="122"/>
      <c r="I32" s="122"/>
      <c r="J32" s="123">
        <f>SUM(J25:J31)</f>
        <v>0</v>
      </c>
      <c r="K32" s="108"/>
    </row>
    <row r="33" spans="1:10" ht="18" customHeight="1">
      <c r="A33" s="188" t="s">
        <v>27</v>
      </c>
      <c r="B33" s="188"/>
      <c r="C33" s="188"/>
      <c r="D33" s="188"/>
      <c r="E33" s="104"/>
      <c r="F33" s="103"/>
      <c r="G33" s="103"/>
      <c r="H33" s="103"/>
      <c r="I33" s="103"/>
      <c r="J33"/>
    </row>
    <row r="34" spans="1:10" ht="18" customHeight="1">
      <c r="A34" s="188" t="s">
        <v>28</v>
      </c>
      <c r="B34" s="188"/>
      <c r="C34" s="188"/>
      <c r="D34" s="188"/>
      <c r="E34" s="104"/>
      <c r="F34" s="103"/>
      <c r="G34" s="103"/>
      <c r="H34" s="103"/>
      <c r="I34" s="103"/>
      <c r="J34"/>
    </row>
    <row r="35" spans="1:10" ht="18" customHeight="1">
      <c r="A35" s="188" t="s">
        <v>29</v>
      </c>
      <c r="B35" s="188"/>
      <c r="C35" s="188"/>
      <c r="D35" s="188"/>
      <c r="E35" s="104"/>
      <c r="F35" s="103"/>
      <c r="G35" s="103"/>
      <c r="H35" s="103"/>
      <c r="I35" s="103"/>
      <c r="J35"/>
    </row>
    <row r="36" spans="1:10">
      <c r="B36" s="188"/>
      <c r="C36" s="188"/>
      <c r="D36" s="188"/>
      <c r="E36" s="188"/>
      <c r="F36" s="104"/>
      <c r="G36" s="103"/>
      <c r="H36" s="103"/>
      <c r="I36" s="103"/>
      <c r="J36" s="103"/>
    </row>
    <row r="37" spans="1:10" s="124" customFormat="1" ht="17.399999999999999">
      <c r="A37" s="179" t="s">
        <v>30</v>
      </c>
      <c r="B37" s="179"/>
      <c r="C37" s="78"/>
      <c r="D37" s="106"/>
      <c r="E37" s="78"/>
      <c r="F37" s="106"/>
      <c r="G37" s="78"/>
      <c r="H37" s="103"/>
      <c r="I37" s="103"/>
      <c r="J37" s="103"/>
    </row>
    <row r="38" spans="1:10" s="124" customFormat="1" ht="14.4" customHeight="1">
      <c r="A38" s="125"/>
      <c r="B38" s="79"/>
      <c r="C38" s="165" t="s">
        <v>31</v>
      </c>
      <c r="D38" s="166"/>
      <c r="E38" s="172" t="s">
        <v>3</v>
      </c>
      <c r="F38" s="173"/>
      <c r="G38" s="126" t="s">
        <v>4</v>
      </c>
      <c r="H38" s="103"/>
      <c r="I38" s="103"/>
      <c r="J38" s="103"/>
    </row>
    <row r="39" spans="1:10" s="130" customFormat="1" ht="42" customHeight="1">
      <c r="A39" s="182" t="s">
        <v>32</v>
      </c>
      <c r="B39" s="183"/>
      <c r="C39" s="127" t="s">
        <v>33</v>
      </c>
      <c r="D39" s="127" t="s">
        <v>34</v>
      </c>
      <c r="E39" s="127" t="s">
        <v>35</v>
      </c>
      <c r="F39" s="127" t="s">
        <v>36</v>
      </c>
      <c r="G39" s="128" t="s">
        <v>37</v>
      </c>
      <c r="H39" s="129"/>
      <c r="I39" s="129"/>
      <c r="J39" s="129"/>
    </row>
    <row r="40" spans="1:10">
      <c r="A40" s="184" t="s">
        <v>38</v>
      </c>
      <c r="B40" s="185"/>
      <c r="C40" s="131">
        <v>50</v>
      </c>
      <c r="D40" s="9">
        <v>0</v>
      </c>
      <c r="E40" s="20">
        <v>10000</v>
      </c>
      <c r="F40" s="10">
        <v>0</v>
      </c>
      <c r="G40" s="11">
        <f>SUM(C40*D40)+(E40-E40*F40)*5</f>
        <v>50000</v>
      </c>
      <c r="H40" s="103"/>
      <c r="I40" s="103"/>
      <c r="J40" s="103"/>
    </row>
    <row r="41" spans="1:10">
      <c r="A41" s="186" t="s">
        <v>39</v>
      </c>
      <c r="B41" s="187"/>
      <c r="C41" s="133">
        <v>15</v>
      </c>
      <c r="D41" s="12">
        <v>0</v>
      </c>
      <c r="E41" s="21">
        <v>5000</v>
      </c>
      <c r="F41" s="13">
        <v>0</v>
      </c>
      <c r="G41" s="14">
        <f t="shared" ref="G41:G46" si="9">SUM(C41*D41)+(E41-E41*F41)*5</f>
        <v>25000</v>
      </c>
      <c r="H41" s="103"/>
      <c r="I41" s="103"/>
      <c r="J41" s="103"/>
    </row>
    <row r="42" spans="1:10">
      <c r="A42" s="170" t="s">
        <v>40</v>
      </c>
      <c r="B42" s="171"/>
      <c r="C42" s="131">
        <v>10</v>
      </c>
      <c r="D42" s="9">
        <v>0</v>
      </c>
      <c r="E42" s="20">
        <v>5000</v>
      </c>
      <c r="F42" s="10">
        <v>0</v>
      </c>
      <c r="G42" s="15">
        <f t="shared" si="9"/>
        <v>25000</v>
      </c>
      <c r="H42" s="103"/>
      <c r="I42" s="103"/>
      <c r="J42" s="103"/>
    </row>
    <row r="43" spans="1:10">
      <c r="A43" s="186" t="s">
        <v>41</v>
      </c>
      <c r="B43" s="187"/>
      <c r="C43" s="133">
        <v>10</v>
      </c>
      <c r="D43" s="12">
        <v>0</v>
      </c>
      <c r="E43" s="21">
        <v>5000</v>
      </c>
      <c r="F43" s="13">
        <v>0</v>
      </c>
      <c r="G43" s="14">
        <f t="shared" si="9"/>
        <v>25000</v>
      </c>
      <c r="H43" s="103"/>
      <c r="I43" s="103"/>
      <c r="J43" s="103"/>
    </row>
    <row r="44" spans="1:10">
      <c r="A44" s="170" t="s">
        <v>42</v>
      </c>
      <c r="B44" s="193"/>
      <c r="C44" s="134">
        <v>10</v>
      </c>
      <c r="D44" s="12">
        <v>0</v>
      </c>
      <c r="E44" s="22">
        <v>5000</v>
      </c>
      <c r="F44" s="13">
        <v>0</v>
      </c>
      <c r="G44" s="15">
        <f t="shared" si="9"/>
        <v>25000</v>
      </c>
      <c r="H44" s="103"/>
      <c r="I44" s="103"/>
      <c r="J44" s="103"/>
    </row>
    <row r="45" spans="1:10">
      <c r="A45" s="186" t="s">
        <v>43</v>
      </c>
      <c r="B45" s="194"/>
      <c r="C45" s="135">
        <v>10</v>
      </c>
      <c r="D45" s="12">
        <v>0</v>
      </c>
      <c r="E45" s="21">
        <v>5000</v>
      </c>
      <c r="F45" s="13">
        <v>0</v>
      </c>
      <c r="G45" s="14">
        <f t="shared" si="9"/>
        <v>25000</v>
      </c>
      <c r="H45" s="103"/>
      <c r="I45" s="103"/>
      <c r="J45" s="103"/>
    </row>
    <row r="46" spans="1:10">
      <c r="A46" s="170" t="s">
        <v>44</v>
      </c>
      <c r="B46" s="170"/>
      <c r="C46" s="134">
        <v>10</v>
      </c>
      <c r="D46" s="12">
        <v>0</v>
      </c>
      <c r="E46" s="22">
        <v>5000</v>
      </c>
      <c r="F46" s="13">
        <v>0</v>
      </c>
      <c r="G46" s="15">
        <f t="shared" si="9"/>
        <v>25000</v>
      </c>
      <c r="H46" s="103"/>
      <c r="I46" s="103"/>
      <c r="J46" s="103"/>
    </row>
    <row r="47" spans="1:10">
      <c r="A47" s="203" t="s">
        <v>18</v>
      </c>
      <c r="B47" s="203"/>
      <c r="C47" s="136"/>
      <c r="D47" s="136"/>
      <c r="E47" s="136"/>
      <c r="F47" s="136"/>
      <c r="G47" s="137">
        <f>SUM(G40:G46)</f>
        <v>200000</v>
      </c>
      <c r="H47" s="103"/>
      <c r="I47" s="103"/>
      <c r="J47" s="103"/>
    </row>
    <row r="48" spans="1:10" s="23" customFormat="1" ht="18" customHeight="1">
      <c r="A48" s="192" t="s">
        <v>45</v>
      </c>
      <c r="B48" s="192"/>
      <c r="C48" s="192"/>
      <c r="D48" s="192"/>
      <c r="E48" s="139"/>
      <c r="F48" s="139"/>
      <c r="G48" s="139"/>
      <c r="H48" s="139"/>
      <c r="I48" s="103"/>
      <c r="J48" s="103"/>
    </row>
    <row r="49" spans="1:15" ht="17.399999999999999" customHeight="1">
      <c r="B49" s="140"/>
      <c r="C49" s="140"/>
      <c r="D49" s="140"/>
      <c r="E49" s="139"/>
      <c r="F49" s="139"/>
      <c r="G49" s="139"/>
      <c r="H49" s="139"/>
      <c r="I49" s="103"/>
      <c r="J49" s="103"/>
    </row>
    <row r="50" spans="1:15" ht="24" customHeight="1">
      <c r="A50" s="179" t="s">
        <v>46</v>
      </c>
      <c r="B50" s="179"/>
      <c r="C50" s="179"/>
      <c r="D50" s="106"/>
      <c r="E50" s="106"/>
      <c r="F50" s="106"/>
      <c r="G50" s="124"/>
      <c r="H50" s="124"/>
      <c r="I50" s="103"/>
      <c r="J50" s="103"/>
    </row>
    <row r="51" spans="1:15">
      <c r="A51" s="214" t="s">
        <v>47</v>
      </c>
      <c r="B51" s="215"/>
      <c r="C51" s="216" t="s">
        <v>48</v>
      </c>
      <c r="D51" s="217" t="s">
        <v>49</v>
      </c>
      <c r="E51" s="218" t="s">
        <v>50</v>
      </c>
      <c r="F51" s="195" t="s">
        <v>51</v>
      </c>
      <c r="G51" s="124"/>
      <c r="H51" s="124"/>
      <c r="I51" s="103"/>
      <c r="J51" s="103"/>
      <c r="O51" t="s">
        <v>52</v>
      </c>
    </row>
    <row r="52" spans="1:15">
      <c r="A52" s="214"/>
      <c r="B52" s="215"/>
      <c r="C52" s="216"/>
      <c r="D52" s="217"/>
      <c r="E52" s="218"/>
      <c r="F52" s="195"/>
      <c r="G52" s="124"/>
      <c r="H52" s="124"/>
      <c r="I52" s="103"/>
      <c r="J52" s="103"/>
    </row>
    <row r="53" spans="1:15">
      <c r="A53" s="196" t="s">
        <v>39</v>
      </c>
      <c r="B53" s="197"/>
      <c r="C53" s="28">
        <v>0</v>
      </c>
      <c r="D53" s="133">
        <v>50</v>
      </c>
      <c r="E53" s="24">
        <f>D44</f>
        <v>0</v>
      </c>
      <c r="F53" s="16">
        <f>(E53*C53)*(D53)</f>
        <v>0</v>
      </c>
      <c r="G53" s="124"/>
      <c r="H53" s="124"/>
      <c r="I53" s="103"/>
      <c r="J53" s="103"/>
    </row>
    <row r="54" spans="1:15">
      <c r="A54" s="198" t="s">
        <v>40</v>
      </c>
      <c r="B54" s="199"/>
      <c r="C54" s="28">
        <v>0</v>
      </c>
      <c r="D54" s="142">
        <v>30</v>
      </c>
      <c r="E54" s="25">
        <f>D44</f>
        <v>0</v>
      </c>
      <c r="F54" s="17">
        <f t="shared" ref="F54:F55" si="10">(E54*C54)*(D54)</f>
        <v>0</v>
      </c>
      <c r="G54" s="124"/>
      <c r="H54" s="124"/>
      <c r="I54" s="103"/>
      <c r="J54" s="103"/>
    </row>
    <row r="55" spans="1:15">
      <c r="A55" s="196" t="s">
        <v>41</v>
      </c>
      <c r="B55" s="197"/>
      <c r="C55" s="28">
        <v>0</v>
      </c>
      <c r="D55" s="133">
        <v>20</v>
      </c>
      <c r="E55" s="24">
        <f>D44</f>
        <v>0</v>
      </c>
      <c r="F55" s="16">
        <f t="shared" si="10"/>
        <v>0</v>
      </c>
      <c r="G55" s="124"/>
      <c r="H55" s="124"/>
      <c r="I55" s="103"/>
      <c r="J55" s="103"/>
    </row>
    <row r="56" spans="1:15">
      <c r="A56" s="170" t="s">
        <v>53</v>
      </c>
      <c r="B56" s="170"/>
      <c r="C56" s="28">
        <v>0</v>
      </c>
      <c r="D56" s="200">
        <v>78000</v>
      </c>
      <c r="E56" s="201"/>
      <c r="F56" s="143">
        <f>D56*C56</f>
        <v>0</v>
      </c>
      <c r="G56" s="124"/>
      <c r="H56" s="124"/>
      <c r="I56" s="103"/>
      <c r="J56" s="103"/>
    </row>
    <row r="57" spans="1:15">
      <c r="A57" s="186" t="s">
        <v>54</v>
      </c>
      <c r="B57" s="186"/>
      <c r="C57" s="28">
        <v>0</v>
      </c>
      <c r="D57" s="189">
        <v>78000</v>
      </c>
      <c r="E57" s="190"/>
      <c r="F57" s="144">
        <f>D57*C57</f>
        <v>0</v>
      </c>
      <c r="G57" s="124"/>
      <c r="H57" s="124"/>
      <c r="I57" s="103"/>
      <c r="J57" s="103"/>
    </row>
    <row r="58" spans="1:15" ht="14.4" customHeight="1">
      <c r="A58" s="191" t="s">
        <v>18</v>
      </c>
      <c r="B58" s="191"/>
      <c r="C58" s="145"/>
      <c r="D58" s="145"/>
      <c r="E58" s="146"/>
      <c r="F58" s="18">
        <f>SUM(F53:F57)</f>
        <v>0</v>
      </c>
      <c r="G58" s="124"/>
      <c r="H58" s="124"/>
      <c r="I58" s="103"/>
      <c r="J58" s="103"/>
    </row>
    <row r="59" spans="1:15" ht="14.4" customHeight="1">
      <c r="A59" s="192" t="s">
        <v>55</v>
      </c>
      <c r="B59" s="192"/>
      <c r="C59" s="192"/>
      <c r="D59" s="124"/>
      <c r="E59" s="124"/>
      <c r="F59" s="124"/>
      <c r="G59" s="124"/>
      <c r="H59" s="124"/>
      <c r="I59" s="103"/>
      <c r="J59" s="103"/>
    </row>
    <row r="60" spans="1:15">
      <c r="B60" s="138"/>
      <c r="C60" s="138"/>
      <c r="D60" s="124"/>
      <c r="E60" s="124"/>
      <c r="F60" s="124"/>
      <c r="G60" s="124"/>
      <c r="H60" s="124"/>
      <c r="I60" s="103"/>
      <c r="J60" s="103"/>
    </row>
    <row r="61" spans="1:15" ht="17.399999999999999">
      <c r="A61" s="76" t="s">
        <v>56</v>
      </c>
      <c r="B61" s="76"/>
      <c r="C61" s="106"/>
      <c r="D61" s="106"/>
      <c r="E61" s="106"/>
      <c r="F61" s="106"/>
      <c r="G61" s="106"/>
      <c r="H61" s="106"/>
      <c r="I61" s="106"/>
      <c r="J61" s="103"/>
    </row>
    <row r="62" spans="1:15" ht="28.8" customHeight="1">
      <c r="A62" s="180" t="s">
        <v>57</v>
      </c>
      <c r="B62" s="180"/>
      <c r="C62" s="180"/>
      <c r="D62" s="180"/>
      <c r="E62" s="180"/>
      <c r="F62" s="180"/>
      <c r="G62" s="180"/>
      <c r="H62" s="147"/>
      <c r="I62" s="148">
        <f>F58+G47+J32+I18</f>
        <v>200000</v>
      </c>
      <c r="J62" s="149"/>
    </row>
    <row r="63" spans="1:15">
      <c r="A63" s="141" t="s">
        <v>58</v>
      </c>
      <c r="B63" s="141"/>
      <c r="C63" s="141"/>
      <c r="D63" s="150"/>
      <c r="E63" s="150"/>
      <c r="F63" s="150"/>
      <c r="G63" s="150"/>
      <c r="H63" s="150"/>
      <c r="I63" s="150"/>
      <c r="J63" s="103"/>
    </row>
    <row r="64" spans="1:15" ht="14.4" customHeight="1">
      <c r="A64" s="176" t="s">
        <v>59</v>
      </c>
      <c r="B64" s="176"/>
      <c r="C64" s="176"/>
      <c r="D64" s="176"/>
      <c r="E64" s="176"/>
      <c r="F64" s="176"/>
      <c r="G64" s="176"/>
      <c r="H64" s="176"/>
      <c r="I64" s="150"/>
      <c r="J64" s="103"/>
    </row>
    <row r="65" spans="1:10">
      <c r="A65" s="176"/>
      <c r="B65" s="176"/>
      <c r="C65" s="176"/>
      <c r="D65" s="176"/>
      <c r="E65" s="176"/>
      <c r="F65" s="176"/>
      <c r="G65" s="176"/>
      <c r="H65" s="176"/>
      <c r="I65" s="150"/>
      <c r="J65" s="103"/>
    </row>
    <row r="66" spans="1:10">
      <c r="A66" s="176"/>
      <c r="B66" s="176"/>
      <c r="C66" s="176"/>
      <c r="D66" s="176"/>
      <c r="E66" s="176"/>
      <c r="F66" s="176"/>
      <c r="G66" s="176"/>
      <c r="H66" s="176"/>
      <c r="J66" s="103"/>
    </row>
    <row r="67" spans="1:10">
      <c r="A67" s="186" t="s">
        <v>60</v>
      </c>
      <c r="B67" s="186"/>
      <c r="C67" s="186"/>
      <c r="D67" s="152"/>
      <c r="E67" s="152"/>
      <c r="F67" s="152"/>
      <c r="G67" s="152"/>
      <c r="H67" s="152"/>
      <c r="I67" s="152"/>
      <c r="J67" s="103"/>
    </row>
    <row r="68" spans="1:10">
      <c r="A68" s="186" t="s">
        <v>61</v>
      </c>
      <c r="B68" s="186"/>
      <c r="C68" s="186"/>
      <c r="D68" s="186"/>
      <c r="E68" s="152"/>
      <c r="F68" s="152"/>
      <c r="G68" s="152"/>
      <c r="H68" s="152"/>
      <c r="I68" s="152"/>
      <c r="J68" s="103"/>
    </row>
    <row r="69" spans="1:10">
      <c r="B69" s="132"/>
      <c r="C69" s="152"/>
      <c r="D69" s="152"/>
      <c r="E69" s="152"/>
      <c r="F69" s="152"/>
      <c r="G69" s="152"/>
      <c r="H69" s="152"/>
      <c r="I69" s="152"/>
      <c r="J69" s="103"/>
    </row>
    <row r="70" spans="1:10" ht="14.4" customHeight="1">
      <c r="A70" s="176" t="s">
        <v>139</v>
      </c>
      <c r="B70" s="176"/>
      <c r="C70" s="176"/>
      <c r="D70" s="176"/>
      <c r="E70" s="176"/>
      <c r="F70" s="176"/>
      <c r="G70" s="176"/>
      <c r="H70" s="176"/>
      <c r="I70" s="152"/>
      <c r="J70" s="103"/>
    </row>
    <row r="71" spans="1:10">
      <c r="A71" s="176"/>
      <c r="B71" s="176"/>
      <c r="C71" s="176"/>
      <c r="D71" s="176"/>
      <c r="E71" s="176"/>
      <c r="F71" s="176"/>
      <c r="G71" s="176"/>
      <c r="H71" s="176"/>
      <c r="I71" s="152"/>
      <c r="J71" s="103"/>
    </row>
    <row r="72" spans="1:10">
      <c r="A72" s="141"/>
      <c r="B72" s="141"/>
      <c r="C72" s="141"/>
      <c r="D72" s="150"/>
      <c r="E72" s="150"/>
      <c r="F72" s="150"/>
      <c r="G72" s="150"/>
      <c r="H72" s="150"/>
      <c r="I72" s="150"/>
      <c r="J72" s="103"/>
    </row>
    <row r="73" spans="1:10">
      <c r="A73" s="203" t="s">
        <v>62</v>
      </c>
      <c r="B73" s="204"/>
      <c r="C73" s="207"/>
      <c r="D73" s="208"/>
      <c r="E73" s="153"/>
      <c r="F73" s="153"/>
      <c r="G73" s="152"/>
      <c r="H73" s="152"/>
      <c r="I73" s="152"/>
      <c r="J73" s="152"/>
    </row>
    <row r="74" spans="1:10">
      <c r="A74" s="203" t="s">
        <v>63</v>
      </c>
      <c r="B74" s="204"/>
      <c r="C74" s="205"/>
      <c r="D74" s="206"/>
      <c r="E74" s="154"/>
      <c r="F74" s="154"/>
      <c r="G74" s="152"/>
      <c r="H74" s="152"/>
      <c r="I74" s="152"/>
      <c r="J74" s="152"/>
    </row>
    <row r="75" spans="1:10">
      <c r="A75" s="203" t="s">
        <v>64</v>
      </c>
      <c r="B75" s="204"/>
      <c r="C75" s="205"/>
      <c r="D75" s="206"/>
      <c r="E75" s="155"/>
      <c r="F75" s="155"/>
      <c r="G75" s="152"/>
      <c r="H75" s="152"/>
      <c r="I75" s="152"/>
      <c r="J75" s="152"/>
    </row>
    <row r="76" spans="1:10">
      <c r="A76" s="203" t="s">
        <v>65</v>
      </c>
      <c r="B76" s="204"/>
      <c r="C76" s="205"/>
      <c r="D76" s="206"/>
      <c r="E76" s="155"/>
      <c r="F76" s="155"/>
      <c r="G76" s="152"/>
      <c r="H76" s="152"/>
      <c r="I76" s="152"/>
      <c r="J76" s="152"/>
    </row>
    <row r="77" spans="1:10">
      <c r="C77" s="152"/>
      <c r="D77" s="152"/>
      <c r="E77" s="152"/>
      <c r="F77" s="152"/>
      <c r="G77" s="152"/>
      <c r="H77" s="152"/>
      <c r="I77" s="152"/>
      <c r="J77" s="152"/>
    </row>
    <row r="78" spans="1:10">
      <c r="A78" s="26" t="s">
        <v>140</v>
      </c>
      <c r="B78"/>
      <c r="C78"/>
      <c r="D78" s="50"/>
      <c r="E78"/>
      <c r="F78"/>
      <c r="G78"/>
      <c r="H78"/>
      <c r="I78"/>
      <c r="J78"/>
    </row>
    <row r="79" spans="1:10">
      <c r="A79" s="202" t="s">
        <v>66</v>
      </c>
      <c r="B79" s="202"/>
      <c r="C79"/>
      <c r="D79" s="50"/>
      <c r="E79"/>
      <c r="F79"/>
      <c r="G79"/>
      <c r="H79"/>
      <c r="I79"/>
      <c r="J79"/>
    </row>
  </sheetData>
  <sheetProtection algorithmName="SHA-512" hashValue="DCgWpxnApYGZTUTWjUSjnhoYtakLTei9q2wSdFqOEu3RJd0hKl19cPdAMrQmbRaX6oDp77p4zW8Ymoh/9L4aJA==" saltValue="De8Z6uc1227/5x4SJXBgDQ==" spinCount="100000" sheet="1" objects="1" scenarios="1"/>
  <mergeCells count="63">
    <mergeCell ref="A68:D68"/>
    <mergeCell ref="A62:G62"/>
    <mergeCell ref="A16:A17"/>
    <mergeCell ref="B16:B17"/>
    <mergeCell ref="A1:J4"/>
    <mergeCell ref="A56:B56"/>
    <mergeCell ref="A57:B57"/>
    <mergeCell ref="A67:C67"/>
    <mergeCell ref="A64:H66"/>
    <mergeCell ref="A47:B47"/>
    <mergeCell ref="A48:D48"/>
    <mergeCell ref="A51:B52"/>
    <mergeCell ref="C51:C52"/>
    <mergeCell ref="D51:D52"/>
    <mergeCell ref="A50:C50"/>
    <mergeCell ref="E51:E52"/>
    <mergeCell ref="A79:B79"/>
    <mergeCell ref="A76:B76"/>
    <mergeCell ref="C76:D76"/>
    <mergeCell ref="A73:B73"/>
    <mergeCell ref="C73:D73"/>
    <mergeCell ref="A74:B74"/>
    <mergeCell ref="C74:D74"/>
    <mergeCell ref="A75:B75"/>
    <mergeCell ref="C75:D75"/>
    <mergeCell ref="F51:F52"/>
    <mergeCell ref="A53:B53"/>
    <mergeCell ref="A54:B54"/>
    <mergeCell ref="A55:B55"/>
    <mergeCell ref="D56:E56"/>
    <mergeCell ref="D57:E57"/>
    <mergeCell ref="A58:B58"/>
    <mergeCell ref="A59:C59"/>
    <mergeCell ref="A43:B43"/>
    <mergeCell ref="A44:B44"/>
    <mergeCell ref="A45:B45"/>
    <mergeCell ref="A46:B46"/>
    <mergeCell ref="A42:B42"/>
    <mergeCell ref="E38:F38"/>
    <mergeCell ref="G23:H23"/>
    <mergeCell ref="I23:J23"/>
    <mergeCell ref="A70:H71"/>
    <mergeCell ref="E23:F23"/>
    <mergeCell ref="A37:B37"/>
    <mergeCell ref="A32:B32"/>
    <mergeCell ref="C38:D38"/>
    <mergeCell ref="A39:B39"/>
    <mergeCell ref="A40:B40"/>
    <mergeCell ref="A41:B41"/>
    <mergeCell ref="A33:D33"/>
    <mergeCell ref="A34:D34"/>
    <mergeCell ref="A35:D35"/>
    <mergeCell ref="B36:E36"/>
    <mergeCell ref="C7:D7"/>
    <mergeCell ref="E7:F7"/>
    <mergeCell ref="G7:H7"/>
    <mergeCell ref="A9:A15"/>
    <mergeCell ref="B9:B15"/>
    <mergeCell ref="A18:B18"/>
    <mergeCell ref="A28:A31"/>
    <mergeCell ref="B28:B31"/>
    <mergeCell ref="B25:B27"/>
    <mergeCell ref="A25:A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11BC9-3293-41F1-8EDA-952F7E310AFF}">
  <dimension ref="A1:K25"/>
  <sheetViews>
    <sheetView topLeftCell="A10" zoomScale="90" zoomScaleNormal="90" workbookViewId="0">
      <selection activeCell="C17" sqref="C17"/>
    </sheetView>
  </sheetViews>
  <sheetFormatPr defaultRowHeight="14.4"/>
  <cols>
    <col min="1" max="1" width="15.44140625" style="27" customWidth="1"/>
    <col min="2" max="2" width="21.88671875" customWidth="1"/>
    <col min="3" max="3" width="40.77734375" customWidth="1"/>
    <col min="4" max="4" width="127.109375" style="50" customWidth="1"/>
  </cols>
  <sheetData>
    <row r="1" spans="1:11" ht="14.4" customHeight="1">
      <c r="A1" s="213" t="s">
        <v>86</v>
      </c>
      <c r="B1" s="213"/>
      <c r="C1" s="213"/>
      <c r="D1" s="219"/>
      <c r="E1" s="29"/>
      <c r="F1" s="29"/>
      <c r="G1" s="29"/>
      <c r="H1" s="29"/>
      <c r="I1" s="29"/>
      <c r="J1" s="29"/>
      <c r="K1" s="29"/>
    </row>
    <row r="2" spans="1:11" ht="14.4" customHeight="1">
      <c r="A2" s="213"/>
      <c r="B2" s="213"/>
      <c r="C2" s="213"/>
      <c r="D2" s="219"/>
      <c r="E2" s="29"/>
      <c r="F2" s="29"/>
      <c r="G2" s="29"/>
      <c r="H2" s="29"/>
      <c r="I2" s="29"/>
      <c r="J2" s="29"/>
      <c r="K2" s="29"/>
    </row>
    <row r="3" spans="1:11" ht="14.4" customHeight="1">
      <c r="A3" s="213"/>
      <c r="B3" s="213"/>
      <c r="C3" s="213"/>
      <c r="D3" s="219"/>
      <c r="E3" s="29"/>
      <c r="F3" s="29"/>
      <c r="G3" s="29"/>
      <c r="H3" s="29"/>
      <c r="I3" s="29"/>
      <c r="J3" s="29"/>
      <c r="K3" s="29"/>
    </row>
    <row r="4" spans="1:11" ht="14.4" customHeight="1">
      <c r="A4" s="213"/>
      <c r="B4" s="213"/>
      <c r="C4" s="213"/>
      <c r="D4" s="219"/>
      <c r="E4" s="29"/>
      <c r="F4" s="29"/>
      <c r="G4" s="29"/>
      <c r="H4" s="29"/>
      <c r="I4" s="29"/>
      <c r="J4" s="29"/>
      <c r="K4" s="29"/>
    </row>
    <row r="5" spans="1:11">
      <c r="A5" s="30" t="s">
        <v>75</v>
      </c>
      <c r="B5" s="31" t="s">
        <v>76</v>
      </c>
      <c r="C5" s="31" t="s">
        <v>77</v>
      </c>
      <c r="D5" s="32" t="s">
        <v>78</v>
      </c>
    </row>
    <row r="6" spans="1:11">
      <c r="A6" s="220" t="s">
        <v>79</v>
      </c>
      <c r="B6" s="33" t="s">
        <v>88</v>
      </c>
      <c r="C6" s="33" t="s">
        <v>89</v>
      </c>
      <c r="D6" s="59" t="s">
        <v>90</v>
      </c>
    </row>
    <row r="7" spans="1:11" ht="28.8">
      <c r="A7" s="221"/>
      <c r="B7" s="35" t="s">
        <v>95</v>
      </c>
      <c r="C7" s="36" t="s">
        <v>101</v>
      </c>
      <c r="D7" s="37" t="s">
        <v>94</v>
      </c>
    </row>
    <row r="8" spans="1:11">
      <c r="A8" s="221"/>
      <c r="B8" s="51" t="s">
        <v>96</v>
      </c>
      <c r="C8" s="51" t="s">
        <v>97</v>
      </c>
      <c r="D8" s="52" t="s">
        <v>98</v>
      </c>
    </row>
    <row r="9" spans="1:11">
      <c r="A9" s="222"/>
      <c r="B9" s="23" t="s">
        <v>106</v>
      </c>
      <c r="C9" s="23" t="s">
        <v>105</v>
      </c>
      <c r="D9" s="60" t="s">
        <v>107</v>
      </c>
    </row>
    <row r="10" spans="1:11">
      <c r="A10" s="221"/>
      <c r="B10" s="33" t="s">
        <v>110</v>
      </c>
      <c r="C10" s="33" t="s">
        <v>111</v>
      </c>
      <c r="D10" s="34" t="s">
        <v>109</v>
      </c>
    </row>
    <row r="11" spans="1:11" ht="28.8">
      <c r="A11" s="221"/>
      <c r="B11" s="19" t="s">
        <v>115</v>
      </c>
      <c r="C11" s="23" t="s">
        <v>116</v>
      </c>
      <c r="D11" s="61" t="s">
        <v>123</v>
      </c>
    </row>
    <row r="12" spans="1:11" ht="28.8">
      <c r="A12" s="223"/>
      <c r="B12" s="62" t="s">
        <v>118</v>
      </c>
      <c r="C12" s="63" t="s">
        <v>119</v>
      </c>
      <c r="D12" s="64" t="s">
        <v>120</v>
      </c>
    </row>
    <row r="13" spans="1:11">
      <c r="A13" s="224" t="s">
        <v>83</v>
      </c>
      <c r="B13" s="35" t="s">
        <v>96</v>
      </c>
      <c r="C13" s="35" t="s">
        <v>97</v>
      </c>
      <c r="D13" s="40" t="s">
        <v>98</v>
      </c>
    </row>
    <row r="14" spans="1:11" ht="14.4" customHeight="1">
      <c r="A14" s="225"/>
      <c r="B14" s="35" t="s">
        <v>133</v>
      </c>
      <c r="C14" s="36" t="s">
        <v>132</v>
      </c>
      <c r="D14" s="37" t="s">
        <v>131</v>
      </c>
    </row>
    <row r="15" spans="1:11">
      <c r="A15" s="226"/>
      <c r="B15" s="65" t="s">
        <v>80</v>
      </c>
      <c r="C15" s="65" t="s">
        <v>81</v>
      </c>
      <c r="D15" s="66" t="s">
        <v>82</v>
      </c>
    </row>
    <row r="16" spans="1:11">
      <c r="A16" s="227" t="s">
        <v>84</v>
      </c>
      <c r="B16" s="35" t="s">
        <v>102</v>
      </c>
      <c r="C16" s="35" t="s">
        <v>100</v>
      </c>
      <c r="D16" s="40" t="s">
        <v>99</v>
      </c>
      <c r="H16" t="s">
        <v>52</v>
      </c>
    </row>
    <row r="17" spans="1:4" ht="26.4" customHeight="1">
      <c r="A17" s="228"/>
      <c r="B17" s="41" t="s">
        <v>110</v>
      </c>
      <c r="C17" s="38" t="s">
        <v>111</v>
      </c>
      <c r="D17" s="42" t="s">
        <v>109</v>
      </c>
    </row>
    <row r="18" spans="1:4" ht="26.4" customHeight="1">
      <c r="A18" s="229"/>
      <c r="B18" s="47" t="s">
        <v>92</v>
      </c>
      <c r="C18" s="67" t="s">
        <v>122</v>
      </c>
      <c r="D18" s="39" t="s">
        <v>121</v>
      </c>
    </row>
    <row r="19" spans="1:4" ht="27" customHeight="1">
      <c r="A19" s="230" t="s">
        <v>85</v>
      </c>
      <c r="B19" s="46" t="s">
        <v>102</v>
      </c>
      <c r="C19" s="46" t="s">
        <v>100</v>
      </c>
      <c r="D19" s="48" t="s">
        <v>99</v>
      </c>
    </row>
    <row r="20" spans="1:4" ht="27" customHeight="1">
      <c r="A20" s="231"/>
      <c r="B20" s="45" t="s">
        <v>124</v>
      </c>
      <c r="C20" s="45" t="s">
        <v>125</v>
      </c>
      <c r="D20" s="43" t="s">
        <v>126</v>
      </c>
    </row>
    <row r="21" spans="1:4" ht="27" customHeight="1">
      <c r="A21" s="231"/>
      <c r="B21" s="46" t="s">
        <v>128</v>
      </c>
      <c r="C21" s="46" t="s">
        <v>127</v>
      </c>
      <c r="D21" s="44" t="s">
        <v>130</v>
      </c>
    </row>
    <row r="22" spans="1:4" ht="27" customHeight="1">
      <c r="A22" s="232"/>
      <c r="B22" s="47" t="s">
        <v>136</v>
      </c>
      <c r="C22" s="47" t="s">
        <v>138</v>
      </c>
      <c r="D22" s="39" t="s">
        <v>137</v>
      </c>
    </row>
    <row r="23" spans="1:4">
      <c r="A23" s="49"/>
    </row>
    <row r="24" spans="1:4">
      <c r="A24" s="26" t="s">
        <v>140</v>
      </c>
    </row>
    <row r="25" spans="1:4">
      <c r="A25" s="26" t="s">
        <v>66</v>
      </c>
      <c r="B25" t="s">
        <v>52</v>
      </c>
    </row>
  </sheetData>
  <sheetProtection algorithmName="SHA-512" hashValue="A3DulQsxMaQp1/UsiL8bA+KjPrLmKPVeNrDDbaG3b2IUGvyl/HLWHYMgOr00bi/if6tsKO1jO76jHI+lCdmxFw==" saltValue="8vbKOLiFZ7ZmOhaJkrqsjQ==" spinCount="100000" sheet="1" objects="1" scenarios="1"/>
  <mergeCells count="5">
    <mergeCell ref="A1:D4"/>
    <mergeCell ref="A6:A12"/>
    <mergeCell ref="A13:A15"/>
    <mergeCell ref="A16:A18"/>
    <mergeCell ref="A19:A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1A63A97D9E8A46891D321ED92E4998" ma:contentTypeVersion="10" ma:contentTypeDescription="Een nieuw document maken." ma:contentTypeScope="" ma:versionID="a2aa8f16cf619c8d37bb30363d917a8e">
  <xsd:schema xmlns:xsd="http://www.w3.org/2001/XMLSchema" xmlns:xs="http://www.w3.org/2001/XMLSchema" xmlns:p="http://schemas.microsoft.com/office/2006/metadata/properties" xmlns:ns2="a7c6341d-d295-448a-8d33-8d421b72208e" xmlns:ns3="f27fc1aa-2cd6-4878-9e2f-05ddd721f248" targetNamespace="http://schemas.microsoft.com/office/2006/metadata/properties" ma:root="true" ma:fieldsID="372b0124d27172d54e03fb8e8d8a0458" ns2:_="" ns3:_="">
    <xsd:import namespace="a7c6341d-d295-448a-8d33-8d421b72208e"/>
    <xsd:import namespace="f27fc1aa-2cd6-4878-9e2f-05ddd721f2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6341d-d295-448a-8d33-8d421b722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7fc1aa-2cd6-4878-9e2f-05ddd721f2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c5b0e42-587f-489a-a1d0-077293544ae4}" ma:internalName="TaxCatchAll" ma:showField="CatchAllData" ma:web="f27fc1aa-2cd6-4878-9e2f-05ddd721f2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6341d-d295-448a-8d33-8d421b72208e">
      <Terms xmlns="http://schemas.microsoft.com/office/infopath/2007/PartnerControls"/>
    </lcf76f155ced4ddcb4097134ff3c332f>
    <TaxCatchAll xmlns="f27fc1aa-2cd6-4878-9e2f-05ddd721f248" xsi:nil="true"/>
  </documentManagement>
</p:properties>
</file>

<file path=customXml/itemProps1.xml><?xml version="1.0" encoding="utf-8"?>
<ds:datastoreItem xmlns:ds="http://schemas.openxmlformats.org/officeDocument/2006/customXml" ds:itemID="{13473BEA-A715-42C5-83CD-01B0C4A54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6341d-d295-448a-8d33-8d421b72208e"/>
    <ds:schemaRef ds:uri="f27fc1aa-2cd6-4878-9e2f-05ddd721f2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F4C2DE-3D5C-4694-9056-35F1B42A272F}">
  <ds:schemaRefs>
    <ds:schemaRef ds:uri="http://schemas.microsoft.com/sharepoint/v3/contenttype/forms"/>
  </ds:schemaRefs>
</ds:datastoreItem>
</file>

<file path=customXml/itemProps3.xml><?xml version="1.0" encoding="utf-8"?>
<ds:datastoreItem xmlns:ds="http://schemas.openxmlformats.org/officeDocument/2006/customXml" ds:itemID="{6693617E-3070-4D47-91BB-3B4DB4ADE984}">
  <ds:schemaRefs>
    <ds:schemaRef ds:uri="http://purl.org/dc/dcmitype/"/>
    <ds:schemaRef ds:uri="http://schemas.openxmlformats.org/package/2006/metadata/core-properties"/>
    <ds:schemaRef ds:uri="a7c6341d-d295-448a-8d33-8d421b72208e"/>
    <ds:schemaRef ds:uri="http://www.w3.org/XML/1998/namespace"/>
    <ds:schemaRef ds:uri="http://purl.org/dc/elements/1.1/"/>
    <ds:schemaRef ds:uri="http://schemas.microsoft.com/office/2006/documentManagement/types"/>
    <ds:schemaRef ds:uri="http://schemas.microsoft.com/office/2006/metadata/properties"/>
    <ds:schemaRef ds:uri="http://schemas.microsoft.com/office/infopath/2007/PartnerControls"/>
    <ds:schemaRef ds:uri="f27fc1aa-2cd6-4878-9e2f-05ddd721f24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Calculatieblad W Aanbesteding</vt:lpstr>
      <vt:lpstr>Omschrijving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De Groot | Younggroup</dc:creator>
  <cp:keywords/>
  <dc:description/>
  <cp:lastModifiedBy>Kim Hulshoff | Younggroup</cp:lastModifiedBy>
  <cp:revision/>
  <dcterms:created xsi:type="dcterms:W3CDTF">2024-02-20T10:23:44Z</dcterms:created>
  <dcterms:modified xsi:type="dcterms:W3CDTF">2024-10-03T09:32:10Z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0x010100EF1A63A97D9E8A46891D321ED92E4998</vt:lpwstr>
  </property>
  <property fmtid="{D5CDD505-2E9C-101B-9397-08002B2CF9AE}" pid="3" name="MediaServiceImageTags">
    <vt:lpwstr/>
  </property>
  <property fmtid="{D5CDD505-2E9C-101B-9397-08002B2CF9AE}" pid="4" name="Order">
    <vt:r8>42900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