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youngfacilitybv.sharepoint.com/sites/Islamitischescholen/Gedeelde documenten/General/Aanbesteding/"/>
    </mc:Choice>
  </mc:AlternateContent>
  <xr:revisionPtr revIDLastSave="57" documentId="13_ncr:1_{1293FD9C-23CE-4812-A551-A92D44EADB75}" xr6:coauthVersionLast="47" xr6:coauthVersionMax="47" xr10:uidLastSave="{5BA8F4E3-5F61-4DB2-8A70-562C12042BD9}"/>
  <bookViews>
    <workbookView xWindow="28680" yWindow="-45" windowWidth="29040" windowHeight="15720" xr2:uid="{0185098B-D03F-4C12-8BD8-704E79A98BA8}"/>
  </bookViews>
  <sheets>
    <sheet name="Calculatieblad E Aanbesteding" sheetId="1" r:id="rId1"/>
    <sheet name="Omschrijving werkzaamhed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1" l="1"/>
  <c r="I47" i="1"/>
  <c r="J47" i="1" s="1"/>
  <c r="J35" i="1"/>
  <c r="I35" i="1"/>
  <c r="I10" i="1"/>
  <c r="I11" i="1"/>
  <c r="I12" i="1"/>
  <c r="I13" i="1"/>
  <c r="I14" i="1"/>
  <c r="I15" i="1"/>
  <c r="I46" i="1"/>
  <c r="J46" i="1" s="1"/>
  <c r="I45" i="1"/>
  <c r="J45" i="1" s="1"/>
  <c r="I44" i="1"/>
  <c r="J44" i="1" s="1"/>
  <c r="I43" i="1"/>
  <c r="J43" i="1" s="1"/>
  <c r="I42" i="1"/>
  <c r="J42" i="1" s="1"/>
  <c r="I41" i="1"/>
  <c r="J41" i="1" s="1"/>
  <c r="I40" i="1"/>
  <c r="J40" i="1" s="1"/>
  <c r="I39" i="1"/>
  <c r="J39" i="1" s="1"/>
  <c r="I38" i="1"/>
  <c r="J38" i="1" s="1"/>
  <c r="I37" i="1"/>
  <c r="J37" i="1" s="1"/>
  <c r="I36" i="1"/>
  <c r="J36" i="1" s="1"/>
  <c r="I27" i="1"/>
  <c r="J27" i="1" s="1"/>
  <c r="I28" i="1"/>
  <c r="J28" i="1" s="1"/>
  <c r="I29" i="1"/>
  <c r="J29" i="1" s="1"/>
  <c r="I30" i="1"/>
  <c r="J30" i="1" s="1"/>
  <c r="I31" i="1"/>
  <c r="J31" i="1" s="1"/>
  <c r="I25" i="1" l="1"/>
  <c r="J25" i="1" s="1"/>
  <c r="I26" i="1"/>
  <c r="J26" i="1" s="1"/>
  <c r="I32" i="1"/>
  <c r="J32" i="1" s="1"/>
  <c r="I24" i="1"/>
  <c r="F73" i="1"/>
  <c r="F72" i="1"/>
  <c r="E71" i="1" l="1"/>
  <c r="E70" i="1"/>
  <c r="E69" i="1"/>
  <c r="F69" i="1" s="1"/>
  <c r="I34" i="1" l="1"/>
  <c r="J34" i="1" s="1"/>
  <c r="I33" i="1" l="1"/>
  <c r="J33" i="1" s="1"/>
  <c r="F71" i="1" l="1"/>
  <c r="F70" i="1"/>
  <c r="G58" i="1"/>
  <c r="G59" i="1"/>
  <c r="G60" i="1"/>
  <c r="G61" i="1"/>
  <c r="G62" i="1"/>
  <c r="G57" i="1"/>
  <c r="F74" i="1" l="1"/>
  <c r="G63" i="1"/>
  <c r="I9" i="1" l="1"/>
  <c r="I16" i="1" s="1"/>
  <c r="J24" i="1"/>
  <c r="I78" i="1" l="1"/>
</calcChain>
</file>

<file path=xl/sharedStrings.xml><?xml version="1.0" encoding="utf-8"?>
<sst xmlns="http://schemas.openxmlformats.org/spreadsheetml/2006/main" count="286" uniqueCount="149">
  <si>
    <t>Bijlage 5 Calculatieblad E</t>
  </si>
  <si>
    <t>Alleen de gele velden invullen</t>
  </si>
  <si>
    <t>1. Vervangend onderhoud</t>
  </si>
  <si>
    <t>Arbeidskosten</t>
  </si>
  <si>
    <t>Materiaalkosten</t>
  </si>
  <si>
    <t>Totaal</t>
  </si>
  <si>
    <t>Werkomschrijving</t>
  </si>
  <si>
    <t>BRIN</t>
  </si>
  <si>
    <t>School</t>
  </si>
  <si>
    <t xml:space="preserve">A. Omschrijving </t>
  </si>
  <si>
    <t>Handeling</t>
  </si>
  <si>
    <t>B. Geschat aantal stuks, danwel m1</t>
  </si>
  <si>
    <t>C. Tarief per eenheid (in € excl. BTW)</t>
  </si>
  <si>
    <t>D. Bruto materiaalkosten per eenheid (in € excl. BTW)</t>
  </si>
  <si>
    <t>E. Korting op bruto adviesprijs %</t>
  </si>
  <si>
    <t>G. Totaalprijs eenmalig (in euro's excl. btw) (2025 -2029)</t>
  </si>
  <si>
    <t>Werkcode werkzaamheden</t>
  </si>
  <si>
    <t>27YG</t>
  </si>
  <si>
    <t>Al Qalam</t>
  </si>
  <si>
    <t>Groepenkast</t>
  </si>
  <si>
    <t>Vervangen</t>
  </si>
  <si>
    <t>P269Z21CA</t>
  </si>
  <si>
    <t>Poederblusser</t>
  </si>
  <si>
    <t>P269Z21CB</t>
  </si>
  <si>
    <t>Lift kooi</t>
  </si>
  <si>
    <t>Herstellen</t>
  </si>
  <si>
    <t>P269Z21CG</t>
  </si>
  <si>
    <t>P269Z21CH</t>
  </si>
  <si>
    <t>23VH</t>
  </si>
  <si>
    <t>An Noer</t>
  </si>
  <si>
    <t>PV panelen</t>
  </si>
  <si>
    <t>Vervangen (partieel)</t>
  </si>
  <si>
    <t>P269Z21CO</t>
  </si>
  <si>
    <t>Noodverlichting</t>
  </si>
  <si>
    <t>Vervangen accu</t>
  </si>
  <si>
    <t>P269Z21CP</t>
  </si>
  <si>
    <t>Totaal in euro's exclusief BTW</t>
  </si>
  <si>
    <r>
      <t xml:space="preserve">Huidige installaties staan met specificaties weergeven in de </t>
    </r>
    <r>
      <rPr>
        <b/>
        <sz val="10"/>
        <rFont val="Arial"/>
        <family val="2"/>
      </rPr>
      <t>assetlijst Bijlage 11</t>
    </r>
    <r>
      <rPr>
        <sz val="10"/>
        <rFont val="Arial"/>
        <family val="2"/>
      </rPr>
      <t>, bij vervanging van installaties wordt uitgegaan van hetzelfde merk/type dan wel aantoonbaar minimaal vergelijkbaar.</t>
    </r>
  </si>
  <si>
    <t xml:space="preserve">In bovenstaande tabel voor het vervangend onderhoud zijn de assets toegevoegd uit het MJOP die de komende 5 jaar (t/m 2029) op de planning staan om te vervangen. </t>
  </si>
  <si>
    <t>2. Preventief onderhoud</t>
  </si>
  <si>
    <t xml:space="preserve">School </t>
  </si>
  <si>
    <t>A. Omschrijving</t>
  </si>
  <si>
    <t>B. Aantal eenheden (per jaar)</t>
  </si>
  <si>
    <t>F. Totaalprijs per eenheid</t>
  </si>
  <si>
    <t>G. Totaalprijs per 5 jaar (in euro's excl. btw) (2025 -2029)</t>
  </si>
  <si>
    <t>Brandmeldinstallatie</t>
  </si>
  <si>
    <t>Jaarlijks onderhoud</t>
  </si>
  <si>
    <t>P269Z21CC</t>
  </si>
  <si>
    <t>Brandslanghaspels</t>
  </si>
  <si>
    <t>Jaarlijkse controle</t>
  </si>
  <si>
    <t>P269Z21CD</t>
  </si>
  <si>
    <t>Poederblussers</t>
  </si>
  <si>
    <t>P269Z21CE</t>
  </si>
  <si>
    <t>Inbraakinstallatie</t>
  </si>
  <si>
    <t>P269Z21CF</t>
  </si>
  <si>
    <t>Personenlift</t>
  </si>
  <si>
    <t>Jaarlijkst onderhoud</t>
  </si>
  <si>
    <t>P269Z21CI</t>
  </si>
  <si>
    <t>Jaarlijkse inspectie</t>
  </si>
  <si>
    <t>P269Z21CJ</t>
  </si>
  <si>
    <t>Valbeveiliging</t>
  </si>
  <si>
    <t>P269Z21CK</t>
  </si>
  <si>
    <t>Jaarlijkse controle RI&amp;E</t>
  </si>
  <si>
    <t>P269Z21CL</t>
  </si>
  <si>
    <t>P269Z21CM</t>
  </si>
  <si>
    <t>Elektra armaturen binnenlamp</t>
  </si>
  <si>
    <t>P269Z21CN</t>
  </si>
  <si>
    <t>Elektra armaturen buitenlamp</t>
  </si>
  <si>
    <t>* De NEN3140 keuring voor de elektrotechnische installaties is inclusief meter (groepen) kast en zit in het preventieve onderhoud.</t>
  </si>
  <si>
    <r>
      <t xml:space="preserve">In </t>
    </r>
    <r>
      <rPr>
        <b/>
        <sz val="10"/>
        <rFont val="Arial"/>
        <family val="2"/>
      </rPr>
      <t>kolom F</t>
    </r>
    <r>
      <rPr>
        <sz val="10"/>
        <rFont val="Arial"/>
        <family val="2"/>
      </rPr>
      <t xml:space="preserve"> vult u de arbeidskosten in voor het doen van onderhoud voor één eenheid</t>
    </r>
  </si>
  <si>
    <r>
      <t xml:space="preserve">In </t>
    </r>
    <r>
      <rPr>
        <b/>
        <sz val="10"/>
        <rFont val="Arial"/>
        <family val="2"/>
      </rPr>
      <t>kolom G</t>
    </r>
    <r>
      <rPr>
        <sz val="10"/>
        <rFont val="Arial"/>
        <family val="2"/>
      </rPr>
      <t xml:space="preserve"> vult u alle materiaalkosten in behorende bij periodiek onderhoud voor één eenheidstype </t>
    </r>
  </si>
  <si>
    <r>
      <t>In K</t>
    </r>
    <r>
      <rPr>
        <b/>
        <sz val="10"/>
        <rFont val="Arial"/>
        <family val="2"/>
      </rPr>
      <t>olom H</t>
    </r>
    <r>
      <rPr>
        <sz val="10"/>
        <rFont val="Arial"/>
        <family val="2"/>
      </rPr>
      <t xml:space="preserve"> vult u éénmaal het kortingspercentage in, gelijk aan andere kortingpercentages</t>
    </r>
  </si>
  <si>
    <t>3. Correctief onderhoud tarieven</t>
  </si>
  <si>
    <t xml:space="preserve">Arbeidskosten </t>
  </si>
  <si>
    <t>A. Omschrijving tarieven</t>
  </si>
  <si>
    <t>B. Geschat aantal uren per jaar voor alle locaties</t>
  </si>
  <si>
    <t>C. Arbeidsloon per uur in (in € excl. BTW)</t>
  </si>
  <si>
    <t>D. Materiaal</t>
  </si>
  <si>
    <t>E. Korting materiaal , percentage</t>
  </si>
  <si>
    <t>F. Totaalprijs per 5 jaar (in € excl. BTW) (2025 -2029)</t>
  </si>
  <si>
    <t>Door de weeks van 7:00 - 18:00 uur</t>
  </si>
  <si>
    <t>Overwerk eerste twee uur na werktijd</t>
  </si>
  <si>
    <t>Overwerk 's avonds/'s nachts en zaterdagen</t>
  </si>
  <si>
    <t>Overwerk zon- en feestdagen</t>
  </si>
  <si>
    <t>Electricien tarief 1 (opgeleid persoon)</t>
  </si>
  <si>
    <t>Electricien tarief 2 (persoon in opleiding)</t>
  </si>
  <si>
    <t>De materiaalkosten en de geschatte uren voor correctief onderhoud zijn indicatief voor het maken van een eerlijk vergelijk.</t>
  </si>
  <si>
    <t>4. Correctief onderhoud opslagpercentages</t>
  </si>
  <si>
    <t>A. Opslag</t>
  </si>
  <si>
    <t>B. Opslagpercentage</t>
  </si>
  <si>
    <t>Uren (alle locaties) / indicatiebedrag</t>
  </si>
  <si>
    <t>Tarief*</t>
  </si>
  <si>
    <t xml:space="preserve">Totaal 5 jaar </t>
  </si>
  <si>
    <t>Opslagpercentage materiaal</t>
  </si>
  <si>
    <t>Opslagpercentage onderaannemers</t>
  </si>
  <si>
    <t>* Er is hier uitgegaan van het Installateur Tarief 1 opgeleid persoon</t>
  </si>
  <si>
    <t>5. Totaal onderhoud</t>
  </si>
  <si>
    <t>Totaal kosten in euro's exclusief BTW (1. groot onderhoud, 2. preventief onderhoud en  3, &amp; 4. correctief onderhoud</t>
  </si>
  <si>
    <t>Genoemde aantallen, m2, producten en uren op dit calculatieblad zijn indicatief en betreffen een orde grootte bepaling om tot een prijsvergelijk te komen, hieraan kunnen door de inschrijver geen rechten worden ontleend.</t>
  </si>
  <si>
    <t>Alle op te geven tarieven zijn all-in, dat wil zeggen: er kunnen geen enkele andere kosten zoals administratiekosten, voorrijdtarieven, reiskosten of kosten van eventueel benodigde hulpmaterialen extra in rekening worden gebracht. De reistijd voor het halen van componenten, materialen en/of onderdelen e.d. zijn voor rekening van de opdrachtnemer en mag dus niet fecatureerd worden. Indien er veel gelijke klachten zijn, wordt dit mogelijk na overleg gebundeld danwel wordt het jaarlijks onderhoud vervroegd.</t>
  </si>
  <si>
    <t>In ieder apart deel prijsblad dienen kortingen op de bruto adviesprijs gelijk te zijn.</t>
  </si>
  <si>
    <t>De prijzen dienen gebaseerd te zijn op de technische omschrijving in de bijlage 11 en de daarin genoemde fabrikaten of gelijkwaardig</t>
  </si>
  <si>
    <t>Naam inschrijver</t>
  </si>
  <si>
    <t>Naam tekenbevoegde</t>
  </si>
  <si>
    <t>Handtekening</t>
  </si>
  <si>
    <t>Datum</t>
  </si>
  <si>
    <t xml:space="preserve">Commercieel vertrouwelijk </t>
  </si>
  <si>
    <t>Omschrijving werkzaamheden calculatieblad E</t>
  </si>
  <si>
    <t>Locatie</t>
  </si>
  <si>
    <t>Werkcode</t>
  </si>
  <si>
    <t>Omschrijving</t>
  </si>
  <si>
    <t>Inhoud werkzaamheden</t>
  </si>
  <si>
    <t>Al Qalam
(Vervangend onderhoud)</t>
  </si>
  <si>
    <t>Groepenkast vervangen</t>
  </si>
  <si>
    <t>Plaatsen van een nieuwe meterkast inclusief bedrading</t>
  </si>
  <si>
    <t>Poederblusser vervangen</t>
  </si>
  <si>
    <t>Vervangen poederblussers voor gelijkwaardige versie inclusief ophangbeugel</t>
  </si>
  <si>
    <t>Lift kooi herstellen</t>
  </si>
  <si>
    <t>Opname doen van de gebreken, adviseren over herstel of volledige vervangingen van lift kooi en uitvoeren van deze werkzaamheden</t>
  </si>
  <si>
    <t>Lift kooi vervangen</t>
  </si>
  <si>
    <t xml:space="preserve">Vervangen van de liftkooi voor zelfde type of gelijkwaardig, vervanging uitvoeren zoals voorgeschreven door leverancier. </t>
  </si>
  <si>
    <t>An Noer (Vervangend onderhoud)</t>
  </si>
  <si>
    <t>Al Qalam (Preventief onderhoud)</t>
  </si>
  <si>
    <t>Brandmeldinstallatie jaarlijks onderhoud</t>
  </si>
  <si>
    <t>Jaarlijkse controle op werking en bruikbaarheid brandmeldinstallatie zoals voorgeschreven door leverancier en geldende wet- en regelgeving</t>
  </si>
  <si>
    <t xml:space="preserve"> </t>
  </si>
  <si>
    <t>Brandslanghaspel jaarlijks onderhoud</t>
  </si>
  <si>
    <t>Jaarlijkse controle op werking en bruikbaarheid brandslanghaspels zoals voorgeschreven door leverancier en geldende wet- en regelgeving</t>
  </si>
  <si>
    <t>Poederblusser jaarlijks onderhoud</t>
  </si>
  <si>
    <t>Jaarlijkse controle op werking en bruikbaarheid poederblussers zoals voorgeschreven door leverancier en geldende wet- en regelgeving</t>
  </si>
  <si>
    <t>Inbraakinstallatie jaarlijks onderhoud</t>
  </si>
  <si>
    <t>Jaarlijkse controle op werking en bruikbaarheid inbraakinstallatie zoals voorgeschreven door leverancier en geldende wet- en regelgeving</t>
  </si>
  <si>
    <t>Personenlift jaarlijks onderhoud</t>
  </si>
  <si>
    <t>Jaarlijkse controle op werking en bruikbaarheid personenlift zoals voorgeschreven door leverancier en geldende wet- en regelgeving</t>
  </si>
  <si>
    <t>Personenllift jaarlijkse inspectie</t>
  </si>
  <si>
    <t>Jaarlijkse inspectie door erkend liftinspecteur</t>
  </si>
  <si>
    <t>Valbeveiliging onderhoud</t>
  </si>
  <si>
    <t>Jaarlijkse controle op werking en bruikbaarheid valbeveiliging zoals voorgeschreven door leverancier en geldende wet- en regelgeving</t>
  </si>
  <si>
    <t>Valbeveiliging controle RI&amp;E</t>
  </si>
  <si>
    <t>Jaarlijkse controle op RI&amp;E valbeveiliging inclusief doorvoeren van aanpassingen</t>
  </si>
  <si>
    <t>Groepenkast jaarlijks onderhoud</t>
  </si>
  <si>
    <t>Jaarlijkse controle op werking en bruikbaarheid groepenkast zoals voorgeschreven door leverancier en geldende wet- en regelgeving</t>
  </si>
  <si>
    <t>Armaturen  binnen</t>
  </si>
  <si>
    <t xml:space="preserve">Jaarlijkse controle op werking en bruikbaarheid verlichting zoals voorgeschreven door leverancier </t>
  </si>
  <si>
    <t>Armaturen buiten</t>
  </si>
  <si>
    <t xml:space="preserve">An Noer (Preventief onderhoud)
</t>
  </si>
  <si>
    <t>Prijswijzigingen vinden enkel plaats op basis van indexeringen en dienen uiterlijk twee maanden voor het verstrijken van het kalenderjaar te worden aangedragen ter acceptatie op basis van maximaal de BDB index voor schoolgebouwen , waarbij het prijsniveau van de deze inschrijving staat voor 1 januari 2025, gelijk is aan 100 en pas met ingang  van 1 januari 2026 mag worden geindexeerd.</t>
  </si>
  <si>
    <t>Onderhoudspartij voor Bouwkundig, Elektrotechnische &amp; werktuigbouwkundige installaties, Stichting Islamitische Scholen Rijn en Gouwe - PRJ-2402003.01, 3 oktober 2024</t>
  </si>
  <si>
    <t>Onderhoudspartij voor Bouwkundig, Elektrotechnische &amp; werktuigbouwkundige installaties, Stichting Islamitische Scholen Rijn en Gouwe -  PRJ-2402003.01, 3 oktober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</si>
</sst>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font>
      <sz val="11"/>
      <color theme="1"/>
      <name val="Calibri"/>
      <family val="2"/>
      <scheme val="minor"/>
    </font>
    <font>
      <sz val="11"/>
      <color theme="1"/>
      <name val="Calibri"/>
      <family val="2"/>
      <scheme val="minor"/>
    </font>
    <font>
      <i/>
      <sz val="10"/>
      <color theme="1"/>
      <name val="Calibri"/>
      <family val="2"/>
      <scheme val="minor"/>
    </font>
    <font>
      <sz val="10"/>
      <color rgb="FFFF0000"/>
      <name val="Calibri"/>
      <family val="2"/>
      <scheme val="minor"/>
    </font>
    <font>
      <sz val="10"/>
      <name val="Arial"/>
      <family val="2"/>
    </font>
    <font>
      <b/>
      <sz val="10"/>
      <name val="Arial"/>
      <family val="2"/>
    </font>
    <font>
      <b/>
      <sz val="10"/>
      <color theme="0"/>
      <name val="Arial"/>
      <family val="2"/>
    </font>
    <font>
      <sz val="10"/>
      <name val="Pres Elite"/>
    </font>
    <font>
      <b/>
      <sz val="14"/>
      <color theme="0"/>
      <name val="Arial"/>
      <family val="2"/>
    </font>
    <font>
      <b/>
      <sz val="11"/>
      <color theme="0"/>
      <name val="Calibri"/>
      <family val="2"/>
      <scheme val="minor"/>
    </font>
    <font>
      <b/>
      <sz val="14"/>
      <name val="Arial"/>
      <family val="2"/>
    </font>
    <font>
      <sz val="9"/>
      <color theme="1"/>
      <name val="Arial"/>
      <family val="2"/>
    </font>
    <font>
      <i/>
      <sz val="9"/>
      <color theme="1"/>
      <name val="Arial"/>
      <family val="2"/>
    </font>
    <font>
      <b/>
      <sz val="36"/>
      <color theme="0"/>
      <name val="Arial"/>
      <family val="2"/>
    </font>
    <font>
      <b/>
      <sz val="11"/>
      <color theme="1"/>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rgb="FF000000"/>
      </patternFill>
    </fill>
    <fill>
      <patternFill patternType="solid">
        <fgColor theme="0" tint="-0.14999847407452621"/>
        <bgColor indexed="64"/>
      </patternFill>
    </fill>
    <fill>
      <patternFill patternType="solid">
        <fgColor theme="9" tint="0.79998168889431442"/>
        <bgColor rgb="FF000000"/>
      </patternFill>
    </fill>
    <fill>
      <patternFill patternType="solid">
        <fgColor rgb="FFD9D9D9"/>
        <bgColor indexed="64"/>
      </patternFill>
    </fill>
    <fill>
      <patternFill patternType="solid">
        <fgColor rgb="FFDAF2D0"/>
        <bgColor indexed="64"/>
      </patternFill>
    </fill>
    <fill>
      <patternFill patternType="solid">
        <fgColor rgb="FFE2EFDA"/>
        <bgColor indexed="64"/>
      </patternFill>
    </fill>
  </fills>
  <borders count="54">
    <border>
      <left/>
      <right/>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0691854609822"/>
      </top>
      <bottom style="thin">
        <color theme="0" tint="-0.14990691854609822"/>
      </bottom>
      <diagonal/>
    </border>
    <border>
      <left style="thin">
        <color theme="0" tint="-0.14993743705557422"/>
      </left>
      <right/>
      <top/>
      <bottom/>
      <diagonal/>
    </border>
    <border>
      <left/>
      <right style="thin">
        <color theme="0" tint="-0.14993743705557422"/>
      </right>
      <top/>
      <bottom/>
      <diagonal/>
    </border>
    <border>
      <left style="thin">
        <color theme="0" tint="-0.14990691854609822"/>
      </left>
      <right style="thin">
        <color theme="0" tint="-0.14990691854609822"/>
      </right>
      <top style="thin">
        <color theme="0" tint="-0.14993743705557422"/>
      </top>
      <bottom style="thin">
        <color theme="0" tint="-0.149906918546098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right/>
      <top/>
      <bottom style="thin">
        <color theme="0" tint="-0.14993743705557422"/>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0691854609822"/>
      </right>
      <top/>
      <bottom/>
      <diagonal/>
    </border>
    <border>
      <left style="thin">
        <color theme="0" tint="-0.14990691854609822"/>
      </left>
      <right style="thin">
        <color theme="0" tint="-0.14990691854609822"/>
      </right>
      <top/>
      <bottom/>
      <diagonal/>
    </border>
    <border>
      <left/>
      <right style="thin">
        <color theme="0" tint="-0.14993743705557422"/>
      </right>
      <top/>
      <bottom style="thin">
        <color theme="2"/>
      </bottom>
      <diagonal/>
    </border>
    <border>
      <left/>
      <right style="thin">
        <color theme="2"/>
      </right>
      <top style="thin">
        <color theme="2"/>
      </top>
      <bottom/>
      <diagonal/>
    </border>
    <border>
      <left style="thin">
        <color theme="2"/>
      </left>
      <right style="thin">
        <color theme="2"/>
      </right>
      <top style="thin">
        <color theme="2"/>
      </top>
      <bottom/>
      <diagonal/>
    </border>
    <border>
      <left/>
      <right style="thin">
        <color theme="0" tint="-0.14996795556505021"/>
      </right>
      <top/>
      <bottom/>
      <diagonal/>
    </border>
    <border>
      <left/>
      <right/>
      <top/>
      <bottom style="thin">
        <color theme="2"/>
      </bottom>
      <diagonal/>
    </border>
    <border>
      <left/>
      <right style="thin">
        <color theme="2"/>
      </right>
      <top style="thin">
        <color theme="0" tint="-0.14990691854609822"/>
      </top>
      <bottom style="thin">
        <color theme="0" tint="-0.149906918546098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3743705557422"/>
      </left>
      <right/>
      <top style="thin">
        <color theme="0" tint="-0.14993743705557422"/>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style="thin">
        <color auto="1"/>
      </right>
      <top/>
      <bottom/>
      <diagonal/>
    </border>
    <border>
      <left style="thin">
        <color rgb="FFD9D9D9"/>
      </left>
      <right style="thin">
        <color rgb="FFD9D9D9"/>
      </right>
      <top style="thin">
        <color rgb="FFD9D9D9"/>
      </top>
      <bottom style="thin">
        <color indexed="64"/>
      </bottom>
      <diagonal/>
    </border>
    <border>
      <left style="thin">
        <color rgb="FFD9D9D9"/>
      </left>
      <right style="thin">
        <color indexed="64"/>
      </right>
      <top style="thin">
        <color rgb="FFD9D9D9"/>
      </top>
      <bottom style="thin">
        <color indexed="64"/>
      </bottom>
      <diagonal/>
    </border>
    <border>
      <left style="thin">
        <color rgb="FFD9D9D9"/>
      </left>
      <right style="thin">
        <color rgb="FFD9D9D9"/>
      </right>
      <top/>
      <bottom/>
      <diagonal/>
    </border>
    <border>
      <left style="thin">
        <color rgb="FFD9D9D9"/>
      </left>
      <right style="thin">
        <color rgb="FFD9D9D9"/>
      </right>
      <top/>
      <bottom style="thin">
        <color rgb="FFD9D9D9"/>
      </bottom>
      <diagonal/>
    </border>
    <border>
      <left style="thin">
        <color rgb="FFD9D9D9"/>
      </left>
      <right style="thin">
        <color indexed="64"/>
      </right>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indexed="64"/>
      </right>
      <top style="thin">
        <color rgb="FFD9D9D9"/>
      </top>
      <bottom style="thin">
        <color rgb="FFD9D9D9"/>
      </bottom>
      <diagonal/>
    </border>
    <border>
      <left style="thin">
        <color rgb="FFD9D9D9"/>
      </left>
      <right style="thin">
        <color rgb="FFD9D9D9"/>
      </right>
      <top/>
      <bottom style="thin">
        <color indexed="64"/>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style="thin">
        <color theme="0" tint="-0.14990691854609822"/>
      </left>
      <right/>
      <top style="thin">
        <color theme="0" tint="-0.14993743705557422"/>
      </top>
      <bottom style="thin">
        <color theme="0" tint="-0.14990691854609822"/>
      </bottom>
      <diagonal/>
    </border>
    <border>
      <left style="thin">
        <color theme="0" tint="-0.14990691854609822"/>
      </left>
      <right/>
      <top style="thin">
        <color theme="0" tint="-0.14990691854609822"/>
      </top>
      <bottom style="thin">
        <color theme="0" tint="-0.14990691854609822"/>
      </bottom>
      <diagonal/>
    </border>
    <border>
      <left/>
      <right style="thin">
        <color theme="0" tint="-0.14999847407452621"/>
      </right>
      <top/>
      <bottom/>
      <diagonal/>
    </border>
    <border>
      <left/>
      <right style="thin">
        <color rgb="FFD9D9D9"/>
      </right>
      <top/>
      <bottom/>
      <diagonal/>
    </border>
    <border>
      <left style="thin">
        <color theme="0" tint="-0.14993743705557422"/>
      </left>
      <right/>
      <top style="thin">
        <color theme="0" tint="-0.14990691854609822"/>
      </top>
      <bottom/>
      <diagonal/>
    </border>
    <border>
      <left style="thin">
        <color theme="0" tint="-0.14993743705557422"/>
      </left>
      <right style="thin">
        <color theme="0" tint="-0.14990691854609822"/>
      </right>
      <top style="thin">
        <color theme="0" tint="-0.14990691854609822"/>
      </top>
      <bottom/>
      <diagonal/>
    </border>
    <border>
      <left/>
      <right style="thin">
        <color theme="0" tint="-0.14993743705557422"/>
      </right>
      <top style="thin">
        <color theme="0" tint="-0.14990691854609822"/>
      </top>
      <bottom/>
      <diagonal/>
    </border>
    <border>
      <left/>
      <right style="thin">
        <color indexed="64"/>
      </right>
      <top style="thin">
        <color rgb="FFD9D9D9"/>
      </top>
      <bottom/>
      <diagonal/>
    </border>
    <border>
      <left/>
      <right/>
      <top/>
      <bottom style="thin">
        <color indexed="64"/>
      </bottom>
      <diagonal/>
    </border>
    <border>
      <left/>
      <right style="thin">
        <color auto="1"/>
      </right>
      <top/>
      <bottom style="thin">
        <color indexed="64"/>
      </bottom>
      <diagonal/>
    </border>
    <border>
      <left/>
      <right style="thin">
        <color rgb="FFD9D9D9"/>
      </right>
      <top style="thin">
        <color indexed="64"/>
      </top>
      <bottom/>
      <diagonal/>
    </border>
    <border>
      <left/>
      <right style="thin">
        <color rgb="FFD9D9D9"/>
      </right>
      <top/>
      <bottom style="thin">
        <color indexed="64"/>
      </bottom>
      <diagonal/>
    </border>
    <border>
      <left style="thin">
        <color theme="0" tint="-0.14990691854609822"/>
      </left>
      <right style="thin">
        <color theme="0" tint="-0.14990691854609822"/>
      </right>
      <top/>
      <bottom style="thin">
        <color theme="0" tint="-0.14990691854609822"/>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cellStyleXfs>
  <cellXfs count="247">
    <xf numFmtId="0" fontId="0" fillId="0" borderId="0" xfId="0"/>
    <xf numFmtId="44" fontId="4" fillId="4" borderId="10" xfId="1" applyFont="1" applyFill="1" applyBorder="1" applyAlignment="1" applyProtection="1">
      <alignment wrapText="1"/>
      <protection locked="0"/>
    </xf>
    <xf numFmtId="9" fontId="4" fillId="4" borderId="10" xfId="2" applyFont="1" applyFill="1" applyBorder="1" applyAlignment="1" applyProtection="1">
      <alignment vertical="top"/>
      <protection locked="0"/>
    </xf>
    <xf numFmtId="44" fontId="4" fillId="5" borderId="10" xfId="1" quotePrefix="1" applyFont="1" applyFill="1" applyBorder="1" applyAlignment="1" applyProtection="1">
      <alignment vertical="top"/>
    </xf>
    <xf numFmtId="44" fontId="4" fillId="4" borderId="11" xfId="1" applyFont="1" applyFill="1" applyBorder="1" applyAlignment="1" applyProtection="1">
      <alignment wrapText="1"/>
      <protection locked="0"/>
    </xf>
    <xf numFmtId="9" fontId="4" fillId="4" borderId="11" xfId="2" applyFont="1" applyFill="1" applyBorder="1" applyAlignment="1" applyProtection="1">
      <alignment vertical="top"/>
      <protection locked="0"/>
    </xf>
    <xf numFmtId="44" fontId="4" fillId="5" borderId="11" xfId="1" quotePrefix="1" applyFont="1" applyFill="1" applyBorder="1" applyAlignment="1" applyProtection="1">
      <alignment vertical="top"/>
    </xf>
    <xf numFmtId="44" fontId="4" fillId="5" borderId="11" xfId="1" applyFont="1" applyFill="1" applyBorder="1" applyAlignment="1" applyProtection="1">
      <alignment vertical="top"/>
    </xf>
    <xf numFmtId="44" fontId="4" fillId="3" borderId="3" xfId="1" applyFont="1" applyFill="1" applyBorder="1" applyAlignment="1" applyProtection="1">
      <alignment horizontal="center" vertical="top"/>
    </xf>
    <xf numFmtId="44" fontId="4" fillId="5" borderId="3" xfId="1" applyFont="1" applyFill="1" applyBorder="1" applyAlignment="1" applyProtection="1">
      <alignment horizontal="center" vertical="top"/>
    </xf>
    <xf numFmtId="44" fontId="6" fillId="2" borderId="3" xfId="1" applyFont="1" applyFill="1" applyBorder="1" applyAlignment="1" applyProtection="1">
      <alignment wrapText="1"/>
    </xf>
    <xf numFmtId="44" fontId="4" fillId="4" borderId="23" xfId="1" applyFont="1" applyFill="1" applyBorder="1" applyAlignment="1" applyProtection="1">
      <alignment wrapText="1"/>
      <protection locked="0"/>
    </xf>
    <xf numFmtId="9" fontId="4" fillId="4" borderId="23" xfId="2" applyFont="1" applyFill="1" applyBorder="1" applyAlignment="1" applyProtection="1">
      <alignment vertical="top"/>
      <protection locked="0"/>
    </xf>
    <xf numFmtId="44" fontId="4" fillId="5" borderId="23" xfId="1" applyFont="1" applyFill="1" applyBorder="1" applyAlignment="1" applyProtection="1">
      <alignment vertical="top"/>
    </xf>
    <xf numFmtId="44" fontId="4" fillId="3" borderId="23" xfId="1" applyFont="1" applyFill="1" applyBorder="1" applyAlignment="1" applyProtection="1">
      <alignment vertical="top"/>
    </xf>
    <xf numFmtId="9" fontId="4" fillId="4" borderId="3" xfId="2" applyFont="1" applyFill="1" applyBorder="1" applyAlignment="1" applyProtection="1">
      <alignment horizontal="center" vertical="top"/>
      <protection locked="0"/>
    </xf>
    <xf numFmtId="44" fontId="4" fillId="5" borderId="23" xfId="1" applyFont="1" applyFill="1" applyBorder="1" applyAlignment="1" applyProtection="1">
      <alignment horizontal="center"/>
    </xf>
    <xf numFmtId="44" fontId="4" fillId="3" borderId="23" xfId="1" applyFont="1" applyFill="1" applyBorder="1" applyAlignment="1" applyProtection="1">
      <alignment horizontal="center"/>
    </xf>
    <xf numFmtId="44" fontId="4" fillId="3" borderId="3" xfId="1" applyFont="1" applyFill="1" applyBorder="1" applyAlignment="1" applyProtection="1">
      <alignment horizontal="center" vertical="center" wrapText="1"/>
    </xf>
    <xf numFmtId="44" fontId="4" fillId="5" borderId="3" xfId="1" applyFont="1" applyFill="1" applyBorder="1" applyAlignment="1" applyProtection="1">
      <alignment horizontal="center" vertical="center" wrapText="1"/>
    </xf>
    <xf numFmtId="0" fontId="11" fillId="3" borderId="0" xfId="0" applyFont="1" applyFill="1" applyAlignment="1">
      <alignment vertical="center"/>
    </xf>
    <xf numFmtId="0" fontId="0" fillId="0" borderId="0" xfId="0" applyAlignment="1">
      <alignment horizontal="center"/>
    </xf>
    <xf numFmtId="0" fontId="13" fillId="0" borderId="0" xfId="0" applyFont="1" applyAlignment="1">
      <alignment vertical="center"/>
    </xf>
    <xf numFmtId="0" fontId="14" fillId="9" borderId="32" xfId="0" applyFont="1" applyFill="1" applyBorder="1" applyAlignment="1">
      <alignment horizontal="center"/>
    </xf>
    <xf numFmtId="0" fontId="14" fillId="9" borderId="32" xfId="0" applyFont="1" applyFill="1" applyBorder="1"/>
    <xf numFmtId="0" fontId="14" fillId="9" borderId="33" xfId="0" applyFont="1" applyFill="1" applyBorder="1" applyAlignment="1">
      <alignment horizontal="left"/>
    </xf>
    <xf numFmtId="0" fontId="0" fillId="10" borderId="35" xfId="0" applyFill="1" applyBorder="1" applyAlignment="1">
      <alignment horizontal="left" vertical="center"/>
    </xf>
    <xf numFmtId="0" fontId="0" fillId="10" borderId="36" xfId="0" applyFill="1" applyBorder="1" applyAlignment="1">
      <alignment horizontal="left" vertical="center" wrapText="1"/>
    </xf>
    <xf numFmtId="0" fontId="0" fillId="0" borderId="37" xfId="0" applyBorder="1" applyAlignment="1">
      <alignment horizontal="left" vertical="center"/>
    </xf>
    <xf numFmtId="0" fontId="0" fillId="0" borderId="38" xfId="0" applyBorder="1" applyAlignment="1">
      <alignment horizontal="left" vertical="center" wrapText="1"/>
    </xf>
    <xf numFmtId="0" fontId="0" fillId="10" borderId="37" xfId="0" applyFill="1" applyBorder="1" applyAlignment="1">
      <alignment horizontal="left" vertical="center"/>
    </xf>
    <xf numFmtId="0" fontId="0" fillId="10" borderId="38" xfId="0" applyFill="1" applyBorder="1" applyAlignment="1">
      <alignment horizontal="left" vertical="center" wrapText="1"/>
    </xf>
    <xf numFmtId="0" fontId="0" fillId="10" borderId="32" xfId="0" applyFill="1" applyBorder="1" applyAlignment="1">
      <alignment horizontal="left" vertical="center"/>
    </xf>
    <xf numFmtId="0" fontId="0" fillId="10" borderId="33" xfId="0" applyFill="1" applyBorder="1" applyAlignment="1">
      <alignment horizontal="left" vertical="center" wrapText="1"/>
    </xf>
    <xf numFmtId="0" fontId="0" fillId="0" borderId="35" xfId="0" applyBorder="1" applyAlignment="1">
      <alignment horizontal="left" vertical="center"/>
    </xf>
    <xf numFmtId="0" fontId="0" fillId="0" borderId="36" xfId="0" applyBorder="1" applyAlignment="1">
      <alignment horizontal="left" vertical="center" wrapText="1"/>
    </xf>
    <xf numFmtId="0" fontId="0" fillId="10" borderId="38" xfId="0" applyFill="1" applyBorder="1" applyAlignment="1">
      <alignment horizontal="left" vertical="center"/>
    </xf>
    <xf numFmtId="0" fontId="0" fillId="0" borderId="32" xfId="0" applyBorder="1" applyAlignment="1">
      <alignment horizontal="left" vertical="center"/>
    </xf>
    <xf numFmtId="0" fontId="14" fillId="0" borderId="0" xfId="0" applyFont="1" applyAlignment="1">
      <alignment vertical="center"/>
    </xf>
    <xf numFmtId="0" fontId="0" fillId="0" borderId="0" xfId="0" applyAlignment="1">
      <alignment horizontal="left"/>
    </xf>
    <xf numFmtId="0" fontId="0" fillId="11" borderId="35" xfId="0" applyFill="1" applyBorder="1" applyAlignment="1">
      <alignment horizontal="left" vertical="center"/>
    </xf>
    <xf numFmtId="0" fontId="0" fillId="0" borderId="38" xfId="0" applyBorder="1" applyAlignment="1">
      <alignment horizontal="left" vertical="center"/>
    </xf>
    <xf numFmtId="0" fontId="0" fillId="11" borderId="37" xfId="0" applyFill="1" applyBorder="1" applyAlignment="1">
      <alignment horizontal="left" vertical="center"/>
    </xf>
    <xf numFmtId="0" fontId="0" fillId="11" borderId="38" xfId="0" applyFill="1" applyBorder="1" applyAlignment="1">
      <alignment horizontal="left" vertical="center"/>
    </xf>
    <xf numFmtId="0" fontId="0" fillId="11" borderId="0" xfId="0" applyFill="1"/>
    <xf numFmtId="0" fontId="0" fillId="11" borderId="34" xfId="0" applyFill="1" applyBorder="1" applyAlignment="1">
      <alignment horizontal="left" vertical="center"/>
    </xf>
    <xf numFmtId="0" fontId="0" fillId="11" borderId="36" xfId="0" applyFill="1" applyBorder="1" applyAlignment="1">
      <alignment horizontal="left" vertical="center"/>
    </xf>
    <xf numFmtId="44" fontId="4" fillId="5" borderId="41" xfId="1" applyFont="1" applyFill="1" applyBorder="1" applyAlignment="1" applyProtection="1">
      <alignment vertical="top"/>
    </xf>
    <xf numFmtId="44" fontId="4" fillId="5" borderId="42" xfId="1" applyFont="1" applyFill="1" applyBorder="1" applyAlignment="1" applyProtection="1">
      <alignment vertical="top"/>
    </xf>
    <xf numFmtId="0" fontId="0" fillId="11" borderId="38" xfId="0" applyFill="1" applyBorder="1" applyAlignment="1">
      <alignment horizontal="left" vertical="center" wrapText="1"/>
    </xf>
    <xf numFmtId="0" fontId="0" fillId="0" borderId="34" xfId="0" applyBorder="1" applyAlignment="1">
      <alignment horizontal="left" vertical="center"/>
    </xf>
    <xf numFmtId="44" fontId="4" fillId="0" borderId="11" xfId="1" quotePrefix="1" applyFont="1" applyFill="1" applyBorder="1" applyAlignment="1" applyProtection="1">
      <alignment vertical="top"/>
    </xf>
    <xf numFmtId="44" fontId="4" fillId="0" borderId="11" xfId="1" applyFont="1" applyFill="1" applyBorder="1" applyAlignment="1" applyProtection="1">
      <alignment vertical="top"/>
    </xf>
    <xf numFmtId="44" fontId="4" fillId="0" borderId="10" xfId="1" quotePrefix="1" applyFont="1" applyFill="1" applyBorder="1" applyAlignment="1" applyProtection="1">
      <alignment vertical="top"/>
    </xf>
    <xf numFmtId="44" fontId="4" fillId="0" borderId="41" xfId="1" applyFont="1" applyFill="1" applyBorder="1" applyAlignment="1" applyProtection="1">
      <alignment vertical="top"/>
    </xf>
    <xf numFmtId="44" fontId="4" fillId="0" borderId="42" xfId="1" applyFont="1" applyFill="1" applyBorder="1" applyAlignment="1" applyProtection="1">
      <alignment vertical="top"/>
    </xf>
    <xf numFmtId="44" fontId="4" fillId="5" borderId="37" xfId="1" quotePrefix="1" applyFont="1" applyFill="1" applyBorder="1" applyAlignment="1" applyProtection="1">
      <alignment vertical="top"/>
    </xf>
    <xf numFmtId="0" fontId="0" fillId="0" borderId="33" xfId="0" applyBorder="1" applyAlignment="1">
      <alignment horizontal="left" vertical="center"/>
    </xf>
    <xf numFmtId="0" fontId="0" fillId="11" borderId="48" xfId="0" applyFill="1" applyBorder="1" applyAlignment="1">
      <alignment horizontal="left"/>
    </xf>
    <xf numFmtId="0" fontId="0" fillId="0" borderId="31" xfId="0" applyBorder="1" applyAlignment="1">
      <alignment horizontal="left"/>
    </xf>
    <xf numFmtId="0" fontId="0" fillId="11" borderId="31" xfId="0" applyFill="1" applyBorder="1" applyAlignment="1">
      <alignment horizontal="left"/>
    </xf>
    <xf numFmtId="0" fontId="0" fillId="11" borderId="49" xfId="0" applyFill="1" applyBorder="1"/>
    <xf numFmtId="0" fontId="0" fillId="11" borderId="50" xfId="0" applyFill="1" applyBorder="1" applyAlignment="1">
      <alignment horizontal="left"/>
    </xf>
    <xf numFmtId="0" fontId="0" fillId="0" borderId="39" xfId="0" applyBorder="1" applyAlignment="1">
      <alignment horizontal="left" vertical="center"/>
    </xf>
    <xf numFmtId="44" fontId="4" fillId="0" borderId="37" xfId="1" quotePrefix="1" applyFont="1" applyFill="1" applyBorder="1" applyAlignment="1" applyProtection="1">
      <alignment vertical="top"/>
    </xf>
    <xf numFmtId="0" fontId="5" fillId="4" borderId="0" xfId="0" applyFont="1" applyFill="1" applyAlignment="1">
      <alignment vertical="center"/>
    </xf>
    <xf numFmtId="0" fontId="2" fillId="4" borderId="0" xfId="0" applyFont="1" applyFill="1"/>
    <xf numFmtId="0" fontId="2" fillId="4" borderId="0" xfId="0" applyFont="1" applyFill="1" applyAlignment="1">
      <alignment horizontal="center"/>
    </xf>
    <xf numFmtId="0" fontId="10" fillId="7" borderId="0" xfId="0" applyFont="1" applyFill="1" applyAlignment="1">
      <alignment vertical="center"/>
    </xf>
    <xf numFmtId="0" fontId="6" fillId="7" borderId="0" xfId="0" applyFont="1" applyFill="1" applyAlignment="1">
      <alignment vertical="top"/>
    </xf>
    <xf numFmtId="0" fontId="6" fillId="7" borderId="0" xfId="0" applyFont="1" applyFill="1" applyAlignment="1">
      <alignment horizontal="center" vertical="top"/>
    </xf>
    <xf numFmtId="0" fontId="6" fillId="9" borderId="0" xfId="0" applyFont="1" applyFill="1" applyAlignment="1">
      <alignment vertical="top"/>
    </xf>
    <xf numFmtId="0" fontId="0" fillId="2" borderId="17" xfId="0" applyFill="1" applyBorder="1"/>
    <xf numFmtId="0" fontId="6" fillId="2" borderId="8" xfId="0" applyFont="1" applyFill="1" applyBorder="1" applyAlignment="1">
      <alignment vertical="top"/>
    </xf>
    <xf numFmtId="0" fontId="6" fillId="2" borderId="1" xfId="0" applyFont="1" applyFill="1" applyBorder="1" applyAlignment="1">
      <alignment horizontal="center" vertical="top"/>
    </xf>
    <xf numFmtId="0" fontId="9" fillId="2" borderId="0" xfId="0" applyFont="1" applyFill="1" applyAlignment="1">
      <alignment horizontal="center" vertical="center"/>
    </xf>
    <xf numFmtId="0" fontId="6" fillId="2" borderId="45" xfId="0" applyFont="1" applyFill="1" applyBorder="1" applyAlignment="1">
      <alignment horizontal="center" vertical="center"/>
    </xf>
    <xf numFmtId="0" fontId="6" fillId="2" borderId="46" xfId="0" applyFont="1" applyFill="1" applyBorder="1" applyAlignment="1">
      <alignment vertical="center" wrapText="1"/>
    </xf>
    <xf numFmtId="0" fontId="6" fillId="2" borderId="47" xfId="0" applyFont="1" applyFill="1" applyBorder="1" applyAlignment="1">
      <alignment horizontal="left" vertical="center"/>
    </xf>
    <xf numFmtId="0" fontId="6"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0" xfId="0" applyFont="1" applyFill="1" applyAlignment="1">
      <alignment horizontal="center" vertical="center" wrapText="1"/>
    </xf>
    <xf numFmtId="0" fontId="4" fillId="8" borderId="37" xfId="3" applyFont="1" applyFill="1" applyBorder="1" applyAlignment="1">
      <alignment horizontal="left"/>
    </xf>
    <xf numFmtId="0" fontId="4" fillId="8" borderId="37" xfId="3" applyFont="1" applyFill="1" applyBorder="1" applyAlignment="1">
      <alignment horizontal="center"/>
    </xf>
    <xf numFmtId="0" fontId="4" fillId="11" borderId="37" xfId="0" applyFont="1" applyFill="1" applyBorder="1" applyAlignment="1">
      <alignment horizontal="center" vertical="top"/>
    </xf>
    <xf numFmtId="44" fontId="0" fillId="0" borderId="0" xfId="0" applyNumberFormat="1"/>
    <xf numFmtId="0" fontId="4" fillId="6" borderId="37" xfId="3" applyFont="1" applyFill="1" applyBorder="1" applyAlignment="1">
      <alignment horizontal="left"/>
    </xf>
    <xf numFmtId="0" fontId="4" fillId="6" borderId="37" xfId="3" applyFont="1" applyFill="1" applyBorder="1" applyAlignment="1">
      <alignment horizontal="center"/>
    </xf>
    <xf numFmtId="0" fontId="4" fillId="3" borderId="37" xfId="0" applyFont="1" applyFill="1" applyBorder="1" applyAlignment="1">
      <alignment horizontal="center" vertical="top"/>
    </xf>
    <xf numFmtId="0" fontId="6" fillId="2" borderId="37" xfId="0" applyFont="1" applyFill="1" applyBorder="1" applyAlignment="1">
      <alignment wrapText="1"/>
    </xf>
    <xf numFmtId="0" fontId="6" fillId="2" borderId="37" xfId="0" applyFont="1" applyFill="1" applyBorder="1" applyAlignment="1">
      <alignment horizontal="center" wrapText="1"/>
    </xf>
    <xf numFmtId="44" fontId="6" fillId="2" borderId="37" xfId="0" applyNumberFormat="1" applyFont="1" applyFill="1" applyBorder="1" applyAlignment="1">
      <alignment horizontal="left" vertical="top" wrapText="1"/>
    </xf>
    <xf numFmtId="0" fontId="5" fillId="2" borderId="37" xfId="0" applyFont="1" applyFill="1" applyBorder="1" applyAlignment="1">
      <alignment vertical="top"/>
    </xf>
    <xf numFmtId="0" fontId="6" fillId="3" borderId="0" xfId="0" applyFont="1" applyFill="1" applyAlignment="1">
      <alignment horizontal="left" vertical="center" wrapText="1"/>
    </xf>
    <xf numFmtId="0" fontId="6" fillId="3" borderId="0" xfId="0" applyFont="1" applyFill="1" applyAlignment="1">
      <alignment wrapText="1"/>
    </xf>
    <xf numFmtId="0" fontId="6" fillId="3" borderId="0" xfId="0" applyFont="1" applyFill="1" applyAlignment="1">
      <alignment horizontal="center" wrapText="1"/>
    </xf>
    <xf numFmtId="44" fontId="6" fillId="3" borderId="0" xfId="0" applyNumberFormat="1" applyFont="1" applyFill="1" applyAlignment="1">
      <alignment wrapText="1"/>
    </xf>
    <xf numFmtId="0" fontId="5" fillId="3" borderId="0" xfId="0" applyFont="1" applyFill="1" applyAlignment="1">
      <alignment vertical="top"/>
    </xf>
    <xf numFmtId="0" fontId="4" fillId="3" borderId="0" xfId="0" applyFont="1" applyFill="1" applyAlignment="1">
      <alignment vertical="center"/>
    </xf>
    <xf numFmtId="0" fontId="5" fillId="3" borderId="0" xfId="0" applyFont="1" applyFill="1" applyAlignment="1">
      <alignment horizontal="center" wrapText="1"/>
    </xf>
    <xf numFmtId="0" fontId="5" fillId="3" borderId="0" xfId="0" applyFont="1" applyFill="1" applyAlignment="1">
      <alignment wrapText="1"/>
    </xf>
    <xf numFmtId="0" fontId="4" fillId="3" borderId="0" xfId="0" applyFont="1" applyFill="1" applyAlignment="1">
      <alignment horizontal="left" vertical="center"/>
    </xf>
    <xf numFmtId="0" fontId="4" fillId="3" borderId="0" xfId="0" applyFont="1" applyFill="1" applyAlignment="1">
      <alignment horizontal="center" vertical="center"/>
    </xf>
    <xf numFmtId="0" fontId="10" fillId="7" borderId="0" xfId="0" applyFont="1" applyFill="1" applyAlignment="1">
      <alignment horizontal="left" vertical="center"/>
    </xf>
    <xf numFmtId="0" fontId="3" fillId="7" borderId="0" xfId="0" applyFont="1" applyFill="1"/>
    <xf numFmtId="0" fontId="0" fillId="2" borderId="0" xfId="0" applyFill="1"/>
    <xf numFmtId="0" fontId="3" fillId="2" borderId="0" xfId="0" applyFont="1" applyFill="1"/>
    <xf numFmtId="0" fontId="2" fillId="2" borderId="0" xfId="0" applyFont="1" applyFill="1"/>
    <xf numFmtId="0" fontId="9" fillId="2" borderId="19" xfId="0" applyFont="1" applyFill="1" applyBorder="1" applyAlignment="1">
      <alignment horizontal="center" vertical="center"/>
    </xf>
    <xf numFmtId="0" fontId="6" fillId="2" borderId="18" xfId="0" applyFont="1" applyFill="1" applyBorder="1" applyAlignment="1">
      <alignment vertical="center"/>
    </xf>
    <xf numFmtId="0" fontId="6" fillId="2" borderId="6" xfId="0" applyFont="1" applyFill="1" applyBorder="1" applyAlignment="1">
      <alignment horizontal="left" vertical="center"/>
    </xf>
    <xf numFmtId="0" fontId="6" fillId="2" borderId="5" xfId="0" applyFont="1" applyFill="1" applyBorder="1" applyAlignment="1">
      <alignment horizontal="left"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8" borderId="10" xfId="3" applyFont="1" applyFill="1" applyBorder="1" applyAlignment="1">
      <alignment horizontal="left"/>
    </xf>
    <xf numFmtId="0" fontId="4" fillId="8" borderId="11" xfId="3" applyFont="1" applyFill="1" applyBorder="1" applyAlignment="1">
      <alignment horizontal="left"/>
    </xf>
    <xf numFmtId="0" fontId="4" fillId="8" borderId="10" xfId="3" applyFont="1" applyFill="1" applyBorder="1" applyAlignment="1">
      <alignment horizontal="center"/>
    </xf>
    <xf numFmtId="0" fontId="0" fillId="11" borderId="40" xfId="0" applyFill="1" applyBorder="1" applyAlignment="1">
      <alignment horizontal="center"/>
    </xf>
    <xf numFmtId="0" fontId="0" fillId="11" borderId="40" xfId="0" applyFill="1" applyBorder="1" applyAlignment="1">
      <alignment horizontal="center" vertical="center"/>
    </xf>
    <xf numFmtId="0" fontId="4" fillId="8" borderId="11" xfId="3" applyFont="1" applyFill="1" applyBorder="1" applyAlignment="1">
      <alignment horizontal="center"/>
    </xf>
    <xf numFmtId="0" fontId="4" fillId="8" borderId="53" xfId="3" applyFont="1" applyFill="1" applyBorder="1" applyAlignment="1">
      <alignment horizontal="left"/>
    </xf>
    <xf numFmtId="0" fontId="4" fillId="8" borderId="53" xfId="3" applyFont="1" applyFill="1" applyBorder="1" applyAlignment="1">
      <alignment horizontal="center"/>
    </xf>
    <xf numFmtId="0" fontId="4" fillId="0" borderId="10" xfId="3" applyFont="1" applyBorder="1" applyAlignment="1">
      <alignment horizontal="left"/>
    </xf>
    <xf numFmtId="0" fontId="4" fillId="0" borderId="11" xfId="3" applyFont="1" applyBorder="1" applyAlignment="1">
      <alignment horizontal="left"/>
    </xf>
    <xf numFmtId="0" fontId="4" fillId="0" borderId="10" xfId="3" applyFont="1" applyBorder="1" applyAlignment="1">
      <alignment horizontal="center"/>
    </xf>
    <xf numFmtId="0" fontId="0" fillId="0" borderId="40" xfId="0" applyBorder="1" applyAlignment="1">
      <alignment horizontal="center"/>
    </xf>
    <xf numFmtId="0" fontId="0" fillId="0" borderId="40" xfId="0" applyBorder="1" applyAlignment="1">
      <alignment horizontal="center" vertical="center"/>
    </xf>
    <xf numFmtId="0" fontId="4" fillId="0" borderId="11" xfId="3" applyFont="1" applyBorder="1" applyAlignment="1">
      <alignment horizontal="center"/>
    </xf>
    <xf numFmtId="0" fontId="6" fillId="2" borderId="11" xfId="0" applyFont="1" applyFill="1" applyBorder="1" applyAlignment="1">
      <alignment wrapText="1"/>
    </xf>
    <xf numFmtId="0" fontId="6" fillId="2" borderId="11" xfId="0" applyFont="1" applyFill="1" applyBorder="1" applyAlignment="1">
      <alignment horizontal="center" wrapText="1"/>
    </xf>
    <xf numFmtId="44" fontId="6" fillId="2" borderId="11" xfId="0" applyNumberFormat="1" applyFont="1" applyFill="1" applyBorder="1" applyAlignment="1">
      <alignment horizontal="left" vertical="center" wrapText="1"/>
    </xf>
    <xf numFmtId="0" fontId="0" fillId="3" borderId="0" xfId="0" applyFill="1"/>
    <xf numFmtId="0" fontId="0" fillId="2" borderId="21" xfId="0" applyFill="1" applyBorder="1"/>
    <xf numFmtId="0" fontId="6" fillId="2" borderId="5" xfId="0" applyFont="1" applyFill="1" applyBorder="1" applyAlignment="1">
      <alignment vertical="top"/>
    </xf>
    <xf numFmtId="0" fontId="6" fillId="2" borderId="4" xfId="0" applyFont="1" applyFill="1" applyBorder="1" applyAlignment="1">
      <alignment vertical="center" wrapText="1"/>
    </xf>
    <xf numFmtId="0" fontId="6" fillId="2" borderId="24" xfId="0" applyFont="1" applyFill="1" applyBorder="1" applyAlignment="1">
      <alignment vertical="center" wrapText="1"/>
    </xf>
    <xf numFmtId="0" fontId="4" fillId="5" borderId="23" xfId="0" applyFont="1" applyFill="1" applyBorder="1" applyAlignment="1">
      <alignment horizontal="center" vertical="top"/>
    </xf>
    <xf numFmtId="0" fontId="4" fillId="3" borderId="23" xfId="0" applyFont="1" applyFill="1" applyBorder="1" applyAlignment="1">
      <alignment horizontal="center" vertical="top"/>
    </xf>
    <xf numFmtId="0" fontId="6" fillId="2" borderId="0" xfId="0" applyFont="1" applyFill="1" applyAlignment="1">
      <alignment wrapText="1"/>
    </xf>
    <xf numFmtId="0" fontId="6" fillId="2" borderId="0" xfId="0" applyFont="1" applyFill="1" applyAlignment="1">
      <alignment horizontal="center" wrapText="1"/>
    </xf>
    <xf numFmtId="44" fontId="6" fillId="2" borderId="0" xfId="0" applyNumberFormat="1" applyFont="1" applyFill="1" applyAlignment="1">
      <alignment wrapText="1"/>
    </xf>
    <xf numFmtId="0" fontId="4" fillId="3" borderId="0" xfId="0" applyFont="1" applyFill="1" applyAlignment="1">
      <alignment horizontal="left" vertical="center" wrapText="1"/>
    </xf>
    <xf numFmtId="0" fontId="0" fillId="0" borderId="0" xfId="0" applyAlignment="1">
      <alignment horizontal="left" vertical="center"/>
    </xf>
    <xf numFmtId="0" fontId="4" fillId="3" borderId="0" xfId="0" applyFont="1" applyFill="1" applyAlignment="1">
      <alignment horizontal="center" vertical="center" wrapText="1"/>
    </xf>
    <xf numFmtId="0" fontId="10" fillId="7" borderId="0" xfId="0" applyFont="1" applyFill="1" applyAlignment="1">
      <alignment horizontal="center" vertical="center"/>
    </xf>
    <xf numFmtId="0" fontId="4" fillId="3" borderId="0" xfId="0" applyFont="1" applyFill="1"/>
    <xf numFmtId="0" fontId="4" fillId="3" borderId="3" xfId="0" applyFont="1" applyFill="1" applyBorder="1" applyAlignment="1">
      <alignment horizontal="center" vertical="top"/>
    </xf>
    <xf numFmtId="0" fontId="4" fillId="5" borderId="3" xfId="0" applyFont="1" applyFill="1" applyBorder="1" applyAlignment="1">
      <alignment horizontal="center" vertical="top"/>
    </xf>
    <xf numFmtId="44" fontId="4" fillId="5" borderId="27" xfId="0" applyNumberFormat="1" applyFont="1" applyFill="1" applyBorder="1" applyAlignment="1">
      <alignment vertical="top"/>
    </xf>
    <xf numFmtId="0" fontId="4" fillId="3" borderId="0" xfId="0" applyFont="1" applyFill="1" applyAlignment="1">
      <alignment horizontal="left"/>
    </xf>
    <xf numFmtId="44" fontId="4" fillId="0" borderId="30" xfId="0" applyNumberFormat="1" applyFont="1" applyBorder="1" applyAlignment="1">
      <alignment vertical="top"/>
    </xf>
    <xf numFmtId="0" fontId="6" fillId="2" borderId="13" xfId="0" applyFont="1" applyFill="1" applyBorder="1" applyAlignment="1">
      <alignment wrapText="1"/>
    </xf>
    <xf numFmtId="0" fontId="6" fillId="2" borderId="14" xfId="0" applyFont="1" applyFill="1" applyBorder="1" applyAlignment="1">
      <alignment horizontal="center" wrapText="1"/>
    </xf>
    <xf numFmtId="0" fontId="0" fillId="3" borderId="0" xfId="0" applyFill="1" applyAlignment="1">
      <alignment horizontal="center"/>
    </xf>
    <xf numFmtId="0" fontId="6" fillId="2" borderId="23" xfId="0" applyFont="1" applyFill="1" applyBorder="1" applyAlignment="1">
      <alignment horizontal="left" vertical="center" wrapText="1"/>
    </xf>
    <xf numFmtId="44" fontId="6" fillId="2" borderId="23" xfId="0" applyNumberFormat="1" applyFont="1" applyFill="1" applyBorder="1" applyAlignment="1">
      <alignment horizontal="left" vertical="center" wrapText="1"/>
    </xf>
    <xf numFmtId="0" fontId="5" fillId="3" borderId="0" xfId="0" applyFont="1" applyFill="1" applyAlignment="1">
      <alignment horizontal="left"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44" fontId="6" fillId="0" borderId="0" xfId="0" applyNumberFormat="1" applyFont="1" applyAlignment="1">
      <alignment horizontal="left" vertical="center" wrapText="1"/>
    </xf>
    <xf numFmtId="0" fontId="5" fillId="0" borderId="0" xfId="0" applyFont="1" applyAlignment="1">
      <alignment horizontal="left" vertical="center"/>
    </xf>
    <xf numFmtId="0" fontId="6" fillId="3" borderId="0" xfId="0" applyFont="1" applyFill="1" applyAlignment="1">
      <alignment horizontal="left"/>
    </xf>
    <xf numFmtId="0" fontId="6" fillId="3" borderId="0" xfId="0" applyFont="1" applyFill="1" applyAlignment="1">
      <alignment horizontal="center"/>
    </xf>
    <xf numFmtId="0" fontId="4" fillId="3" borderId="0" xfId="0" applyFont="1" applyFill="1" applyAlignment="1">
      <alignment horizontal="left" wrapText="1"/>
    </xf>
    <xf numFmtId="0" fontId="2" fillId="0" borderId="0" xfId="0" applyFont="1"/>
    <xf numFmtId="0" fontId="2" fillId="3" borderId="0" xfId="0" applyFont="1" applyFill="1"/>
    <xf numFmtId="0" fontId="2" fillId="3" borderId="0" xfId="0" applyFont="1" applyFill="1" applyAlignment="1">
      <alignment horizontal="center"/>
    </xf>
    <xf numFmtId="0" fontId="4" fillId="3" borderId="0" xfId="0" applyFont="1" applyFill="1" applyAlignment="1">
      <alignment horizontal="center" wrapText="1"/>
    </xf>
    <xf numFmtId="0" fontId="5" fillId="0" borderId="0" xfId="0" applyFont="1" applyAlignment="1">
      <alignment horizontal="center"/>
    </xf>
    <xf numFmtId="0" fontId="5" fillId="0" borderId="0" xfId="0" applyFont="1"/>
    <xf numFmtId="0" fontId="5" fillId="0" borderId="0" xfId="0" applyFont="1" applyAlignment="1">
      <alignment horizontal="center" vertical="top" wrapText="1"/>
    </xf>
    <xf numFmtId="0" fontId="5" fillId="0" borderId="0" xfId="0" applyFont="1" applyAlignment="1">
      <alignment vertical="top" wrapText="1"/>
    </xf>
    <xf numFmtId="0" fontId="5" fillId="0" borderId="0" xfId="0" applyFont="1" applyAlignment="1">
      <alignment horizontal="center" wrapText="1"/>
    </xf>
    <xf numFmtId="0" fontId="5" fillId="0" borderId="0" xfId="0" applyFont="1" applyAlignment="1">
      <alignment wrapText="1"/>
    </xf>
    <xf numFmtId="0" fontId="3" fillId="0" borderId="0" xfId="0" applyFont="1"/>
    <xf numFmtId="0" fontId="12" fillId="3" borderId="0" xfId="0" applyFont="1" applyFill="1"/>
    <xf numFmtId="0" fontId="2" fillId="0" borderId="0" xfId="0" applyFont="1" applyAlignment="1">
      <alignment horizontal="center"/>
    </xf>
    <xf numFmtId="44" fontId="4" fillId="4" borderId="37" xfId="1" applyFont="1" applyFill="1" applyBorder="1" applyAlignment="1" applyProtection="1">
      <alignment wrapText="1"/>
      <protection locked="0"/>
    </xf>
    <xf numFmtId="9" fontId="4" fillId="4" borderId="37" xfId="2" applyFont="1" applyFill="1" applyBorder="1" applyAlignment="1" applyProtection="1">
      <alignment vertical="top"/>
      <protection locked="0"/>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3" xfId="0" applyFont="1" applyFill="1" applyBorder="1" applyAlignment="1">
      <alignment horizontal="left" vertical="center"/>
    </xf>
    <xf numFmtId="0" fontId="9" fillId="2" borderId="3"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5" xfId="0" applyFont="1" applyFill="1" applyBorder="1" applyAlignment="1">
      <alignment horizontal="center" wrapText="1"/>
    </xf>
    <xf numFmtId="0" fontId="6" fillId="2" borderId="6" xfId="0" applyFont="1" applyFill="1" applyBorder="1" applyAlignment="1">
      <alignment horizontal="center" wrapText="1"/>
    </xf>
    <xf numFmtId="0" fontId="6" fillId="2" borderId="2" xfId="0" applyFont="1" applyFill="1" applyBorder="1" applyAlignment="1">
      <alignment horizontal="center" vertical="top"/>
    </xf>
    <xf numFmtId="0" fontId="6" fillId="2" borderId="12" xfId="0" applyFont="1" applyFill="1" applyBorder="1" applyAlignment="1">
      <alignment horizontal="center" vertical="top"/>
    </xf>
    <xf numFmtId="0" fontId="10" fillId="7" borderId="0" xfId="0" applyFont="1" applyFill="1" applyAlignment="1">
      <alignment horizontal="left"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5" borderId="23" xfId="0" applyFont="1" applyFill="1" applyBorder="1" applyAlignment="1">
      <alignment horizontal="left"/>
    </xf>
    <xf numFmtId="0" fontId="4" fillId="3" borderId="23" xfId="0" applyFont="1" applyFill="1" applyBorder="1" applyAlignment="1">
      <alignment horizontal="left"/>
    </xf>
    <xf numFmtId="0" fontId="6" fillId="2" borderId="0" xfId="0" applyFont="1" applyFill="1" applyAlignment="1">
      <alignment horizontal="left"/>
    </xf>
    <xf numFmtId="0" fontId="6" fillId="2" borderId="9" xfId="0" applyFont="1" applyFill="1" applyBorder="1" applyAlignment="1">
      <alignment horizontal="left"/>
    </xf>
    <xf numFmtId="0" fontId="13" fillId="2" borderId="0" xfId="0" applyFont="1" applyFill="1" applyAlignment="1">
      <alignment horizontal="left" vertical="center"/>
    </xf>
    <xf numFmtId="0" fontId="0" fillId="5" borderId="37" xfId="0" applyFill="1" applyBorder="1" applyAlignment="1">
      <alignment horizontal="center" vertical="center"/>
    </xf>
    <xf numFmtId="0" fontId="4" fillId="8" borderId="37" xfId="3" applyFont="1" applyFill="1" applyBorder="1" applyAlignment="1">
      <alignment horizontal="left" vertical="center"/>
    </xf>
    <xf numFmtId="0" fontId="0" fillId="0" borderId="37" xfId="0" applyBorder="1" applyAlignment="1">
      <alignment horizontal="center" vertical="center"/>
    </xf>
    <xf numFmtId="0" fontId="4" fillId="6" borderId="37" xfId="3" applyFont="1" applyFill="1" applyBorder="1" applyAlignment="1">
      <alignment horizontal="left" vertical="center"/>
    </xf>
    <xf numFmtId="0" fontId="6" fillId="2" borderId="1" xfId="0" applyFont="1" applyFill="1" applyBorder="1" applyAlignment="1">
      <alignment horizontal="center" vertical="top"/>
    </xf>
    <xf numFmtId="0" fontId="6" fillId="2" borderId="8" xfId="0" applyFont="1" applyFill="1" applyBorder="1" applyAlignment="1">
      <alignment horizontal="center" vertical="top"/>
    </xf>
    <xf numFmtId="0" fontId="6" fillId="2" borderId="9" xfId="0" applyFont="1" applyFill="1" applyBorder="1" applyAlignment="1">
      <alignment horizontal="center" vertical="top"/>
    </xf>
    <xf numFmtId="0" fontId="8" fillId="2" borderId="37" xfId="0" applyFont="1" applyFill="1" applyBorder="1" applyAlignment="1">
      <alignment horizontal="left" vertical="center" wrapText="1"/>
    </xf>
    <xf numFmtId="0" fontId="4" fillId="3" borderId="0" xfId="0" applyFont="1" applyFill="1" applyAlignment="1">
      <alignment horizontal="left" vertical="center"/>
    </xf>
    <xf numFmtId="0" fontId="6" fillId="2" borderId="0" xfId="0" applyFont="1" applyFill="1" applyAlignment="1">
      <alignment horizontal="left" vertical="center" wrapText="1"/>
    </xf>
    <xf numFmtId="0" fontId="6" fillId="2" borderId="15" xfId="0" applyFont="1" applyFill="1" applyBorder="1" applyAlignment="1">
      <alignment horizontal="left" vertical="center" wrapText="1"/>
    </xf>
    <xf numFmtId="0" fontId="0" fillId="5" borderId="15" xfId="0" applyFill="1" applyBorder="1" applyAlignment="1">
      <alignment horizontal="center" vertical="center"/>
    </xf>
    <xf numFmtId="0" fontId="4" fillId="8" borderId="16" xfId="3" applyFont="1" applyFill="1" applyBorder="1" applyAlignment="1">
      <alignment horizontal="center" vertical="center"/>
    </xf>
    <xf numFmtId="0" fontId="0" fillId="0" borderId="0" xfId="0" applyAlignment="1">
      <alignment horizontal="center" vertical="center"/>
    </xf>
    <xf numFmtId="0" fontId="4" fillId="0" borderId="15" xfId="3" applyFont="1" applyBorder="1" applyAlignment="1">
      <alignment horizontal="center" vertical="center"/>
    </xf>
    <xf numFmtId="0" fontId="6" fillId="2" borderId="0" xfId="0" applyFont="1" applyFill="1" applyAlignment="1">
      <alignment horizontal="left" wrapText="1"/>
    </xf>
    <xf numFmtId="0" fontId="4" fillId="3" borderId="0" xfId="0" applyFont="1" applyFill="1" applyAlignment="1">
      <alignment horizontal="left" vertical="center" wrapText="1"/>
    </xf>
    <xf numFmtId="44" fontId="6" fillId="2" borderId="0" xfId="1" applyFont="1" applyFill="1" applyBorder="1" applyAlignment="1" applyProtection="1">
      <alignment wrapText="1"/>
    </xf>
    <xf numFmtId="0" fontId="4" fillId="5" borderId="0" xfId="0" applyFont="1" applyFill="1" applyAlignment="1">
      <alignment horizontal="left"/>
    </xf>
    <xf numFmtId="0" fontId="4" fillId="3" borderId="0" xfId="0" applyFont="1" applyFill="1" applyAlignment="1">
      <alignment horizontal="left"/>
    </xf>
    <xf numFmtId="44" fontId="4" fillId="5" borderId="25" xfId="1" applyFont="1" applyFill="1" applyBorder="1" applyAlignment="1" applyProtection="1">
      <alignment horizontal="center" vertical="top"/>
    </xf>
    <xf numFmtId="44" fontId="4" fillId="5" borderId="26" xfId="1" applyFont="1" applyFill="1" applyBorder="1" applyAlignment="1" applyProtection="1">
      <alignment horizontal="center" vertical="top"/>
    </xf>
    <xf numFmtId="44" fontId="4" fillId="0" borderId="28" xfId="1" applyFont="1" applyFill="1" applyBorder="1" applyAlignment="1" applyProtection="1">
      <alignment horizontal="center" vertical="top"/>
    </xf>
    <xf numFmtId="44" fontId="4" fillId="0" borderId="29" xfId="1" applyFont="1" applyFill="1" applyBorder="1" applyAlignment="1" applyProtection="1">
      <alignment horizontal="center" vertical="top"/>
    </xf>
    <xf numFmtId="0" fontId="6" fillId="2" borderId="43" xfId="0" applyFont="1" applyFill="1" applyBorder="1" applyAlignment="1">
      <alignment horizontal="left" vertical="center" wrapText="1"/>
    </xf>
    <xf numFmtId="0" fontId="6" fillId="2" borderId="0" xfId="0" applyFont="1" applyFill="1" applyAlignment="1">
      <alignment vertical="center"/>
    </xf>
    <xf numFmtId="0" fontId="6" fillId="2" borderId="20" xfId="0" applyFont="1" applyFill="1" applyBorder="1" applyAlignment="1">
      <alignment vertical="center"/>
    </xf>
    <xf numFmtId="0" fontId="4" fillId="3" borderId="0" xfId="0" applyFont="1" applyFill="1"/>
    <xf numFmtId="0" fontId="4" fillId="3" borderId="20" xfId="0" applyFont="1" applyFill="1" applyBorder="1"/>
    <xf numFmtId="0" fontId="4" fillId="5" borderId="0" xfId="0" applyFont="1" applyFill="1"/>
    <xf numFmtId="0" fontId="4" fillId="5" borderId="20" xfId="0" applyFont="1" applyFill="1" applyBorder="1"/>
    <xf numFmtId="0" fontId="4" fillId="3" borderId="0" xfId="0" applyFont="1" applyFill="1" applyAlignment="1">
      <alignment horizontal="left" wrapText="1"/>
    </xf>
    <xf numFmtId="0" fontId="6" fillId="2" borderId="9" xfId="0" applyFont="1" applyFill="1" applyBorder="1" applyAlignment="1">
      <alignment horizontal="left" wrapText="1"/>
    </xf>
    <xf numFmtId="0" fontId="5" fillId="4" borderId="7" xfId="0" applyFont="1" applyFill="1" applyBorder="1" applyAlignment="1" applyProtection="1">
      <alignment horizontal="left" vertical="center"/>
      <protection locked="0"/>
    </xf>
    <xf numFmtId="0" fontId="5" fillId="4" borderId="22" xfId="0" applyFont="1" applyFill="1" applyBorder="1" applyAlignment="1" applyProtection="1">
      <alignment horizontal="left" vertical="center"/>
      <protection locked="0"/>
    </xf>
    <xf numFmtId="0" fontId="5" fillId="4" borderId="7" xfId="0" applyFont="1" applyFill="1" applyBorder="1" applyAlignment="1" applyProtection="1">
      <alignment horizontal="left" vertical="center" wrapText="1"/>
      <protection locked="0"/>
    </xf>
    <xf numFmtId="0" fontId="5" fillId="4" borderId="22" xfId="0" applyFont="1" applyFill="1" applyBorder="1" applyAlignment="1" applyProtection="1">
      <alignment horizontal="left" vertical="center" wrapText="1"/>
      <protection locked="0"/>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49" xfId="0" applyFont="1" applyBorder="1" applyAlignment="1">
      <alignment horizontal="center" vertical="center"/>
    </xf>
    <xf numFmtId="0" fontId="14" fillId="10" borderId="51" xfId="0" applyFont="1" applyFill="1" applyBorder="1" applyAlignment="1">
      <alignment horizontal="center" vertical="center" wrapText="1"/>
    </xf>
    <xf numFmtId="0" fontId="14" fillId="10" borderId="44" xfId="0" applyFont="1" applyFill="1" applyBorder="1" applyAlignment="1">
      <alignment horizontal="center" vertical="center" wrapText="1"/>
    </xf>
    <xf numFmtId="0" fontId="14" fillId="10" borderId="52" xfId="0" applyFont="1" applyFill="1" applyBorder="1" applyAlignment="1">
      <alignment horizontal="center" vertical="center" wrapText="1"/>
    </xf>
    <xf numFmtId="0" fontId="13" fillId="2" borderId="31" xfId="0" applyFont="1" applyFill="1" applyBorder="1" applyAlignment="1">
      <alignment horizontal="left" vertical="center"/>
    </xf>
    <xf numFmtId="0" fontId="14" fillId="10" borderId="34" xfId="0" applyFont="1" applyFill="1" applyBorder="1" applyAlignment="1">
      <alignment horizontal="center" vertical="center" wrapText="1"/>
    </xf>
    <xf numFmtId="0" fontId="14" fillId="10" borderId="34" xfId="0" applyFont="1" applyFill="1" applyBorder="1" applyAlignment="1">
      <alignment horizontal="center" vertical="center"/>
    </xf>
    <xf numFmtId="0" fontId="14" fillId="10" borderId="39"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37" xfId="0" applyFont="1" applyBorder="1" applyAlignment="1">
      <alignment horizontal="center" vertical="center"/>
    </xf>
    <xf numFmtId="0" fontId="14" fillId="0" borderId="32" xfId="0" applyFont="1" applyBorder="1" applyAlignment="1">
      <alignment horizontal="center" vertical="center"/>
    </xf>
  </cellXfs>
  <cellStyles count="4">
    <cellStyle name="Procent" xfId="2" builtinId="5"/>
    <cellStyle name="Standaard" xfId="0" builtinId="0"/>
    <cellStyle name="Standaard_3230 begroting  Stoa Arena tbv uitgebracht 2" xfId="3" xr:uid="{59B655A8-9157-4986-B6D4-976692D53FA0}"/>
    <cellStyle name="Valuta" xfId="1" builtinId="4"/>
  </cellStyles>
  <dxfs count="0"/>
  <tableStyles count="0" defaultTableStyle="TableStyleMedium2" defaultPivotStyle="PivotStyleLight16"/>
  <colors>
    <mruColors>
      <color rgb="FFD9D9D9"/>
      <color rgb="FFE2EFDA"/>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925286</xdr:colOff>
      <xdr:row>0</xdr:row>
      <xdr:rowOff>0</xdr:rowOff>
    </xdr:from>
    <xdr:to>
      <xdr:col>10</xdr:col>
      <xdr:colOff>36243</xdr:colOff>
      <xdr:row>4</xdr:row>
      <xdr:rowOff>35307</xdr:rowOff>
    </xdr:to>
    <xdr:pic>
      <xdr:nvPicPr>
        <xdr:cNvPr id="4" name="Afbeelding 3">
          <a:extLst>
            <a:ext uri="{FF2B5EF4-FFF2-40B4-BE49-F238E27FC236}">
              <a16:creationId xmlns:a16="http://schemas.microsoft.com/office/drawing/2014/main" id="{704A947D-D776-40AC-ACB8-36F94ECEA90F}"/>
            </a:ext>
          </a:extLst>
        </xdr:cNvPr>
        <xdr:cNvPicPr>
          <a:picLocks noChangeAspect="1"/>
        </xdr:cNvPicPr>
      </xdr:nvPicPr>
      <xdr:blipFill>
        <a:blip xmlns:r="http://schemas.openxmlformats.org/officeDocument/2006/relationships" r:embed="rId1"/>
        <a:stretch>
          <a:fillRect/>
        </a:stretch>
      </xdr:blipFill>
      <xdr:spPr>
        <a:xfrm>
          <a:off x="15054943" y="0"/>
          <a:ext cx="3051586" cy="8735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6066670</xdr:colOff>
      <xdr:row>0</xdr:row>
      <xdr:rowOff>0</xdr:rowOff>
    </xdr:from>
    <xdr:to>
      <xdr:col>4</xdr:col>
      <xdr:colOff>3483</xdr:colOff>
      <xdr:row>3</xdr:row>
      <xdr:rowOff>174850</xdr:rowOff>
    </xdr:to>
    <xdr:pic>
      <xdr:nvPicPr>
        <xdr:cNvPr id="6" name="Afbeelding 5">
          <a:extLst>
            <a:ext uri="{FF2B5EF4-FFF2-40B4-BE49-F238E27FC236}">
              <a16:creationId xmlns:a16="http://schemas.microsoft.com/office/drawing/2014/main" id="{8556AC78-3A1C-43DB-A565-E9E94E6D5331}"/>
            </a:ext>
          </a:extLst>
        </xdr:cNvPr>
        <xdr:cNvPicPr>
          <a:picLocks noChangeAspect="1"/>
        </xdr:cNvPicPr>
      </xdr:nvPicPr>
      <xdr:blipFill>
        <a:blip xmlns:r="http://schemas.openxmlformats.org/officeDocument/2006/relationships" r:embed="rId1"/>
        <a:stretch>
          <a:fillRect/>
        </a:stretch>
      </xdr:blipFill>
      <xdr:spPr>
        <a:xfrm>
          <a:off x="11221600" y="0"/>
          <a:ext cx="2635860" cy="71396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99964-68CB-4C21-8C80-09A5EEBE62CC}">
  <dimension ref="A1:K96"/>
  <sheetViews>
    <sheetView showGridLines="0" tabSelected="1" zoomScale="70" zoomScaleNormal="70" workbookViewId="0">
      <selection activeCell="C12" sqref="C12"/>
    </sheetView>
  </sheetViews>
  <sheetFormatPr defaultColWidth="9.109375" defaultRowHeight="14.4"/>
  <cols>
    <col min="2" max="2" width="41.109375" style="174" customWidth="1"/>
    <col min="3" max="3" width="36.6640625" style="164" bestFit="1" customWidth="1"/>
    <col min="4" max="4" width="40.88671875" style="164" customWidth="1"/>
    <col min="5" max="5" width="13.33203125" style="176" customWidth="1"/>
    <col min="6" max="6" width="19.6640625" style="164" bestFit="1" customWidth="1"/>
    <col min="7" max="7" width="26.6640625" style="164" bestFit="1" customWidth="1"/>
    <col min="8" max="8" width="18.5546875" style="164" customWidth="1"/>
    <col min="9" max="9" width="28.33203125" style="164" customWidth="1"/>
    <col min="10" max="10" width="29" style="164" customWidth="1"/>
    <col min="11" max="11" width="29" customWidth="1"/>
  </cols>
  <sheetData>
    <row r="1" spans="1:11" ht="17.399999999999999" customHeight="1">
      <c r="A1" s="196" t="s">
        <v>0</v>
      </c>
      <c r="B1" s="196"/>
      <c r="C1" s="196"/>
      <c r="D1" s="196"/>
      <c r="E1" s="196"/>
      <c r="F1" s="196"/>
      <c r="G1" s="196"/>
      <c r="H1" s="196"/>
      <c r="I1" s="196"/>
      <c r="J1" s="196"/>
    </row>
    <row r="2" spans="1:11" ht="17.399999999999999" customHeight="1">
      <c r="A2" s="196"/>
      <c r="B2" s="196"/>
      <c r="C2" s="196"/>
      <c r="D2" s="196"/>
      <c r="E2" s="196"/>
      <c r="F2" s="196"/>
      <c r="G2" s="196"/>
      <c r="H2" s="196"/>
      <c r="I2" s="196"/>
      <c r="J2" s="196"/>
    </row>
    <row r="3" spans="1:11" ht="17.399999999999999" customHeight="1">
      <c r="A3" s="196"/>
      <c r="B3" s="196"/>
      <c r="C3" s="196"/>
      <c r="D3" s="196"/>
      <c r="E3" s="196"/>
      <c r="F3" s="196"/>
      <c r="G3" s="196"/>
      <c r="H3" s="196"/>
      <c r="I3" s="196"/>
      <c r="J3" s="196"/>
    </row>
    <row r="4" spans="1:11" ht="14.4" customHeight="1">
      <c r="A4" s="196"/>
      <c r="B4" s="196"/>
      <c r="C4" s="196"/>
      <c r="D4" s="196"/>
      <c r="E4" s="196"/>
      <c r="F4" s="196"/>
      <c r="G4" s="196"/>
      <c r="H4" s="196"/>
      <c r="I4" s="196"/>
      <c r="J4" s="196"/>
    </row>
    <row r="5" spans="1:11">
      <c r="A5" s="65" t="s">
        <v>1</v>
      </c>
      <c r="B5" s="65"/>
      <c r="C5" s="66"/>
      <c r="D5" s="66"/>
      <c r="E5" s="67"/>
      <c r="F5" s="66"/>
      <c r="G5" s="66"/>
      <c r="H5" s="66"/>
      <c r="I5" s="66"/>
      <c r="J5" s="66"/>
    </row>
    <row r="6" spans="1:11" ht="26.4" customHeight="1">
      <c r="A6" s="68" t="s">
        <v>2</v>
      </c>
      <c r="B6" s="68"/>
      <c r="C6" s="69"/>
      <c r="D6" s="69"/>
      <c r="E6" s="70"/>
      <c r="F6" s="69"/>
      <c r="G6" s="69"/>
      <c r="H6" s="69"/>
      <c r="I6" s="69"/>
      <c r="J6" s="71"/>
    </row>
    <row r="7" spans="1:11" ht="15" customHeight="1">
      <c r="A7" s="72"/>
      <c r="B7" s="73"/>
      <c r="C7" s="202"/>
      <c r="D7" s="203"/>
      <c r="E7" s="185" t="s">
        <v>3</v>
      </c>
      <c r="F7" s="186"/>
      <c r="G7" s="201" t="s">
        <v>4</v>
      </c>
      <c r="H7" s="201"/>
      <c r="I7" s="74" t="s">
        <v>5</v>
      </c>
      <c r="J7" s="74" t="s">
        <v>6</v>
      </c>
    </row>
    <row r="8" spans="1:11" ht="39.6">
      <c r="A8" s="75" t="s">
        <v>7</v>
      </c>
      <c r="B8" s="76" t="s">
        <v>8</v>
      </c>
      <c r="C8" s="77" t="s">
        <v>9</v>
      </c>
      <c r="D8" s="78" t="s">
        <v>10</v>
      </c>
      <c r="E8" s="79" t="s">
        <v>11</v>
      </c>
      <c r="F8" s="80" t="s">
        <v>12</v>
      </c>
      <c r="G8" s="80" t="s">
        <v>13</v>
      </c>
      <c r="H8" s="80" t="s">
        <v>14</v>
      </c>
      <c r="I8" s="80" t="s">
        <v>15</v>
      </c>
      <c r="J8" s="81" t="s">
        <v>16</v>
      </c>
    </row>
    <row r="9" spans="1:11">
      <c r="A9" s="197" t="s">
        <v>17</v>
      </c>
      <c r="B9" s="198" t="s">
        <v>18</v>
      </c>
      <c r="C9" s="82" t="s">
        <v>19</v>
      </c>
      <c r="D9" s="82" t="s">
        <v>20</v>
      </c>
      <c r="E9" s="83">
        <v>1</v>
      </c>
      <c r="F9" s="177">
        <v>0</v>
      </c>
      <c r="G9" s="177">
        <v>0</v>
      </c>
      <c r="H9" s="178">
        <v>0</v>
      </c>
      <c r="I9" s="56">
        <f t="shared" ref="I9:I15" si="0">SUM((F9+G9)*(1-H9))</f>
        <v>0</v>
      </c>
      <c r="J9" s="84" t="s">
        <v>21</v>
      </c>
      <c r="K9" s="85"/>
    </row>
    <row r="10" spans="1:11">
      <c r="A10" s="197"/>
      <c r="B10" s="198"/>
      <c r="C10" s="82" t="s">
        <v>22</v>
      </c>
      <c r="D10" s="82" t="s">
        <v>20</v>
      </c>
      <c r="E10" s="83">
        <v>2</v>
      </c>
      <c r="F10" s="177">
        <v>0</v>
      </c>
      <c r="G10" s="177">
        <v>0</v>
      </c>
      <c r="H10" s="178">
        <v>0</v>
      </c>
      <c r="I10" s="56">
        <f t="shared" si="0"/>
        <v>0</v>
      </c>
      <c r="J10" s="84" t="s">
        <v>23</v>
      </c>
      <c r="K10" s="85"/>
    </row>
    <row r="11" spans="1:11">
      <c r="A11" s="197"/>
      <c r="B11" s="198"/>
      <c r="C11" s="82" t="s">
        <v>24</v>
      </c>
      <c r="D11" s="82" t="s">
        <v>25</v>
      </c>
      <c r="E11" s="83">
        <v>1</v>
      </c>
      <c r="F11" s="177">
        <v>0</v>
      </c>
      <c r="G11" s="177">
        <v>0</v>
      </c>
      <c r="H11" s="178">
        <v>0</v>
      </c>
      <c r="I11" s="56">
        <f t="shared" si="0"/>
        <v>0</v>
      </c>
      <c r="J11" s="84" t="s">
        <v>26</v>
      </c>
      <c r="K11" s="85"/>
    </row>
    <row r="12" spans="1:11">
      <c r="A12" s="197"/>
      <c r="B12" s="198"/>
      <c r="C12" s="82" t="s">
        <v>24</v>
      </c>
      <c r="D12" s="82" t="s">
        <v>20</v>
      </c>
      <c r="E12" s="83">
        <v>1</v>
      </c>
      <c r="F12" s="177">
        <v>0</v>
      </c>
      <c r="G12" s="177">
        <v>0</v>
      </c>
      <c r="H12" s="178">
        <v>0</v>
      </c>
      <c r="I12" s="56">
        <f t="shared" si="0"/>
        <v>0</v>
      </c>
      <c r="J12" s="84" t="s">
        <v>27</v>
      </c>
      <c r="K12" s="85"/>
    </row>
    <row r="13" spans="1:11">
      <c r="A13" s="199" t="s">
        <v>28</v>
      </c>
      <c r="B13" s="200" t="s">
        <v>29</v>
      </c>
      <c r="C13" s="86" t="s">
        <v>30</v>
      </c>
      <c r="D13" s="86" t="s">
        <v>31</v>
      </c>
      <c r="E13" s="87">
        <v>1</v>
      </c>
      <c r="F13" s="177">
        <v>0</v>
      </c>
      <c r="G13" s="177">
        <v>0</v>
      </c>
      <c r="H13" s="178">
        <v>0</v>
      </c>
      <c r="I13" s="64">
        <f t="shared" si="0"/>
        <v>0</v>
      </c>
      <c r="J13" s="88" t="s">
        <v>32</v>
      </c>
    </row>
    <row r="14" spans="1:11">
      <c r="A14" s="199"/>
      <c r="B14" s="200"/>
      <c r="C14" s="86" t="s">
        <v>33</v>
      </c>
      <c r="D14" s="86" t="s">
        <v>34</v>
      </c>
      <c r="E14" s="87">
        <v>56</v>
      </c>
      <c r="F14" s="177">
        <v>0</v>
      </c>
      <c r="G14" s="177">
        <v>0</v>
      </c>
      <c r="H14" s="178">
        <v>0</v>
      </c>
      <c r="I14" s="64">
        <f t="shared" si="0"/>
        <v>0</v>
      </c>
      <c r="J14" s="88" t="s">
        <v>35</v>
      </c>
    </row>
    <row r="15" spans="1:11">
      <c r="A15" s="199"/>
      <c r="B15" s="200"/>
      <c r="C15" s="86" t="s">
        <v>24</v>
      </c>
      <c r="D15" s="86" t="s">
        <v>25</v>
      </c>
      <c r="E15" s="87">
        <v>1</v>
      </c>
      <c r="F15" s="177">
        <v>0</v>
      </c>
      <c r="G15" s="177">
        <v>0</v>
      </c>
      <c r="H15" s="178">
        <v>0</v>
      </c>
      <c r="I15" s="64">
        <f t="shared" si="0"/>
        <v>0</v>
      </c>
      <c r="J15" s="88" t="s">
        <v>26</v>
      </c>
    </row>
    <row r="16" spans="1:11" ht="14.4" customHeight="1">
      <c r="A16" s="204" t="s">
        <v>36</v>
      </c>
      <c r="B16" s="204"/>
      <c r="C16" s="89"/>
      <c r="D16" s="89"/>
      <c r="E16" s="90"/>
      <c r="F16" s="89"/>
      <c r="G16" s="89"/>
      <c r="H16" s="89"/>
      <c r="I16" s="91">
        <f>SUM(I9:I15)</f>
        <v>0</v>
      </c>
      <c r="J16" s="92"/>
    </row>
    <row r="17" spans="1:11">
      <c r="B17" s="93"/>
      <c r="C17" s="94"/>
      <c r="D17" s="94"/>
      <c r="E17" s="95"/>
      <c r="F17" s="94"/>
      <c r="G17" s="94"/>
      <c r="H17" s="94"/>
      <c r="I17" s="96"/>
      <c r="J17" s="97"/>
    </row>
    <row r="18" spans="1:11">
      <c r="A18" s="98" t="s">
        <v>37</v>
      </c>
      <c r="B18" s="98"/>
      <c r="C18" s="98"/>
      <c r="D18" s="97"/>
      <c r="E18" s="99"/>
      <c r="F18" s="100"/>
      <c r="G18" s="97"/>
      <c r="H18" s="97"/>
      <c r="I18" s="97"/>
      <c r="J18" s="97"/>
    </row>
    <row r="19" spans="1:11">
      <c r="A19" s="98" t="s">
        <v>38</v>
      </c>
      <c r="B19" s="98"/>
      <c r="C19" s="101"/>
      <c r="D19" s="101"/>
      <c r="E19" s="102"/>
      <c r="F19" s="100"/>
      <c r="G19" s="97"/>
      <c r="H19" s="97"/>
      <c r="I19" s="97"/>
      <c r="J19" s="97"/>
    </row>
    <row r="20" spans="1:11">
      <c r="B20" s="101"/>
      <c r="C20" s="101"/>
      <c r="D20" s="101"/>
      <c r="E20" s="102"/>
      <c r="F20" s="100"/>
      <c r="G20" s="97"/>
      <c r="H20" s="97"/>
      <c r="I20" s="97"/>
      <c r="J20" s="97"/>
    </row>
    <row r="21" spans="1:11" ht="17.399999999999999">
      <c r="A21" s="103" t="s">
        <v>39</v>
      </c>
      <c r="B21" s="104"/>
      <c r="C21" s="69"/>
      <c r="D21" s="69"/>
      <c r="E21" s="70"/>
      <c r="F21" s="69"/>
      <c r="G21" s="69"/>
      <c r="H21" s="69"/>
      <c r="I21" s="69"/>
      <c r="J21" s="103"/>
      <c r="K21" s="71"/>
    </row>
    <row r="22" spans="1:11">
      <c r="A22" s="105"/>
      <c r="B22" s="106"/>
      <c r="C22" s="107"/>
      <c r="D22" s="107"/>
      <c r="E22" s="190" t="s">
        <v>3</v>
      </c>
      <c r="F22" s="191"/>
      <c r="G22" s="179" t="s">
        <v>4</v>
      </c>
      <c r="H22" s="180"/>
      <c r="I22" s="179" t="s">
        <v>5</v>
      </c>
      <c r="J22" s="180"/>
      <c r="K22" s="74" t="s">
        <v>6</v>
      </c>
    </row>
    <row r="23" spans="1:11" ht="39.6">
      <c r="A23" s="108" t="s">
        <v>7</v>
      </c>
      <c r="B23" s="109" t="s">
        <v>40</v>
      </c>
      <c r="C23" s="110" t="s">
        <v>41</v>
      </c>
      <c r="D23" s="111" t="s">
        <v>10</v>
      </c>
      <c r="E23" s="112" t="s">
        <v>42</v>
      </c>
      <c r="F23" s="113" t="s">
        <v>12</v>
      </c>
      <c r="G23" s="113" t="s">
        <v>13</v>
      </c>
      <c r="H23" s="113" t="s">
        <v>14</v>
      </c>
      <c r="I23" s="113" t="s">
        <v>43</v>
      </c>
      <c r="J23" s="113" t="s">
        <v>44</v>
      </c>
      <c r="K23" s="81" t="s">
        <v>16</v>
      </c>
    </row>
    <row r="24" spans="1:11">
      <c r="A24" s="208" t="s">
        <v>17</v>
      </c>
      <c r="B24" s="209" t="s">
        <v>18</v>
      </c>
      <c r="C24" s="114" t="s">
        <v>45</v>
      </c>
      <c r="D24" s="115" t="s">
        <v>46</v>
      </c>
      <c r="E24" s="116">
        <v>1</v>
      </c>
      <c r="F24" s="1">
        <v>0</v>
      </c>
      <c r="G24" s="1">
        <v>0</v>
      </c>
      <c r="H24" s="2">
        <v>0</v>
      </c>
      <c r="I24" s="3">
        <f>SUM((F24+G24)*(1-H24))</f>
        <v>0</v>
      </c>
      <c r="J24" s="47">
        <f t="shared" ref="J24" si="1">SUM(I24*5)</f>
        <v>0</v>
      </c>
      <c r="K24" s="117" t="s">
        <v>47</v>
      </c>
    </row>
    <row r="25" spans="1:11">
      <c r="A25" s="208"/>
      <c r="B25" s="209"/>
      <c r="C25" s="114" t="s">
        <v>48</v>
      </c>
      <c r="D25" s="115" t="s">
        <v>49</v>
      </c>
      <c r="E25" s="116">
        <v>6</v>
      </c>
      <c r="F25" s="1">
        <v>0</v>
      </c>
      <c r="G25" s="1">
        <v>0</v>
      </c>
      <c r="H25" s="2">
        <v>0</v>
      </c>
      <c r="I25" s="3">
        <f t="shared" ref="I25:I32" si="2">SUM((F25+G25)*(1-H25))</f>
        <v>0</v>
      </c>
      <c r="J25" s="47">
        <f t="shared" ref="J25:J32" si="3">SUM(I25*5)</f>
        <v>0</v>
      </c>
      <c r="K25" s="118" t="s">
        <v>50</v>
      </c>
    </row>
    <row r="26" spans="1:11">
      <c r="A26" s="208"/>
      <c r="B26" s="209"/>
      <c r="C26" s="114" t="s">
        <v>51</v>
      </c>
      <c r="D26" s="115" t="s">
        <v>49</v>
      </c>
      <c r="E26" s="116">
        <v>2</v>
      </c>
      <c r="F26" s="1">
        <v>0</v>
      </c>
      <c r="G26" s="1">
        <v>0</v>
      </c>
      <c r="H26" s="2">
        <v>0</v>
      </c>
      <c r="I26" s="3">
        <f t="shared" si="2"/>
        <v>0</v>
      </c>
      <c r="J26" s="47">
        <f t="shared" si="3"/>
        <v>0</v>
      </c>
      <c r="K26" s="118" t="s">
        <v>52</v>
      </c>
    </row>
    <row r="27" spans="1:11">
      <c r="A27" s="208"/>
      <c r="B27" s="209"/>
      <c r="C27" s="114" t="s">
        <v>53</v>
      </c>
      <c r="D27" s="115" t="s">
        <v>49</v>
      </c>
      <c r="E27" s="116">
        <v>1</v>
      </c>
      <c r="F27" s="1">
        <v>0</v>
      </c>
      <c r="G27" s="1">
        <v>0</v>
      </c>
      <c r="H27" s="2">
        <v>0</v>
      </c>
      <c r="I27" s="3">
        <f t="shared" si="2"/>
        <v>0</v>
      </c>
      <c r="J27" s="47">
        <f t="shared" si="3"/>
        <v>0</v>
      </c>
      <c r="K27" s="118" t="s">
        <v>54</v>
      </c>
    </row>
    <row r="28" spans="1:11">
      <c r="A28" s="208"/>
      <c r="B28" s="209"/>
      <c r="C28" s="114" t="s">
        <v>55</v>
      </c>
      <c r="D28" s="115" t="s">
        <v>56</v>
      </c>
      <c r="E28" s="116">
        <v>1</v>
      </c>
      <c r="F28" s="1">
        <v>0</v>
      </c>
      <c r="G28" s="1">
        <v>0</v>
      </c>
      <c r="H28" s="2">
        <v>0</v>
      </c>
      <c r="I28" s="3">
        <f t="shared" ref="I28:I31" si="4">SUM((F28+G28)*(1-H28))</f>
        <v>0</v>
      </c>
      <c r="J28" s="47">
        <f t="shared" ref="J28:J31" si="5">SUM(I28*5)</f>
        <v>0</v>
      </c>
      <c r="K28" s="118" t="s">
        <v>57</v>
      </c>
    </row>
    <row r="29" spans="1:11">
      <c r="A29" s="208"/>
      <c r="B29" s="209"/>
      <c r="C29" s="114" t="s">
        <v>55</v>
      </c>
      <c r="D29" s="115" t="s">
        <v>58</v>
      </c>
      <c r="E29" s="116">
        <v>1</v>
      </c>
      <c r="F29" s="1">
        <v>0</v>
      </c>
      <c r="G29" s="1">
        <v>0</v>
      </c>
      <c r="H29" s="2">
        <v>0</v>
      </c>
      <c r="I29" s="3">
        <f t="shared" si="4"/>
        <v>0</v>
      </c>
      <c r="J29" s="47">
        <f t="shared" si="5"/>
        <v>0</v>
      </c>
      <c r="K29" s="118" t="s">
        <v>59</v>
      </c>
    </row>
    <row r="30" spans="1:11">
      <c r="A30" s="208"/>
      <c r="B30" s="209"/>
      <c r="C30" s="114" t="s">
        <v>60</v>
      </c>
      <c r="D30" s="115" t="s">
        <v>46</v>
      </c>
      <c r="E30" s="116">
        <v>1</v>
      </c>
      <c r="F30" s="1">
        <v>0</v>
      </c>
      <c r="G30" s="1">
        <v>0</v>
      </c>
      <c r="H30" s="2">
        <v>0</v>
      </c>
      <c r="I30" s="3">
        <f t="shared" si="4"/>
        <v>0</v>
      </c>
      <c r="J30" s="47">
        <f t="shared" si="5"/>
        <v>0</v>
      </c>
      <c r="K30" s="118" t="s">
        <v>61</v>
      </c>
    </row>
    <row r="31" spans="1:11">
      <c r="A31" s="208"/>
      <c r="B31" s="209"/>
      <c r="C31" s="114" t="s">
        <v>60</v>
      </c>
      <c r="D31" s="115" t="s">
        <v>62</v>
      </c>
      <c r="E31" s="116">
        <v>1</v>
      </c>
      <c r="F31" s="1">
        <v>0</v>
      </c>
      <c r="G31" s="1">
        <v>0</v>
      </c>
      <c r="H31" s="2">
        <v>0</v>
      </c>
      <c r="I31" s="3">
        <f t="shared" si="4"/>
        <v>0</v>
      </c>
      <c r="J31" s="47">
        <f t="shared" si="5"/>
        <v>0</v>
      </c>
      <c r="K31" s="118" t="s">
        <v>63</v>
      </c>
    </row>
    <row r="32" spans="1:11">
      <c r="A32" s="208"/>
      <c r="B32" s="209"/>
      <c r="C32" s="114" t="s">
        <v>19</v>
      </c>
      <c r="D32" s="115" t="s">
        <v>46</v>
      </c>
      <c r="E32" s="116">
        <v>1</v>
      </c>
      <c r="F32" s="1">
        <v>0</v>
      </c>
      <c r="G32" s="1">
        <v>0</v>
      </c>
      <c r="H32" s="2">
        <v>0</v>
      </c>
      <c r="I32" s="3">
        <f t="shared" si="2"/>
        <v>0</v>
      </c>
      <c r="J32" s="47">
        <f t="shared" si="3"/>
        <v>0</v>
      </c>
      <c r="K32" s="117" t="s">
        <v>64</v>
      </c>
    </row>
    <row r="33" spans="1:11">
      <c r="A33" s="208"/>
      <c r="B33" s="209"/>
      <c r="C33" s="115" t="s">
        <v>65</v>
      </c>
      <c r="D33" s="115" t="s">
        <v>49</v>
      </c>
      <c r="E33" s="119">
        <v>1</v>
      </c>
      <c r="F33" s="4">
        <v>0</v>
      </c>
      <c r="G33" s="4">
        <v>0</v>
      </c>
      <c r="H33" s="5">
        <v>0</v>
      </c>
      <c r="I33" s="6">
        <f t="shared" ref="I33" si="6">SUM((F33+G33)*(1-H33))</f>
        <v>0</v>
      </c>
      <c r="J33" s="48">
        <f t="shared" ref="J33" si="7">SUM(I33*5)</f>
        <v>0</v>
      </c>
      <c r="K33" s="117" t="s">
        <v>66</v>
      </c>
    </row>
    <row r="34" spans="1:11">
      <c r="A34" s="208"/>
      <c r="B34" s="209"/>
      <c r="C34" s="115" t="s">
        <v>67</v>
      </c>
      <c r="D34" s="115" t="s">
        <v>49</v>
      </c>
      <c r="E34" s="119">
        <v>1</v>
      </c>
      <c r="F34" s="4">
        <v>0</v>
      </c>
      <c r="G34" s="4">
        <v>0</v>
      </c>
      <c r="H34" s="5">
        <v>0</v>
      </c>
      <c r="I34" s="6">
        <f t="shared" ref="I34:I35" si="8">SUM((F34+G34)*(1-H34))</f>
        <v>0</v>
      </c>
      <c r="J34" s="7">
        <f t="shared" ref="J34:J45" si="9">SUM(I34*5)</f>
        <v>0</v>
      </c>
      <c r="K34" s="117" t="s">
        <v>66</v>
      </c>
    </row>
    <row r="35" spans="1:11">
      <c r="A35" s="208"/>
      <c r="B35" s="209"/>
      <c r="C35" s="120" t="s">
        <v>33</v>
      </c>
      <c r="D35" s="115" t="s">
        <v>49</v>
      </c>
      <c r="E35" s="121">
        <v>1</v>
      </c>
      <c r="F35" s="4">
        <v>0</v>
      </c>
      <c r="G35" s="4">
        <v>0</v>
      </c>
      <c r="H35" s="5">
        <v>0</v>
      </c>
      <c r="I35" s="6">
        <f t="shared" si="8"/>
        <v>0</v>
      </c>
      <c r="J35" s="7">
        <f t="shared" si="9"/>
        <v>0</v>
      </c>
      <c r="K35" s="117" t="s">
        <v>66</v>
      </c>
    </row>
    <row r="36" spans="1:11">
      <c r="A36" s="210" t="s">
        <v>28</v>
      </c>
      <c r="B36" s="211" t="s">
        <v>29</v>
      </c>
      <c r="C36" s="122" t="s">
        <v>45</v>
      </c>
      <c r="D36" s="123" t="s">
        <v>46</v>
      </c>
      <c r="E36" s="124">
        <v>1</v>
      </c>
      <c r="F36" s="1">
        <v>0</v>
      </c>
      <c r="G36" s="1">
        <v>0</v>
      </c>
      <c r="H36" s="2">
        <v>0</v>
      </c>
      <c r="I36" s="53">
        <f>SUM((F36+G36)*(1-H36))</f>
        <v>0</v>
      </c>
      <c r="J36" s="54">
        <f t="shared" si="9"/>
        <v>0</v>
      </c>
      <c r="K36" s="125" t="s">
        <v>47</v>
      </c>
    </row>
    <row r="37" spans="1:11">
      <c r="A37" s="210"/>
      <c r="B37" s="211"/>
      <c r="C37" s="122" t="s">
        <v>48</v>
      </c>
      <c r="D37" s="123" t="s">
        <v>49</v>
      </c>
      <c r="E37" s="124">
        <v>6</v>
      </c>
      <c r="F37" s="1">
        <v>0</v>
      </c>
      <c r="G37" s="1">
        <v>0</v>
      </c>
      <c r="H37" s="2">
        <v>0</v>
      </c>
      <c r="I37" s="53">
        <f t="shared" ref="I37:I46" si="10">SUM((F37+G37)*(1-H37))</f>
        <v>0</v>
      </c>
      <c r="J37" s="54">
        <f t="shared" si="9"/>
        <v>0</v>
      </c>
      <c r="K37" s="126" t="s">
        <v>50</v>
      </c>
    </row>
    <row r="38" spans="1:11">
      <c r="A38" s="210"/>
      <c r="B38" s="211"/>
      <c r="C38" s="122" t="s">
        <v>51</v>
      </c>
      <c r="D38" s="123" t="s">
        <v>49</v>
      </c>
      <c r="E38" s="124">
        <v>8</v>
      </c>
      <c r="F38" s="1">
        <v>0</v>
      </c>
      <c r="G38" s="1">
        <v>0</v>
      </c>
      <c r="H38" s="2">
        <v>0</v>
      </c>
      <c r="I38" s="53">
        <f t="shared" si="10"/>
        <v>0</v>
      </c>
      <c r="J38" s="54">
        <f t="shared" si="9"/>
        <v>0</v>
      </c>
      <c r="K38" s="126" t="s">
        <v>52</v>
      </c>
    </row>
    <row r="39" spans="1:11">
      <c r="A39" s="210"/>
      <c r="B39" s="211"/>
      <c r="C39" s="122" t="s">
        <v>53</v>
      </c>
      <c r="D39" s="123" t="s">
        <v>49</v>
      </c>
      <c r="E39" s="124">
        <v>1</v>
      </c>
      <c r="F39" s="1">
        <v>0</v>
      </c>
      <c r="G39" s="1">
        <v>0</v>
      </c>
      <c r="H39" s="2">
        <v>0</v>
      </c>
      <c r="I39" s="53">
        <f t="shared" si="10"/>
        <v>0</v>
      </c>
      <c r="J39" s="54">
        <f t="shared" si="9"/>
        <v>0</v>
      </c>
      <c r="K39" s="126" t="s">
        <v>54</v>
      </c>
    </row>
    <row r="40" spans="1:11">
      <c r="A40" s="210"/>
      <c r="B40" s="211"/>
      <c r="C40" s="122" t="s">
        <v>55</v>
      </c>
      <c r="D40" s="123" t="s">
        <v>56</v>
      </c>
      <c r="E40" s="124">
        <v>1</v>
      </c>
      <c r="F40" s="1">
        <v>0</v>
      </c>
      <c r="G40" s="1">
        <v>0</v>
      </c>
      <c r="H40" s="2">
        <v>0</v>
      </c>
      <c r="I40" s="53">
        <f t="shared" si="10"/>
        <v>0</v>
      </c>
      <c r="J40" s="54">
        <f t="shared" si="9"/>
        <v>0</v>
      </c>
      <c r="K40" s="126" t="s">
        <v>57</v>
      </c>
    </row>
    <row r="41" spans="1:11">
      <c r="A41" s="210"/>
      <c r="B41" s="211"/>
      <c r="C41" s="122" t="s">
        <v>55</v>
      </c>
      <c r="D41" s="123" t="s">
        <v>58</v>
      </c>
      <c r="E41" s="124">
        <v>1</v>
      </c>
      <c r="F41" s="1">
        <v>0</v>
      </c>
      <c r="G41" s="1">
        <v>0</v>
      </c>
      <c r="H41" s="2">
        <v>0</v>
      </c>
      <c r="I41" s="53">
        <f t="shared" si="10"/>
        <v>0</v>
      </c>
      <c r="J41" s="54">
        <f t="shared" si="9"/>
        <v>0</v>
      </c>
      <c r="K41" s="126" t="s">
        <v>59</v>
      </c>
    </row>
    <row r="42" spans="1:11">
      <c r="A42" s="210"/>
      <c r="B42" s="211"/>
      <c r="C42" s="122" t="s">
        <v>60</v>
      </c>
      <c r="D42" s="123" t="s">
        <v>46</v>
      </c>
      <c r="E42" s="124">
        <v>1</v>
      </c>
      <c r="F42" s="1">
        <v>0</v>
      </c>
      <c r="G42" s="1">
        <v>0</v>
      </c>
      <c r="H42" s="2">
        <v>0</v>
      </c>
      <c r="I42" s="53">
        <f t="shared" si="10"/>
        <v>0</v>
      </c>
      <c r="J42" s="54">
        <f t="shared" si="9"/>
        <v>0</v>
      </c>
      <c r="K42" s="126" t="s">
        <v>61</v>
      </c>
    </row>
    <row r="43" spans="1:11">
      <c r="A43" s="210"/>
      <c r="B43" s="211"/>
      <c r="C43" s="122" t="s">
        <v>60</v>
      </c>
      <c r="D43" s="123" t="s">
        <v>62</v>
      </c>
      <c r="E43" s="124">
        <v>1</v>
      </c>
      <c r="F43" s="1">
        <v>0</v>
      </c>
      <c r="G43" s="1">
        <v>0</v>
      </c>
      <c r="H43" s="2">
        <v>0</v>
      </c>
      <c r="I43" s="53">
        <f t="shared" si="10"/>
        <v>0</v>
      </c>
      <c r="J43" s="54">
        <f t="shared" si="9"/>
        <v>0</v>
      </c>
      <c r="K43" s="126" t="s">
        <v>63</v>
      </c>
    </row>
    <row r="44" spans="1:11">
      <c r="A44" s="210"/>
      <c r="B44" s="211"/>
      <c r="C44" s="122" t="s">
        <v>19</v>
      </c>
      <c r="D44" s="123" t="s">
        <v>46</v>
      </c>
      <c r="E44" s="124">
        <v>1</v>
      </c>
      <c r="F44" s="1">
        <v>0</v>
      </c>
      <c r="G44" s="1">
        <v>0</v>
      </c>
      <c r="H44" s="2">
        <v>0</v>
      </c>
      <c r="I44" s="53">
        <f t="shared" si="10"/>
        <v>0</v>
      </c>
      <c r="J44" s="54">
        <f t="shared" si="9"/>
        <v>0</v>
      </c>
      <c r="K44" s="125" t="s">
        <v>64</v>
      </c>
    </row>
    <row r="45" spans="1:11">
      <c r="A45" s="210"/>
      <c r="B45" s="211"/>
      <c r="C45" s="123" t="s">
        <v>65</v>
      </c>
      <c r="D45" s="123" t="s">
        <v>49</v>
      </c>
      <c r="E45" s="127">
        <v>1</v>
      </c>
      <c r="F45" s="4">
        <v>0</v>
      </c>
      <c r="G45" s="4">
        <v>0</v>
      </c>
      <c r="H45" s="5">
        <v>0</v>
      </c>
      <c r="I45" s="51">
        <f t="shared" si="10"/>
        <v>0</v>
      </c>
      <c r="J45" s="55">
        <f t="shared" si="9"/>
        <v>0</v>
      </c>
      <c r="K45" s="125" t="s">
        <v>66</v>
      </c>
    </row>
    <row r="46" spans="1:11">
      <c r="A46" s="210"/>
      <c r="B46" s="211"/>
      <c r="C46" s="123" t="s">
        <v>67</v>
      </c>
      <c r="D46" s="123" t="s">
        <v>49</v>
      </c>
      <c r="E46" s="127">
        <v>1</v>
      </c>
      <c r="F46" s="4">
        <v>0</v>
      </c>
      <c r="G46" s="4">
        <v>0</v>
      </c>
      <c r="H46" s="5">
        <v>0</v>
      </c>
      <c r="I46" s="51">
        <f t="shared" si="10"/>
        <v>0</v>
      </c>
      <c r="J46" s="52">
        <f t="shared" ref="J46" si="11">SUM(I46*5)</f>
        <v>0</v>
      </c>
      <c r="K46" s="125" t="s">
        <v>66</v>
      </c>
    </row>
    <row r="47" spans="1:11">
      <c r="A47" s="210"/>
      <c r="B47" s="211"/>
      <c r="C47" s="123" t="s">
        <v>33</v>
      </c>
      <c r="D47" s="123" t="s">
        <v>49</v>
      </c>
      <c r="E47" s="127">
        <v>1</v>
      </c>
      <c r="F47" s="4">
        <v>0</v>
      </c>
      <c r="G47" s="4">
        <v>0</v>
      </c>
      <c r="H47" s="5">
        <v>0</v>
      </c>
      <c r="I47" s="51">
        <f t="shared" ref="I47" si="12">SUM((F47+G47)*(1-H47))</f>
        <v>0</v>
      </c>
      <c r="J47" s="52">
        <f t="shared" ref="J47" si="13">SUM(I47*5)</f>
        <v>0</v>
      </c>
      <c r="K47" s="125" t="s">
        <v>66</v>
      </c>
    </row>
    <row r="48" spans="1:11" ht="18" customHeight="1">
      <c r="A48" s="206" t="s">
        <v>36</v>
      </c>
      <c r="B48" s="207"/>
      <c r="C48" s="128"/>
      <c r="D48" s="128"/>
      <c r="E48" s="129"/>
      <c r="F48" s="128"/>
      <c r="G48" s="128"/>
      <c r="H48" s="128"/>
      <c r="I48" s="128"/>
      <c r="J48" s="130">
        <f>SUM(J24:J47)</f>
        <v>0</v>
      </c>
      <c r="K48" s="105"/>
    </row>
    <row r="49" spans="1:10" ht="18" customHeight="1">
      <c r="A49" s="98" t="s">
        <v>68</v>
      </c>
      <c r="B49" s="98"/>
      <c r="C49" s="98"/>
      <c r="D49" s="98"/>
      <c r="E49" s="102"/>
      <c r="F49" s="97"/>
      <c r="G49" s="97"/>
      <c r="H49" s="97"/>
      <c r="I49" s="97"/>
      <c r="J49"/>
    </row>
    <row r="50" spans="1:10" ht="18" customHeight="1">
      <c r="A50" s="205" t="s">
        <v>69</v>
      </c>
      <c r="B50" s="205"/>
      <c r="C50" s="205"/>
      <c r="D50" s="205"/>
      <c r="E50" s="99"/>
      <c r="F50" s="97"/>
      <c r="G50" s="97"/>
      <c r="H50" s="97"/>
      <c r="I50" s="97"/>
      <c r="J50"/>
    </row>
    <row r="51" spans="1:10" ht="18" customHeight="1">
      <c r="A51" s="205" t="s">
        <v>70</v>
      </c>
      <c r="B51" s="205"/>
      <c r="C51" s="205"/>
      <c r="D51" s="205"/>
      <c r="E51" s="99"/>
      <c r="F51" s="97"/>
      <c r="G51" s="97"/>
      <c r="H51" s="97"/>
      <c r="I51" s="97"/>
      <c r="J51"/>
    </row>
    <row r="52" spans="1:10" ht="18" customHeight="1">
      <c r="A52" s="205" t="s">
        <v>71</v>
      </c>
      <c r="B52" s="205"/>
      <c r="C52" s="205"/>
      <c r="D52" s="205"/>
      <c r="E52" s="99"/>
      <c r="F52" s="97"/>
      <c r="G52" s="97"/>
      <c r="H52" s="97"/>
      <c r="I52" s="97"/>
      <c r="J52"/>
    </row>
    <row r="53" spans="1:10">
      <c r="B53" s="205"/>
      <c r="C53" s="205"/>
      <c r="D53" s="205"/>
      <c r="E53" s="205"/>
      <c r="F53" s="100"/>
      <c r="G53" s="97"/>
      <c r="H53" s="97"/>
      <c r="I53" s="97"/>
      <c r="J53" s="97"/>
    </row>
    <row r="54" spans="1:10" s="131" customFormat="1" ht="17.399999999999999">
      <c r="A54" s="189" t="s">
        <v>72</v>
      </c>
      <c r="B54" s="189"/>
      <c r="C54" s="69"/>
      <c r="D54" s="103"/>
      <c r="E54" s="70"/>
      <c r="F54" s="103"/>
      <c r="G54" s="69"/>
      <c r="H54" s="97"/>
      <c r="I54" s="97"/>
      <c r="J54" s="97"/>
    </row>
    <row r="55" spans="1:10" s="131" customFormat="1" ht="14.4" customHeight="1">
      <c r="A55" s="132"/>
      <c r="B55" s="72"/>
      <c r="C55" s="185" t="s">
        <v>73</v>
      </c>
      <c r="D55" s="186"/>
      <c r="E55" s="187" t="s">
        <v>4</v>
      </c>
      <c r="F55" s="188"/>
      <c r="G55" s="133" t="s">
        <v>5</v>
      </c>
      <c r="H55" s="97"/>
      <c r="I55" s="97"/>
      <c r="J55" s="97"/>
    </row>
    <row r="56" spans="1:10" s="131" customFormat="1" ht="44.4" customHeight="1">
      <c r="A56" s="194" t="s">
        <v>74</v>
      </c>
      <c r="B56" s="195"/>
      <c r="C56" s="134" t="s">
        <v>75</v>
      </c>
      <c r="D56" s="134" t="s">
        <v>76</v>
      </c>
      <c r="E56" s="79" t="s">
        <v>77</v>
      </c>
      <c r="F56" s="134" t="s">
        <v>78</v>
      </c>
      <c r="G56" s="135" t="s">
        <v>79</v>
      </c>
      <c r="H56" s="97"/>
      <c r="I56" s="97"/>
      <c r="J56" s="97"/>
    </row>
    <row r="57" spans="1:10">
      <c r="A57" s="192" t="s">
        <v>80</v>
      </c>
      <c r="B57" s="192"/>
      <c r="C57" s="136">
        <v>25</v>
      </c>
      <c r="D57" s="11">
        <v>0</v>
      </c>
      <c r="E57" s="16">
        <v>10000</v>
      </c>
      <c r="F57" s="12">
        <v>0</v>
      </c>
      <c r="G57" s="13">
        <f t="shared" ref="G57:G62" si="14">SUM(C57*D57)+(E57-E57*F57)*5</f>
        <v>50000</v>
      </c>
      <c r="H57" s="97"/>
      <c r="I57" s="97"/>
      <c r="J57" s="97"/>
    </row>
    <row r="58" spans="1:10">
      <c r="A58" s="193" t="s">
        <v>81</v>
      </c>
      <c r="B58" s="193"/>
      <c r="C58" s="137">
        <v>5</v>
      </c>
      <c r="D58" s="11">
        <v>0</v>
      </c>
      <c r="E58" s="17">
        <v>5000</v>
      </c>
      <c r="F58" s="12">
        <v>0</v>
      </c>
      <c r="G58" s="14">
        <f t="shared" si="14"/>
        <v>25000</v>
      </c>
      <c r="H58" s="97"/>
      <c r="I58" s="97"/>
      <c r="J58" s="97"/>
    </row>
    <row r="59" spans="1:10">
      <c r="A59" s="192" t="s">
        <v>82</v>
      </c>
      <c r="B59" s="192"/>
      <c r="C59" s="136">
        <v>5</v>
      </c>
      <c r="D59" s="11">
        <v>0</v>
      </c>
      <c r="E59" s="16">
        <v>5000</v>
      </c>
      <c r="F59" s="12">
        <v>0</v>
      </c>
      <c r="G59" s="13">
        <f t="shared" si="14"/>
        <v>25000</v>
      </c>
      <c r="H59" s="97"/>
      <c r="I59" s="97"/>
      <c r="J59" s="97"/>
    </row>
    <row r="60" spans="1:10">
      <c r="A60" s="193" t="s">
        <v>83</v>
      </c>
      <c r="B60" s="193"/>
      <c r="C60" s="137">
        <v>5</v>
      </c>
      <c r="D60" s="11">
        <v>0</v>
      </c>
      <c r="E60" s="17">
        <v>5000</v>
      </c>
      <c r="F60" s="12">
        <v>0</v>
      </c>
      <c r="G60" s="14">
        <f t="shared" si="14"/>
        <v>25000</v>
      </c>
      <c r="H60" s="97"/>
      <c r="I60" s="97"/>
      <c r="J60" s="97"/>
    </row>
    <row r="61" spans="1:10">
      <c r="A61" s="193" t="s">
        <v>84</v>
      </c>
      <c r="B61" s="193"/>
      <c r="C61" s="137">
        <v>5</v>
      </c>
      <c r="D61" s="11">
        <v>0</v>
      </c>
      <c r="E61" s="17">
        <v>5000</v>
      </c>
      <c r="F61" s="12">
        <v>0</v>
      </c>
      <c r="G61" s="14">
        <f t="shared" si="14"/>
        <v>25000</v>
      </c>
      <c r="H61" s="97"/>
      <c r="I61" s="97"/>
      <c r="J61" s="97"/>
    </row>
    <row r="62" spans="1:10" ht="14.4" customHeight="1">
      <c r="A62" s="192" t="s">
        <v>85</v>
      </c>
      <c r="B62" s="192"/>
      <c r="C62" s="136">
        <v>5</v>
      </c>
      <c r="D62" s="11">
        <v>0</v>
      </c>
      <c r="E62" s="16">
        <v>5000</v>
      </c>
      <c r="F62" s="12">
        <v>0</v>
      </c>
      <c r="G62" s="13">
        <f t="shared" si="14"/>
        <v>25000</v>
      </c>
      <c r="H62" s="97"/>
      <c r="I62" s="97"/>
      <c r="J62" s="97"/>
    </row>
    <row r="63" spans="1:10">
      <c r="A63" s="212" t="s">
        <v>36</v>
      </c>
      <c r="B63" s="212"/>
      <c r="C63" s="138"/>
      <c r="D63" s="138"/>
      <c r="E63" s="139"/>
      <c r="F63" s="138"/>
      <c r="G63" s="140">
        <f>SUM(G57:G62)</f>
        <v>175000</v>
      </c>
      <c r="H63" s="97"/>
      <c r="I63" s="97"/>
      <c r="J63" s="97"/>
    </row>
    <row r="64" spans="1:10" s="142" customFormat="1" ht="18" customHeight="1">
      <c r="A64" s="213" t="s">
        <v>86</v>
      </c>
      <c r="B64" s="213"/>
      <c r="C64" s="213"/>
      <c r="D64" s="213"/>
      <c r="E64" s="95"/>
      <c r="F64" s="94"/>
      <c r="G64" s="94"/>
      <c r="H64" s="94"/>
      <c r="I64" s="97"/>
      <c r="J64" s="97"/>
    </row>
    <row r="65" spans="1:10" ht="17.399999999999999" customHeight="1">
      <c r="B65" s="143"/>
      <c r="C65" s="143"/>
      <c r="D65" s="143"/>
      <c r="E65" s="95"/>
      <c r="F65" s="94"/>
      <c r="G65" s="94"/>
      <c r="H65" s="94"/>
      <c r="I65" s="97"/>
      <c r="J65" s="97"/>
    </row>
    <row r="66" spans="1:10" ht="24" customHeight="1">
      <c r="A66" s="189" t="s">
        <v>87</v>
      </c>
      <c r="B66" s="189"/>
      <c r="C66" s="189"/>
      <c r="D66" s="103"/>
      <c r="E66" s="144"/>
      <c r="F66" s="103"/>
      <c r="G66" s="131"/>
      <c r="H66" s="131"/>
      <c r="I66" s="97"/>
      <c r="J66" s="97"/>
    </row>
    <row r="67" spans="1:10">
      <c r="A67" s="222" t="s">
        <v>88</v>
      </c>
      <c r="B67" s="223"/>
      <c r="C67" s="181" t="s">
        <v>89</v>
      </c>
      <c r="D67" s="183" t="s">
        <v>90</v>
      </c>
      <c r="E67" s="184" t="s">
        <v>91</v>
      </c>
      <c r="F67" s="182" t="s">
        <v>92</v>
      </c>
      <c r="G67" s="131"/>
      <c r="H67" s="131"/>
      <c r="I67" s="97"/>
      <c r="J67" s="97"/>
    </row>
    <row r="68" spans="1:10">
      <c r="A68" s="222"/>
      <c r="B68" s="223"/>
      <c r="C68" s="181"/>
      <c r="D68" s="183"/>
      <c r="E68" s="184"/>
      <c r="F68" s="182"/>
      <c r="G68" s="131"/>
      <c r="H68" s="131"/>
      <c r="I68" s="97"/>
      <c r="J68" s="97"/>
    </row>
    <row r="69" spans="1:10">
      <c r="A69" s="224" t="s">
        <v>81</v>
      </c>
      <c r="B69" s="225"/>
      <c r="C69" s="15">
        <v>0</v>
      </c>
      <c r="D69" s="146">
        <v>50</v>
      </c>
      <c r="E69" s="18">
        <f>D61</f>
        <v>0</v>
      </c>
      <c r="F69" s="8">
        <f>(E69*C69)*(D69)*5</f>
        <v>0</v>
      </c>
      <c r="G69" s="131"/>
      <c r="H69" s="131"/>
      <c r="I69" s="97"/>
      <c r="J69" s="97"/>
    </row>
    <row r="70" spans="1:10">
      <c r="A70" s="226" t="s">
        <v>82</v>
      </c>
      <c r="B70" s="227"/>
      <c r="C70" s="15">
        <v>0</v>
      </c>
      <c r="D70" s="147">
        <v>30</v>
      </c>
      <c r="E70" s="19">
        <f>D61</f>
        <v>0</v>
      </c>
      <c r="F70" s="9">
        <f>(E70*C70)*(D70)*5</f>
        <v>0</v>
      </c>
      <c r="G70" s="131"/>
      <c r="H70" s="131"/>
      <c r="I70" s="97"/>
      <c r="J70" s="97"/>
    </row>
    <row r="71" spans="1:10">
      <c r="A71" s="224" t="s">
        <v>83</v>
      </c>
      <c r="B71" s="225"/>
      <c r="C71" s="15">
        <v>0</v>
      </c>
      <c r="D71" s="146">
        <v>20</v>
      </c>
      <c r="E71" s="18">
        <f>D61</f>
        <v>0</v>
      </c>
      <c r="F71" s="8">
        <f>(E71*C71)*(D71)*5</f>
        <v>0</v>
      </c>
      <c r="G71" s="131"/>
      <c r="H71" s="131"/>
      <c r="I71" s="97"/>
      <c r="J71" s="97"/>
    </row>
    <row r="72" spans="1:10">
      <c r="A72" s="215" t="s">
        <v>93</v>
      </c>
      <c r="B72" s="215"/>
      <c r="C72" s="15">
        <v>0</v>
      </c>
      <c r="D72" s="217">
        <v>35000</v>
      </c>
      <c r="E72" s="218"/>
      <c r="F72" s="148">
        <f>SUM(D72*C72)</f>
        <v>0</v>
      </c>
      <c r="G72" s="131"/>
      <c r="H72" s="131"/>
      <c r="I72" s="97"/>
      <c r="J72" s="97"/>
    </row>
    <row r="73" spans="1:10">
      <c r="A73" s="216" t="s">
        <v>94</v>
      </c>
      <c r="B73" s="216"/>
      <c r="C73" s="15">
        <v>0</v>
      </c>
      <c r="D73" s="219">
        <v>35000</v>
      </c>
      <c r="E73" s="220"/>
      <c r="F73" s="150">
        <f>SUM(D73*C73)</f>
        <v>0</v>
      </c>
      <c r="G73" s="131"/>
      <c r="H73" s="131"/>
      <c r="I73" s="97"/>
      <c r="J73" s="97"/>
    </row>
    <row r="74" spans="1:10" ht="14.4" customHeight="1">
      <c r="A74" s="214" t="s">
        <v>36</v>
      </c>
      <c r="B74" s="214"/>
      <c r="C74" s="151"/>
      <c r="D74" s="151"/>
      <c r="E74" s="152"/>
      <c r="F74" s="10">
        <f>SUM(F69:F73)</f>
        <v>0</v>
      </c>
      <c r="G74" s="131"/>
      <c r="H74" s="131"/>
      <c r="I74" s="97"/>
      <c r="J74" s="97"/>
    </row>
    <row r="75" spans="1:10" ht="14.4" customHeight="1">
      <c r="A75" s="213" t="s">
        <v>95</v>
      </c>
      <c r="B75" s="213"/>
      <c r="C75" s="213"/>
      <c r="D75" s="131"/>
      <c r="E75" s="153"/>
      <c r="F75" s="131"/>
      <c r="G75" s="131"/>
      <c r="H75" s="131"/>
      <c r="I75" s="97"/>
      <c r="J75" s="97"/>
    </row>
    <row r="76" spans="1:10">
      <c r="B76" s="141"/>
      <c r="C76" s="141"/>
      <c r="D76" s="131"/>
      <c r="E76" s="153"/>
      <c r="F76" s="131"/>
      <c r="G76" s="131"/>
      <c r="H76" s="131"/>
      <c r="I76" s="97"/>
      <c r="J76" s="97"/>
    </row>
    <row r="77" spans="1:10" ht="17.399999999999999">
      <c r="A77" s="68" t="s">
        <v>96</v>
      </c>
      <c r="B77" s="68"/>
      <c r="C77" s="103"/>
      <c r="D77" s="103"/>
      <c r="E77" s="144"/>
      <c r="F77" s="103"/>
      <c r="G77" s="103"/>
      <c r="H77" s="103"/>
      <c r="I77" s="103"/>
      <c r="J77" s="97"/>
    </row>
    <row r="78" spans="1:10" ht="28.95" customHeight="1">
      <c r="A78" s="206" t="s">
        <v>97</v>
      </c>
      <c r="B78" s="206"/>
      <c r="C78" s="206"/>
      <c r="D78" s="206"/>
      <c r="E78" s="206"/>
      <c r="F78" s="206"/>
      <c r="G78" s="221"/>
      <c r="H78" s="154"/>
      <c r="I78" s="155">
        <f>F74+G63+J48+I16</f>
        <v>175000</v>
      </c>
      <c r="J78" s="156"/>
    </row>
    <row r="79" spans="1:10" ht="13.95" customHeight="1">
      <c r="A79" s="157"/>
      <c r="B79" s="157"/>
      <c r="C79" s="157"/>
      <c r="D79" s="157"/>
      <c r="E79" s="158"/>
      <c r="F79" s="157"/>
      <c r="G79" s="157"/>
      <c r="H79" s="157"/>
      <c r="I79" s="159"/>
      <c r="J79" s="160"/>
    </row>
    <row r="80" spans="1:10">
      <c r="A80" s="145" t="s">
        <v>98</v>
      </c>
      <c r="B80" s="145"/>
      <c r="C80" s="145"/>
      <c r="D80" s="161"/>
      <c r="E80" s="162"/>
      <c r="F80" s="161"/>
      <c r="G80" s="161"/>
      <c r="H80" s="161"/>
      <c r="I80" s="161"/>
      <c r="J80" s="97"/>
    </row>
    <row r="81" spans="1:10" ht="14.4" customHeight="1">
      <c r="A81" s="228" t="s">
        <v>99</v>
      </c>
      <c r="B81" s="228"/>
      <c r="C81" s="228"/>
      <c r="D81" s="228"/>
      <c r="E81" s="228"/>
      <c r="F81" s="228"/>
      <c r="G81" s="228"/>
      <c r="H81" s="228"/>
      <c r="I81" s="161"/>
      <c r="J81" s="97"/>
    </row>
    <row r="82" spans="1:10">
      <c r="A82" s="228"/>
      <c r="B82" s="228"/>
      <c r="C82" s="228"/>
      <c r="D82" s="228"/>
      <c r="E82" s="228"/>
      <c r="F82" s="228"/>
      <c r="G82" s="228"/>
      <c r="H82" s="228"/>
      <c r="I82" s="161"/>
      <c r="J82" s="97"/>
    </row>
    <row r="83" spans="1:10">
      <c r="A83" s="228"/>
      <c r="B83" s="228"/>
      <c r="C83" s="228"/>
      <c r="D83" s="228"/>
      <c r="E83" s="228"/>
      <c r="F83" s="228"/>
      <c r="G83" s="228"/>
      <c r="H83" s="228"/>
      <c r="J83" s="97"/>
    </row>
    <row r="84" spans="1:10">
      <c r="A84" s="216" t="s">
        <v>100</v>
      </c>
      <c r="B84" s="216"/>
      <c r="C84" s="216"/>
      <c r="D84" s="165"/>
      <c r="E84" s="166"/>
      <c r="F84" s="165"/>
      <c r="G84" s="165"/>
      <c r="H84" s="165"/>
      <c r="I84" s="165"/>
      <c r="J84" s="97"/>
    </row>
    <row r="85" spans="1:10">
      <c r="A85" s="216" t="s">
        <v>101</v>
      </c>
      <c r="B85" s="216"/>
      <c r="C85" s="216"/>
      <c r="D85" s="216"/>
      <c r="E85" s="166"/>
      <c r="F85" s="165"/>
      <c r="G85" s="165"/>
      <c r="H85" s="165"/>
      <c r="I85" s="165"/>
      <c r="J85" s="97"/>
    </row>
    <row r="86" spans="1:10">
      <c r="B86" s="149"/>
      <c r="C86" s="165"/>
      <c r="D86" s="165"/>
      <c r="E86" s="166"/>
      <c r="F86" s="165"/>
      <c r="G86" s="165"/>
      <c r="H86" s="165"/>
      <c r="I86" s="165"/>
      <c r="J86" s="97"/>
    </row>
    <row r="87" spans="1:10" ht="14.4" customHeight="1">
      <c r="A87" s="228" t="s">
        <v>146</v>
      </c>
      <c r="B87" s="228"/>
      <c r="C87" s="228"/>
      <c r="D87" s="228"/>
      <c r="E87" s="228"/>
      <c r="F87" s="228"/>
      <c r="G87" s="228"/>
      <c r="H87" s="228"/>
      <c r="I87" s="165"/>
      <c r="J87" s="97"/>
    </row>
    <row r="88" spans="1:10">
      <c r="A88" s="228"/>
      <c r="B88" s="228"/>
      <c r="C88" s="228"/>
      <c r="D88" s="228"/>
      <c r="E88" s="228"/>
      <c r="F88" s="228"/>
      <c r="G88" s="228"/>
      <c r="H88" s="228"/>
      <c r="I88" s="165"/>
      <c r="J88" s="97"/>
    </row>
    <row r="89" spans="1:10">
      <c r="B89" s="163"/>
      <c r="C89" s="163"/>
      <c r="D89" s="163"/>
      <c r="E89" s="167"/>
      <c r="F89" s="163"/>
      <c r="G89" s="163"/>
      <c r="H89" s="163"/>
      <c r="I89" s="165"/>
      <c r="J89" s="97"/>
    </row>
    <row r="90" spans="1:10">
      <c r="A90" s="212" t="s">
        <v>102</v>
      </c>
      <c r="B90" s="229"/>
      <c r="C90" s="230"/>
      <c r="D90" s="231"/>
      <c r="E90" s="168"/>
      <c r="F90" s="169"/>
      <c r="G90" s="165"/>
      <c r="H90" s="165"/>
      <c r="I90" s="165"/>
      <c r="J90" s="165"/>
    </row>
    <row r="91" spans="1:10">
      <c r="A91" s="212" t="s">
        <v>103</v>
      </c>
      <c r="B91" s="229"/>
      <c r="C91" s="232"/>
      <c r="D91" s="233"/>
      <c r="E91" s="170"/>
      <c r="F91" s="171"/>
      <c r="G91" s="165"/>
      <c r="H91" s="165"/>
      <c r="I91" s="165"/>
      <c r="J91" s="165"/>
    </row>
    <row r="92" spans="1:10">
      <c r="A92" s="212" t="s">
        <v>104</v>
      </c>
      <c r="B92" s="229"/>
      <c r="C92" s="232"/>
      <c r="D92" s="233"/>
      <c r="E92" s="172"/>
      <c r="F92" s="173"/>
      <c r="G92" s="165"/>
      <c r="H92" s="165"/>
      <c r="I92" s="165"/>
      <c r="J92" s="165"/>
    </row>
    <row r="93" spans="1:10">
      <c r="A93" s="212" t="s">
        <v>105</v>
      </c>
      <c r="B93" s="229"/>
      <c r="C93" s="232"/>
      <c r="D93" s="233"/>
      <c r="E93" s="172"/>
      <c r="F93" s="173"/>
      <c r="G93" s="165"/>
      <c r="H93" s="165"/>
      <c r="I93" s="165"/>
      <c r="J93" s="165"/>
    </row>
    <row r="94" spans="1:10">
      <c r="C94" s="165"/>
      <c r="D94" s="165"/>
      <c r="E94" s="166"/>
      <c r="F94" s="165"/>
      <c r="G94" s="165"/>
      <c r="H94" s="165"/>
      <c r="I94" s="165"/>
      <c r="J94" s="165"/>
    </row>
    <row r="95" spans="1:10">
      <c r="A95" s="20" t="s">
        <v>147</v>
      </c>
      <c r="B95"/>
      <c r="C95"/>
      <c r="D95"/>
      <c r="E95" s="21"/>
      <c r="F95" s="21"/>
      <c r="G95" s="21"/>
      <c r="H95" s="21"/>
      <c r="I95" s="21"/>
      <c r="J95" s="21"/>
    </row>
    <row r="96" spans="1:10">
      <c r="A96" s="20" t="s">
        <v>106</v>
      </c>
      <c r="C96" s="175"/>
      <c r="D96" s="165"/>
      <c r="E96" s="166"/>
      <c r="F96" s="165"/>
      <c r="G96" s="165"/>
      <c r="H96" s="165"/>
      <c r="I96" s="165"/>
      <c r="J96" s="165"/>
    </row>
  </sheetData>
  <sheetProtection algorithmName="SHA-512" hashValue="mpcbKi4XfSfq/BdvTGYRZyLrs50WExXDRdw2okgmGj6WHRGLx4uQAdn7CvMZEE/4RQR+c7eYuvNPH4XamkM8bQ==" saltValue="gBt7iose5tnM/3fFyMIxTQ==" spinCount="100000" sheet="1" objects="1" scenarios="1"/>
  <mergeCells count="61">
    <mergeCell ref="A91:B91"/>
    <mergeCell ref="A92:B92"/>
    <mergeCell ref="A93:B93"/>
    <mergeCell ref="C90:D90"/>
    <mergeCell ref="C91:D91"/>
    <mergeCell ref="C92:D92"/>
    <mergeCell ref="C93:D93"/>
    <mergeCell ref="A81:H83"/>
    <mergeCell ref="A84:C84"/>
    <mergeCell ref="A85:D85"/>
    <mergeCell ref="A87:H88"/>
    <mergeCell ref="A90:B90"/>
    <mergeCell ref="A75:C75"/>
    <mergeCell ref="A78:G78"/>
    <mergeCell ref="A67:B68"/>
    <mergeCell ref="A69:B69"/>
    <mergeCell ref="A70:B70"/>
    <mergeCell ref="A71:B71"/>
    <mergeCell ref="A61:B61"/>
    <mergeCell ref="A62:B62"/>
    <mergeCell ref="A63:B63"/>
    <mergeCell ref="A64:D64"/>
    <mergeCell ref="A74:B74"/>
    <mergeCell ref="A72:B72"/>
    <mergeCell ref="A73:B73"/>
    <mergeCell ref="D72:E72"/>
    <mergeCell ref="D73:E73"/>
    <mergeCell ref="A16:B16"/>
    <mergeCell ref="A50:D50"/>
    <mergeCell ref="A51:D51"/>
    <mergeCell ref="A52:D52"/>
    <mergeCell ref="B53:E53"/>
    <mergeCell ref="A48:B48"/>
    <mergeCell ref="A24:A35"/>
    <mergeCell ref="B24:B35"/>
    <mergeCell ref="A36:A47"/>
    <mergeCell ref="B36:B47"/>
    <mergeCell ref="A1:J4"/>
    <mergeCell ref="A9:A12"/>
    <mergeCell ref="B9:B12"/>
    <mergeCell ref="A13:A15"/>
    <mergeCell ref="B13:B15"/>
    <mergeCell ref="G7:H7"/>
    <mergeCell ref="C7:D7"/>
    <mergeCell ref="E7:F7"/>
    <mergeCell ref="I22:J22"/>
    <mergeCell ref="G22:H22"/>
    <mergeCell ref="C67:C68"/>
    <mergeCell ref="F67:F68"/>
    <mergeCell ref="D67:D68"/>
    <mergeCell ref="E67:E68"/>
    <mergeCell ref="C55:D55"/>
    <mergeCell ref="E55:F55"/>
    <mergeCell ref="A66:C66"/>
    <mergeCell ref="E22:F22"/>
    <mergeCell ref="A59:B59"/>
    <mergeCell ref="A60:B60"/>
    <mergeCell ref="A54:B54"/>
    <mergeCell ref="A56:B56"/>
    <mergeCell ref="A57:B57"/>
    <mergeCell ref="A58:B5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3C651-26BB-4492-9A13-D7502A36C328}">
  <dimension ref="A1:K37"/>
  <sheetViews>
    <sheetView zoomScale="70" zoomScaleNormal="70" workbookViewId="0">
      <selection activeCell="C14" sqref="C14"/>
    </sheetView>
  </sheetViews>
  <sheetFormatPr defaultRowHeight="14.4"/>
  <cols>
    <col min="1" max="1" width="15.44140625" style="21" customWidth="1"/>
    <col min="2" max="2" width="21.88671875" customWidth="1"/>
    <col min="3" max="3" width="40.6640625" customWidth="1"/>
    <col min="4" max="4" width="127.109375" style="39" customWidth="1"/>
  </cols>
  <sheetData>
    <row r="1" spans="1:11" ht="14.4" customHeight="1">
      <c r="A1" s="196" t="s">
        <v>107</v>
      </c>
      <c r="B1" s="196"/>
      <c r="C1" s="196"/>
      <c r="D1" s="240"/>
      <c r="E1" s="22"/>
      <c r="F1" s="22"/>
      <c r="G1" s="22"/>
      <c r="H1" s="22"/>
      <c r="I1" s="22"/>
      <c r="J1" s="22"/>
      <c r="K1" s="22"/>
    </row>
    <row r="2" spans="1:11" ht="14.4" customHeight="1">
      <c r="A2" s="196"/>
      <c r="B2" s="196"/>
      <c r="C2" s="196"/>
      <c r="D2" s="240"/>
      <c r="E2" s="22"/>
      <c r="F2" s="22"/>
      <c r="G2" s="22"/>
      <c r="H2" s="22"/>
      <c r="I2" s="22"/>
      <c r="J2" s="22"/>
      <c r="K2" s="22"/>
    </row>
    <row r="3" spans="1:11" ht="14.4" customHeight="1">
      <c r="A3" s="196"/>
      <c r="B3" s="196"/>
      <c r="C3" s="196"/>
      <c r="D3" s="240"/>
      <c r="E3" s="22"/>
      <c r="F3" s="22"/>
      <c r="G3" s="22"/>
      <c r="H3" s="22"/>
      <c r="I3" s="22"/>
      <c r="J3" s="22"/>
      <c r="K3" s="22"/>
    </row>
    <row r="4" spans="1:11" ht="14.4" customHeight="1">
      <c r="A4" s="196"/>
      <c r="B4" s="196"/>
      <c r="C4" s="196"/>
      <c r="D4" s="240"/>
      <c r="E4" s="22"/>
      <c r="F4" s="22"/>
      <c r="G4" s="22"/>
      <c r="H4" s="22"/>
      <c r="I4" s="22"/>
      <c r="J4" s="22"/>
      <c r="K4" s="22"/>
    </row>
    <row r="5" spans="1:11">
      <c r="A5" s="23" t="s">
        <v>108</v>
      </c>
      <c r="B5" s="24" t="s">
        <v>109</v>
      </c>
      <c r="C5" s="24" t="s">
        <v>110</v>
      </c>
      <c r="D5" s="25" t="s">
        <v>111</v>
      </c>
    </row>
    <row r="6" spans="1:11" ht="26.4" customHeight="1">
      <c r="A6" s="241" t="s">
        <v>112</v>
      </c>
      <c r="B6" s="26" t="s">
        <v>21</v>
      </c>
      <c r="C6" s="26" t="s">
        <v>113</v>
      </c>
      <c r="D6" s="27" t="s">
        <v>114</v>
      </c>
    </row>
    <row r="7" spans="1:11" ht="26.4" customHeight="1">
      <c r="A7" s="242"/>
      <c r="B7" s="34" t="s">
        <v>23</v>
      </c>
      <c r="C7" s="28" t="s">
        <v>115</v>
      </c>
      <c r="D7" s="29" t="s">
        <v>116</v>
      </c>
    </row>
    <row r="8" spans="1:11" ht="26.4" customHeight="1">
      <c r="A8" s="242"/>
      <c r="B8" s="30" t="s">
        <v>26</v>
      </c>
      <c r="C8" s="30" t="s">
        <v>117</v>
      </c>
      <c r="D8" s="31" t="s">
        <v>118</v>
      </c>
    </row>
    <row r="9" spans="1:11" ht="26.4" customHeight="1">
      <c r="A9" s="243"/>
      <c r="B9" s="37" t="s">
        <v>27</v>
      </c>
      <c r="C9" s="37" t="s">
        <v>119</v>
      </c>
      <c r="D9" s="57" t="s">
        <v>120</v>
      </c>
    </row>
    <row r="10" spans="1:11" ht="26.4" customHeight="1">
      <c r="A10" s="244" t="s">
        <v>121</v>
      </c>
      <c r="B10" s="26" t="s">
        <v>21</v>
      </c>
      <c r="C10" s="26" t="s">
        <v>113</v>
      </c>
      <c r="D10" s="27" t="s">
        <v>114</v>
      </c>
    </row>
    <row r="11" spans="1:11" ht="26.4" customHeight="1">
      <c r="A11" s="245"/>
      <c r="B11" s="34" t="s">
        <v>23</v>
      </c>
      <c r="C11" s="28" t="s">
        <v>115</v>
      </c>
      <c r="D11" s="29" t="s">
        <v>116</v>
      </c>
    </row>
    <row r="12" spans="1:11" ht="26.4" customHeight="1">
      <c r="A12" s="246"/>
      <c r="B12" s="32" t="s">
        <v>26</v>
      </c>
      <c r="C12" s="32" t="s">
        <v>117</v>
      </c>
      <c r="D12" s="33" t="s">
        <v>118</v>
      </c>
    </row>
    <row r="13" spans="1:11" ht="26.4" customHeight="1">
      <c r="A13" s="237" t="s">
        <v>122</v>
      </c>
      <c r="B13" s="34" t="s">
        <v>47</v>
      </c>
      <c r="C13" s="34" t="s">
        <v>123</v>
      </c>
      <c r="D13" s="35" t="s">
        <v>124</v>
      </c>
      <c r="H13" t="s">
        <v>125</v>
      </c>
    </row>
    <row r="14" spans="1:11" ht="26.4" customHeight="1">
      <c r="A14" s="238"/>
      <c r="B14" s="40" t="s">
        <v>50</v>
      </c>
      <c r="C14" s="30" t="s">
        <v>126</v>
      </c>
      <c r="D14" s="36" t="s">
        <v>127</v>
      </c>
    </row>
    <row r="15" spans="1:11" ht="26.4" customHeight="1">
      <c r="A15" s="238"/>
      <c r="B15" s="34" t="s">
        <v>52</v>
      </c>
      <c r="C15" s="28" t="s">
        <v>128</v>
      </c>
      <c r="D15" s="41" t="s">
        <v>129</v>
      </c>
    </row>
    <row r="16" spans="1:11" ht="26.4" customHeight="1">
      <c r="A16" s="238"/>
      <c r="B16" s="40" t="s">
        <v>54</v>
      </c>
      <c r="C16" s="42" t="s">
        <v>130</v>
      </c>
      <c r="D16" s="43" t="s">
        <v>131</v>
      </c>
    </row>
    <row r="17" spans="1:4" ht="26.4" customHeight="1">
      <c r="A17" s="238"/>
      <c r="B17" s="28" t="s">
        <v>57</v>
      </c>
      <c r="C17" s="28" t="s">
        <v>132</v>
      </c>
      <c r="D17" s="41" t="s">
        <v>133</v>
      </c>
    </row>
    <row r="18" spans="1:4" ht="26.4" customHeight="1">
      <c r="A18" s="238"/>
      <c r="B18" s="42" t="s">
        <v>59</v>
      </c>
      <c r="C18" s="42" t="s">
        <v>134</v>
      </c>
      <c r="D18" s="49" t="s">
        <v>135</v>
      </c>
    </row>
    <row r="19" spans="1:4" ht="26.4" customHeight="1">
      <c r="A19" s="238"/>
      <c r="B19" s="28" t="s">
        <v>61</v>
      </c>
      <c r="C19" s="28" t="s">
        <v>136</v>
      </c>
      <c r="D19" s="41" t="s">
        <v>137</v>
      </c>
    </row>
    <row r="20" spans="1:4" ht="26.4" customHeight="1">
      <c r="A20" s="238"/>
      <c r="B20" s="42" t="s">
        <v>63</v>
      </c>
      <c r="C20" s="42" t="s">
        <v>138</v>
      </c>
      <c r="D20" s="58" t="s">
        <v>139</v>
      </c>
    </row>
    <row r="21" spans="1:4" ht="26.4" customHeight="1">
      <c r="A21" s="238"/>
      <c r="B21" s="28" t="s">
        <v>64</v>
      </c>
      <c r="C21" s="50" t="s">
        <v>140</v>
      </c>
      <c r="D21" s="41" t="s">
        <v>141</v>
      </c>
    </row>
    <row r="22" spans="1:4" ht="26.4" customHeight="1">
      <c r="A22" s="238"/>
      <c r="B22" s="45" t="s">
        <v>66</v>
      </c>
      <c r="C22" s="45" t="s">
        <v>142</v>
      </c>
      <c r="D22" s="43" t="s">
        <v>143</v>
      </c>
    </row>
    <row r="23" spans="1:4" ht="26.4" customHeight="1">
      <c r="A23" s="239"/>
      <c r="B23" s="63" t="s">
        <v>66</v>
      </c>
      <c r="C23" s="63" t="s">
        <v>144</v>
      </c>
      <c r="D23" s="57" t="s">
        <v>143</v>
      </c>
    </row>
    <row r="24" spans="1:4" ht="27" customHeight="1">
      <c r="A24" s="234" t="s">
        <v>145</v>
      </c>
      <c r="B24" s="45" t="s">
        <v>47</v>
      </c>
      <c r="C24" s="45" t="s">
        <v>123</v>
      </c>
      <c r="D24" s="46" t="s">
        <v>124</v>
      </c>
    </row>
    <row r="25" spans="1:4" ht="27" customHeight="1">
      <c r="A25" s="235"/>
      <c r="B25" s="50" t="s">
        <v>50</v>
      </c>
      <c r="C25" s="50" t="s">
        <v>126</v>
      </c>
      <c r="D25" s="41" t="s">
        <v>127</v>
      </c>
    </row>
    <row r="26" spans="1:4" ht="27" customHeight="1">
      <c r="A26" s="235"/>
      <c r="B26" s="45" t="s">
        <v>52</v>
      </c>
      <c r="C26" s="45" t="s">
        <v>128</v>
      </c>
      <c r="D26" s="43" t="s">
        <v>129</v>
      </c>
    </row>
    <row r="27" spans="1:4" ht="27" customHeight="1">
      <c r="A27" s="235"/>
      <c r="B27" s="50" t="s">
        <v>54</v>
      </c>
      <c r="C27" s="50" t="s">
        <v>130</v>
      </c>
      <c r="D27" s="41" t="s">
        <v>131</v>
      </c>
    </row>
    <row r="28" spans="1:4" ht="27" customHeight="1">
      <c r="A28" s="235"/>
      <c r="B28" s="45" t="s">
        <v>57</v>
      </c>
      <c r="C28" s="45" t="s">
        <v>132</v>
      </c>
      <c r="D28" s="43" t="s">
        <v>133</v>
      </c>
    </row>
    <row r="29" spans="1:4" ht="27" customHeight="1">
      <c r="A29" s="235"/>
      <c r="B29" t="s">
        <v>59</v>
      </c>
      <c r="C29" t="s">
        <v>134</v>
      </c>
      <c r="D29" s="59" t="s">
        <v>135</v>
      </c>
    </row>
    <row r="30" spans="1:4" ht="27" customHeight="1">
      <c r="A30" s="235"/>
      <c r="B30" s="44" t="s">
        <v>61</v>
      </c>
      <c r="C30" s="44" t="s">
        <v>136</v>
      </c>
      <c r="D30" s="60" t="s">
        <v>137</v>
      </c>
    </row>
    <row r="31" spans="1:4" ht="27" customHeight="1">
      <c r="A31" s="235"/>
      <c r="B31" t="s">
        <v>63</v>
      </c>
      <c r="C31" t="s">
        <v>138</v>
      </c>
      <c r="D31" s="59" t="s">
        <v>139</v>
      </c>
    </row>
    <row r="32" spans="1:4" ht="27" customHeight="1">
      <c r="A32" s="235"/>
      <c r="B32" s="44" t="s">
        <v>64</v>
      </c>
      <c r="C32" s="44" t="s">
        <v>140</v>
      </c>
      <c r="D32" s="60" t="s">
        <v>141</v>
      </c>
    </row>
    <row r="33" spans="1:4" ht="27" customHeight="1">
      <c r="A33" s="235"/>
      <c r="B33" t="s">
        <v>66</v>
      </c>
      <c r="C33" t="s">
        <v>142</v>
      </c>
      <c r="D33" s="59" t="s">
        <v>143</v>
      </c>
    </row>
    <row r="34" spans="1:4" ht="27" customHeight="1">
      <c r="A34" s="236"/>
      <c r="B34" s="61" t="s">
        <v>66</v>
      </c>
      <c r="C34" s="61" t="s">
        <v>144</v>
      </c>
      <c r="D34" s="62" t="s">
        <v>143</v>
      </c>
    </row>
    <row r="35" spans="1:4">
      <c r="A35" s="38"/>
    </row>
    <row r="36" spans="1:4">
      <c r="A36" s="20" t="s">
        <v>148</v>
      </c>
    </row>
    <row r="37" spans="1:4">
      <c r="A37" s="20" t="s">
        <v>106</v>
      </c>
      <c r="B37" t="s">
        <v>125</v>
      </c>
    </row>
  </sheetData>
  <sheetProtection algorithmName="SHA-512" hashValue="3ZW6OgNrluhRfh8I+e3VDtRzWPgSSXr6pD2qwmnbrH7MXnFk+n6CEV77cNaPXRHDfqxnug3PoKJdFOaFBylkMg==" saltValue="vbc1XSAZ+cNIRaae8BWObg==" spinCount="100000" sheet="1" objects="1" scenarios="1"/>
  <mergeCells count="5">
    <mergeCell ref="A24:A34"/>
    <mergeCell ref="A13:A23"/>
    <mergeCell ref="A1:D4"/>
    <mergeCell ref="A6:A9"/>
    <mergeCell ref="A10:A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1A63A97D9E8A46891D321ED92E4998" ma:contentTypeVersion="10" ma:contentTypeDescription="Een nieuw document maken." ma:contentTypeScope="" ma:versionID="a2aa8f16cf619c8d37bb30363d917a8e">
  <xsd:schema xmlns:xsd="http://www.w3.org/2001/XMLSchema" xmlns:xs="http://www.w3.org/2001/XMLSchema" xmlns:p="http://schemas.microsoft.com/office/2006/metadata/properties" xmlns:ns2="a7c6341d-d295-448a-8d33-8d421b72208e" xmlns:ns3="f27fc1aa-2cd6-4878-9e2f-05ddd721f248" targetNamespace="http://schemas.microsoft.com/office/2006/metadata/properties" ma:root="true" ma:fieldsID="372b0124d27172d54e03fb8e8d8a0458" ns2:_="" ns3:_="">
    <xsd:import namespace="a7c6341d-d295-448a-8d33-8d421b72208e"/>
    <xsd:import namespace="f27fc1aa-2cd6-4878-9e2f-05ddd721f2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c6341d-d295-448a-8d33-8d421b7220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58b4a29-3837-4b53-a279-ca9b2b0fc9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7fc1aa-2cd6-4878-9e2f-05ddd721f2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c5b0e42-587f-489a-a1d0-077293544ae4}" ma:internalName="TaxCatchAll" ma:showField="CatchAllData" ma:web="f27fc1aa-2cd6-4878-9e2f-05ddd721f2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7c6341d-d295-448a-8d33-8d421b72208e">
      <Terms xmlns="http://schemas.microsoft.com/office/infopath/2007/PartnerControls"/>
    </lcf76f155ced4ddcb4097134ff3c332f>
    <TaxCatchAll xmlns="f27fc1aa-2cd6-4878-9e2f-05ddd721f248" xsi:nil="true"/>
  </documentManagement>
</p:properties>
</file>

<file path=customXml/itemProps1.xml><?xml version="1.0" encoding="utf-8"?>
<ds:datastoreItem xmlns:ds="http://schemas.openxmlformats.org/officeDocument/2006/customXml" ds:itemID="{1D9A1BDC-FAE0-424D-B667-8E40CDD122D8}">
  <ds:schemaRefs>
    <ds:schemaRef ds:uri="http://schemas.microsoft.com/sharepoint/v3/contenttype/forms"/>
  </ds:schemaRefs>
</ds:datastoreItem>
</file>

<file path=customXml/itemProps2.xml><?xml version="1.0" encoding="utf-8"?>
<ds:datastoreItem xmlns:ds="http://schemas.openxmlformats.org/officeDocument/2006/customXml" ds:itemID="{803F680A-BD45-4273-B079-708CB2845D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c6341d-d295-448a-8d33-8d421b72208e"/>
    <ds:schemaRef ds:uri="f27fc1aa-2cd6-4878-9e2f-05ddd721f2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A39B16-D66F-4DCF-AEDB-EA784CDAC732}">
  <ds:schemaRefs>
    <ds:schemaRef ds:uri="http://schemas.microsoft.com/office/2006/metadata/properties"/>
    <ds:schemaRef ds:uri="http://schemas.microsoft.com/office/infopath/2007/PartnerControls"/>
    <ds:schemaRef ds:uri="a7c6341d-d295-448a-8d33-8d421b72208e"/>
    <ds:schemaRef ds:uri="f27fc1aa-2cd6-4878-9e2f-05ddd721f24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Calculatieblad E Aanbesteding</vt:lpstr>
      <vt:lpstr>Omschrijving werkzaamheden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Koene | Younggroup</dc:creator>
  <cp:keywords/>
  <dc:description/>
  <cp:lastModifiedBy>Kim Hulshoff | Younggroup</cp:lastModifiedBy>
  <cp:revision/>
  <dcterms:created xsi:type="dcterms:W3CDTF">2022-03-07T12:13:47Z</dcterms:created>
  <dcterms:modified xsi:type="dcterms:W3CDTF">2024-10-03T09:31:17Z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0x010100EF1A63A97D9E8A46891D321ED92E4998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