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2000\"/>
    </mc:Choice>
  </mc:AlternateContent>
  <xr:revisionPtr revIDLastSave="0" documentId="13_ncr:1_{74706E08-7DCF-4AF2-93A9-2E26BFF46321}" xr6:coauthVersionLast="47" xr6:coauthVersionMax="47" xr10:uidLastSave="{00000000-0000-0000-0000-000000000000}"/>
  <workbookProtection workbookAlgorithmName="SHA-512" workbookHashValue="BJMNS7X2jbquGCYHI2Flma0oXm68g1Qa2KdSqIRz5oPie0TuIWmbhRC/g7k+k7anVp6xESD8tSxgfD4BeKLZ5w==" workbookSaltValue="YAEvM9p5ajkoKHC55y/r7g==" workbookSpinCount="100000" lockStructure="1"/>
  <bookViews>
    <workbookView xWindow="-120" yWindow="-120" windowWidth="38640" windowHeight="21120" tabRatio="990" xr2:uid="{00000000-000D-0000-FFFF-FFFF00000000}"/>
  </bookViews>
  <sheets>
    <sheet name="Basisgegevens" sheetId="5" r:id="rId1"/>
    <sheet name="Totaalblad" sheetId="2" r:id="rId2"/>
    <sheet name="2. Windows" sheetId="6" r:id="rId3"/>
    <sheet name="3. Apple" sheetId="8" r:id="rId4"/>
    <sheet name="4. Accessoires" sheetId="9" r:id="rId5"/>
    <sheet name="5. Reparatietarieven" sheetId="11" r:id="rId6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1" l="1"/>
  <c r="D11" i="2"/>
  <c r="E11" i="2" s="1"/>
  <c r="F11" i="2" s="1"/>
  <c r="D10" i="2"/>
  <c r="E10" i="2" s="1"/>
  <c r="F10" i="2" s="1"/>
  <c r="D8" i="2"/>
  <c r="E8" i="2" s="1"/>
  <c r="F8" i="2" s="1"/>
  <c r="B8" i="2"/>
  <c r="B9" i="2"/>
  <c r="D9" i="2"/>
  <c r="E9" i="2" s="1"/>
  <c r="F9" i="2" s="1"/>
  <c r="D7" i="2"/>
  <c r="E7" i="2" s="1"/>
  <c r="F7" i="2" s="1"/>
  <c r="B13" i="2"/>
  <c r="B11" i="2"/>
  <c r="B7" i="2"/>
  <c r="B10" i="2"/>
  <c r="E5" i="11" l="1"/>
  <c r="E4" i="11"/>
  <c r="E8" i="11" l="1"/>
  <c r="F13" i="2" s="1"/>
  <c r="F15" i="2" l="1" a="1"/>
  <c r="F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<sst xmlns="http://schemas.openxmlformats.org/spreadsheetml/2006/main" count="126" uniqueCount="108">
  <si>
    <t>Opslagpercentage</t>
  </si>
  <si>
    <t>Technische Specificatie</t>
  </si>
  <si>
    <t xml:space="preserve">Omschrijving </t>
  </si>
  <si>
    <t>Licentie</t>
  </si>
  <si>
    <t>Scherm</t>
  </si>
  <si>
    <t>Omvang/grote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</si>
  <si>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</si>
  <si>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</si>
  <si>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</si>
  <si>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</si>
  <si>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</si>
  <si>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</si>
  <si>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</si>
  <si>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</si>
  <si>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</si>
  <si>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</si>
  <si>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</si>
  <si>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</si>
  <si>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</si>
  <si>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</si>
  <si>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</si>
  <si>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</si>
  <si>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</si>
  <si>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</si>
  <si>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</si>
  <si>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</si>
  <si>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</si>
  <si>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</si>
  <si>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</si>
  <si>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</si>
  <si>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</si>
  <si>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>Model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</si>
  <si>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</si>
  <si>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</si>
  <si>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</si>
  <si>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</si>
  <si>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</si>
  <si>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</si>
  <si>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Prijzen Monitor</t>
  </si>
  <si>
    <t>Instructie</t>
  </si>
  <si>
    <t>Merk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</si>
  <si>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</si>
  <si>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</si>
  <si>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</si>
  <si>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</si>
  <si>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</si>
  <si>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</si>
  <si>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</si>
  <si>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</si>
  <si>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</si>
  <si>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</si>
  <si>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</si>
  <si>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Opslagpercentage </t>
  </si>
  <si>
    <t xml:space="preserve">   </t>
  </si>
  <si>
    <t>2.1</t>
  </si>
  <si>
    <t>3.1</t>
  </si>
  <si>
    <t>3.2</t>
  </si>
  <si>
    <t>4.1</t>
  </si>
  <si>
    <t>5.1</t>
  </si>
  <si>
    <t>Accessoires</t>
  </si>
  <si>
    <t xml:space="preserve"> </t>
  </si>
  <si>
    <t>Laptops</t>
  </si>
  <si>
    <t>Oplaadkasten iPads</t>
  </si>
  <si>
    <t>De iPads passen inclusief hoes in de oplaadkast.</t>
  </si>
  <si>
    <t>De kabels zijn volledig weggewerkt in de oplaadkast.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</si>
  <si>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</si>
  <si>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</si>
  <si>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</si>
  <si>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</si>
  <si>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</si>
  <si>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</si>
  <si>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</si>
  <si>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</si>
  <si>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</si>
  <si>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</si>
  <si>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2 HDMI-aansluitingen en/of 2 displaypoort</t>
  </si>
  <si>
    <t>Reparatietarieven</t>
  </si>
  <si>
    <t>6.1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</si>
  <si>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</si>
  <si>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</si>
  <si>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</si>
  <si>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</si>
  <si>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</si>
  <si>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</si>
  <si>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</si>
  <si>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Minimaal 128 Gb</t>
  </si>
  <si>
    <t>Onderdeel ICT Hardware</t>
  </si>
  <si>
    <t>Onderdeel overige leveringen/diensten</t>
  </si>
  <si>
    <t>Fictieve uitgave</t>
  </si>
  <si>
    <t xml:space="preserve">Korting- en/of Opslagpercentage </t>
  </si>
  <si>
    <t>Let op: kortingspercentage</t>
  </si>
  <si>
    <t>Apple</t>
  </si>
  <si>
    <t>Windows</t>
  </si>
  <si>
    <t>2.2</t>
  </si>
  <si>
    <t>2.3</t>
  </si>
  <si>
    <t>3.3</t>
  </si>
  <si>
    <t>Totaal vergelijkingsprijs</t>
  </si>
  <si>
    <t>Korting- en of Opslag bedrag</t>
  </si>
  <si>
    <t>Vergelijkingsprijs</t>
  </si>
  <si>
    <t xml:space="preserve">Leverancier kan de meest actuele iPad leveren. De opdrachtgever maakt bij de aanschaf een keuze voor het model binnen deze overeenkomst. </t>
  </si>
  <si>
    <t>Kirsten de Jong</t>
  </si>
  <si>
    <t>06-51713475</t>
  </si>
  <si>
    <t>kdejong@alpha-adviesbureau.nl</t>
  </si>
  <si>
    <t xml:space="preserve"> Windows 11 PRO</t>
  </si>
  <si>
    <t>Keuze uit 24, 27 of 32'' inch</t>
  </si>
  <si>
    <t xml:space="preserve">Monitoren </t>
  </si>
  <si>
    <t>In hoogte verstelbaar en kantelbaar</t>
  </si>
  <si>
    <t>De opdrachtgever heeft de mogelijkheid om accessoires voor de alle Devices bij te bestellen tegen een vast opslagpercentage. Onder accessoires wordt verstaan maar niet beperkt tot: toetsenborden, muizen, beschermhoesen, dockingstations,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</si>
</sst>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44" fontId="7" fillId="0" borderId="14" xfId="1" applyFont="1" applyFill="1" applyBorder="1"/>
    <xf numFmtId="44" fontId="7" fillId="0" borderId="1" xfId="1" applyFont="1" applyFill="1" applyBorder="1"/>
    <xf numFmtId="0" fontId="8" fillId="0" borderId="1" xfId="0" applyFont="1" applyFill="1" applyBorder="1"/>
    <xf numFmtId="44" fontId="8" fillId="0" borderId="1" xfId="1" applyFont="1" applyFill="1" applyBorder="1" applyProtection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dejong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tabSelected="1" zoomScaleNormal="100" workbookViewId="0">
      <selection activeCell="H35" sqref="H35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02" t="s">
        <v>12</v>
      </c>
      <c r="B1" s="10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5">
      <c r="A2" s="16"/>
      <c r="B2" s="1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35">
      <c r="A3" s="102" t="s">
        <v>69</v>
      </c>
      <c r="B3" s="10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25">
      <c r="A4" s="54" t="s">
        <v>13</v>
      </c>
      <c r="B4" s="1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25">
      <c r="A5" s="54" t="s">
        <v>14</v>
      </c>
      <c r="B5" s="1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25">
      <c r="A6" s="54" t="s">
        <v>15</v>
      </c>
      <c r="B6" s="2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25">
      <c r="A7" s="54" t="s">
        <v>16</v>
      </c>
      <c r="B7" s="1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25">
      <c r="A8" s="54" t="s">
        <v>17</v>
      </c>
      <c r="B8" s="1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35">
      <c r="A10" s="103" t="s">
        <v>18</v>
      </c>
      <c r="B10" s="10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25">
      <c r="A11" s="54" t="s">
        <v>71</v>
      </c>
      <c r="B11" s="21" t="s">
        <v>100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25">
      <c r="A12" s="54" t="s">
        <v>72</v>
      </c>
      <c r="B12" s="22" t="s">
        <v>101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25">
      <c r="A13" s="54" t="s">
        <v>73</v>
      </c>
      <c r="B13" s="65" t="s">
        <v>102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25">
      <c r="A14" s="17"/>
      <c r="B14" s="1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35">
      <c r="A15" s="102" t="s">
        <v>70</v>
      </c>
      <c r="B15" s="10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25">
      <c r="A16" s="54" t="s">
        <v>19</v>
      </c>
      <c r="B16" s="3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25">
      <c r="A17" s="54" t="s">
        <v>20</v>
      </c>
      <c r="B17" s="3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25">
      <c r="A18" s="54" t="s">
        <v>21</v>
      </c>
      <c r="B18" s="5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25">
      <c r="A19" s="54" t="s">
        <v>22</v>
      </c>
      <c r="B19" s="5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25">
      <c r="A20" s="54" t="s">
        <v>23</v>
      </c>
      <c r="B20" s="5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25">
      <c r="A21" s="23"/>
      <c r="B21" s="2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25">
      <c r="A22" s="54" t="s">
        <v>24</v>
      </c>
      <c r="B22" s="5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25">
      <c r="A23" s="54" t="s">
        <v>25</v>
      </c>
      <c r="B23" s="5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25">
      <c r="A24" s="54" t="s">
        <v>26</v>
      </c>
      <c r="B24" s="5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25">
      <c r="A25" s="54" t="s">
        <v>27</v>
      </c>
      <c r="B25" s="5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25">
      <c r="A26" s="54" t="s">
        <v>28</v>
      </c>
      <c r="B26" s="5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25">
      <c r="A27" s="54" t="s">
        <v>29</v>
      </c>
      <c r="B27" s="5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25"/>
    <row r="29" spans="1:121" s="3" customFormat="1" x14ac:dyDescent="0.25"/>
    <row r="30" spans="1:121" s="3" customFormat="1" x14ac:dyDescent="0.25"/>
    <row r="31" spans="1:121" s="3" customFormat="1" x14ac:dyDescent="0.25"/>
    <row r="32" spans="1:121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pans="3:121" s="3" customFormat="1" x14ac:dyDescent="0.25"/>
    <row r="866" spans="3:121" s="3" customFormat="1" x14ac:dyDescent="0.25"/>
    <row r="867" spans="3:121" s="3" customFormat="1" x14ac:dyDescent="0.25"/>
    <row r="868" spans="3:121" s="3" customFormat="1" x14ac:dyDescent="0.25"/>
    <row r="869" spans="3:121" s="3" customFormat="1" x14ac:dyDescent="0.25"/>
    <row r="870" spans="3:121" s="3" customFormat="1" x14ac:dyDescent="0.25"/>
    <row r="871" spans="3:121" s="3" customFormat="1" x14ac:dyDescent="0.25"/>
    <row r="872" spans="3:121" s="3" customFormat="1" x14ac:dyDescent="0.25"/>
    <row r="873" spans="3:121" s="3" customFormat="1" x14ac:dyDescent="0.25"/>
    <row r="874" spans="3:121" s="3" customFormat="1" x14ac:dyDescent="0.25"/>
    <row r="875" spans="3:121" s="3" customFormat="1" x14ac:dyDescent="0.25"/>
    <row r="876" spans="3:121" s="3" customFormat="1" x14ac:dyDescent="0.25"/>
    <row r="877" spans="3:121" x14ac:dyDescent="0.2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2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25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25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25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mergeCells count="4">
    <mergeCell ref="A1:B1"/>
    <mergeCell ref="A3:B3"/>
    <mergeCell ref="A15:B15"/>
    <mergeCell ref="A10:B10"/>
  </mergeCells>
  <hyperlinks>
    <hyperlink ref="B13" r:id="rId1" xr:uid="{CFE17586-2567-47F4-B761-9A3DFF66CBF1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1"/>
  <sheetViews>
    <sheetView zoomScaleNormal="100" zoomScaleSheetLayoutView="85" workbookViewId="0">
      <selection activeCell="B27" sqref="B27"/>
    </sheetView>
  </sheetViews>
  <sheetFormatPr defaultColWidth="9.140625" defaultRowHeight="15" x14ac:dyDescent="0.25"/>
  <cols>
    <col min="1" max="1" width="3.85546875" style="1" bestFit="1" customWidth="1"/>
    <col min="2" max="3" width="43" style="1" customWidth="1"/>
    <col min="4" max="4" width="38.140625" style="1" customWidth="1"/>
    <col min="5" max="5" width="30.85546875" style="1" customWidth="1"/>
    <col min="6" max="6" width="19.5703125" style="1" customWidth="1"/>
    <col min="7" max="13" width="9.140625" style="1"/>
    <col min="14" max="40" width="9.140625" style="7"/>
    <col min="41" max="16384" width="9.140625" style="1"/>
  </cols>
  <sheetData>
    <row r="1" spans="1:13" ht="23.25" x14ac:dyDescent="0.35">
      <c r="A1" s="25"/>
      <c r="B1" s="104" t="s">
        <v>30</v>
      </c>
      <c r="C1" s="104"/>
      <c r="D1" s="104"/>
      <c r="E1" s="104"/>
      <c r="F1" s="104"/>
      <c r="G1" s="7"/>
      <c r="H1" s="7"/>
      <c r="I1" s="7"/>
      <c r="J1" s="7"/>
      <c r="K1" s="7"/>
      <c r="L1" s="7"/>
      <c r="M1" s="7"/>
    </row>
    <row r="2" spans="1:13" ht="23.25" x14ac:dyDescent="0.35">
      <c r="A2" s="26"/>
      <c r="B2" s="27" t="s">
        <v>39</v>
      </c>
      <c r="C2" s="28"/>
      <c r="D2" s="28"/>
      <c r="E2" s="28"/>
      <c r="F2" s="28"/>
      <c r="G2" s="7"/>
      <c r="H2" s="7"/>
      <c r="I2" s="7"/>
      <c r="J2" s="7"/>
      <c r="K2" s="7"/>
      <c r="L2" s="7"/>
      <c r="M2" s="7"/>
    </row>
    <row r="3" spans="1:13" ht="23.25" x14ac:dyDescent="0.35">
      <c r="A3" s="26"/>
      <c r="B3" s="27"/>
      <c r="C3" s="28"/>
      <c r="D3" s="28"/>
      <c r="E3" s="28"/>
      <c r="F3" s="28"/>
      <c r="G3" s="7"/>
      <c r="H3" s="7"/>
      <c r="I3" s="7"/>
      <c r="J3" s="7"/>
      <c r="K3" s="7"/>
      <c r="L3" s="7"/>
      <c r="M3" s="7"/>
    </row>
    <row r="4" spans="1:13" ht="33.75" customHeight="1" x14ac:dyDescent="0.35">
      <c r="A4" s="26"/>
      <c r="B4" s="27"/>
      <c r="C4" s="28"/>
      <c r="D4" s="28"/>
      <c r="E4" s="28"/>
      <c r="F4" s="28"/>
      <c r="G4" s="7"/>
      <c r="H4" s="7"/>
      <c r="I4" s="7"/>
      <c r="J4" s="7"/>
      <c r="K4" s="7"/>
      <c r="L4" s="7"/>
      <c r="M4" s="7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5.75" x14ac:dyDescent="0.25">
      <c r="A6" s="29"/>
      <c r="B6" s="32" t="s">
        <v>86</v>
      </c>
      <c r="C6" s="32" t="s">
        <v>88</v>
      </c>
      <c r="D6" s="33" t="s">
        <v>89</v>
      </c>
      <c r="E6" s="33" t="s">
        <v>97</v>
      </c>
      <c r="F6" s="34" t="s">
        <v>98</v>
      </c>
      <c r="G6" s="7"/>
      <c r="H6" s="7"/>
      <c r="I6" s="7"/>
      <c r="J6" s="7"/>
      <c r="K6" s="7"/>
      <c r="L6" s="7"/>
      <c r="M6" s="7"/>
    </row>
    <row r="7" spans="1:13" x14ac:dyDescent="0.25">
      <c r="A7" s="30" t="s">
        <v>54</v>
      </c>
      <c r="B7" s="13" t="str">
        <f>'2. Windows'!B3</f>
        <v>Laptops</v>
      </c>
      <c r="C7" s="108">
        <v>875000</v>
      </c>
      <c r="D7" s="77">
        <f>'2. Windows'!C10</f>
        <v>0</v>
      </c>
      <c r="E7" s="99">
        <f t="shared" ref="E7:E11" si="0">SUM(C7*D7)</f>
        <v>0</v>
      </c>
      <c r="F7" s="78">
        <f t="shared" ref="F7:F11" si="1">SUM(C7+E7)</f>
        <v>875000</v>
      </c>
      <c r="G7" s="7"/>
      <c r="H7" s="7"/>
      <c r="I7" s="7"/>
      <c r="J7" s="7"/>
      <c r="K7" s="7"/>
      <c r="L7" s="7"/>
      <c r="M7" s="7"/>
    </row>
    <row r="8" spans="1:13" x14ac:dyDescent="0.25">
      <c r="A8" s="31" t="s">
        <v>94</v>
      </c>
      <c r="B8" s="2" t="str">
        <f>'2. Windows'!B12</f>
        <v xml:space="preserve">Monitoren </v>
      </c>
      <c r="C8" s="109">
        <v>25000</v>
      </c>
      <c r="D8" s="77">
        <f>'2. Windows'!C21</f>
        <v>0</v>
      </c>
      <c r="E8" s="99">
        <f t="shared" si="0"/>
        <v>0</v>
      </c>
      <c r="F8" s="78">
        <f t="shared" si="1"/>
        <v>25000</v>
      </c>
      <c r="G8" s="7"/>
      <c r="H8" s="7"/>
      <c r="I8" s="7"/>
      <c r="J8" s="7"/>
      <c r="K8" s="7"/>
      <c r="L8" s="7"/>
      <c r="M8" s="7"/>
    </row>
    <row r="9" spans="1:13" x14ac:dyDescent="0.25">
      <c r="A9" s="31" t="s">
        <v>55</v>
      </c>
      <c r="B9" s="2" t="str">
        <f>'3. Apple'!B3</f>
        <v>iPads</v>
      </c>
      <c r="C9" s="109">
        <v>200000</v>
      </c>
      <c r="D9" s="77">
        <f>'3. Apple'!C9</f>
        <v>0</v>
      </c>
      <c r="E9" s="99">
        <f t="shared" si="0"/>
        <v>0</v>
      </c>
      <c r="F9" s="78">
        <f>SUM(C9-E9)</f>
        <v>200000</v>
      </c>
      <c r="G9" s="7"/>
      <c r="H9" s="7"/>
      <c r="I9" s="7"/>
      <c r="J9" s="7"/>
      <c r="K9" s="7"/>
      <c r="L9" s="7"/>
      <c r="M9" s="7"/>
    </row>
    <row r="10" spans="1:13" x14ac:dyDescent="0.25">
      <c r="A10" s="31" t="s">
        <v>95</v>
      </c>
      <c r="B10" s="2" t="str">
        <f>'3. Apple'!B12</f>
        <v>Oplaadkasten iPads</v>
      </c>
      <c r="C10" s="109">
        <v>50000</v>
      </c>
      <c r="D10" s="77">
        <f>'3. Apple'!C21</f>
        <v>0</v>
      </c>
      <c r="E10" s="99">
        <f t="shared" si="0"/>
        <v>0</v>
      </c>
      <c r="F10" s="78">
        <f t="shared" si="1"/>
        <v>50000</v>
      </c>
      <c r="G10" s="7"/>
      <c r="H10" s="7"/>
      <c r="I10" s="7"/>
      <c r="J10" s="7"/>
      <c r="K10" s="7"/>
      <c r="L10" s="7"/>
      <c r="M10" s="7"/>
    </row>
    <row r="11" spans="1:13" x14ac:dyDescent="0.25">
      <c r="A11" s="31" t="s">
        <v>57</v>
      </c>
      <c r="B11" s="2" t="str">
        <f>'4. Accessoires'!B3</f>
        <v>Accessoires</v>
      </c>
      <c r="C11" s="109">
        <v>100000</v>
      </c>
      <c r="D11" s="77">
        <f>'4. Accessoires'!B7</f>
        <v>0</v>
      </c>
      <c r="E11" s="99">
        <f t="shared" si="0"/>
        <v>0</v>
      </c>
      <c r="F11" s="78">
        <f t="shared" si="1"/>
        <v>100000</v>
      </c>
      <c r="G11" s="7"/>
      <c r="H11" s="7"/>
      <c r="I11" s="7"/>
      <c r="J11" s="7"/>
      <c r="K11" s="7"/>
      <c r="L11" s="7"/>
      <c r="M11" s="7"/>
    </row>
    <row r="12" spans="1:13" ht="15.75" x14ac:dyDescent="0.25">
      <c r="A12" s="29"/>
      <c r="B12" s="32" t="s">
        <v>87</v>
      </c>
      <c r="C12" s="32"/>
      <c r="D12" s="33"/>
      <c r="E12" s="33"/>
      <c r="F12" s="34" t="s">
        <v>98</v>
      </c>
      <c r="G12" s="7"/>
      <c r="H12" s="7"/>
      <c r="I12" s="7"/>
      <c r="J12" s="7"/>
      <c r="K12" s="7"/>
      <c r="L12" s="7"/>
      <c r="M12" s="7"/>
    </row>
    <row r="13" spans="1:13" x14ac:dyDescent="0.25">
      <c r="A13" s="31" t="s">
        <v>77</v>
      </c>
      <c r="B13" s="2" t="str">
        <f>'5. Reparatietarieven'!B3</f>
        <v>Reparatietarieven</v>
      </c>
      <c r="C13" s="79"/>
      <c r="D13" s="80"/>
      <c r="E13" s="80"/>
      <c r="F13" s="78">
        <f>'5. Reparatietarieven'!E8</f>
        <v>2500</v>
      </c>
      <c r="G13" s="7"/>
      <c r="H13" s="7"/>
      <c r="I13" s="7"/>
      <c r="J13" s="7"/>
      <c r="K13" s="7"/>
      <c r="L13" s="7"/>
      <c r="M13" s="7"/>
    </row>
    <row r="14" spans="1:13" x14ac:dyDescent="0.25">
      <c r="A14" s="7"/>
      <c r="B14" s="7"/>
      <c r="C14" s="14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8.75" x14ac:dyDescent="0.3">
      <c r="A15" s="7"/>
      <c r="B15" s="7"/>
      <c r="C15" s="7"/>
      <c r="D15" s="35" t="s">
        <v>96</v>
      </c>
      <c r="E15" s="35"/>
      <c r="F15" s="36" cm="1">
        <f t="array" ref="F15">SUM(F7:F11)+(F13:F13)</f>
        <v>1252500</v>
      </c>
      <c r="G15" s="7"/>
      <c r="H15" s="7"/>
      <c r="I15" s="7"/>
      <c r="J15" s="7"/>
      <c r="K15" s="7"/>
      <c r="L15" s="7"/>
      <c r="M15" s="7"/>
    </row>
    <row r="16" spans="1:13" hidden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8.75" x14ac:dyDescent="0.3">
      <c r="A17" s="7"/>
      <c r="B17" s="7"/>
      <c r="C17" s="7"/>
      <c r="D17" s="10"/>
      <c r="E17" s="10"/>
      <c r="F17" s="11"/>
      <c r="G17" s="7"/>
      <c r="H17" s="7"/>
      <c r="I17" s="7"/>
      <c r="J17" s="7"/>
      <c r="K17" s="7"/>
      <c r="L17" s="7"/>
      <c r="M17" s="7"/>
    </row>
    <row r="18" spans="1:1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7"/>
      <c r="B27" s="3" t="s">
        <v>60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s="7" customFormat="1" x14ac:dyDescent="0.25"/>
    <row r="36" spans="1:13" s="7" customFormat="1" x14ac:dyDescent="0.25"/>
    <row r="37" spans="1:13" s="7" customFormat="1" x14ac:dyDescent="0.25"/>
    <row r="38" spans="1:13" s="7" customFormat="1" x14ac:dyDescent="0.25"/>
    <row r="39" spans="1:13" s="7" customFormat="1" x14ac:dyDescent="0.25"/>
    <row r="40" spans="1:13" s="7" customFormat="1" x14ac:dyDescent="0.25"/>
    <row r="41" spans="1:13" s="7" customFormat="1" x14ac:dyDescent="0.25"/>
    <row r="42" spans="1:13" s="7" customFormat="1" x14ac:dyDescent="0.25"/>
    <row r="43" spans="1:13" s="7" customFormat="1" x14ac:dyDescent="0.25"/>
    <row r="44" spans="1:13" s="7" customFormat="1" x14ac:dyDescent="0.25"/>
    <row r="45" spans="1:13" s="7" customFormat="1" x14ac:dyDescent="0.25"/>
    <row r="46" spans="1:13" s="7" customFormat="1" x14ac:dyDescent="0.25"/>
    <row r="47" spans="1:13" s="7" customFormat="1" x14ac:dyDescent="0.25"/>
    <row r="48" spans="1:13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</sheetData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ignoredErrors>
    <ignoredError sqref="F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31"/>
  <sheetViews>
    <sheetView zoomScale="90" zoomScaleNormal="90" workbookViewId="0">
      <selection activeCell="C21" sqref="C21"/>
    </sheetView>
  </sheetViews>
  <sheetFormatPr defaultRowHeight="15" x14ac:dyDescent="0.25"/>
  <cols>
    <col min="1" max="1" width="4.5703125" bestFit="1" customWidth="1"/>
    <col min="2" max="2" width="39" bestFit="1" customWidth="1"/>
    <col min="3" max="3" width="85.28515625" customWidth="1"/>
    <col min="4" max="4" width="69.140625" customWidth="1"/>
  </cols>
  <sheetData>
    <row r="1" spans="1:16" ht="23.25" x14ac:dyDescent="0.35">
      <c r="A1" s="38"/>
      <c r="B1" s="104" t="s">
        <v>92</v>
      </c>
      <c r="C1" s="10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25" x14ac:dyDescent="0.35">
      <c r="A2" s="91"/>
      <c r="B2" s="92"/>
      <c r="C2" s="93"/>
    </row>
    <row r="3" spans="1:16" ht="23.25" x14ac:dyDescent="0.35">
      <c r="A3" s="39" t="s">
        <v>54</v>
      </c>
      <c r="B3" s="84" t="s">
        <v>61</v>
      </c>
      <c r="C3" s="4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25">
      <c r="A4" s="30"/>
      <c r="B4" s="83" t="s">
        <v>1</v>
      </c>
      <c r="C4" s="4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30" x14ac:dyDescent="0.25">
      <c r="A5" s="43"/>
      <c r="B5" s="2" t="s">
        <v>31</v>
      </c>
      <c r="C5" s="8" t="s">
        <v>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25">
      <c r="A6" s="43"/>
      <c r="B6" s="2" t="s">
        <v>3</v>
      </c>
      <c r="C6" s="8" t="s">
        <v>103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25">
      <c r="A7" s="43"/>
      <c r="B7" s="2" t="s">
        <v>40</v>
      </c>
      <c r="C7" s="8" t="s">
        <v>74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25">
      <c r="A8" s="43"/>
      <c r="B8" s="9" t="s">
        <v>7</v>
      </c>
      <c r="C8" s="87" t="s">
        <v>32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.75" x14ac:dyDescent="0.3">
      <c r="A9" s="44"/>
      <c r="B9" s="48" t="s">
        <v>33</v>
      </c>
      <c r="C9" s="8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35">
      <c r="A10" s="46"/>
      <c r="B10" s="2" t="s">
        <v>0</v>
      </c>
      <c r="C10" s="9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49" t="s">
        <v>93</v>
      </c>
      <c r="B12" s="50" t="s">
        <v>105</v>
      </c>
      <c r="C12" s="6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0"/>
      <c r="B13" s="83" t="s">
        <v>1</v>
      </c>
      <c r="C13" s="42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43"/>
      <c r="B14" s="2" t="s">
        <v>34</v>
      </c>
      <c r="C14" s="8" t="s">
        <v>104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43"/>
      <c r="B15" s="2" t="s">
        <v>4</v>
      </c>
      <c r="C15" s="8" t="s">
        <v>35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43"/>
      <c r="B16" s="2" t="s">
        <v>40</v>
      </c>
      <c r="C16" s="8" t="s">
        <v>74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43"/>
      <c r="B17" s="15" t="s">
        <v>8</v>
      </c>
      <c r="C17" s="88" t="s">
        <v>75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43"/>
      <c r="B18" s="2" t="s">
        <v>36</v>
      </c>
      <c r="C18" s="8" t="s">
        <v>68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43"/>
      <c r="B19" s="2" t="s">
        <v>37</v>
      </c>
      <c r="C19" s="8" t="s">
        <v>106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8.75" x14ac:dyDescent="0.3">
      <c r="A20" s="44"/>
      <c r="B20" s="48" t="s">
        <v>38</v>
      </c>
      <c r="C20" s="8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1" x14ac:dyDescent="0.35">
      <c r="A21" s="46"/>
      <c r="B21" s="2" t="s">
        <v>0</v>
      </c>
      <c r="C21" s="9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</row>
    <row r="31" spans="1:16" x14ac:dyDescent="0.25">
      <c r="A31" s="3"/>
      <c r="B31" s="3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0"/>
  <sheetViews>
    <sheetView zoomScale="80" zoomScaleNormal="80" workbookViewId="0">
      <selection activeCell="C21" sqref="C21"/>
    </sheetView>
  </sheetViews>
  <sheetFormatPr defaultRowHeight="15" x14ac:dyDescent="0.25"/>
  <cols>
    <col min="1" max="1" width="5.28515625" customWidth="1"/>
    <col min="2" max="2" width="39" bestFit="1" customWidth="1"/>
    <col min="3" max="3" width="72.7109375" bestFit="1" customWidth="1"/>
    <col min="4" max="4" width="34.42578125" customWidth="1"/>
    <col min="17" max="55" width="9.140625" style="3"/>
  </cols>
  <sheetData>
    <row r="1" spans="1:16" ht="23.25" x14ac:dyDescent="0.35">
      <c r="A1" s="38"/>
      <c r="B1" s="104" t="s">
        <v>91</v>
      </c>
      <c r="C1" s="10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25" x14ac:dyDescent="0.35">
      <c r="A2" s="91"/>
      <c r="B2" s="92"/>
      <c r="C2" s="93"/>
    </row>
    <row r="3" spans="1:16" ht="32.25" customHeight="1" x14ac:dyDescent="0.35">
      <c r="A3" s="39" t="s">
        <v>55</v>
      </c>
      <c r="B3" s="84" t="s">
        <v>41</v>
      </c>
      <c r="C3" s="4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0"/>
      <c r="B4" s="83" t="s">
        <v>1</v>
      </c>
      <c r="C4" s="4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0" x14ac:dyDescent="0.25">
      <c r="A5" s="89"/>
      <c r="B5" s="60" t="s">
        <v>42</v>
      </c>
      <c r="C5" s="8" t="s">
        <v>99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89"/>
      <c r="B6" s="60" t="s">
        <v>43</v>
      </c>
      <c r="C6" s="4" t="s">
        <v>85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89"/>
      <c r="B7" s="60" t="s">
        <v>44</v>
      </c>
      <c r="C7" s="4" t="s">
        <v>45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.75" x14ac:dyDescent="0.3">
      <c r="A8" s="62"/>
      <c r="B8" s="85" t="s">
        <v>46</v>
      </c>
      <c r="C8" s="4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35">
      <c r="A9" s="47"/>
      <c r="B9" s="82" t="s">
        <v>90</v>
      </c>
      <c r="C9" s="9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49" t="s">
        <v>56</v>
      </c>
      <c r="B12" s="50" t="s">
        <v>62</v>
      </c>
      <c r="C12" s="5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0"/>
      <c r="B13" s="52" t="s">
        <v>1</v>
      </c>
      <c r="C13" s="53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0"/>
      <c r="B14" t="s">
        <v>5</v>
      </c>
      <c r="C14" s="12" t="s">
        <v>47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0"/>
      <c r="B15" s="61" t="s">
        <v>6</v>
      </c>
      <c r="C15" s="5" t="s">
        <v>48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0"/>
      <c r="B16" s="61" t="s">
        <v>49</v>
      </c>
      <c r="C16" s="5" t="s">
        <v>63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90"/>
      <c r="B17" s="61" t="s">
        <v>7</v>
      </c>
      <c r="C17" s="5" t="s">
        <v>50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x14ac:dyDescent="0.25">
      <c r="A18" s="90"/>
      <c r="B18" s="61" t="s">
        <v>8</v>
      </c>
      <c r="C18" s="6" t="s">
        <v>51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90"/>
      <c r="B19" s="61" t="s">
        <v>9</v>
      </c>
      <c r="C19" s="5" t="s">
        <v>64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8.75" x14ac:dyDescent="0.3">
      <c r="A20" s="62"/>
      <c r="B20" s="85" t="s">
        <v>10</v>
      </c>
      <c r="C20" s="4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3.25" x14ac:dyDescent="0.35">
      <c r="A21" s="47"/>
      <c r="B21" s="64" t="s">
        <v>52</v>
      </c>
      <c r="C21" s="9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 t="s">
        <v>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3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</row>
    <row r="59" spans="1:16" x14ac:dyDescent="0.25">
      <c r="A59" s="3"/>
      <c r="B59" s="3"/>
      <c r="C59" s="3"/>
    </row>
    <row r="60" spans="1:16" x14ac:dyDescent="0.25">
      <c r="A60" s="3"/>
      <c r="B60" s="3"/>
      <c r="C60" s="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5" x14ac:dyDescent="0.25"/>
  <cols>
    <col min="1" max="1" width="6.140625" customWidth="1"/>
    <col min="2" max="2" width="86" bestFit="1" customWidth="1"/>
    <col min="3" max="3" width="69.140625" customWidth="1"/>
    <col min="16" max="46" width="9.140625" style="3"/>
  </cols>
  <sheetData>
    <row r="1" spans="1:15" ht="23.25" x14ac:dyDescent="0.35">
      <c r="A1" s="38"/>
      <c r="B1" s="81" t="s">
        <v>59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25" x14ac:dyDescent="0.35">
      <c r="A2" s="91"/>
      <c r="B2" s="92"/>
    </row>
    <row r="3" spans="1:15" ht="23.25" x14ac:dyDescent="0.35">
      <c r="A3" s="49" t="s">
        <v>57</v>
      </c>
      <c r="B3" s="96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25">
      <c r="A4" s="44"/>
      <c r="B4" s="66" t="s">
        <v>107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25">
      <c r="A5" s="44"/>
      <c r="B5" s="8" t="s">
        <v>67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">
      <c r="A6" s="44"/>
      <c r="B6" s="97" t="s">
        <v>66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35">
      <c r="A7" s="46"/>
      <c r="B7" s="9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25"/>
    <row r="35" spans="1:15" s="3" customFormat="1" x14ac:dyDescent="0.25"/>
    <row r="36" spans="1:15" s="3" customFormat="1" x14ac:dyDescent="0.25"/>
    <row r="37" spans="1:15" s="3" customFormat="1" x14ac:dyDescent="0.25"/>
    <row r="38" spans="1:15" s="3" customFormat="1" x14ac:dyDescent="0.25"/>
    <row r="39" spans="1:15" s="3" customFormat="1" x14ac:dyDescent="0.25"/>
    <row r="40" spans="1:15" s="3" customFormat="1" x14ac:dyDescent="0.25"/>
    <row r="41" spans="1:15" s="3" customFormat="1" x14ac:dyDescent="0.25"/>
    <row r="42" spans="1:15" s="3" customFormat="1" x14ac:dyDescent="0.25"/>
    <row r="43" spans="1:15" s="3" customFormat="1" x14ac:dyDescent="0.25"/>
    <row r="44" spans="1:15" s="3" customFormat="1" x14ac:dyDescent="0.25"/>
    <row r="45" spans="1:15" s="3" customFormat="1" x14ac:dyDescent="0.25"/>
    <row r="46" spans="1:15" s="3" customFormat="1" x14ac:dyDescent="0.25"/>
    <row r="47" spans="1:15" s="3" customFormat="1" x14ac:dyDescent="0.25"/>
    <row r="48" spans="1:15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B59" sqref="B59"/>
    </sheetView>
  </sheetViews>
  <sheetFormatPr defaultColWidth="9.140625" defaultRowHeight="15" x14ac:dyDescent="0.25"/>
  <cols>
    <col min="1" max="1" width="6.140625" customWidth="1"/>
    <col min="2" max="2" width="39" bestFit="1" customWidth="1"/>
    <col min="3" max="3" width="40.28515625" bestFit="1" customWidth="1"/>
    <col min="4" max="4" width="28" customWidth="1"/>
    <col min="5" max="5" width="30.42578125" customWidth="1"/>
    <col min="17" max="41" width="9.140625" style="3"/>
  </cols>
  <sheetData>
    <row r="1" spans="1:41" ht="23.25" x14ac:dyDescent="0.35">
      <c r="A1" s="106" t="s">
        <v>76</v>
      </c>
      <c r="B1" s="107"/>
      <c r="C1" s="107"/>
      <c r="D1" s="107"/>
      <c r="E1" s="107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25">
      <c r="A2" s="3"/>
      <c r="B2" s="3"/>
      <c r="C2" s="6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2" customFormat="1" ht="15.75" x14ac:dyDescent="0.25">
      <c r="A3" s="68" t="s">
        <v>58</v>
      </c>
      <c r="B3" s="69" t="s">
        <v>76</v>
      </c>
      <c r="C3" s="70" t="s">
        <v>78</v>
      </c>
      <c r="D3" s="70" t="s">
        <v>79</v>
      </c>
      <c r="E3" s="70" t="s">
        <v>80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</row>
    <row r="4" spans="1:41" x14ac:dyDescent="0.25">
      <c r="A4" s="40"/>
      <c r="B4" s="66" t="s">
        <v>81</v>
      </c>
      <c r="C4" s="110">
        <v>20</v>
      </c>
      <c r="D4" s="73"/>
      <c r="E4" s="100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25">
      <c r="A5" s="40"/>
      <c r="B5" s="66" t="s">
        <v>82</v>
      </c>
      <c r="C5" s="110">
        <v>20</v>
      </c>
      <c r="D5" s="73"/>
      <c r="E5" s="100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75" x14ac:dyDescent="0.25">
      <c r="A6" s="40"/>
      <c r="B6" s="31"/>
      <c r="C6" s="70" t="s">
        <v>83</v>
      </c>
      <c r="D6" s="31" t="s">
        <v>0</v>
      </c>
      <c r="E6" s="74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25">
      <c r="A7" s="40"/>
      <c r="B7" s="8" t="s">
        <v>84</v>
      </c>
      <c r="C7" s="111">
        <v>2500</v>
      </c>
      <c r="D7" s="75"/>
      <c r="E7" s="101">
        <f>SUM(C7*D7)+C7</f>
        <v>2500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25">
      <c r="A8" s="3"/>
      <c r="B8" s="3"/>
      <c r="C8" s="3"/>
      <c r="D8" s="31" t="s">
        <v>11</v>
      </c>
      <c r="E8" s="76">
        <f>SUM(E4:E7)</f>
        <v>2500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25"/>
    <row r="37" spans="1:16" s="3" customFormat="1" x14ac:dyDescent="0.25"/>
    <row r="38" spans="1:16" s="3" customFormat="1" x14ac:dyDescent="0.25"/>
    <row r="39" spans="1:16" s="3" customFormat="1" x14ac:dyDescent="0.25"/>
    <row r="40" spans="1:16" s="3" customFormat="1" x14ac:dyDescent="0.25"/>
    <row r="41" spans="1:16" s="3" customFormat="1" x14ac:dyDescent="0.25"/>
    <row r="42" spans="1:16" s="3" customFormat="1" x14ac:dyDescent="0.25"/>
    <row r="43" spans="1:16" s="3" customFormat="1" x14ac:dyDescent="0.25"/>
    <row r="44" spans="1:16" s="3" customFormat="1" x14ac:dyDescent="0.25"/>
    <row r="45" spans="1:16" s="3" customFormat="1" x14ac:dyDescent="0.25"/>
    <row r="46" spans="1:16" s="3" customFormat="1" x14ac:dyDescent="0.25"/>
    <row r="47" spans="1:16" s="3" customFormat="1" x14ac:dyDescent="0.25"/>
    <row r="48" spans="1:16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Basisgegevens</vt:lpstr>
      <vt:lpstr>Totaalblad</vt:lpstr>
      <vt:lpstr>2. Windows</vt:lpstr>
      <vt:lpstr>3. Apple</vt:lpstr>
      <vt:lpstr>4. Accessoires</vt:lpstr>
      <vt:lpstr>5. Reparatietarieven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Kirsten de Jong</cp:lastModifiedBy>
  <dcterms:created xsi:type="dcterms:W3CDTF">2019-02-13T14:17:08Z</dcterms:created>
  <dcterms:modified xsi:type="dcterms:W3CDTF">2024-10-14T11:52:56Z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