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Stichting Carmelcollege/Afval 2024/Goedgekeurde documenten/"/>
    </mc:Choice>
  </mc:AlternateContent>
  <xr:revisionPtr revIDLastSave="685" documentId="8_{5428F2A5-8803-43C3-B6F0-6F19BAF5EFD5}" xr6:coauthVersionLast="47" xr6:coauthVersionMax="47" xr10:uidLastSave="{5DE55172-7B9B-4450-BB18-18FA40437163}"/>
  <bookViews>
    <workbookView xWindow="-57720" yWindow="-2010" windowWidth="29040" windowHeight="15720" activeTab="4" xr2:uid="{00000000-000D-0000-FFFF-FFFF00000000}"/>
  </bookViews>
  <sheets>
    <sheet name="Totaaltelling" sheetId="1" r:id="rId1"/>
    <sheet name="Ondergrondse containers" sheetId="3" r:id="rId2"/>
    <sheet name="Rolcontainers" sheetId="4" r:id="rId3"/>
    <sheet name="Overige containers" sheetId="5" r:id="rId4"/>
    <sheet name="Overige dienstverlening" sheetId="6" r:id="rId5"/>
  </sheets>
  <definedNames>
    <definedName name="_xlnm._FilterDatabase" localSheetId="1" hidden="1">'Ondergrondse containers'!$A$4:$P$31</definedName>
    <definedName name="_xlnm._FilterDatabase" localSheetId="2" hidden="1">Rolcontainers!$A$4:$J$47</definedName>
    <definedName name="_xlnm.Print_Area" localSheetId="0">Totaaltelling!$A$1:$C$20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5" l="1"/>
  <c r="J49" i="4"/>
  <c r="O33" i="3"/>
  <c r="O21" i="3"/>
  <c r="O11" i="3"/>
  <c r="O31" i="3"/>
  <c r="O30" i="3"/>
  <c r="O27" i="3"/>
  <c r="O24" i="3"/>
  <c r="O17" i="3"/>
  <c r="O14" i="3"/>
  <c r="O8" i="3"/>
  <c r="O5" i="3"/>
  <c r="J13" i="4"/>
  <c r="J10" i="4"/>
  <c r="J8" i="4"/>
  <c r="J5" i="4"/>
  <c r="O7" i="3"/>
  <c r="O20" i="3"/>
  <c r="O29" i="3"/>
  <c r="O28" i="3"/>
  <c r="O26" i="3"/>
  <c r="O25" i="3"/>
  <c r="O23" i="3"/>
  <c r="O22" i="3"/>
  <c r="O19" i="3"/>
  <c r="O18" i="3"/>
  <c r="O16" i="3"/>
  <c r="O15" i="3"/>
  <c r="O13" i="3"/>
  <c r="O12" i="3"/>
  <c r="O10" i="3"/>
  <c r="O9" i="3"/>
  <c r="O6" i="3"/>
  <c r="J7" i="4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5" i="5"/>
  <c r="J45" i="4"/>
  <c r="J42" i="4"/>
  <c r="J41" i="4"/>
  <c r="J40" i="4"/>
  <c r="J37" i="4"/>
  <c r="J34" i="4"/>
  <c r="J31" i="4"/>
  <c r="J27" i="4"/>
  <c r="J24" i="4"/>
  <c r="J20" i="4"/>
  <c r="J17" i="4"/>
  <c r="J6" i="4"/>
  <c r="J19" i="4"/>
  <c r="J18" i="4"/>
  <c r="J16" i="4"/>
  <c r="J15" i="4"/>
  <c r="J14" i="4"/>
  <c r="J12" i="4"/>
  <c r="J47" i="4"/>
  <c r="J46" i="4"/>
  <c r="J44" i="4"/>
  <c r="J43" i="4"/>
  <c r="J39" i="4"/>
  <c r="J38" i="4"/>
  <c r="J36" i="4"/>
  <c r="J35" i="4"/>
  <c r="J33" i="4"/>
  <c r="J32" i="4"/>
  <c r="J30" i="4"/>
  <c r="J29" i="4"/>
  <c r="J28" i="4"/>
  <c r="J26" i="4"/>
  <c r="J25" i="4"/>
  <c r="J23" i="4"/>
  <c r="J22" i="4"/>
  <c r="J21" i="4"/>
  <c r="J11" i="4"/>
  <c r="J9" i="4"/>
  <c r="B12" i="1" l="1"/>
  <c r="B11" i="1"/>
  <c r="B10" i="1" l="1"/>
  <c r="B13" i="1" s="1"/>
</calcChain>
</file>

<file path=xl/sharedStrings.xml><?xml version="1.0" encoding="utf-8"?>
<sst xmlns="http://schemas.openxmlformats.org/spreadsheetml/2006/main" count="336" uniqueCount="73">
  <si>
    <t>Calculatieblad Afvoeren van grondstoffen</t>
  </si>
  <si>
    <t>Stichting Carmelcollege</t>
  </si>
  <si>
    <t>Inschrijver dient de blauw gearceerde cellen in te vullen</t>
  </si>
  <si>
    <t>Alle aantallen genoemd in dit bestand zijn fictief en zijn opgenomen om de weging voor de inschrijfprijs te berekenen</t>
  </si>
  <si>
    <t xml:space="preserve"> </t>
  </si>
  <si>
    <t>Totaalblad</t>
  </si>
  <si>
    <t>Soort container</t>
  </si>
  <si>
    <t>Bedrag per jaar excl. BTW</t>
  </si>
  <si>
    <t>Ondergrondse containers</t>
  </si>
  <si>
    <t>Rolcontainers</t>
  </si>
  <si>
    <t>Overige containers</t>
  </si>
  <si>
    <t>Totale inschrijfprijs</t>
  </si>
  <si>
    <t>Naam Inschrijver</t>
  </si>
  <si>
    <t>Naam ondertekenaar</t>
  </si>
  <si>
    <t>Handtekening</t>
  </si>
  <si>
    <t>Datum</t>
  </si>
  <si>
    <t>Plaatsingskosten</t>
  </si>
  <si>
    <t>Verwijderingskosten</t>
  </si>
  <si>
    <t>Huurkosten</t>
  </si>
  <si>
    <t>Prijs per lediging</t>
  </si>
  <si>
    <t>ALL-IN tarief**</t>
  </si>
  <si>
    <t>Afvalstroom</t>
  </si>
  <si>
    <t>Inhoud containers 
(in liters)</t>
  </si>
  <si>
    <t>Aantal (fictief)</t>
  </si>
  <si>
    <t>Ledigings-frequentie</t>
  </si>
  <si>
    <t>Aantal ledigingen per jaar per container *</t>
  </si>
  <si>
    <t>Eenmalige kosten per container (excl. BTW)</t>
  </si>
  <si>
    <t>Huurprijs per container per maand (excl. BTW)</t>
  </si>
  <si>
    <t>Prijs per ledigiging (incl. transport en verwerking) (excl. BTW)</t>
  </si>
  <si>
    <t>ALL-IN tarief per lediging (excl. BTW)</t>
  </si>
  <si>
    <t>Totaal kosten per jaar (exc. BTW)</t>
  </si>
  <si>
    <t>Ondergrond</t>
  </si>
  <si>
    <t>Rest</t>
  </si>
  <si>
    <t>Op afroep</t>
  </si>
  <si>
    <t>1 x per week</t>
  </si>
  <si>
    <t>1 x p/2 weken</t>
  </si>
  <si>
    <t>Ondergrond (eigendom)</t>
  </si>
  <si>
    <t>Papier</t>
  </si>
  <si>
    <t>1 x p/4 weken</t>
  </si>
  <si>
    <t>PMD</t>
  </si>
  <si>
    <t>Groen</t>
  </si>
  <si>
    <t>Glas</t>
  </si>
  <si>
    <t>Totaal kosten ondergrondse containers per jaar:</t>
  </si>
  <si>
    <t>* Aantal ledigingen per jaar is gebasseerd op 42 schoolweken. Bij de frequentie afroep, is een aanname gedaan van het aantal ledigingen per jaar, geen rechten aan te ontlenen</t>
  </si>
  <si>
    <t>** Het ALL-IN tarief is exclusief plaatsingskosten en verwijderingskosten.</t>
  </si>
  <si>
    <t>ALL-IN tarief</t>
  </si>
  <si>
    <t>Rol (intern gebruik)</t>
  </si>
  <si>
    <t>Rol</t>
  </si>
  <si>
    <t xml:space="preserve">Rol </t>
  </si>
  <si>
    <t>2 x per week</t>
  </si>
  <si>
    <t>Vertrouwelijk papier</t>
  </si>
  <si>
    <t xml:space="preserve">Glas </t>
  </si>
  <si>
    <t>Swill</t>
  </si>
  <si>
    <t>Totaal kosten rolcontainers per jaar:</t>
  </si>
  <si>
    <t>* Aantal ledigingen per jaar is gebasseerd op 42 schoolweken. Bij de frequentie afroep, is een aanname gedaan van het aantal ledigingen per jaar.</t>
  </si>
  <si>
    <t>Transportkosten</t>
  </si>
  <si>
    <t>Pers</t>
  </si>
  <si>
    <t>Pers (eigendom)</t>
  </si>
  <si>
    <t>Mini</t>
  </si>
  <si>
    <t>Chemisch</t>
  </si>
  <si>
    <t>Vetput</t>
  </si>
  <si>
    <t>Open</t>
  </si>
  <si>
    <t>Puin</t>
  </si>
  <si>
    <t xml:space="preserve">Hout </t>
  </si>
  <si>
    <t xml:space="preserve">Groen </t>
  </si>
  <si>
    <t>Interne afvalinzamelbak</t>
  </si>
  <si>
    <t>liter</t>
  </si>
  <si>
    <t>vuilniszakken</t>
  </si>
  <si>
    <t xml:space="preserve"> liter</t>
  </si>
  <si>
    <t>Schoonmaken containers - per container (zie PvE)</t>
  </si>
  <si>
    <t>Deze tarieven dienen marktconforme tarieven te zijn</t>
  </si>
  <si>
    <t>De tarieven worden niet meegewogen in de beoordeling</t>
  </si>
  <si>
    <t>Overige Dienstverlening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</si>
</sst>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2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0"/>
      <color indexed="9"/>
      <name val="Tahoma"/>
      <family val="2"/>
    </font>
    <font>
      <b/>
      <sz val="10"/>
      <color indexed="14"/>
      <name val="Tahoma"/>
      <family val="2"/>
    </font>
    <font>
      <b/>
      <u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CC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22" fillId="0" borderId="0" applyFont="0" applyFill="0" applyBorder="0" applyAlignment="0" applyProtection="0"/>
  </cellStyleXfs>
  <cellXfs count="61">
    <xf numFmtId="0" fontId="0" fillId="0" borderId="0" xfId="0"/>
    <xf numFmtId="0" fontId="0" fillId="4" borderId="1" xfId="0" applyFill="1" applyBorder="1"/>
    <xf numFmtId="0" fontId="2" fillId="0" borderId="0" xfId="0" applyFont="1"/>
    <xf numFmtId="0" fontId="1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7" xfId="0" applyFont="1" applyBorder="1"/>
    <xf numFmtId="0" fontId="3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/>
    </xf>
    <xf numFmtId="0" fontId="4" fillId="0" borderId="5" xfId="0" applyFont="1" applyBorder="1"/>
    <xf numFmtId="164" fontId="4" fillId="4" borderId="1" xfId="0" applyNumberFormat="1" applyFont="1" applyFill="1" applyBorder="1" applyAlignment="1">
      <alignment horizontal="right"/>
    </xf>
    <xf numFmtId="0" fontId="4" fillId="0" borderId="0" xfId="0" applyFont="1"/>
    <xf numFmtId="0" fontId="4" fillId="2" borderId="2" xfId="0" applyFont="1" applyFill="1" applyBorder="1"/>
    <xf numFmtId="0" fontId="7" fillId="2" borderId="8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9" fillId="0" borderId="0" xfId="0" applyFont="1"/>
    <xf numFmtId="0" fontId="3" fillId="3" borderId="9" xfId="0" applyFont="1" applyFill="1" applyBorder="1" applyAlignment="1">
      <alignment vertical="center"/>
    </xf>
    <xf numFmtId="0" fontId="3" fillId="3" borderId="9" xfId="0" applyFont="1" applyFill="1" applyBorder="1" applyAlignment="1">
      <alignment horizontal="center" vertical="center" wrapText="1"/>
    </xf>
    <xf numFmtId="164" fontId="4" fillId="6" borderId="1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right"/>
    </xf>
    <xf numFmtId="164" fontId="0" fillId="0" borderId="1" xfId="0" applyNumberFormat="1" applyBorder="1"/>
    <xf numFmtId="0" fontId="8" fillId="2" borderId="13" xfId="0" applyFont="1" applyFill="1" applyBorder="1"/>
    <xf numFmtId="0" fontId="8" fillId="2" borderId="14" xfId="0" applyFont="1" applyFill="1" applyBorder="1"/>
    <xf numFmtId="164" fontId="8" fillId="2" borderId="12" xfId="0" applyNumberFormat="1" applyFont="1" applyFill="1" applyBorder="1"/>
    <xf numFmtId="0" fontId="8" fillId="0" borderId="0" xfId="0" applyFont="1"/>
    <xf numFmtId="164" fontId="8" fillId="0" borderId="0" xfId="0" applyNumberFormat="1" applyFont="1"/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right"/>
    </xf>
    <xf numFmtId="0" fontId="7" fillId="2" borderId="3" xfId="0" applyFont="1" applyFill="1" applyBorder="1" applyAlignment="1">
      <alignment horizontal="left" vertical="center"/>
    </xf>
    <xf numFmtId="0" fontId="4" fillId="2" borderId="4" xfId="0" applyFont="1" applyFill="1" applyBorder="1"/>
    <xf numFmtId="44" fontId="4" fillId="5" borderId="6" xfId="0" applyNumberFormat="1" applyFont="1" applyFill="1" applyBorder="1"/>
    <xf numFmtId="0" fontId="6" fillId="2" borderId="11" xfId="0" applyFont="1" applyFill="1" applyBorder="1"/>
    <xf numFmtId="44" fontId="7" fillId="2" borderId="10" xfId="0" applyNumberFormat="1" applyFont="1" applyFill="1" applyBorder="1"/>
    <xf numFmtId="0" fontId="10" fillId="7" borderId="1" xfId="0" applyFont="1" applyFill="1" applyBorder="1" applyAlignment="1">
      <alignment horizontal="left" vertical="top"/>
    </xf>
    <xf numFmtId="0" fontId="11" fillId="8" borderId="1" xfId="0" applyFont="1" applyFill="1" applyBorder="1" applyAlignment="1" applyProtection="1">
      <alignment horizontal="center" vertical="top"/>
      <protection locked="0"/>
    </xf>
    <xf numFmtId="0" fontId="12" fillId="0" borderId="0" xfId="0" applyFont="1"/>
    <xf numFmtId="164" fontId="14" fillId="6" borderId="1" xfId="0" applyNumberFormat="1" applyFont="1" applyFill="1" applyBorder="1" applyAlignment="1">
      <alignment horizontal="right"/>
    </xf>
    <xf numFmtId="0" fontId="13" fillId="0" borderId="0" xfId="0" applyFont="1"/>
    <xf numFmtId="164" fontId="15" fillId="6" borderId="1" xfId="0" applyNumberFormat="1" applyFont="1" applyFill="1" applyBorder="1" applyAlignment="1">
      <alignment horizontal="right"/>
    </xf>
    <xf numFmtId="0" fontId="16" fillId="0" borderId="0" xfId="0" applyFont="1"/>
    <xf numFmtId="164" fontId="18" fillId="4" borderId="1" xfId="0" applyNumberFormat="1" applyFont="1" applyFill="1" applyBorder="1" applyAlignment="1">
      <alignment horizontal="right"/>
    </xf>
    <xf numFmtId="164" fontId="18" fillId="6" borderId="1" xfId="0" applyNumberFormat="1" applyFont="1" applyFill="1" applyBorder="1" applyAlignment="1">
      <alignment horizontal="right"/>
    </xf>
    <xf numFmtId="0" fontId="18" fillId="0" borderId="1" xfId="0" applyFont="1" applyBorder="1"/>
    <xf numFmtId="0" fontId="18" fillId="5" borderId="1" xfId="0" applyFont="1" applyFill="1" applyBorder="1"/>
    <xf numFmtId="0" fontId="18" fillId="5" borderId="1" xfId="0" applyFont="1" applyFill="1" applyBorder="1" applyAlignment="1">
      <alignment horizontal="center"/>
    </xf>
    <xf numFmtId="1" fontId="18" fillId="0" borderId="1" xfId="0" applyNumberFormat="1" applyFont="1" applyBorder="1" applyAlignment="1">
      <alignment horizontal="right"/>
    </xf>
    <xf numFmtId="0" fontId="18" fillId="0" borderId="1" xfId="0" applyFont="1" applyBorder="1" applyAlignment="1">
      <alignment horizontal="right"/>
    </xf>
    <xf numFmtId="0" fontId="20" fillId="0" borderId="0" xfId="0" applyFont="1"/>
    <xf numFmtId="164" fontId="19" fillId="0" borderId="1" xfId="0" applyNumberFormat="1" applyFont="1" applyBorder="1"/>
    <xf numFmtId="0" fontId="21" fillId="0" borderId="0" xfId="0" applyFont="1" applyAlignment="1">
      <alignment horizontal="right"/>
    </xf>
    <xf numFmtId="0" fontId="0" fillId="0" borderId="1" xfId="0" applyBorder="1"/>
    <xf numFmtId="44" fontId="4" fillId="4" borderId="1" xfId="1" applyFont="1" applyFill="1" applyBorder="1" applyAlignment="1">
      <alignment horizontal="right"/>
    </xf>
    <xf numFmtId="0" fontId="23" fillId="2" borderId="8" xfId="0" applyFont="1" applyFill="1" applyBorder="1" applyAlignment="1">
      <alignment horizontal="left" vertical="center"/>
    </xf>
    <xf numFmtId="0" fontId="24" fillId="0" borderId="0" xfId="0" applyFont="1"/>
    <xf numFmtId="0" fontId="25" fillId="0" borderId="0" xfId="0" applyFont="1"/>
    <xf numFmtId="164" fontId="18" fillId="4" borderId="9" xfId="0" applyNumberFormat="1" applyFont="1" applyFill="1" applyBorder="1" applyAlignment="1">
      <alignment horizontal="center"/>
    </xf>
    <xf numFmtId="164" fontId="18" fillId="4" borderId="15" xfId="0" applyNumberFormat="1" applyFont="1" applyFill="1" applyBorder="1" applyAlignment="1">
      <alignment horizontal="center"/>
    </xf>
    <xf numFmtId="164" fontId="18" fillId="4" borderId="16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7" xfId="0" applyFont="1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9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www.nijenhuisbouwconsulting.nl/wp-content/uploads/2015/03/Stichting-Carmelcollege-Logo-845x321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1695451</xdr:colOff>
      <xdr:row>0</xdr:row>
      <xdr:rowOff>85726</xdr:rowOff>
    </xdr:from>
    <xdr:to>
      <xdr:col>1</xdr:col>
      <xdr:colOff>3511550</xdr:colOff>
      <xdr:row>3</xdr:row>
      <xdr:rowOff>158750</xdr:rowOff>
    </xdr:to>
    <xdr:pic>
      <xdr:nvPicPr>
        <xdr:cNvPr id="4" name="Afbeelding 3" descr="http://www.nijenhuisbouwconsulting.nl/wp-content/uploads/2015/03/Stichting-Carmelcollege-Logo-845x321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1" y="85726"/>
          <a:ext cx="1819274" cy="6476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0"/>
  <sheetViews>
    <sheetView view="pageBreakPreview" zoomScaleNormal="100" zoomScaleSheetLayoutView="100" zoomScalePageLayoutView="75" workbookViewId="0">
      <selection activeCell="C14" sqref="C14"/>
    </sheetView>
  </sheetViews>
  <sheetFormatPr defaultRowHeight="15" x14ac:dyDescent="0.25"/>
  <cols>
    <col min="1" max="1" width="46.28515625" customWidth="1"/>
    <col min="2" max="2" width="59.28515625" customWidth="1"/>
    <col min="3" max="3" width="18.5703125" customWidth="1"/>
  </cols>
  <sheetData>
    <row r="1" spans="1:3" x14ac:dyDescent="0.25">
      <c r="A1" s="2" t="s">
        <v>0</v>
      </c>
    </row>
    <row r="3" spans="1:3" x14ac:dyDescent="0.25">
      <c r="A3" t="s">
        <v>1</v>
      </c>
    </row>
    <row r="4" spans="1:3" x14ac:dyDescent="0.25">
      <c r="A4" s="3"/>
    </row>
    <row r="5" spans="1:3" x14ac:dyDescent="0.25">
      <c r="A5" s="1"/>
      <c r="B5" t="s">
        <v>2</v>
      </c>
    </row>
    <row r="6" spans="1:3" x14ac:dyDescent="0.25">
      <c r="B6" s="50" t="s">
        <v>3</v>
      </c>
    </row>
    <row r="7" spans="1:3" ht="15.75" thickBot="1" x14ac:dyDescent="0.3">
      <c r="A7" t="s">
        <v>4</v>
      </c>
    </row>
    <row r="8" spans="1:3" s="3" customFormat="1" ht="18.75" customHeight="1" x14ac:dyDescent="0.25">
      <c r="A8" s="29" t="s">
        <v>5</v>
      </c>
      <c r="B8" s="30"/>
      <c r="C8" s="26"/>
    </row>
    <row r="9" spans="1:3" x14ac:dyDescent="0.25">
      <c r="A9" s="8" t="s">
        <v>6</v>
      </c>
      <c r="B9" s="7" t="s">
        <v>7</v>
      </c>
      <c r="C9" s="27"/>
    </row>
    <row r="10" spans="1:3" x14ac:dyDescent="0.25">
      <c r="A10" s="9" t="s">
        <v>8</v>
      </c>
      <c r="B10" s="31">
        <f>'Ondergrondse containers'!O33</f>
        <v>0</v>
      </c>
      <c r="C10" s="28"/>
    </row>
    <row r="11" spans="1:3" x14ac:dyDescent="0.25">
      <c r="A11" s="9" t="s">
        <v>9</v>
      </c>
      <c r="B11" s="31">
        <f>Rolcontainers!J49</f>
        <v>0</v>
      </c>
      <c r="C11" s="28"/>
    </row>
    <row r="12" spans="1:3" x14ac:dyDescent="0.25">
      <c r="A12" s="9" t="s">
        <v>10</v>
      </c>
      <c r="B12" s="31">
        <f>'Overige containers'!J22</f>
        <v>0</v>
      </c>
      <c r="C12" s="28"/>
    </row>
    <row r="13" spans="1:3" ht="15.75" thickBot="1" x14ac:dyDescent="0.3">
      <c r="A13" s="32" t="s">
        <v>11</v>
      </c>
      <c r="B13" s="33">
        <f>SUM(B10:B12)</f>
        <v>0</v>
      </c>
      <c r="C13" s="5"/>
    </row>
    <row r="14" spans="1:3" x14ac:dyDescent="0.25">
      <c r="A14" s="6"/>
      <c r="B14" s="11"/>
      <c r="C14" s="5"/>
    </row>
    <row r="15" spans="1:3" x14ac:dyDescent="0.25">
      <c r="A15" s="5"/>
      <c r="B15" s="11"/>
      <c r="C15" s="5"/>
    </row>
    <row r="16" spans="1:3" ht="30" customHeight="1" x14ac:dyDescent="0.25">
      <c r="A16" s="34" t="s">
        <v>12</v>
      </c>
      <c r="B16" s="35"/>
      <c r="C16" s="5"/>
    </row>
    <row r="17" spans="1:3" ht="30" customHeight="1" x14ac:dyDescent="0.25">
      <c r="A17" s="34" t="s">
        <v>13</v>
      </c>
      <c r="B17" s="35"/>
      <c r="C17" s="5"/>
    </row>
    <row r="18" spans="1:3" ht="60" customHeight="1" x14ac:dyDescent="0.25">
      <c r="A18" s="34" t="s">
        <v>14</v>
      </c>
      <c r="B18" s="35"/>
      <c r="C18" s="5"/>
    </row>
    <row r="19" spans="1:3" ht="30" customHeight="1" x14ac:dyDescent="0.25">
      <c r="A19" s="34" t="s">
        <v>15</v>
      </c>
      <c r="B19" s="35"/>
      <c r="C19" s="5"/>
    </row>
    <row r="20" spans="1:3" x14ac:dyDescent="0.25">
      <c r="A20" s="5"/>
      <c r="B20" s="5"/>
      <c r="C20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5"/>
  <sheetViews>
    <sheetView zoomScale="115" zoomScaleNormal="115" workbookViewId="0">
      <selection activeCell="D4" sqref="D4"/>
    </sheetView>
  </sheetViews>
  <sheetFormatPr defaultRowHeight="15" customHeight="1" x14ac:dyDescent="0.25"/>
  <cols>
    <col min="1" max="1" width="21.28515625" customWidth="1"/>
    <col min="2" max="2" width="11.85546875" customWidth="1"/>
    <col min="3" max="3" width="16" customWidth="1"/>
    <col min="4" max="5" width="13.28515625" customWidth="1"/>
    <col min="6" max="6" width="19.140625" customWidth="1"/>
    <col min="7" max="7" width="20" customWidth="1"/>
    <col min="8" max="8" width="19.7109375" customWidth="1"/>
    <col min="9" max="9" width="1.5703125" customWidth="1"/>
    <col min="10" max="10" width="21.140625" customWidth="1"/>
    <col min="11" max="11" width="17.28515625" bestFit="1" customWidth="1"/>
    <col min="12" max="12" width="1.42578125" customWidth="1"/>
    <col min="13" max="13" width="18.140625" customWidth="1"/>
    <col min="14" max="14" width="1.42578125" customWidth="1"/>
    <col min="15" max="15" width="16" customWidth="1"/>
  </cols>
  <sheetData>
    <row r="1" spans="1:15" ht="18.75" x14ac:dyDescent="0.3">
      <c r="A1" s="36" t="s">
        <v>8</v>
      </c>
      <c r="D1" s="1"/>
      <c r="E1" t="s">
        <v>2</v>
      </c>
      <c r="I1" s="38"/>
      <c r="J1" s="38"/>
      <c r="K1" s="38"/>
      <c r="L1" s="38"/>
      <c r="N1" s="38"/>
    </row>
    <row r="2" spans="1:15" ht="15" customHeight="1" x14ac:dyDescent="0.25">
      <c r="A2" s="38"/>
      <c r="B2" s="38"/>
      <c r="I2" s="38"/>
      <c r="J2" s="38"/>
      <c r="K2" s="38"/>
      <c r="L2" s="38"/>
      <c r="N2" s="38"/>
    </row>
    <row r="3" spans="1:15" x14ac:dyDescent="0.25">
      <c r="A3" s="13"/>
      <c r="B3" s="12"/>
      <c r="C3" s="12"/>
      <c r="D3" s="12"/>
      <c r="E3" s="12"/>
      <c r="F3" s="12"/>
      <c r="G3" s="14" t="s">
        <v>16</v>
      </c>
      <c r="H3" s="14" t="s">
        <v>17</v>
      </c>
      <c r="I3" s="14"/>
      <c r="J3" s="14" t="s">
        <v>18</v>
      </c>
      <c r="K3" s="14" t="s">
        <v>19</v>
      </c>
      <c r="L3" s="14"/>
      <c r="M3" s="14" t="s">
        <v>20</v>
      </c>
      <c r="N3" s="14"/>
      <c r="O3" s="14"/>
    </row>
    <row r="4" spans="1:15" s="48" customFormat="1" ht="51" x14ac:dyDescent="0.25">
      <c r="A4" s="16" t="s">
        <v>6</v>
      </c>
      <c r="B4" s="17" t="s">
        <v>21</v>
      </c>
      <c r="C4" s="17" t="s">
        <v>22</v>
      </c>
      <c r="D4" s="17" t="s">
        <v>23</v>
      </c>
      <c r="E4" s="17" t="s">
        <v>24</v>
      </c>
      <c r="F4" s="17" t="s">
        <v>25</v>
      </c>
      <c r="G4" s="17" t="s">
        <v>26</v>
      </c>
      <c r="H4" s="17" t="s">
        <v>26</v>
      </c>
      <c r="I4" s="17"/>
      <c r="J4" s="17" t="s">
        <v>27</v>
      </c>
      <c r="K4" s="17" t="s">
        <v>28</v>
      </c>
      <c r="L4" s="17"/>
      <c r="M4" s="17" t="s">
        <v>29</v>
      </c>
      <c r="N4" s="17"/>
      <c r="O4" s="4" t="s">
        <v>30</v>
      </c>
    </row>
    <row r="5" spans="1:15" s="38" customFormat="1" x14ac:dyDescent="0.25">
      <c r="A5" s="43" t="s">
        <v>31</v>
      </c>
      <c r="B5" s="44" t="s">
        <v>32</v>
      </c>
      <c r="C5" s="45">
        <v>3000</v>
      </c>
      <c r="D5" s="46">
        <v>2</v>
      </c>
      <c r="E5" s="47" t="s">
        <v>33</v>
      </c>
      <c r="F5" s="47">
        <v>10</v>
      </c>
      <c r="G5" s="41">
        <v>0</v>
      </c>
      <c r="H5" s="41">
        <v>0</v>
      </c>
      <c r="I5" s="56"/>
      <c r="J5" s="41">
        <v>0</v>
      </c>
      <c r="K5" s="41">
        <v>0</v>
      </c>
      <c r="L5" s="56"/>
      <c r="M5" s="42"/>
      <c r="N5" s="56"/>
      <c r="O5" s="49">
        <f>(D5*F5*K5)+(D5*J5*12)</f>
        <v>0</v>
      </c>
    </row>
    <row r="6" spans="1:15" x14ac:dyDescent="0.25">
      <c r="A6" s="43" t="s">
        <v>31</v>
      </c>
      <c r="B6" s="44" t="s">
        <v>32</v>
      </c>
      <c r="C6" s="45">
        <v>3000</v>
      </c>
      <c r="D6" s="46">
        <v>2</v>
      </c>
      <c r="E6" s="47" t="s">
        <v>34</v>
      </c>
      <c r="F6" s="47">
        <v>42</v>
      </c>
      <c r="G6" s="41">
        <v>0</v>
      </c>
      <c r="H6" s="41">
        <v>0</v>
      </c>
      <c r="I6" s="57"/>
      <c r="J6" s="42"/>
      <c r="K6" s="42"/>
      <c r="L6" s="57"/>
      <c r="M6" s="41">
        <v>0</v>
      </c>
      <c r="N6" s="57"/>
      <c r="O6" s="49">
        <f>(M6*F6*D6)</f>
        <v>0</v>
      </c>
    </row>
    <row r="7" spans="1:15" x14ac:dyDescent="0.25">
      <c r="A7" s="43" t="s">
        <v>31</v>
      </c>
      <c r="B7" s="44" t="s">
        <v>32</v>
      </c>
      <c r="C7" s="45">
        <v>3000</v>
      </c>
      <c r="D7" s="46">
        <v>2</v>
      </c>
      <c r="E7" s="47" t="s">
        <v>35</v>
      </c>
      <c r="F7" s="47">
        <v>21</v>
      </c>
      <c r="G7" s="41">
        <v>0</v>
      </c>
      <c r="H7" s="41">
        <v>0</v>
      </c>
      <c r="I7" s="57"/>
      <c r="J7" s="42"/>
      <c r="K7" s="42"/>
      <c r="L7" s="57"/>
      <c r="M7" s="41">
        <v>0</v>
      </c>
      <c r="N7" s="57"/>
      <c r="O7" s="49">
        <f>(M7*F7*D7)</f>
        <v>0</v>
      </c>
    </row>
    <row r="8" spans="1:15" s="40" customFormat="1" x14ac:dyDescent="0.25">
      <c r="A8" s="43" t="s">
        <v>31</v>
      </c>
      <c r="B8" s="44" t="s">
        <v>32</v>
      </c>
      <c r="C8" s="45">
        <v>5000</v>
      </c>
      <c r="D8" s="46">
        <v>2</v>
      </c>
      <c r="E8" s="47" t="s">
        <v>33</v>
      </c>
      <c r="F8" s="47">
        <v>10</v>
      </c>
      <c r="G8" s="41">
        <v>0</v>
      </c>
      <c r="H8" s="41">
        <v>0</v>
      </c>
      <c r="I8" s="57"/>
      <c r="J8" s="41">
        <v>0</v>
      </c>
      <c r="K8" s="41">
        <v>0</v>
      </c>
      <c r="L8" s="57"/>
      <c r="M8" s="42"/>
      <c r="N8" s="57"/>
      <c r="O8" s="49">
        <f>(D8*F8*K8)+(D8*J8*12)</f>
        <v>0</v>
      </c>
    </row>
    <row r="9" spans="1:15" s="40" customFormat="1" x14ac:dyDescent="0.25">
      <c r="A9" s="43" t="s">
        <v>31</v>
      </c>
      <c r="B9" s="44" t="s">
        <v>32</v>
      </c>
      <c r="C9" s="45">
        <v>5000</v>
      </c>
      <c r="D9" s="46">
        <v>4</v>
      </c>
      <c r="E9" s="47" t="s">
        <v>34</v>
      </c>
      <c r="F9" s="47">
        <v>42</v>
      </c>
      <c r="G9" s="41">
        <v>0</v>
      </c>
      <c r="H9" s="41">
        <v>0</v>
      </c>
      <c r="I9" s="57"/>
      <c r="J9" s="42"/>
      <c r="K9" s="42"/>
      <c r="L9" s="57"/>
      <c r="M9" s="41">
        <v>0</v>
      </c>
      <c r="N9" s="57"/>
      <c r="O9" s="49">
        <f t="shared" ref="O9:O10" si="0">(M9*F9*D9)</f>
        <v>0</v>
      </c>
    </row>
    <row r="10" spans="1:15" s="40" customFormat="1" x14ac:dyDescent="0.25">
      <c r="A10" s="43" t="s">
        <v>31</v>
      </c>
      <c r="B10" s="44" t="s">
        <v>32</v>
      </c>
      <c r="C10" s="45">
        <v>5000</v>
      </c>
      <c r="D10" s="46">
        <v>4</v>
      </c>
      <c r="E10" s="47" t="s">
        <v>35</v>
      </c>
      <c r="F10" s="47">
        <v>21</v>
      </c>
      <c r="G10" s="41">
        <v>0</v>
      </c>
      <c r="H10" s="41">
        <v>0</v>
      </c>
      <c r="I10" s="57"/>
      <c r="J10" s="42"/>
      <c r="K10" s="42"/>
      <c r="L10" s="57"/>
      <c r="M10" s="41">
        <v>0</v>
      </c>
      <c r="N10" s="57"/>
      <c r="O10" s="49">
        <f t="shared" si="0"/>
        <v>0</v>
      </c>
    </row>
    <row r="11" spans="1:15" s="40" customFormat="1" x14ac:dyDescent="0.25">
      <c r="A11" s="43" t="s">
        <v>36</v>
      </c>
      <c r="B11" s="44" t="s">
        <v>32</v>
      </c>
      <c r="C11" s="45">
        <v>5000</v>
      </c>
      <c r="D11" s="46">
        <v>2</v>
      </c>
      <c r="E11" s="47" t="s">
        <v>33</v>
      </c>
      <c r="F11" s="47">
        <v>10</v>
      </c>
      <c r="G11" s="42"/>
      <c r="H11" s="42"/>
      <c r="I11" s="57"/>
      <c r="J11" s="42"/>
      <c r="K11" s="41">
        <v>0</v>
      </c>
      <c r="L11" s="57"/>
      <c r="M11" s="42"/>
      <c r="N11" s="57"/>
      <c r="O11" s="49">
        <f>(D11*F11*K11)</f>
        <v>0</v>
      </c>
    </row>
    <row r="12" spans="1:15" x14ac:dyDescent="0.25">
      <c r="A12" s="43" t="s">
        <v>36</v>
      </c>
      <c r="B12" s="44" t="s">
        <v>32</v>
      </c>
      <c r="C12" s="45">
        <v>5000</v>
      </c>
      <c r="D12" s="46">
        <v>2</v>
      </c>
      <c r="E12" s="47" t="s">
        <v>34</v>
      </c>
      <c r="F12" s="47">
        <v>42</v>
      </c>
      <c r="G12" s="42"/>
      <c r="H12" s="42"/>
      <c r="I12" s="57"/>
      <c r="J12" s="42"/>
      <c r="K12" s="42"/>
      <c r="L12" s="57"/>
      <c r="M12" s="41">
        <v>0</v>
      </c>
      <c r="N12" s="57"/>
      <c r="O12" s="49">
        <f t="shared" ref="O12:O13" si="1">(M12*F12*D12)</f>
        <v>0</v>
      </c>
    </row>
    <row r="13" spans="1:15" s="40" customFormat="1" x14ac:dyDescent="0.25">
      <c r="A13" s="43" t="s">
        <v>36</v>
      </c>
      <c r="B13" s="44" t="s">
        <v>32</v>
      </c>
      <c r="C13" s="45">
        <v>5000</v>
      </c>
      <c r="D13" s="46">
        <v>2</v>
      </c>
      <c r="E13" s="47" t="s">
        <v>35</v>
      </c>
      <c r="F13" s="47">
        <v>21</v>
      </c>
      <c r="G13" s="42"/>
      <c r="H13" s="42"/>
      <c r="I13" s="57"/>
      <c r="J13" s="42"/>
      <c r="K13" s="42"/>
      <c r="L13" s="57"/>
      <c r="M13" s="41">
        <v>0</v>
      </c>
      <c r="N13" s="57"/>
      <c r="O13" s="49">
        <f t="shared" si="1"/>
        <v>0</v>
      </c>
    </row>
    <row r="14" spans="1:15" s="40" customFormat="1" x14ac:dyDescent="0.25">
      <c r="A14" s="43" t="s">
        <v>31</v>
      </c>
      <c r="B14" s="44" t="s">
        <v>37</v>
      </c>
      <c r="C14" s="45">
        <v>3000</v>
      </c>
      <c r="D14" s="46">
        <v>2</v>
      </c>
      <c r="E14" s="47" t="s">
        <v>33</v>
      </c>
      <c r="F14" s="47">
        <v>10</v>
      </c>
      <c r="G14" s="41">
        <v>0</v>
      </c>
      <c r="H14" s="41">
        <v>0</v>
      </c>
      <c r="I14" s="57"/>
      <c r="J14" s="41">
        <v>0</v>
      </c>
      <c r="K14" s="41">
        <v>0</v>
      </c>
      <c r="L14" s="57"/>
      <c r="M14" s="42"/>
      <c r="N14" s="57"/>
      <c r="O14" s="49">
        <f>(D14*F14*K14)+(D14*J14*12)</f>
        <v>0</v>
      </c>
    </row>
    <row r="15" spans="1:15" s="38" customFormat="1" x14ac:dyDescent="0.25">
      <c r="A15" s="43" t="s">
        <v>31</v>
      </c>
      <c r="B15" s="44" t="s">
        <v>37</v>
      </c>
      <c r="C15" s="45">
        <v>3000</v>
      </c>
      <c r="D15" s="46">
        <v>2</v>
      </c>
      <c r="E15" s="47" t="s">
        <v>34</v>
      </c>
      <c r="F15" s="47">
        <v>42</v>
      </c>
      <c r="G15" s="41">
        <v>0</v>
      </c>
      <c r="H15" s="41">
        <v>0</v>
      </c>
      <c r="I15" s="57"/>
      <c r="J15" s="42"/>
      <c r="K15" s="42"/>
      <c r="L15" s="57"/>
      <c r="M15" s="41">
        <v>0</v>
      </c>
      <c r="N15" s="57"/>
      <c r="O15" s="49">
        <f t="shared" ref="O15:O16" si="2">(M15*F15*D15)</f>
        <v>0</v>
      </c>
    </row>
    <row r="16" spans="1:15" s="38" customFormat="1" x14ac:dyDescent="0.25">
      <c r="A16" s="43" t="s">
        <v>31</v>
      </c>
      <c r="B16" s="44" t="s">
        <v>37</v>
      </c>
      <c r="C16" s="45">
        <v>3000</v>
      </c>
      <c r="D16" s="46">
        <v>2</v>
      </c>
      <c r="E16" s="47" t="s">
        <v>35</v>
      </c>
      <c r="F16" s="47">
        <v>21</v>
      </c>
      <c r="G16" s="41">
        <v>0</v>
      </c>
      <c r="H16" s="41">
        <v>0</v>
      </c>
      <c r="I16" s="57"/>
      <c r="J16" s="42"/>
      <c r="K16" s="42"/>
      <c r="L16" s="57"/>
      <c r="M16" s="41">
        <v>0</v>
      </c>
      <c r="N16" s="57"/>
      <c r="O16" s="49">
        <f t="shared" si="2"/>
        <v>0</v>
      </c>
    </row>
    <row r="17" spans="1:15" s="40" customFormat="1" x14ac:dyDescent="0.25">
      <c r="A17" s="43" t="s">
        <v>31</v>
      </c>
      <c r="B17" s="44" t="s">
        <v>37</v>
      </c>
      <c r="C17" s="45">
        <v>5000</v>
      </c>
      <c r="D17" s="46">
        <v>2</v>
      </c>
      <c r="E17" s="47" t="s">
        <v>33</v>
      </c>
      <c r="F17" s="47">
        <v>10</v>
      </c>
      <c r="G17" s="41">
        <v>0</v>
      </c>
      <c r="H17" s="41">
        <v>0</v>
      </c>
      <c r="I17" s="57"/>
      <c r="J17" s="41">
        <v>0</v>
      </c>
      <c r="K17" s="41">
        <v>0</v>
      </c>
      <c r="L17" s="57"/>
      <c r="M17" s="42"/>
      <c r="N17" s="57"/>
      <c r="O17" s="49">
        <f>(D17*F17*K17)+(D17*J17*12)</f>
        <v>0</v>
      </c>
    </row>
    <row r="18" spans="1:15" s="38" customFormat="1" x14ac:dyDescent="0.25">
      <c r="A18" s="43" t="s">
        <v>31</v>
      </c>
      <c r="B18" s="44" t="s">
        <v>37</v>
      </c>
      <c r="C18" s="45">
        <v>5000</v>
      </c>
      <c r="D18" s="46">
        <v>2</v>
      </c>
      <c r="E18" s="47" t="s">
        <v>34</v>
      </c>
      <c r="F18" s="47">
        <v>42</v>
      </c>
      <c r="G18" s="41">
        <v>0</v>
      </c>
      <c r="H18" s="41">
        <v>0</v>
      </c>
      <c r="I18" s="57"/>
      <c r="J18" s="42"/>
      <c r="K18" s="42"/>
      <c r="L18" s="57"/>
      <c r="M18" s="41">
        <v>0</v>
      </c>
      <c r="N18" s="57"/>
      <c r="O18" s="49">
        <f t="shared" ref="O18:O20" si="3">(M18*F18*D18)</f>
        <v>0</v>
      </c>
    </row>
    <row r="19" spans="1:15" s="38" customFormat="1" x14ac:dyDescent="0.25">
      <c r="A19" s="43" t="s">
        <v>31</v>
      </c>
      <c r="B19" s="44" t="s">
        <v>37</v>
      </c>
      <c r="C19" s="45">
        <v>5000</v>
      </c>
      <c r="D19" s="46">
        <v>2</v>
      </c>
      <c r="E19" s="47" t="s">
        <v>35</v>
      </c>
      <c r="F19" s="47">
        <v>21</v>
      </c>
      <c r="G19" s="41">
        <v>0</v>
      </c>
      <c r="H19" s="41">
        <v>0</v>
      </c>
      <c r="I19" s="57"/>
      <c r="J19" s="42"/>
      <c r="K19" s="42"/>
      <c r="L19" s="57"/>
      <c r="M19" s="41">
        <v>0</v>
      </c>
      <c r="N19" s="57"/>
      <c r="O19" s="49">
        <f t="shared" si="3"/>
        <v>0</v>
      </c>
    </row>
    <row r="20" spans="1:15" s="40" customFormat="1" x14ac:dyDescent="0.25">
      <c r="A20" s="43" t="s">
        <v>31</v>
      </c>
      <c r="B20" s="44" t="s">
        <v>37</v>
      </c>
      <c r="C20" s="45">
        <v>5000</v>
      </c>
      <c r="D20" s="46">
        <v>2</v>
      </c>
      <c r="E20" s="47" t="s">
        <v>38</v>
      </c>
      <c r="F20" s="47">
        <v>11</v>
      </c>
      <c r="G20" s="41">
        <v>0</v>
      </c>
      <c r="H20" s="41">
        <v>0</v>
      </c>
      <c r="I20" s="57"/>
      <c r="J20" s="42"/>
      <c r="K20" s="42"/>
      <c r="L20" s="57"/>
      <c r="M20" s="41">
        <v>0</v>
      </c>
      <c r="N20" s="57"/>
      <c r="O20" s="49">
        <f t="shared" si="3"/>
        <v>0</v>
      </c>
    </row>
    <row r="21" spans="1:15" s="38" customFormat="1" x14ac:dyDescent="0.25">
      <c r="A21" s="43" t="s">
        <v>36</v>
      </c>
      <c r="B21" s="44" t="s">
        <v>37</v>
      </c>
      <c r="C21" s="45">
        <v>5000</v>
      </c>
      <c r="D21" s="46">
        <v>2</v>
      </c>
      <c r="E21" s="47" t="s">
        <v>33</v>
      </c>
      <c r="F21" s="47">
        <v>10</v>
      </c>
      <c r="G21" s="42"/>
      <c r="H21" s="42"/>
      <c r="I21" s="57"/>
      <c r="J21" s="42"/>
      <c r="K21" s="41">
        <v>0</v>
      </c>
      <c r="L21" s="57"/>
      <c r="M21" s="42"/>
      <c r="N21" s="57"/>
      <c r="O21" s="49">
        <f>(D21*F21*K21)</f>
        <v>0</v>
      </c>
    </row>
    <row r="22" spans="1:15" s="38" customFormat="1" x14ac:dyDescent="0.25">
      <c r="A22" s="43" t="s">
        <v>36</v>
      </c>
      <c r="B22" s="44" t="s">
        <v>37</v>
      </c>
      <c r="C22" s="45">
        <v>5000</v>
      </c>
      <c r="D22" s="46">
        <v>2</v>
      </c>
      <c r="E22" s="47" t="s">
        <v>34</v>
      </c>
      <c r="F22" s="47">
        <v>42</v>
      </c>
      <c r="G22" s="42"/>
      <c r="H22" s="42"/>
      <c r="I22" s="57"/>
      <c r="J22" s="42"/>
      <c r="K22" s="42"/>
      <c r="L22" s="57"/>
      <c r="M22" s="41">
        <v>0</v>
      </c>
      <c r="N22" s="57"/>
      <c r="O22" s="49">
        <f t="shared" ref="O22:O23" si="4">(M22*F22*D22)</f>
        <v>0</v>
      </c>
    </row>
    <row r="23" spans="1:15" s="40" customFormat="1" x14ac:dyDescent="0.25">
      <c r="A23" s="43" t="s">
        <v>36</v>
      </c>
      <c r="B23" s="44" t="s">
        <v>37</v>
      </c>
      <c r="C23" s="45">
        <v>5000</v>
      </c>
      <c r="D23" s="46">
        <v>2</v>
      </c>
      <c r="E23" s="47" t="s">
        <v>35</v>
      </c>
      <c r="F23" s="47">
        <v>21</v>
      </c>
      <c r="G23" s="42"/>
      <c r="H23" s="42"/>
      <c r="I23" s="57"/>
      <c r="J23" s="42"/>
      <c r="K23" s="42"/>
      <c r="L23" s="57"/>
      <c r="M23" s="41">
        <v>0</v>
      </c>
      <c r="N23" s="57"/>
      <c r="O23" s="49">
        <f t="shared" si="4"/>
        <v>0</v>
      </c>
    </row>
    <row r="24" spans="1:15" x14ac:dyDescent="0.25">
      <c r="A24" s="43" t="s">
        <v>31</v>
      </c>
      <c r="B24" s="44" t="s">
        <v>39</v>
      </c>
      <c r="C24" s="45">
        <v>3000</v>
      </c>
      <c r="D24" s="46">
        <v>2</v>
      </c>
      <c r="E24" s="47" t="s">
        <v>33</v>
      </c>
      <c r="F24" s="47">
        <v>10</v>
      </c>
      <c r="G24" s="41">
        <v>0</v>
      </c>
      <c r="H24" s="41">
        <v>0</v>
      </c>
      <c r="I24" s="57"/>
      <c r="J24" s="41">
        <v>0</v>
      </c>
      <c r="K24" s="41">
        <v>0</v>
      </c>
      <c r="L24" s="57"/>
      <c r="M24" s="42"/>
      <c r="N24" s="57"/>
      <c r="O24" s="49">
        <f>(D24*F24*K24)+(D24*J24*12)</f>
        <v>0</v>
      </c>
    </row>
    <row r="25" spans="1:15" x14ac:dyDescent="0.25">
      <c r="A25" s="43" t="s">
        <v>31</v>
      </c>
      <c r="B25" s="44" t="s">
        <v>39</v>
      </c>
      <c r="C25" s="45">
        <v>3000</v>
      </c>
      <c r="D25" s="46">
        <v>2</v>
      </c>
      <c r="E25" s="47" t="s">
        <v>34</v>
      </c>
      <c r="F25" s="47">
        <v>42</v>
      </c>
      <c r="G25" s="41">
        <v>0</v>
      </c>
      <c r="H25" s="41">
        <v>0</v>
      </c>
      <c r="I25" s="57"/>
      <c r="J25" s="42"/>
      <c r="K25" s="42"/>
      <c r="L25" s="57"/>
      <c r="M25" s="41">
        <v>0</v>
      </c>
      <c r="N25" s="57"/>
      <c r="O25" s="49">
        <f t="shared" ref="O25:O26" si="5">(M25*F25*D25)</f>
        <v>0</v>
      </c>
    </row>
    <row r="26" spans="1:15" x14ac:dyDescent="0.25">
      <c r="A26" s="43" t="s">
        <v>31</v>
      </c>
      <c r="B26" s="44" t="s">
        <v>39</v>
      </c>
      <c r="C26" s="45">
        <v>3000</v>
      </c>
      <c r="D26" s="46">
        <v>2</v>
      </c>
      <c r="E26" s="47" t="s">
        <v>35</v>
      </c>
      <c r="F26" s="47">
        <v>21</v>
      </c>
      <c r="G26" s="41">
        <v>0</v>
      </c>
      <c r="H26" s="41">
        <v>0</v>
      </c>
      <c r="I26" s="57"/>
      <c r="J26" s="42"/>
      <c r="K26" s="42"/>
      <c r="L26" s="57"/>
      <c r="M26" s="41">
        <v>0</v>
      </c>
      <c r="N26" s="57"/>
      <c r="O26" s="49">
        <f t="shared" si="5"/>
        <v>0</v>
      </c>
    </row>
    <row r="27" spans="1:15" s="40" customFormat="1" x14ac:dyDescent="0.25">
      <c r="A27" s="43" t="s">
        <v>31</v>
      </c>
      <c r="B27" s="44" t="s">
        <v>39</v>
      </c>
      <c r="C27" s="45">
        <v>5000</v>
      </c>
      <c r="D27" s="46">
        <v>2</v>
      </c>
      <c r="E27" s="47" t="s">
        <v>33</v>
      </c>
      <c r="F27" s="47">
        <v>10</v>
      </c>
      <c r="G27" s="41">
        <v>0</v>
      </c>
      <c r="H27" s="41">
        <v>0</v>
      </c>
      <c r="I27" s="57"/>
      <c r="J27" s="41">
        <v>0</v>
      </c>
      <c r="K27" s="41">
        <v>0</v>
      </c>
      <c r="L27" s="57"/>
      <c r="M27" s="42"/>
      <c r="N27" s="57"/>
      <c r="O27" s="49">
        <f>(D27*F27*K27)+(D27*J27*12)</f>
        <v>0</v>
      </c>
    </row>
    <row r="28" spans="1:15" s="40" customFormat="1" x14ac:dyDescent="0.25">
      <c r="A28" s="43" t="s">
        <v>31</v>
      </c>
      <c r="B28" s="44" t="s">
        <v>39</v>
      </c>
      <c r="C28" s="45">
        <v>5000</v>
      </c>
      <c r="D28" s="46">
        <v>2</v>
      </c>
      <c r="E28" s="47" t="s">
        <v>34</v>
      </c>
      <c r="F28" s="47">
        <v>42</v>
      </c>
      <c r="G28" s="41">
        <v>0</v>
      </c>
      <c r="H28" s="41">
        <v>0</v>
      </c>
      <c r="I28" s="57"/>
      <c r="J28" s="42"/>
      <c r="K28" s="42"/>
      <c r="L28" s="57"/>
      <c r="M28" s="41">
        <v>0</v>
      </c>
      <c r="N28" s="57"/>
      <c r="O28" s="49">
        <f t="shared" ref="O28:O29" si="6">(M28*F28*D28)</f>
        <v>0</v>
      </c>
    </row>
    <row r="29" spans="1:15" s="40" customFormat="1" x14ac:dyDescent="0.25">
      <c r="A29" s="43" t="s">
        <v>31</v>
      </c>
      <c r="B29" s="44" t="s">
        <v>39</v>
      </c>
      <c r="C29" s="45">
        <v>5000</v>
      </c>
      <c r="D29" s="46">
        <v>2</v>
      </c>
      <c r="E29" s="47" t="s">
        <v>35</v>
      </c>
      <c r="F29" s="47">
        <v>21</v>
      </c>
      <c r="G29" s="41">
        <v>0</v>
      </c>
      <c r="H29" s="41">
        <v>0</v>
      </c>
      <c r="I29" s="57"/>
      <c r="J29" s="42"/>
      <c r="K29" s="42"/>
      <c r="L29" s="57"/>
      <c r="M29" s="41">
        <v>0</v>
      </c>
      <c r="N29" s="57"/>
      <c r="O29" s="49">
        <f t="shared" si="6"/>
        <v>0</v>
      </c>
    </row>
    <row r="30" spans="1:15" s="40" customFormat="1" x14ac:dyDescent="0.25">
      <c r="A30" s="43" t="s">
        <v>31</v>
      </c>
      <c r="B30" s="44" t="s">
        <v>40</v>
      </c>
      <c r="C30" s="45">
        <v>3000</v>
      </c>
      <c r="D30" s="46">
        <v>2</v>
      </c>
      <c r="E30" s="47" t="s">
        <v>33</v>
      </c>
      <c r="F30" s="47">
        <v>10</v>
      </c>
      <c r="G30" s="41">
        <v>0</v>
      </c>
      <c r="H30" s="41">
        <v>0</v>
      </c>
      <c r="I30" s="57"/>
      <c r="J30" s="41">
        <v>0</v>
      </c>
      <c r="K30" s="41">
        <v>0</v>
      </c>
      <c r="L30" s="57"/>
      <c r="M30" s="42"/>
      <c r="N30" s="57"/>
      <c r="O30" s="49">
        <f>(D30*F30*K30)+(D30*J30*12)</f>
        <v>0</v>
      </c>
    </row>
    <row r="31" spans="1:15" x14ac:dyDescent="0.25">
      <c r="A31" s="43" t="s">
        <v>31</v>
      </c>
      <c r="B31" s="44" t="s">
        <v>41</v>
      </c>
      <c r="C31" s="45">
        <v>800</v>
      </c>
      <c r="D31" s="46">
        <v>2</v>
      </c>
      <c r="E31" s="47" t="s">
        <v>33</v>
      </c>
      <c r="F31" s="47">
        <v>10</v>
      </c>
      <c r="G31" s="41">
        <v>0</v>
      </c>
      <c r="H31" s="41">
        <v>0</v>
      </c>
      <c r="I31" s="58"/>
      <c r="J31" s="41">
        <v>0</v>
      </c>
      <c r="K31" s="41">
        <v>0</v>
      </c>
      <c r="L31" s="58"/>
      <c r="M31" s="42"/>
      <c r="N31" s="58"/>
      <c r="O31" s="49">
        <f>(D31*F31*K31)+(D31*J31*12)</f>
        <v>0</v>
      </c>
    </row>
    <row r="32" spans="1:15" ht="15.75" thickBot="1" x14ac:dyDescent="0.3"/>
    <row r="33" spans="1:15" ht="15.75" thickBot="1" x14ac:dyDescent="0.3">
      <c r="I33" s="22"/>
      <c r="J33" s="21" t="s">
        <v>42</v>
      </c>
      <c r="K33" s="22"/>
      <c r="L33" s="22"/>
      <c r="M33" s="22"/>
      <c r="N33" s="22"/>
      <c r="O33" s="23">
        <f>SUM(O5:O31)</f>
        <v>0</v>
      </c>
    </row>
    <row r="34" spans="1:15" x14ac:dyDescent="0.25">
      <c r="A34" s="15" t="s">
        <v>43</v>
      </c>
    </row>
    <row r="35" spans="1:15" x14ac:dyDescent="0.25">
      <c r="A35" s="15" t="s">
        <v>44</v>
      </c>
    </row>
  </sheetData>
  <autoFilter ref="A4:P31" xr:uid="{00000000-0001-0000-0100-000000000000}"/>
  <mergeCells count="3">
    <mergeCell ref="I5:I31"/>
    <mergeCell ref="L5:L31"/>
    <mergeCell ref="N5:N31"/>
  </mergeCells>
  <phoneticPr fontId="17" type="noConversion"/>
  <pageMargins left="0.7" right="0.7" top="0.75" bottom="0.75" header="0.3" footer="0.3"/>
  <pageSetup paperSize="9"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52"/>
  <sheetViews>
    <sheetView topLeftCell="A28" zoomScaleNormal="100" workbookViewId="0">
      <selection activeCell="D4" sqref="D4"/>
    </sheetView>
  </sheetViews>
  <sheetFormatPr defaultRowHeight="15" customHeight="1" x14ac:dyDescent="0.25"/>
  <cols>
    <col min="1" max="1" width="21.28515625" customWidth="1"/>
    <col min="2" max="2" width="18.85546875" bestFit="1" customWidth="1"/>
    <col min="3" max="3" width="16.5703125" customWidth="1"/>
    <col min="5" max="5" width="18.7109375" bestFit="1" customWidth="1"/>
    <col min="6" max="6" width="20" customWidth="1"/>
    <col min="7" max="7" width="21.140625" customWidth="1"/>
    <col min="8" max="8" width="18.85546875" customWidth="1"/>
    <col min="9" max="9" width="18.28515625" customWidth="1"/>
    <col min="10" max="10" width="20.42578125" customWidth="1"/>
  </cols>
  <sheetData>
    <row r="1" spans="1:10" ht="18.75" x14ac:dyDescent="0.3">
      <c r="A1" s="36" t="s">
        <v>9</v>
      </c>
      <c r="D1" s="1"/>
      <c r="E1" t="s">
        <v>2</v>
      </c>
    </row>
    <row r="3" spans="1:10" x14ac:dyDescent="0.25">
      <c r="A3" s="13"/>
      <c r="B3" s="12"/>
      <c r="C3" s="12"/>
      <c r="D3" s="12"/>
      <c r="E3" s="12"/>
      <c r="F3" s="12"/>
      <c r="G3" s="14" t="s">
        <v>18</v>
      </c>
      <c r="H3" s="14" t="s">
        <v>19</v>
      </c>
      <c r="I3" s="14" t="s">
        <v>45</v>
      </c>
      <c r="J3" s="14"/>
    </row>
    <row r="4" spans="1:10" ht="51" x14ac:dyDescent="0.25">
      <c r="A4" s="16" t="s">
        <v>6</v>
      </c>
      <c r="B4" s="17" t="s">
        <v>21</v>
      </c>
      <c r="C4" s="17" t="s">
        <v>22</v>
      </c>
      <c r="D4" s="17" t="s">
        <v>23</v>
      </c>
      <c r="E4" s="17" t="s">
        <v>24</v>
      </c>
      <c r="F4" s="17" t="s">
        <v>25</v>
      </c>
      <c r="G4" s="17" t="s">
        <v>27</v>
      </c>
      <c r="H4" s="17" t="s">
        <v>28</v>
      </c>
      <c r="I4" s="17" t="s">
        <v>29</v>
      </c>
      <c r="J4" s="4" t="s">
        <v>30</v>
      </c>
    </row>
    <row r="5" spans="1:10" s="38" customFormat="1" ht="15.6" customHeight="1" x14ac:dyDescent="0.25">
      <c r="A5" s="43" t="s">
        <v>46</v>
      </c>
      <c r="B5" s="44" t="s">
        <v>32</v>
      </c>
      <c r="C5" s="45">
        <v>140</v>
      </c>
      <c r="D5" s="46">
        <v>5</v>
      </c>
      <c r="E5" s="47"/>
      <c r="F5" s="47"/>
      <c r="G5" s="41">
        <v>0</v>
      </c>
      <c r="H5" s="42"/>
      <c r="I5" s="42"/>
      <c r="J5" s="49">
        <f>D5*G5*12</f>
        <v>0</v>
      </c>
    </row>
    <row r="6" spans="1:10" s="38" customFormat="1" ht="15.6" customHeight="1" x14ac:dyDescent="0.25">
      <c r="A6" s="43" t="s">
        <v>46</v>
      </c>
      <c r="B6" s="44" t="s">
        <v>32</v>
      </c>
      <c r="C6" s="45">
        <v>240</v>
      </c>
      <c r="D6" s="46">
        <v>10</v>
      </c>
      <c r="E6" s="47"/>
      <c r="F6" s="47"/>
      <c r="G6" s="41">
        <v>0</v>
      </c>
      <c r="H6" s="42"/>
      <c r="I6" s="42"/>
      <c r="J6" s="49">
        <f>D6*G6*12</f>
        <v>0</v>
      </c>
    </row>
    <row r="7" spans="1:10" s="38" customFormat="1" ht="15.6" customHeight="1" x14ac:dyDescent="0.25">
      <c r="A7" s="43" t="s">
        <v>47</v>
      </c>
      <c r="B7" s="44" t="s">
        <v>32</v>
      </c>
      <c r="C7" s="45">
        <v>240</v>
      </c>
      <c r="D7" s="46">
        <v>5</v>
      </c>
      <c r="E7" s="47" t="s">
        <v>33</v>
      </c>
      <c r="F7" s="47">
        <v>10</v>
      </c>
      <c r="G7" s="41">
        <v>0</v>
      </c>
      <c r="H7" s="41">
        <v>0</v>
      </c>
      <c r="I7" s="42"/>
      <c r="J7" s="49">
        <f>(D7*F7*H7)+(D7*G7*12)</f>
        <v>0</v>
      </c>
    </row>
    <row r="8" spans="1:10" s="40" customFormat="1" x14ac:dyDescent="0.25">
      <c r="A8" s="43" t="s">
        <v>47</v>
      </c>
      <c r="B8" s="44" t="s">
        <v>32</v>
      </c>
      <c r="C8" s="45">
        <v>240</v>
      </c>
      <c r="D8" s="46">
        <v>5</v>
      </c>
      <c r="E8" s="47" t="s">
        <v>34</v>
      </c>
      <c r="F8" s="47">
        <v>42</v>
      </c>
      <c r="G8" s="42"/>
      <c r="H8" s="42"/>
      <c r="I8" s="41">
        <v>0</v>
      </c>
      <c r="J8" s="49">
        <f>I8*D8*F8</f>
        <v>0</v>
      </c>
    </row>
    <row r="9" spans="1:10" s="40" customFormat="1" x14ac:dyDescent="0.25">
      <c r="A9" s="43" t="s">
        <v>47</v>
      </c>
      <c r="B9" s="44" t="s">
        <v>32</v>
      </c>
      <c r="C9" s="45">
        <v>240</v>
      </c>
      <c r="D9" s="46">
        <v>5</v>
      </c>
      <c r="E9" s="47" t="s">
        <v>35</v>
      </c>
      <c r="F9" s="47">
        <v>21</v>
      </c>
      <c r="G9" s="42"/>
      <c r="H9" s="42"/>
      <c r="I9" s="41">
        <v>0</v>
      </c>
      <c r="J9" s="49">
        <f>I9*D9*F9</f>
        <v>0</v>
      </c>
    </row>
    <row r="10" spans="1:10" s="38" customFormat="1" ht="15" customHeight="1" x14ac:dyDescent="0.25">
      <c r="A10" s="43" t="s">
        <v>47</v>
      </c>
      <c r="B10" s="44" t="s">
        <v>32</v>
      </c>
      <c r="C10" s="45">
        <v>660</v>
      </c>
      <c r="D10" s="46">
        <v>5</v>
      </c>
      <c r="E10" s="47" t="s">
        <v>33</v>
      </c>
      <c r="F10" s="47">
        <v>10</v>
      </c>
      <c r="G10" s="41">
        <v>0</v>
      </c>
      <c r="H10" s="41">
        <v>0</v>
      </c>
      <c r="I10" s="42"/>
      <c r="J10" s="49">
        <f>(D10*F10*H10)+(D10*G10*12)</f>
        <v>0</v>
      </c>
    </row>
    <row r="11" spans="1:10" x14ac:dyDescent="0.25">
      <c r="A11" s="43" t="s">
        <v>48</v>
      </c>
      <c r="B11" s="44" t="s">
        <v>32</v>
      </c>
      <c r="C11" s="45">
        <v>660</v>
      </c>
      <c r="D11" s="46">
        <v>5</v>
      </c>
      <c r="E11" s="47" t="s">
        <v>34</v>
      </c>
      <c r="F11" s="47">
        <v>42</v>
      </c>
      <c r="G11" s="42"/>
      <c r="H11" s="42"/>
      <c r="I11" s="41">
        <v>0</v>
      </c>
      <c r="J11" s="49">
        <f>I11*D11*F11</f>
        <v>0</v>
      </c>
    </row>
    <row r="12" spans="1:10" s="38" customFormat="1" x14ac:dyDescent="0.25">
      <c r="A12" s="43" t="s">
        <v>48</v>
      </c>
      <c r="B12" s="44" t="s">
        <v>32</v>
      </c>
      <c r="C12" s="45">
        <v>660</v>
      </c>
      <c r="D12" s="46">
        <v>5</v>
      </c>
      <c r="E12" s="47" t="s">
        <v>35</v>
      </c>
      <c r="F12" s="47">
        <v>21</v>
      </c>
      <c r="G12" s="42"/>
      <c r="H12" s="42"/>
      <c r="I12" s="41">
        <v>0</v>
      </c>
      <c r="J12" s="49">
        <f>I12*D12*F12</f>
        <v>0</v>
      </c>
    </row>
    <row r="13" spans="1:10" s="38" customFormat="1" ht="15.6" customHeight="1" x14ac:dyDescent="0.25">
      <c r="A13" s="43" t="s">
        <v>47</v>
      </c>
      <c r="B13" s="44" t="s">
        <v>32</v>
      </c>
      <c r="C13" s="45">
        <v>1100</v>
      </c>
      <c r="D13" s="46">
        <v>20</v>
      </c>
      <c r="E13" s="47" t="s">
        <v>33</v>
      </c>
      <c r="F13" s="47">
        <v>10</v>
      </c>
      <c r="G13" s="41">
        <v>0</v>
      </c>
      <c r="H13" s="41">
        <v>0</v>
      </c>
      <c r="I13" s="42"/>
      <c r="J13" s="49">
        <f>(D13*F13*H13)+(D13*G13*12)</f>
        <v>0</v>
      </c>
    </row>
    <row r="14" spans="1:10" s="40" customFormat="1" x14ac:dyDescent="0.25">
      <c r="A14" s="43" t="s">
        <v>47</v>
      </c>
      <c r="B14" s="44" t="s">
        <v>32</v>
      </c>
      <c r="C14" s="45">
        <v>1100</v>
      </c>
      <c r="D14" s="46">
        <v>5</v>
      </c>
      <c r="E14" s="47" t="s">
        <v>49</v>
      </c>
      <c r="F14" s="47">
        <v>84</v>
      </c>
      <c r="G14" s="42"/>
      <c r="H14" s="42"/>
      <c r="I14" s="41">
        <v>0</v>
      </c>
      <c r="J14" s="49">
        <f t="shared" ref="J14:J16" si="0">I14*D14*F14</f>
        <v>0</v>
      </c>
    </row>
    <row r="15" spans="1:10" s="40" customFormat="1" x14ac:dyDescent="0.25">
      <c r="A15" s="43" t="s">
        <v>47</v>
      </c>
      <c r="B15" s="44" t="s">
        <v>32</v>
      </c>
      <c r="C15" s="45">
        <v>1100</v>
      </c>
      <c r="D15" s="46">
        <v>5</v>
      </c>
      <c r="E15" s="47" t="s">
        <v>34</v>
      </c>
      <c r="F15" s="47">
        <v>42</v>
      </c>
      <c r="G15" s="42"/>
      <c r="H15" s="42"/>
      <c r="I15" s="41">
        <v>0</v>
      </c>
      <c r="J15" s="49">
        <f t="shared" si="0"/>
        <v>0</v>
      </c>
    </row>
    <row r="16" spans="1:10" s="38" customFormat="1" x14ac:dyDescent="0.25">
      <c r="A16" s="43" t="s">
        <v>47</v>
      </c>
      <c r="B16" s="44" t="s">
        <v>32</v>
      </c>
      <c r="C16" s="45">
        <v>1100</v>
      </c>
      <c r="D16" s="46">
        <v>5</v>
      </c>
      <c r="E16" s="47" t="s">
        <v>35</v>
      </c>
      <c r="F16" s="47">
        <v>21</v>
      </c>
      <c r="G16" s="42"/>
      <c r="H16" s="42"/>
      <c r="I16" s="41">
        <v>0</v>
      </c>
      <c r="J16" s="49">
        <f t="shared" si="0"/>
        <v>0</v>
      </c>
    </row>
    <row r="17" spans="1:10" s="40" customFormat="1" x14ac:dyDescent="0.25">
      <c r="A17" s="43" t="s">
        <v>47</v>
      </c>
      <c r="B17" s="44" t="s">
        <v>37</v>
      </c>
      <c r="C17" s="45">
        <v>240</v>
      </c>
      <c r="D17" s="46">
        <v>25</v>
      </c>
      <c r="E17" s="47" t="s">
        <v>33</v>
      </c>
      <c r="F17" s="47">
        <v>10</v>
      </c>
      <c r="G17" s="41">
        <v>0</v>
      </c>
      <c r="H17" s="41">
        <v>0</v>
      </c>
      <c r="I17" s="42"/>
      <c r="J17" s="49">
        <f>(D17*F17*H17)+(D17*G17*12)</f>
        <v>0</v>
      </c>
    </row>
    <row r="18" spans="1:10" s="40" customFormat="1" x14ac:dyDescent="0.25">
      <c r="A18" s="43" t="s">
        <v>47</v>
      </c>
      <c r="B18" s="44" t="s">
        <v>37</v>
      </c>
      <c r="C18" s="45">
        <v>240</v>
      </c>
      <c r="D18" s="46">
        <v>5</v>
      </c>
      <c r="E18" s="47" t="s">
        <v>34</v>
      </c>
      <c r="F18" s="47">
        <v>42</v>
      </c>
      <c r="G18" s="42"/>
      <c r="H18" s="42"/>
      <c r="I18" s="41">
        <v>0</v>
      </c>
      <c r="J18" s="49">
        <f t="shared" ref="J18:J19" si="1">I18*D18*F18</f>
        <v>0</v>
      </c>
    </row>
    <row r="19" spans="1:10" s="40" customFormat="1" x14ac:dyDescent="0.25">
      <c r="A19" s="43" t="s">
        <v>47</v>
      </c>
      <c r="B19" s="44" t="s">
        <v>37</v>
      </c>
      <c r="C19" s="45">
        <v>240</v>
      </c>
      <c r="D19" s="46">
        <v>5</v>
      </c>
      <c r="E19" s="47" t="s">
        <v>35</v>
      </c>
      <c r="F19" s="47">
        <v>21</v>
      </c>
      <c r="G19" s="42"/>
      <c r="H19" s="42"/>
      <c r="I19" s="41">
        <v>0</v>
      </c>
      <c r="J19" s="49">
        <f t="shared" si="1"/>
        <v>0</v>
      </c>
    </row>
    <row r="20" spans="1:10" x14ac:dyDescent="0.25">
      <c r="A20" s="43" t="s">
        <v>47</v>
      </c>
      <c r="B20" s="44" t="s">
        <v>37</v>
      </c>
      <c r="C20" s="45">
        <v>660</v>
      </c>
      <c r="D20" s="46">
        <v>5</v>
      </c>
      <c r="E20" s="47" t="s">
        <v>33</v>
      </c>
      <c r="F20" s="47">
        <v>10</v>
      </c>
      <c r="G20" s="41">
        <v>0</v>
      </c>
      <c r="H20" s="41">
        <v>0</v>
      </c>
      <c r="I20" s="42"/>
      <c r="J20" s="49">
        <f>(D20*F20*H20)+(D20*G20*12)</f>
        <v>0</v>
      </c>
    </row>
    <row r="21" spans="1:10" s="40" customFormat="1" x14ac:dyDescent="0.25">
      <c r="A21" s="43" t="s">
        <v>47</v>
      </c>
      <c r="B21" s="44" t="s">
        <v>37</v>
      </c>
      <c r="C21" s="45">
        <v>660</v>
      </c>
      <c r="D21" s="46">
        <v>5</v>
      </c>
      <c r="E21" s="47" t="s">
        <v>34</v>
      </c>
      <c r="F21" s="47">
        <v>42</v>
      </c>
      <c r="G21" s="42"/>
      <c r="H21" s="42"/>
      <c r="I21" s="41">
        <v>0</v>
      </c>
      <c r="J21" s="49">
        <f t="shared" ref="J21:J23" si="2">I21*D21*F21</f>
        <v>0</v>
      </c>
    </row>
    <row r="22" spans="1:10" x14ac:dyDescent="0.25">
      <c r="A22" s="43" t="s">
        <v>47</v>
      </c>
      <c r="B22" s="44" t="s">
        <v>37</v>
      </c>
      <c r="C22" s="45">
        <v>660</v>
      </c>
      <c r="D22" s="46">
        <v>5</v>
      </c>
      <c r="E22" s="47" t="s">
        <v>35</v>
      </c>
      <c r="F22" s="47">
        <v>21</v>
      </c>
      <c r="G22" s="42"/>
      <c r="H22" s="42"/>
      <c r="I22" s="41">
        <v>0</v>
      </c>
      <c r="J22" s="49">
        <f t="shared" si="2"/>
        <v>0</v>
      </c>
    </row>
    <row r="23" spans="1:10" s="40" customFormat="1" x14ac:dyDescent="0.25">
      <c r="A23" s="43" t="s">
        <v>47</v>
      </c>
      <c r="B23" s="44" t="s">
        <v>37</v>
      </c>
      <c r="C23" s="45">
        <v>660</v>
      </c>
      <c r="D23" s="46">
        <v>5</v>
      </c>
      <c r="E23" s="47" t="s">
        <v>38</v>
      </c>
      <c r="F23" s="47">
        <v>10</v>
      </c>
      <c r="G23" s="42"/>
      <c r="H23" s="42"/>
      <c r="I23" s="41">
        <v>0</v>
      </c>
      <c r="J23" s="49">
        <f t="shared" si="2"/>
        <v>0</v>
      </c>
    </row>
    <row r="24" spans="1:10" s="40" customFormat="1" x14ac:dyDescent="0.25">
      <c r="A24" s="43" t="s">
        <v>47</v>
      </c>
      <c r="B24" s="44" t="s">
        <v>37</v>
      </c>
      <c r="C24" s="45">
        <v>1100</v>
      </c>
      <c r="D24" s="46">
        <v>20</v>
      </c>
      <c r="E24" s="47" t="s">
        <v>33</v>
      </c>
      <c r="F24" s="47">
        <v>10</v>
      </c>
      <c r="G24" s="41">
        <v>0</v>
      </c>
      <c r="H24" s="41">
        <v>0</v>
      </c>
      <c r="I24" s="42"/>
      <c r="J24" s="49">
        <f>(D24*F24*H24)+(D24*G24*12)</f>
        <v>0</v>
      </c>
    </row>
    <row r="25" spans="1:10" s="40" customFormat="1" x14ac:dyDescent="0.25">
      <c r="A25" s="43" t="s">
        <v>47</v>
      </c>
      <c r="B25" s="44" t="s">
        <v>37</v>
      </c>
      <c r="C25" s="45">
        <v>1100</v>
      </c>
      <c r="D25" s="46">
        <v>5</v>
      </c>
      <c r="E25" s="47" t="s">
        <v>34</v>
      </c>
      <c r="F25" s="47">
        <v>42</v>
      </c>
      <c r="G25" s="42"/>
      <c r="H25" s="42"/>
      <c r="I25" s="41">
        <v>0</v>
      </c>
      <c r="J25" s="49">
        <f t="shared" ref="J25:J26" si="3">I25*D25*F25</f>
        <v>0</v>
      </c>
    </row>
    <row r="26" spans="1:10" s="40" customFormat="1" x14ac:dyDescent="0.25">
      <c r="A26" s="43" t="s">
        <v>47</v>
      </c>
      <c r="B26" s="44" t="s">
        <v>37</v>
      </c>
      <c r="C26" s="45">
        <v>1100</v>
      </c>
      <c r="D26" s="46">
        <v>5</v>
      </c>
      <c r="E26" s="47" t="s">
        <v>35</v>
      </c>
      <c r="F26" s="47">
        <v>21</v>
      </c>
      <c r="G26" s="42"/>
      <c r="H26" s="42"/>
      <c r="I26" s="41">
        <v>0</v>
      </c>
      <c r="J26" s="49">
        <f t="shared" si="3"/>
        <v>0</v>
      </c>
    </row>
    <row r="27" spans="1:10" s="40" customFormat="1" x14ac:dyDescent="0.25">
      <c r="A27" s="43" t="s">
        <v>47</v>
      </c>
      <c r="B27" s="44" t="s">
        <v>50</v>
      </c>
      <c r="C27" s="45">
        <v>240</v>
      </c>
      <c r="D27" s="46">
        <v>20</v>
      </c>
      <c r="E27" s="47" t="s">
        <v>33</v>
      </c>
      <c r="F27" s="47">
        <v>10</v>
      </c>
      <c r="G27" s="41">
        <v>0</v>
      </c>
      <c r="H27" s="41">
        <v>0</v>
      </c>
      <c r="I27" s="42"/>
      <c r="J27" s="49">
        <f>(D27*F27*H27)+(D27*G27*12)</f>
        <v>0</v>
      </c>
    </row>
    <row r="28" spans="1:10" s="38" customFormat="1" ht="15" customHeight="1" x14ac:dyDescent="0.25">
      <c r="A28" s="43" t="s">
        <v>47</v>
      </c>
      <c r="B28" s="44" t="s">
        <v>50</v>
      </c>
      <c r="C28" s="45">
        <v>240</v>
      </c>
      <c r="D28" s="46">
        <v>5</v>
      </c>
      <c r="E28" s="47" t="s">
        <v>34</v>
      </c>
      <c r="F28" s="47">
        <v>42</v>
      </c>
      <c r="G28" s="42"/>
      <c r="H28" s="42"/>
      <c r="I28" s="41">
        <v>0</v>
      </c>
      <c r="J28" s="49">
        <f t="shared" ref="J28:J30" si="4">I28*D28*F28</f>
        <v>0</v>
      </c>
    </row>
    <row r="29" spans="1:10" s="38" customFormat="1" ht="15" customHeight="1" x14ac:dyDescent="0.25">
      <c r="A29" s="43" t="s">
        <v>47</v>
      </c>
      <c r="B29" s="44" t="s">
        <v>50</v>
      </c>
      <c r="C29" s="45">
        <v>240</v>
      </c>
      <c r="D29" s="46">
        <v>5</v>
      </c>
      <c r="E29" s="47" t="s">
        <v>35</v>
      </c>
      <c r="F29" s="47">
        <v>21</v>
      </c>
      <c r="G29" s="42"/>
      <c r="H29" s="42"/>
      <c r="I29" s="41">
        <v>0</v>
      </c>
      <c r="J29" s="49">
        <f t="shared" si="4"/>
        <v>0</v>
      </c>
    </row>
    <row r="30" spans="1:10" s="38" customFormat="1" ht="15.6" customHeight="1" x14ac:dyDescent="0.25">
      <c r="A30" s="43" t="s">
        <v>47</v>
      </c>
      <c r="B30" s="44" t="s">
        <v>50</v>
      </c>
      <c r="C30" s="45">
        <v>240</v>
      </c>
      <c r="D30" s="46">
        <v>5</v>
      </c>
      <c r="E30" s="47" t="s">
        <v>38</v>
      </c>
      <c r="F30" s="47">
        <v>10</v>
      </c>
      <c r="G30" s="42"/>
      <c r="H30" s="42"/>
      <c r="I30" s="41">
        <v>0</v>
      </c>
      <c r="J30" s="49">
        <f t="shared" si="4"/>
        <v>0</v>
      </c>
    </row>
    <row r="31" spans="1:10" s="40" customFormat="1" x14ac:dyDescent="0.25">
      <c r="A31" s="43" t="s">
        <v>47</v>
      </c>
      <c r="B31" s="44" t="s">
        <v>39</v>
      </c>
      <c r="C31" s="45">
        <v>240</v>
      </c>
      <c r="D31" s="46">
        <v>5</v>
      </c>
      <c r="E31" s="47" t="s">
        <v>33</v>
      </c>
      <c r="F31" s="47">
        <v>10</v>
      </c>
      <c r="G31" s="41">
        <v>0</v>
      </c>
      <c r="H31" s="41">
        <v>0</v>
      </c>
      <c r="I31" s="42"/>
      <c r="J31" s="49">
        <f>(D31*F31*H31)+(D31*G31*12)</f>
        <v>0</v>
      </c>
    </row>
    <row r="32" spans="1:10" s="40" customFormat="1" x14ac:dyDescent="0.25">
      <c r="A32" s="43" t="s">
        <v>47</v>
      </c>
      <c r="B32" s="44" t="s">
        <v>39</v>
      </c>
      <c r="C32" s="45">
        <v>240</v>
      </c>
      <c r="D32" s="46">
        <v>5</v>
      </c>
      <c r="E32" s="47" t="s">
        <v>34</v>
      </c>
      <c r="F32" s="47">
        <v>42</v>
      </c>
      <c r="G32" s="42"/>
      <c r="H32" s="42"/>
      <c r="I32" s="41">
        <v>0</v>
      </c>
      <c r="J32" s="49">
        <f t="shared" ref="J32:J33" si="5">I32*D32*F32</f>
        <v>0</v>
      </c>
    </row>
    <row r="33" spans="1:10" s="3" customFormat="1" x14ac:dyDescent="0.25">
      <c r="A33" s="43" t="s">
        <v>47</v>
      </c>
      <c r="B33" s="44" t="s">
        <v>39</v>
      </c>
      <c r="C33" s="45">
        <v>240</v>
      </c>
      <c r="D33" s="46">
        <v>5</v>
      </c>
      <c r="E33" s="47" t="s">
        <v>35</v>
      </c>
      <c r="F33" s="47">
        <v>21</v>
      </c>
      <c r="G33" s="42"/>
      <c r="H33" s="42"/>
      <c r="I33" s="41">
        <v>0</v>
      </c>
      <c r="J33" s="49">
        <f t="shared" si="5"/>
        <v>0</v>
      </c>
    </row>
    <row r="34" spans="1:10" s="38" customFormat="1" x14ac:dyDescent="0.25">
      <c r="A34" s="43" t="s">
        <v>47</v>
      </c>
      <c r="B34" s="44" t="s">
        <v>39</v>
      </c>
      <c r="C34" s="45">
        <v>660</v>
      </c>
      <c r="D34" s="46">
        <v>5</v>
      </c>
      <c r="E34" s="47" t="s">
        <v>33</v>
      </c>
      <c r="F34" s="47">
        <v>10</v>
      </c>
      <c r="G34" s="41">
        <v>0</v>
      </c>
      <c r="H34" s="41">
        <v>0</v>
      </c>
      <c r="I34" s="42"/>
      <c r="J34" s="49">
        <f>(D34*F34*H34)+(D34*G34*12)</f>
        <v>0</v>
      </c>
    </row>
    <row r="35" spans="1:10" s="38" customFormat="1" x14ac:dyDescent="0.25">
      <c r="A35" s="43" t="s">
        <v>47</v>
      </c>
      <c r="B35" s="44" t="s">
        <v>39</v>
      </c>
      <c r="C35" s="45">
        <v>660</v>
      </c>
      <c r="D35" s="46">
        <v>5</v>
      </c>
      <c r="E35" s="47" t="s">
        <v>34</v>
      </c>
      <c r="F35" s="47">
        <v>42</v>
      </c>
      <c r="G35" s="42"/>
      <c r="H35" s="42"/>
      <c r="I35" s="41">
        <v>0</v>
      </c>
      <c r="J35" s="49">
        <f t="shared" ref="J35:J36" si="6">I35*D35*F35</f>
        <v>0</v>
      </c>
    </row>
    <row r="36" spans="1:10" s="38" customFormat="1" x14ac:dyDescent="0.25">
      <c r="A36" s="43" t="s">
        <v>47</v>
      </c>
      <c r="B36" s="44" t="s">
        <v>39</v>
      </c>
      <c r="C36" s="45">
        <v>660</v>
      </c>
      <c r="D36" s="46">
        <v>5</v>
      </c>
      <c r="E36" s="47" t="s">
        <v>35</v>
      </c>
      <c r="F36" s="47">
        <v>21</v>
      </c>
      <c r="G36" s="42"/>
      <c r="H36" s="42"/>
      <c r="I36" s="41">
        <v>0</v>
      </c>
      <c r="J36" s="49">
        <f t="shared" si="6"/>
        <v>0</v>
      </c>
    </row>
    <row r="37" spans="1:10" s="38" customFormat="1" x14ac:dyDescent="0.25">
      <c r="A37" s="43" t="s">
        <v>47</v>
      </c>
      <c r="B37" s="44" t="s">
        <v>39</v>
      </c>
      <c r="C37" s="45">
        <v>1100</v>
      </c>
      <c r="D37" s="46">
        <v>10</v>
      </c>
      <c r="E37" s="47" t="s">
        <v>33</v>
      </c>
      <c r="F37" s="47">
        <v>10</v>
      </c>
      <c r="G37" s="41">
        <v>0</v>
      </c>
      <c r="H37" s="41">
        <v>0</v>
      </c>
      <c r="I37" s="42"/>
      <c r="J37" s="49">
        <f>(D37*F37*H37)+(D37*G37*12)</f>
        <v>0</v>
      </c>
    </row>
    <row r="38" spans="1:10" s="38" customFormat="1" x14ac:dyDescent="0.25">
      <c r="A38" s="43" t="s">
        <v>47</v>
      </c>
      <c r="B38" s="44" t="s">
        <v>39</v>
      </c>
      <c r="C38" s="45">
        <v>1100</v>
      </c>
      <c r="D38" s="46">
        <v>5</v>
      </c>
      <c r="E38" s="47" t="s">
        <v>34</v>
      </c>
      <c r="F38" s="47">
        <v>42</v>
      </c>
      <c r="G38" s="42"/>
      <c r="H38" s="42"/>
      <c r="I38" s="41">
        <v>0</v>
      </c>
      <c r="J38" s="49">
        <f t="shared" ref="J38:J39" si="7">I38*D38*F38</f>
        <v>0</v>
      </c>
    </row>
    <row r="39" spans="1:10" s="38" customFormat="1" x14ac:dyDescent="0.25">
      <c r="A39" s="43" t="s">
        <v>47</v>
      </c>
      <c r="B39" s="44" t="s">
        <v>39</v>
      </c>
      <c r="C39" s="45">
        <v>1100</v>
      </c>
      <c r="D39" s="46">
        <v>5</v>
      </c>
      <c r="E39" s="47" t="s">
        <v>35</v>
      </c>
      <c r="F39" s="47">
        <v>21</v>
      </c>
      <c r="G39" s="42"/>
      <c r="H39" s="42"/>
      <c r="I39" s="41">
        <v>0</v>
      </c>
      <c r="J39" s="49">
        <f t="shared" si="7"/>
        <v>0</v>
      </c>
    </row>
    <row r="40" spans="1:10" x14ac:dyDescent="0.25">
      <c r="A40" s="43" t="s">
        <v>47</v>
      </c>
      <c r="B40" s="44" t="s">
        <v>40</v>
      </c>
      <c r="C40" s="45">
        <v>240</v>
      </c>
      <c r="D40" s="46">
        <v>5</v>
      </c>
      <c r="E40" s="47" t="s">
        <v>33</v>
      </c>
      <c r="F40" s="47">
        <v>10</v>
      </c>
      <c r="G40" s="41">
        <v>0</v>
      </c>
      <c r="H40" s="41">
        <v>0</v>
      </c>
      <c r="I40" s="42"/>
      <c r="J40" s="49">
        <f t="shared" ref="J40:J42" si="8">(D40*F40*H40)+(D40*G40*12)</f>
        <v>0</v>
      </c>
    </row>
    <row r="41" spans="1:10" x14ac:dyDescent="0.25">
      <c r="A41" s="43" t="s">
        <v>47</v>
      </c>
      <c r="B41" s="44" t="s">
        <v>40</v>
      </c>
      <c r="C41" s="45">
        <v>660</v>
      </c>
      <c r="D41" s="46">
        <v>5</v>
      </c>
      <c r="E41" s="47" t="s">
        <v>33</v>
      </c>
      <c r="F41" s="47">
        <v>10</v>
      </c>
      <c r="G41" s="41">
        <v>0</v>
      </c>
      <c r="H41" s="41">
        <v>0</v>
      </c>
      <c r="I41" s="42"/>
      <c r="J41" s="49">
        <f t="shared" si="8"/>
        <v>0</v>
      </c>
    </row>
    <row r="42" spans="1:10" x14ac:dyDescent="0.25">
      <c r="A42" s="43" t="s">
        <v>47</v>
      </c>
      <c r="B42" s="44" t="s">
        <v>41</v>
      </c>
      <c r="C42" s="45">
        <v>240</v>
      </c>
      <c r="D42" s="46">
        <v>5</v>
      </c>
      <c r="E42" s="47" t="s">
        <v>33</v>
      </c>
      <c r="F42" s="47">
        <v>10</v>
      </c>
      <c r="G42" s="41">
        <v>0</v>
      </c>
      <c r="H42" s="41">
        <v>0</v>
      </c>
      <c r="I42" s="42"/>
      <c r="J42" s="49">
        <f t="shared" si="8"/>
        <v>0</v>
      </c>
    </row>
    <row r="43" spans="1:10" s="38" customFormat="1" x14ac:dyDescent="0.25">
      <c r="A43" s="43" t="s">
        <v>47</v>
      </c>
      <c r="B43" s="44" t="s">
        <v>51</v>
      </c>
      <c r="C43" s="45">
        <v>240</v>
      </c>
      <c r="D43" s="46">
        <v>5</v>
      </c>
      <c r="E43" s="47" t="s">
        <v>34</v>
      </c>
      <c r="F43" s="47">
        <v>42</v>
      </c>
      <c r="G43" s="42"/>
      <c r="H43" s="42"/>
      <c r="I43" s="41">
        <v>0</v>
      </c>
      <c r="J43" s="49">
        <f t="shared" ref="J43:J44" si="9">I43*D43*F43</f>
        <v>0</v>
      </c>
    </row>
    <row r="44" spans="1:10" s="38" customFormat="1" x14ac:dyDescent="0.25">
      <c r="A44" s="43" t="s">
        <v>47</v>
      </c>
      <c r="B44" s="44" t="s">
        <v>51</v>
      </c>
      <c r="C44" s="45">
        <v>240</v>
      </c>
      <c r="D44" s="46">
        <v>5</v>
      </c>
      <c r="E44" s="47" t="s">
        <v>35</v>
      </c>
      <c r="F44" s="47">
        <v>21</v>
      </c>
      <c r="G44" s="42"/>
      <c r="H44" s="42"/>
      <c r="I44" s="41">
        <v>0</v>
      </c>
      <c r="J44" s="49">
        <f t="shared" si="9"/>
        <v>0</v>
      </c>
    </row>
    <row r="45" spans="1:10" s="38" customFormat="1" x14ac:dyDescent="0.25">
      <c r="A45" s="43" t="s">
        <v>47</v>
      </c>
      <c r="B45" s="44" t="s">
        <v>52</v>
      </c>
      <c r="C45" s="45">
        <v>120</v>
      </c>
      <c r="D45" s="46">
        <v>5</v>
      </c>
      <c r="E45" s="47" t="s">
        <v>33</v>
      </c>
      <c r="F45" s="47">
        <v>10</v>
      </c>
      <c r="G45" s="41">
        <v>0</v>
      </c>
      <c r="H45" s="41">
        <v>0</v>
      </c>
      <c r="I45" s="42"/>
      <c r="J45" s="49">
        <f>(D45*F45*H45)+(D45*G45*12)</f>
        <v>0</v>
      </c>
    </row>
    <row r="46" spans="1:10" x14ac:dyDescent="0.25">
      <c r="A46" s="43" t="s">
        <v>47</v>
      </c>
      <c r="B46" s="44" t="s">
        <v>52</v>
      </c>
      <c r="C46" s="45">
        <v>120</v>
      </c>
      <c r="D46" s="46">
        <v>5</v>
      </c>
      <c r="E46" s="47" t="s">
        <v>34</v>
      </c>
      <c r="F46" s="47">
        <v>42</v>
      </c>
      <c r="G46" s="42"/>
      <c r="H46" s="42"/>
      <c r="I46" s="41">
        <v>0</v>
      </c>
      <c r="J46" s="49">
        <f t="shared" ref="J46:J47" si="10">I46*D46*F46</f>
        <v>0</v>
      </c>
    </row>
    <row r="47" spans="1:10" x14ac:dyDescent="0.25">
      <c r="A47" s="43" t="s">
        <v>47</v>
      </c>
      <c r="B47" s="44" t="s">
        <v>52</v>
      </c>
      <c r="C47" s="45">
        <v>120</v>
      </c>
      <c r="D47" s="46">
        <v>5</v>
      </c>
      <c r="E47" s="47" t="s">
        <v>35</v>
      </c>
      <c r="F47" s="47">
        <v>21</v>
      </c>
      <c r="G47" s="42"/>
      <c r="H47" s="42"/>
      <c r="I47" s="41">
        <v>0</v>
      </c>
      <c r="J47" s="49">
        <f t="shared" si="10"/>
        <v>0</v>
      </c>
    </row>
    <row r="48" spans="1:10" x14ac:dyDescent="0.25"/>
    <row r="49" spans="1:10" x14ac:dyDescent="0.25">
      <c r="G49" s="21" t="s">
        <v>53</v>
      </c>
      <c r="H49" s="22"/>
      <c r="I49" s="22"/>
      <c r="J49" s="23">
        <f>SUM(J5:J47)</f>
        <v>0</v>
      </c>
    </row>
    <row r="50" spans="1:10" x14ac:dyDescent="0.25">
      <c r="G50" s="24"/>
      <c r="H50" s="24"/>
      <c r="I50" s="24"/>
      <c r="J50" s="25"/>
    </row>
    <row r="51" spans="1:10" x14ac:dyDescent="0.25">
      <c r="A51" s="15" t="s">
        <v>54</v>
      </c>
    </row>
    <row r="52" spans="1:10" x14ac:dyDescent="0.25">
      <c r="A52" s="15"/>
    </row>
  </sheetData>
  <autoFilter ref="A4:J47" xr:uid="{00000000-0001-0000-0200-000000000000}"/>
  <phoneticPr fontId="17" type="noConversion"/>
  <pageMargins left="0.7" right="0.7" top="0.75" bottom="0.75" header="0.3" footer="0.3"/>
  <pageSetup paperSize="9" scale="6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4"/>
  <sheetViews>
    <sheetView zoomScale="98" zoomScaleNormal="115" workbookViewId="0">
      <selection activeCell="G22" sqref="G22:J22"/>
    </sheetView>
  </sheetViews>
  <sheetFormatPr defaultRowHeight="15" customHeight="1" x14ac:dyDescent="0.25"/>
  <cols>
    <col min="1" max="1" width="14.5703125" customWidth="1"/>
    <col min="2" max="2" width="13.42578125" customWidth="1"/>
    <col min="3" max="3" width="16.42578125" customWidth="1"/>
    <col min="5" max="5" width="13.140625" customWidth="1"/>
    <col min="6" max="6" width="20.140625" customWidth="1"/>
    <col min="7" max="7" width="22.28515625" customWidth="1"/>
    <col min="8" max="8" width="19.7109375" customWidth="1"/>
    <col min="9" max="9" width="19.5703125" customWidth="1"/>
    <col min="10" max="10" width="19.140625" customWidth="1"/>
  </cols>
  <sheetData>
    <row r="1" spans="1:10" ht="18.75" x14ac:dyDescent="0.3">
      <c r="A1" s="36" t="s">
        <v>10</v>
      </c>
      <c r="D1" s="1"/>
      <c r="E1" t="s">
        <v>2</v>
      </c>
    </row>
    <row r="3" spans="1:10" x14ac:dyDescent="0.25">
      <c r="A3" s="13"/>
      <c r="B3" s="12"/>
      <c r="C3" s="12"/>
      <c r="D3" s="12"/>
      <c r="E3" s="12"/>
      <c r="F3" s="12"/>
      <c r="G3" s="14" t="s">
        <v>18</v>
      </c>
      <c r="H3" s="14" t="s">
        <v>55</v>
      </c>
      <c r="I3" s="14" t="s">
        <v>45</v>
      </c>
      <c r="J3" s="14"/>
    </row>
    <row r="4" spans="1:10" ht="38.25" x14ac:dyDescent="0.25">
      <c r="A4" s="16" t="s">
        <v>6</v>
      </c>
      <c r="B4" s="17" t="s">
        <v>21</v>
      </c>
      <c r="C4" s="17" t="s">
        <v>22</v>
      </c>
      <c r="D4" s="17" t="s">
        <v>23</v>
      </c>
      <c r="E4" s="17" t="s">
        <v>24</v>
      </c>
      <c r="F4" s="17" t="s">
        <v>25</v>
      </c>
      <c r="G4" s="17" t="s">
        <v>27</v>
      </c>
      <c r="H4" s="17" t="s">
        <v>28</v>
      </c>
      <c r="I4" s="17" t="s">
        <v>29</v>
      </c>
      <c r="J4" s="4" t="s">
        <v>30</v>
      </c>
    </row>
    <row r="5" spans="1:10" x14ac:dyDescent="0.25">
      <c r="A5" s="43" t="s">
        <v>56</v>
      </c>
      <c r="B5" s="44" t="s">
        <v>32</v>
      </c>
      <c r="C5" s="45">
        <v>6000</v>
      </c>
      <c r="D5" s="46">
        <v>2</v>
      </c>
      <c r="E5" s="19" t="s">
        <v>33</v>
      </c>
      <c r="F5" s="19">
        <v>5</v>
      </c>
      <c r="G5" s="10">
        <v>0</v>
      </c>
      <c r="H5" s="10">
        <v>0</v>
      </c>
      <c r="I5" s="18"/>
      <c r="J5" s="20">
        <f>(D5*F5*H5)+(D5*G5*12)</f>
        <v>0</v>
      </c>
    </row>
    <row r="6" spans="1:10" s="40" customFormat="1" x14ac:dyDescent="0.25">
      <c r="A6" s="43" t="s">
        <v>57</v>
      </c>
      <c r="B6" s="44" t="s">
        <v>32</v>
      </c>
      <c r="C6" s="45">
        <v>6000</v>
      </c>
      <c r="D6" s="46">
        <v>2</v>
      </c>
      <c r="E6" s="19" t="s">
        <v>33</v>
      </c>
      <c r="F6" s="19">
        <v>5</v>
      </c>
      <c r="G6" s="10">
        <v>0</v>
      </c>
      <c r="H6" s="10">
        <v>0</v>
      </c>
      <c r="I6" s="39"/>
      <c r="J6" s="20">
        <f t="shared" ref="J6:J20" si="0">(D6*F6*H6)+(D6*G6*12)</f>
        <v>0</v>
      </c>
    </row>
    <row r="7" spans="1:10" s="40" customFormat="1" x14ac:dyDescent="0.25">
      <c r="A7" s="43" t="s">
        <v>56</v>
      </c>
      <c r="B7" s="44" t="s">
        <v>32</v>
      </c>
      <c r="C7" s="45">
        <v>10000</v>
      </c>
      <c r="D7" s="46">
        <v>2</v>
      </c>
      <c r="E7" s="19" t="s">
        <v>33</v>
      </c>
      <c r="F7" s="19">
        <v>5</v>
      </c>
      <c r="G7" s="10">
        <v>0</v>
      </c>
      <c r="H7" s="10">
        <v>0</v>
      </c>
      <c r="I7" s="39"/>
      <c r="J7" s="20">
        <f t="shared" si="0"/>
        <v>0</v>
      </c>
    </row>
    <row r="8" spans="1:10" x14ac:dyDescent="0.25">
      <c r="A8" s="43" t="s">
        <v>58</v>
      </c>
      <c r="B8" s="44" t="s">
        <v>59</v>
      </c>
      <c r="C8" s="45">
        <v>10</v>
      </c>
      <c r="D8" s="46">
        <v>2</v>
      </c>
      <c r="E8" s="19" t="s">
        <v>33</v>
      </c>
      <c r="F8" s="19">
        <v>5</v>
      </c>
      <c r="G8" s="10">
        <v>0</v>
      </c>
      <c r="H8" s="10">
        <v>0</v>
      </c>
      <c r="I8" s="39"/>
      <c r="J8" s="20">
        <f t="shared" si="0"/>
        <v>0</v>
      </c>
    </row>
    <row r="9" spans="1:10" s="40" customFormat="1" x14ac:dyDescent="0.25">
      <c r="A9" s="43" t="s">
        <v>60</v>
      </c>
      <c r="B9" s="44"/>
      <c r="C9" s="45">
        <v>1500</v>
      </c>
      <c r="D9" s="46">
        <v>2</v>
      </c>
      <c r="E9" s="19" t="s">
        <v>33</v>
      </c>
      <c r="F9" s="19">
        <v>5</v>
      </c>
      <c r="G9" s="10">
        <v>0</v>
      </c>
      <c r="H9" s="10">
        <v>0</v>
      </c>
      <c r="I9" s="39"/>
      <c r="J9" s="20">
        <f t="shared" si="0"/>
        <v>0</v>
      </c>
    </row>
    <row r="10" spans="1:10" s="38" customFormat="1" x14ac:dyDescent="0.25">
      <c r="A10" s="43" t="s">
        <v>60</v>
      </c>
      <c r="B10" s="44"/>
      <c r="C10" s="45">
        <v>3000</v>
      </c>
      <c r="D10" s="46">
        <v>2</v>
      </c>
      <c r="E10" s="19" t="s">
        <v>33</v>
      </c>
      <c r="F10" s="19">
        <v>5</v>
      </c>
      <c r="G10" s="10">
        <v>0</v>
      </c>
      <c r="H10" s="10">
        <v>0</v>
      </c>
      <c r="I10" s="37"/>
      <c r="J10" s="20">
        <f t="shared" si="0"/>
        <v>0</v>
      </c>
    </row>
    <row r="11" spans="1:10" s="38" customFormat="1" x14ac:dyDescent="0.25">
      <c r="A11" s="43" t="s">
        <v>60</v>
      </c>
      <c r="B11" s="44"/>
      <c r="C11" s="45">
        <v>6500</v>
      </c>
      <c r="D11" s="46">
        <v>2</v>
      </c>
      <c r="E11" s="19" t="s">
        <v>33</v>
      </c>
      <c r="F11" s="19">
        <v>5</v>
      </c>
      <c r="G11" s="10">
        <v>0</v>
      </c>
      <c r="H11" s="10">
        <v>0</v>
      </c>
      <c r="I11" s="37"/>
      <c r="J11" s="20">
        <f t="shared" si="0"/>
        <v>0</v>
      </c>
    </row>
    <row r="12" spans="1:10" x14ac:dyDescent="0.25">
      <c r="A12" s="43" t="s">
        <v>61</v>
      </c>
      <c r="B12" s="44" t="s">
        <v>62</v>
      </c>
      <c r="C12" s="45">
        <v>3000</v>
      </c>
      <c r="D12" s="46">
        <v>2</v>
      </c>
      <c r="E12" s="19" t="s">
        <v>33</v>
      </c>
      <c r="F12" s="19">
        <v>5</v>
      </c>
      <c r="G12" s="10">
        <v>0</v>
      </c>
      <c r="H12" s="10">
        <v>0</v>
      </c>
      <c r="I12" s="18"/>
      <c r="J12" s="20">
        <f t="shared" si="0"/>
        <v>0</v>
      </c>
    </row>
    <row r="13" spans="1:10" x14ac:dyDescent="0.25">
      <c r="A13" s="43" t="s">
        <v>61</v>
      </c>
      <c r="B13" s="44" t="s">
        <v>62</v>
      </c>
      <c r="C13" s="45">
        <v>6000</v>
      </c>
      <c r="D13" s="46">
        <v>2</v>
      </c>
      <c r="E13" s="19" t="s">
        <v>33</v>
      </c>
      <c r="F13" s="19">
        <v>5</v>
      </c>
      <c r="G13" s="10">
        <v>0</v>
      </c>
      <c r="H13" s="10">
        <v>0</v>
      </c>
      <c r="I13" s="18"/>
      <c r="J13" s="20">
        <f t="shared" si="0"/>
        <v>0</v>
      </c>
    </row>
    <row r="14" spans="1:10" x14ac:dyDescent="0.25">
      <c r="A14" s="43" t="s">
        <v>61</v>
      </c>
      <c r="B14" s="44" t="s">
        <v>62</v>
      </c>
      <c r="C14" s="45">
        <v>10000</v>
      </c>
      <c r="D14" s="46">
        <v>2</v>
      </c>
      <c r="E14" s="19" t="s">
        <v>33</v>
      </c>
      <c r="F14" s="19">
        <v>5</v>
      </c>
      <c r="G14" s="10">
        <v>0</v>
      </c>
      <c r="H14" s="10">
        <v>0</v>
      </c>
      <c r="I14" s="18"/>
      <c r="J14" s="20">
        <f t="shared" si="0"/>
        <v>0</v>
      </c>
    </row>
    <row r="15" spans="1:10" s="40" customFormat="1" x14ac:dyDescent="0.25">
      <c r="A15" s="43" t="s">
        <v>61</v>
      </c>
      <c r="B15" s="44" t="s">
        <v>63</v>
      </c>
      <c r="C15" s="45">
        <v>3000</v>
      </c>
      <c r="D15" s="46">
        <v>2</v>
      </c>
      <c r="E15" s="19" t="s">
        <v>33</v>
      </c>
      <c r="F15" s="19">
        <v>5</v>
      </c>
      <c r="G15" s="10">
        <v>0</v>
      </c>
      <c r="H15" s="10">
        <v>0</v>
      </c>
      <c r="I15" s="39"/>
      <c r="J15" s="20">
        <f t="shared" si="0"/>
        <v>0</v>
      </c>
    </row>
    <row r="16" spans="1:10" s="3" customFormat="1" x14ac:dyDescent="0.25">
      <c r="A16" s="43" t="s">
        <v>61</v>
      </c>
      <c r="B16" s="44" t="s">
        <v>63</v>
      </c>
      <c r="C16" s="45">
        <v>6000</v>
      </c>
      <c r="D16" s="46">
        <v>2</v>
      </c>
      <c r="E16" s="19" t="s">
        <v>33</v>
      </c>
      <c r="F16" s="19">
        <v>5</v>
      </c>
      <c r="G16" s="10">
        <v>0</v>
      </c>
      <c r="H16" s="10">
        <v>0</v>
      </c>
      <c r="I16" s="18"/>
      <c r="J16" s="20">
        <f t="shared" si="0"/>
        <v>0</v>
      </c>
    </row>
    <row r="17" spans="1:10" s="3" customFormat="1" x14ac:dyDescent="0.25">
      <c r="A17" s="43" t="s">
        <v>61</v>
      </c>
      <c r="B17" s="44" t="s">
        <v>63</v>
      </c>
      <c r="C17" s="45">
        <v>10000</v>
      </c>
      <c r="D17" s="46">
        <v>2</v>
      </c>
      <c r="E17" s="19" t="s">
        <v>33</v>
      </c>
      <c r="F17" s="19">
        <v>5</v>
      </c>
      <c r="G17" s="10">
        <v>0</v>
      </c>
      <c r="H17" s="10">
        <v>0</v>
      </c>
      <c r="I17" s="18"/>
      <c r="J17" s="20">
        <f t="shared" si="0"/>
        <v>0</v>
      </c>
    </row>
    <row r="18" spans="1:10" x14ac:dyDescent="0.25">
      <c r="A18" s="43" t="s">
        <v>61</v>
      </c>
      <c r="B18" s="44" t="s">
        <v>64</v>
      </c>
      <c r="C18" s="45">
        <v>3000</v>
      </c>
      <c r="D18" s="46">
        <v>2</v>
      </c>
      <c r="E18" s="19" t="s">
        <v>33</v>
      </c>
      <c r="F18" s="19">
        <v>5</v>
      </c>
      <c r="G18" s="10">
        <v>0</v>
      </c>
      <c r="H18" s="10">
        <v>0</v>
      </c>
      <c r="I18" s="18"/>
      <c r="J18" s="20">
        <f t="shared" si="0"/>
        <v>0</v>
      </c>
    </row>
    <row r="19" spans="1:10" x14ac:dyDescent="0.25">
      <c r="A19" s="43" t="s">
        <v>61</v>
      </c>
      <c r="B19" s="44" t="s">
        <v>64</v>
      </c>
      <c r="C19" s="45">
        <v>6000</v>
      </c>
      <c r="D19" s="46">
        <v>2</v>
      </c>
      <c r="E19" s="19" t="s">
        <v>33</v>
      </c>
      <c r="F19" s="19">
        <v>5</v>
      </c>
      <c r="G19" s="10">
        <v>0</v>
      </c>
      <c r="H19" s="10">
        <v>0</v>
      </c>
      <c r="I19" s="18"/>
      <c r="J19" s="20">
        <f t="shared" si="0"/>
        <v>0</v>
      </c>
    </row>
    <row r="20" spans="1:10" x14ac:dyDescent="0.25">
      <c r="A20" s="43" t="s">
        <v>61</v>
      </c>
      <c r="B20" s="44" t="s">
        <v>64</v>
      </c>
      <c r="C20" s="45">
        <v>10000</v>
      </c>
      <c r="D20" s="46">
        <v>2</v>
      </c>
      <c r="E20" s="19" t="s">
        <v>33</v>
      </c>
      <c r="F20" s="19">
        <v>5</v>
      </c>
      <c r="G20" s="10">
        <v>0</v>
      </c>
      <c r="H20" s="10">
        <v>0</v>
      </c>
      <c r="I20" s="18"/>
      <c r="J20" s="20">
        <f t="shared" si="0"/>
        <v>0</v>
      </c>
    </row>
    <row r="21" spans="1:10" x14ac:dyDescent="0.25"/>
    <row r="22" spans="1:10" x14ac:dyDescent="0.25">
      <c r="G22" s="21" t="s">
        <v>53</v>
      </c>
      <c r="H22" s="22"/>
      <c r="I22" s="22"/>
      <c r="J22" s="23">
        <f>SUM(J5:J20)</f>
        <v>0</v>
      </c>
    </row>
    <row r="23" spans="1:10" x14ac:dyDescent="0.25">
      <c r="G23" s="24"/>
      <c r="H23" s="24"/>
      <c r="I23" s="24"/>
      <c r="J23" s="25"/>
    </row>
    <row r="24" spans="1:10" x14ac:dyDescent="0.25">
      <c r="A24" s="15" t="s">
        <v>54</v>
      </c>
    </row>
  </sheetData>
  <pageMargins left="0.7" right="0.7" top="0.75" bottom="0.75" header="0.3" footer="0.3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0F628-916B-4335-88CB-A1D539FB4B86}">
  <dimension ref="A1:G12"/>
  <sheetViews>
    <sheetView tabSelected="1" workbookViewId="0">
      <selection activeCell="J17" sqref="J17"/>
    </sheetView>
  </sheetViews>
  <sheetFormatPr defaultRowHeight="15" x14ac:dyDescent="0.25"/>
  <cols>
    <col min="1" max="1" width="23.5703125" bestFit="1" customWidth="1"/>
    <col min="6" max="6" width="16.85546875" customWidth="1"/>
  </cols>
  <sheetData>
    <row r="1" spans="1:7" x14ac:dyDescent="0.25">
      <c r="A1" s="38"/>
    </row>
    <row r="2" spans="1:7" x14ac:dyDescent="0.25">
      <c r="A2" s="53" t="s">
        <v>72</v>
      </c>
      <c r="B2" s="12"/>
      <c r="C2" s="12"/>
      <c r="D2" s="12"/>
      <c r="E2" s="12"/>
      <c r="F2" s="12"/>
      <c r="G2" s="14"/>
    </row>
    <row r="3" spans="1:7" x14ac:dyDescent="0.25">
      <c r="A3" s="16"/>
      <c r="B3" s="17"/>
      <c r="C3" s="17"/>
      <c r="D3" s="17"/>
      <c r="E3" s="17"/>
      <c r="F3" s="17"/>
      <c r="G3" s="17"/>
    </row>
    <row r="4" spans="1:7" x14ac:dyDescent="0.25">
      <c r="A4" s="51" t="s">
        <v>65</v>
      </c>
      <c r="B4" s="51">
        <v>60</v>
      </c>
      <c r="C4" s="51" t="s">
        <v>66</v>
      </c>
      <c r="D4" s="52">
        <v>0</v>
      </c>
      <c r="E4" s="51"/>
      <c r="F4" s="51" t="s">
        <v>67</v>
      </c>
      <c r="G4" s="52">
        <v>0</v>
      </c>
    </row>
    <row r="5" spans="1:7" x14ac:dyDescent="0.25">
      <c r="A5" s="51"/>
      <c r="B5" s="51">
        <v>90</v>
      </c>
      <c r="C5" s="51" t="s">
        <v>68</v>
      </c>
      <c r="D5" s="52">
        <v>0</v>
      </c>
      <c r="E5" s="51"/>
      <c r="F5" s="51" t="s">
        <v>67</v>
      </c>
      <c r="G5" s="52">
        <v>0</v>
      </c>
    </row>
    <row r="6" spans="1:7" x14ac:dyDescent="0.25">
      <c r="A6" s="51"/>
      <c r="B6" s="51">
        <v>160</v>
      </c>
      <c r="C6" s="51" t="s">
        <v>66</v>
      </c>
      <c r="D6" s="52">
        <v>0</v>
      </c>
      <c r="E6" s="51"/>
      <c r="F6" s="51" t="s">
        <v>67</v>
      </c>
      <c r="G6" s="52">
        <v>0</v>
      </c>
    </row>
    <row r="9" spans="1:7" x14ac:dyDescent="0.25">
      <c r="A9" s="59" t="s">
        <v>69</v>
      </c>
      <c r="B9" s="59"/>
      <c r="C9" s="59"/>
      <c r="D9" s="59"/>
      <c r="E9" s="60"/>
      <c r="F9" s="52">
        <v>0</v>
      </c>
    </row>
    <row r="11" spans="1:7" x14ac:dyDescent="0.25">
      <c r="A11" s="54" t="s">
        <v>70</v>
      </c>
    </row>
    <row r="12" spans="1:7" x14ac:dyDescent="0.25">
      <c r="A12" s="55" t="s">
        <v>71</v>
      </c>
    </row>
  </sheetData>
  <mergeCells count="1">
    <mergeCell ref="A9:E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378EB2-39F1-4D3E-ACEC-9320123501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9A15A6-A9D7-46CD-8EF8-648EE8A3C27C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3.xml><?xml version="1.0" encoding="utf-8"?>
<ds:datastoreItem xmlns:ds="http://schemas.openxmlformats.org/officeDocument/2006/customXml" ds:itemID="{9BBD4623-C6FA-41FB-975B-40BCBA2AD1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1</vt:i4>
      </vt:variant>
    </vt:vector>
  </HeadingPairs>
  <TitlesOfParts>
    <vt:vector size="6" baseType="lpstr">
      <vt:lpstr>Totaaltelling</vt:lpstr>
      <vt:lpstr>Ondergrondse containers</vt:lpstr>
      <vt:lpstr>Rolcontainers</vt:lpstr>
      <vt:lpstr>Overige containers</vt:lpstr>
      <vt:lpstr>Overige dienstverlening</vt:lpstr>
      <vt:lpstr>Totaaltelling!Afdrukbereik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 Calculatieblad definitief.xlsx</dc:title>
  <dc:subject/>
  <dc:creator>dkeizers</dc:creator>
  <cp:keywords/>
  <dc:description/>
  <cp:lastModifiedBy>Elke Kienhuis | Inkada Inkoop &amp; Advies</cp:lastModifiedBy>
  <cp:revision/>
  <dcterms:created xsi:type="dcterms:W3CDTF">2011-10-24T13:49:36Z</dcterms:created>
  <dcterms:modified xsi:type="dcterms:W3CDTF">2025-01-30T11:55:53Z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