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Noordbrabants Museum/2024 Beveiliging/2. Selectieleidraad/"/>
    </mc:Choice>
  </mc:AlternateContent>
  <xr:revisionPtr revIDLastSave="339" documentId="8_{1A9193DB-ABB1-4565-BCBC-0F88D6F72A0C}" xr6:coauthVersionLast="47" xr6:coauthVersionMax="47" xr10:uidLastSave="{E00B8A95-AAF6-48AA-931B-BBE734DC61CA}"/>
  <bookViews>
    <workbookView xWindow="-165" yWindow="-165" windowWidth="29130" windowHeight="15930" xr2:uid="{2791DF6C-1E8D-451A-9999-F568E4390332}"/>
  </bookViews>
  <sheets>
    <sheet name="Totaal" sheetId="6" r:id="rId1"/>
    <sheet name="A" sheetId="1" r:id="rId2"/>
    <sheet name="B" sheetId="2" r:id="rId3"/>
    <sheet name="C" sheetId="3" r:id="rId4"/>
    <sheet name="D" sheetId="4" r:id="rId5"/>
    <sheet name="PAC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F8" i="5" s="1"/>
  <c r="F4" i="1"/>
  <c r="F4" i="5"/>
  <c r="F3" i="5"/>
  <c r="F7" i="4"/>
  <c r="F6" i="4"/>
  <c r="F5" i="4"/>
  <c r="F4" i="4"/>
  <c r="F3" i="4"/>
  <c r="F7" i="3"/>
  <c r="F6" i="3"/>
  <c r="F5" i="3"/>
  <c r="F4" i="3"/>
  <c r="F3" i="3"/>
  <c r="F3" i="2"/>
  <c r="F7" i="2"/>
  <c r="F6" i="2"/>
  <c r="F5" i="2"/>
  <c r="F4" i="2"/>
  <c r="F5" i="1"/>
  <c r="F3" i="1"/>
  <c r="F8" i="2" l="1"/>
  <c r="F8" i="3"/>
  <c r="F5" i="5"/>
  <c r="F9" i="5" s="1"/>
  <c r="F8" i="4"/>
  <c r="B7" i="6" s="1"/>
  <c r="D7" i="6" s="1"/>
  <c r="F6" i="1"/>
  <c r="B4" i="6" s="1"/>
  <c r="D4" i="6" s="1"/>
  <c r="B6" i="6" l="1"/>
  <c r="D6" i="6" s="1"/>
  <c r="B5" i="6"/>
  <c r="D5" i="6" s="1"/>
  <c r="B8" i="6"/>
  <c r="D8" i="6" s="1"/>
  <c r="D9" i="6" l="1"/>
</calcChain>
</file>

<file path=xl/sharedStrings.xml><?xml version="1.0" encoding="utf-8"?>
<sst xmlns="http://schemas.openxmlformats.org/spreadsheetml/2006/main" count="93" uniqueCount="45">
  <si>
    <t>Naam Inschrijver:</t>
  </si>
  <si>
    <t>Functie</t>
  </si>
  <si>
    <t>Minimumuurtarief (excl. BTW)</t>
  </si>
  <si>
    <t>Maximumuurtarief (excl. BTW)</t>
  </si>
  <si>
    <t>Uurtarief (excl. BTW)*</t>
  </si>
  <si>
    <t>Gewogen prijs</t>
  </si>
  <si>
    <t>Totaal gewogen fictieve inschrijfsom (wordt beoordeeld)</t>
  </si>
  <si>
    <t>* De uurtarieven zijn all-in (excl. BTW). Er kunnen geen andere kosten in rekening worden gebracht.</t>
  </si>
  <si>
    <t>DHB</t>
  </si>
  <si>
    <t>Centralist 1</t>
  </si>
  <si>
    <t xml:space="preserve">Centralist 2/surveillant </t>
  </si>
  <si>
    <t xml:space="preserve">Consignatie </t>
  </si>
  <si>
    <t>Opkomst n.a.v. alarm tijdens consignatie (altijd 3 uur vergoed)</t>
  </si>
  <si>
    <r>
      <t xml:space="preserve">PAC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</si>
  <si>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t xml:space="preserve">Surveillant </t>
  </si>
  <si>
    <t xml:space="preserve">Alarmopvolging </t>
  </si>
  <si>
    <t xml:space="preserve">Weging </t>
  </si>
  <si>
    <t>Aangeboden uurtarief (excl. BTW)*</t>
  </si>
  <si>
    <r>
      <t xml:space="preserve">Totaal gewogen inschrijfsom (A+B+C+D+PAC)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</si>
  <si>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t>Prijzenblad</t>
  </si>
  <si>
    <t>PAC</t>
  </si>
  <si>
    <t>Subtotaal gewogen fictieve inschrijfsom A</t>
  </si>
  <si>
    <t>Subtotaal gewogen fictieve inschrijfsom B</t>
  </si>
  <si>
    <t>Subtotaal gewogen fictieve inschrijfsom C</t>
  </si>
  <si>
    <t>Subtotaal gewogen fictieve inschrijfsom D</t>
  </si>
  <si>
    <t>Subtotaal PAC</t>
  </si>
  <si>
    <t>Weging</t>
  </si>
  <si>
    <t>Subtotalen</t>
  </si>
  <si>
    <t>Let op: Er moet binnen de ranges worden aangeboden.</t>
  </si>
  <si>
    <t xml:space="preserve">Let op: Er moet binnen de ranges worden aangeboden. </t>
  </si>
  <si>
    <t>Prijs  per maand (excl. BTW)</t>
  </si>
  <si>
    <t>Minimumtarief per maand (excl. BTW)</t>
  </si>
  <si>
    <t>Maximumtarief per maand (excl. BTW)</t>
  </si>
  <si>
    <t>B. Uurtarieven voor tijdscohort avond (18:00-24:00)</t>
  </si>
  <si>
    <t>C. Uurtarieven voor tijdscohort nacht (24:00-07:00)</t>
  </si>
  <si>
    <t xml:space="preserve">D. Uurtarieven voor weekend </t>
  </si>
  <si>
    <r>
      <t xml:space="preserve">A.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</si>
  <si>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r>
      <t xml:space="preserve">B.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</si>
  <si>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r>
      <t xml:space="preserve">C.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</si>
  <si>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r>
      <t xml:space="preserve">D.  - </t>
    </r>
    <r>
      <rPr>
        <b/>
        <sz val="18"/>
        <color rgb="FFFFFF00"/>
        <rFont val="Corbel"/>
        <family val="2"/>
      </rPr>
      <t>gele</t>
    </r>
    <r>
      <rPr>
        <b/>
        <sz val="18"/>
        <color theme="0"/>
        <rFont val="Corbel"/>
        <family val="2"/>
      </rPr>
      <t xml:space="preserve"> cellen invullen door inschrijvers</t>
    </r>
  </si>
  <si>
    <t xml:space="preserve">Subtotaal functie </t>
  </si>
  <si>
    <t>Abonnement aansluiting PAC</t>
  </si>
  <si>
    <t xml:space="preserve">Subtotaal abonnement </t>
  </si>
  <si>
    <t>A. Uurtarieven voor tijdscohort dag (07:00-18:00)</t>
  </si>
  <si>
    <t>Ab0nnement 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</si>
</sst>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0"/>
      <name val="Corbel"/>
      <family val="2"/>
    </font>
    <font>
      <b/>
      <sz val="18"/>
      <color rgb="FFFFFF00"/>
      <name val="Corbel"/>
      <family val="2"/>
    </font>
    <font>
      <b/>
      <sz val="12"/>
      <color theme="0"/>
      <name val="Corbel"/>
      <family val="2"/>
    </font>
    <font>
      <sz val="11"/>
      <name val="Corbel"/>
      <family val="2"/>
    </font>
    <font>
      <sz val="11"/>
      <color theme="0"/>
      <name val="Corbel"/>
      <family val="2"/>
    </font>
    <font>
      <b/>
      <sz val="11"/>
      <name val="Corbel"/>
      <family val="2"/>
    </font>
    <font>
      <b/>
      <sz val="11"/>
      <color theme="1"/>
      <name val="Corbel"/>
      <family val="2"/>
    </font>
    <font>
      <sz val="9"/>
      <color theme="0"/>
      <name val="Corbel"/>
      <family val="2"/>
    </font>
    <font>
      <sz val="9"/>
      <color theme="1"/>
      <name val="Corbe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52">
    <xf numFmtId="0" fontId="0" fillId="0" borderId="0" xfId="0"/>
    <xf numFmtId="0" fontId="6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8" fontId="5" fillId="0" borderId="1" xfId="0" applyNumberFormat="1" applyFont="1" applyBorder="1" applyAlignment="1">
      <alignment wrapText="1"/>
    </xf>
    <xf numFmtId="44" fontId="5" fillId="3" borderId="1" xfId="1" applyFont="1" applyFill="1" applyBorder="1" applyAlignment="1" applyProtection="1">
      <alignment wrapText="1"/>
      <protection locked="0"/>
    </xf>
    <xf numFmtId="8" fontId="8" fillId="5" borderId="4" xfId="0" applyNumberFormat="1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8" fontId="5" fillId="0" borderId="6" xfId="0" applyNumberFormat="1" applyFont="1" applyBorder="1" applyAlignment="1">
      <alignment wrapText="1"/>
    </xf>
    <xf numFmtId="44" fontId="5" fillId="3" borderId="6" xfId="1" applyFont="1" applyFill="1" applyBorder="1" applyAlignment="1" applyProtection="1">
      <alignment wrapText="1"/>
      <protection locked="0"/>
    </xf>
    <xf numFmtId="9" fontId="5" fillId="0" borderId="1" xfId="0" applyNumberFormat="1" applyFont="1" applyBorder="1" applyAlignment="1">
      <alignment wrapText="1"/>
    </xf>
    <xf numFmtId="9" fontId="5" fillId="0" borderId="6" xfId="0" applyNumberFormat="1" applyFont="1" applyBorder="1" applyAlignment="1">
      <alignment wrapText="1"/>
    </xf>
    <xf numFmtId="0" fontId="7" fillId="4" borderId="0" xfId="0" applyFont="1" applyFill="1" applyAlignment="1">
      <alignment horizontal="left" wrapText="1"/>
    </xf>
    <xf numFmtId="8" fontId="8" fillId="6" borderId="0" xfId="0" applyNumberFormat="1" applyFont="1" applyFill="1" applyAlignment="1">
      <alignment wrapText="1"/>
    </xf>
    <xf numFmtId="8" fontId="8" fillId="6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7" fillId="4" borderId="9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0" fontId="5" fillId="0" borderId="1" xfId="0" applyFont="1" applyBorder="1" applyAlignment="1" applyProtection="1">
      <alignment wrapText="1"/>
      <protection hidden="1"/>
    </xf>
    <xf numFmtId="8" fontId="5" fillId="0" borderId="1" xfId="0" applyNumberFormat="1" applyFont="1" applyBorder="1" applyAlignment="1" applyProtection="1">
      <alignment wrapText="1"/>
      <protection hidden="1"/>
    </xf>
    <xf numFmtId="9" fontId="5" fillId="0" borderId="1" xfId="0" applyNumberFormat="1" applyFont="1" applyBorder="1" applyAlignment="1" applyProtection="1">
      <alignment wrapText="1"/>
      <protection hidden="1"/>
    </xf>
    <xf numFmtId="8" fontId="5" fillId="0" borderId="6" xfId="0" applyNumberFormat="1" applyFont="1" applyBorder="1" applyAlignment="1" applyProtection="1">
      <alignment wrapText="1"/>
      <protection hidden="1"/>
    </xf>
    <xf numFmtId="0" fontId="5" fillId="0" borderId="6" xfId="0" applyFont="1" applyBorder="1" applyAlignment="1" applyProtection="1">
      <alignment wrapText="1"/>
      <protection hidden="1"/>
    </xf>
    <xf numFmtId="0" fontId="7" fillId="4" borderId="4" xfId="0" applyFont="1" applyFill="1" applyBorder="1" applyAlignment="1" applyProtection="1">
      <alignment horizontal="left" wrapText="1"/>
      <protection hidden="1"/>
    </xf>
    <xf numFmtId="9" fontId="5" fillId="0" borderId="6" xfId="0" applyNumberFormat="1" applyFont="1" applyBorder="1" applyAlignment="1" applyProtection="1">
      <alignment wrapText="1"/>
      <protection hidden="1"/>
    </xf>
    <xf numFmtId="8" fontId="8" fillId="6" borderId="4" xfId="0" applyNumberFormat="1" applyFont="1" applyFill="1" applyBorder="1" applyAlignment="1" applyProtection="1">
      <alignment wrapText="1"/>
      <protection hidden="1"/>
    </xf>
    <xf numFmtId="0" fontId="9" fillId="2" borderId="5" xfId="0" applyFont="1" applyFill="1" applyBorder="1" applyAlignment="1" applyProtection="1">
      <alignment horizontal="left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8" fontId="5" fillId="6" borderId="1" xfId="1" applyNumberFormat="1" applyFont="1" applyFill="1" applyBorder="1" applyAlignment="1" applyProtection="1">
      <alignment wrapText="1"/>
    </xf>
    <xf numFmtId="9" fontId="5" fillId="0" borderId="1" xfId="0" applyNumberFormat="1" applyFont="1" applyBorder="1" applyAlignment="1" applyProtection="1">
      <alignment wrapText="1"/>
    </xf>
    <xf numFmtId="8" fontId="5" fillId="0" borderId="6" xfId="0" applyNumberFormat="1" applyFont="1" applyBorder="1" applyAlignment="1" applyProtection="1">
      <alignment wrapText="1"/>
    </xf>
    <xf numFmtId="0" fontId="5" fillId="0" borderId="6" xfId="0" applyFont="1" applyBorder="1" applyAlignment="1" applyProtection="1">
      <alignment wrapText="1"/>
    </xf>
    <xf numFmtId="8" fontId="5" fillId="6" borderId="6" xfId="1" applyNumberFormat="1" applyFont="1" applyFill="1" applyBorder="1" applyAlignment="1" applyProtection="1">
      <alignment wrapText="1"/>
    </xf>
    <xf numFmtId="9" fontId="5" fillId="0" borderId="6" xfId="0" applyNumberFormat="1" applyFont="1" applyBorder="1" applyAlignment="1" applyProtection="1">
      <alignment wrapText="1"/>
    </xf>
    <xf numFmtId="0" fontId="7" fillId="4" borderId="4" xfId="0" applyFont="1" applyFill="1" applyBorder="1" applyAlignment="1" applyProtection="1">
      <alignment horizontal="left" wrapText="1"/>
    </xf>
    <xf numFmtId="8" fontId="8" fillId="7" borderId="4" xfId="0" applyNumberFormat="1" applyFont="1" applyFill="1" applyBorder="1" applyAlignment="1" applyProtection="1">
      <alignment wrapText="1"/>
    </xf>
    <xf numFmtId="0" fontId="9" fillId="2" borderId="5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 wrapText="1"/>
    </xf>
    <xf numFmtId="0" fontId="10" fillId="2" borderId="0" xfId="0" applyFont="1" applyFill="1" applyAlignment="1" applyProtection="1">
      <alignment horizontal="left" wrapText="1"/>
    </xf>
    <xf numFmtId="0" fontId="0" fillId="0" borderId="0" xfId="0" applyProtection="1"/>
  </cellXfs>
  <cellStyles count="3">
    <cellStyle name="Standaard" xfId="0" builtinId="0"/>
    <cellStyle name="Valuta" xfId="1" builtinId="4"/>
    <cellStyle name="Valuta 2 2" xfId="2" xr:uid="{5FC5D8B3-CA40-4EC3-8429-27ABD2DE223A}"/>
  </cellStyles>
  <dxfs count="47"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</dxfs>
  <tableStyles count="0" defaultTableStyle="TableStyleMedium2" defaultPivotStyle="PivotStyleLight16"/>
  <colors>
    <mruColors>
      <color rgb="FFFF939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EC8F-50C6-44AF-8515-1ED2DF9A9638}">
  <dimension ref="A1:D11"/>
  <sheetViews>
    <sheetView tabSelected="1" workbookViewId="0">
      <selection sqref="A1:D1"/>
    </sheetView>
  </sheetViews>
  <sheetFormatPr defaultColWidth="0" defaultRowHeight="14.5" zeroHeight="1" x14ac:dyDescent="0.35"/>
  <cols>
    <col min="1" max="1" width="54.453125" style="51" customWidth="1"/>
    <col min="2" max="2" width="18.81640625" style="51" customWidth="1"/>
    <col min="3" max="3" width="35.81640625" style="51" customWidth="1"/>
    <col min="4" max="4" width="16.7265625" style="51" customWidth="1"/>
    <col min="5" max="16384" width="9.1796875" hidden="1"/>
  </cols>
  <sheetData>
    <row r="1" spans="1:4" ht="63.75" customHeight="1" x14ac:dyDescent="0.35">
      <c r="A1" s="36" t="s">
        <v>18</v>
      </c>
      <c r="B1" s="36"/>
      <c r="C1" s="36"/>
      <c r="D1" s="36"/>
    </row>
    <row r="2" spans="1:4" ht="23.5" x14ac:dyDescent="0.55000000000000004">
      <c r="A2" s="35" t="s">
        <v>0</v>
      </c>
      <c r="B2" s="19"/>
      <c r="C2" s="20"/>
      <c r="D2" s="37"/>
    </row>
    <row r="3" spans="1:4" x14ac:dyDescent="0.35">
      <c r="A3" s="38" t="s">
        <v>19</v>
      </c>
      <c r="B3" s="38" t="s">
        <v>27</v>
      </c>
      <c r="C3" s="38" t="s">
        <v>26</v>
      </c>
      <c r="D3" s="38" t="s">
        <v>5</v>
      </c>
    </row>
    <row r="4" spans="1:4" x14ac:dyDescent="0.35">
      <c r="A4" s="39" t="s">
        <v>43</v>
      </c>
      <c r="B4" s="40">
        <f>A!F6</f>
        <v>0</v>
      </c>
      <c r="C4" s="41">
        <v>0.7</v>
      </c>
      <c r="D4" s="42">
        <f>B4*C4</f>
        <v>0</v>
      </c>
    </row>
    <row r="5" spans="1:4" x14ac:dyDescent="0.35">
      <c r="A5" s="39" t="s">
        <v>33</v>
      </c>
      <c r="B5" s="40">
        <f>B!F8</f>
        <v>0</v>
      </c>
      <c r="C5" s="41">
        <v>0.04</v>
      </c>
      <c r="D5" s="42">
        <f>B5*C5</f>
        <v>0</v>
      </c>
    </row>
    <row r="6" spans="1:4" x14ac:dyDescent="0.35">
      <c r="A6" s="39" t="s">
        <v>34</v>
      </c>
      <c r="B6" s="40">
        <f>'C'!F8</f>
        <v>0</v>
      </c>
      <c r="C6" s="41">
        <v>0.01</v>
      </c>
      <c r="D6" s="42">
        <f>B6*C6</f>
        <v>0</v>
      </c>
    </row>
    <row r="7" spans="1:4" x14ac:dyDescent="0.35">
      <c r="A7" s="43" t="s">
        <v>35</v>
      </c>
      <c r="B7" s="44">
        <f>D!F8</f>
        <v>0</v>
      </c>
      <c r="C7" s="45">
        <v>0.23</v>
      </c>
      <c r="D7" s="42">
        <f>B7*C7</f>
        <v>0</v>
      </c>
    </row>
    <row r="8" spans="1:4" ht="15" thickBot="1" x14ac:dyDescent="0.4">
      <c r="A8" s="43" t="s">
        <v>20</v>
      </c>
      <c r="B8" s="44">
        <f>PAC!F9</f>
        <v>0</v>
      </c>
      <c r="C8" s="45">
        <v>0.02</v>
      </c>
      <c r="D8" s="42">
        <f>B8*C8</f>
        <v>0</v>
      </c>
    </row>
    <row r="9" spans="1:4" ht="15" thickTop="1" x14ac:dyDescent="0.35">
      <c r="A9" s="46" t="s">
        <v>6</v>
      </c>
      <c r="B9" s="46"/>
      <c r="C9" s="46"/>
      <c r="D9" s="47">
        <f>SUM(D4:D8)</f>
        <v>0</v>
      </c>
    </row>
    <row r="10" spans="1:4" x14ac:dyDescent="0.35">
      <c r="A10" s="48" t="s">
        <v>7</v>
      </c>
      <c r="B10" s="48"/>
      <c r="C10" s="48"/>
      <c r="D10" s="48"/>
    </row>
    <row r="11" spans="1:4" x14ac:dyDescent="0.35">
      <c r="A11" s="49" t="s">
        <v>28</v>
      </c>
      <c r="B11" s="50"/>
      <c r="C11" s="50"/>
      <c r="D11" s="50"/>
    </row>
  </sheetData>
  <sheetProtection algorithmName="SHA-512" hashValue="W4r+uLBe9DeLo/EeicDFAteWD0kFhb9AMidUpnxn7uMBPV/UsuYxaJGwvEaXxJkPsEHMCJkNOwuxDjqPMCoAZg==" saltValue="LjyhKuApXxJWTTePvlCwAw==" spinCount="100000" sheet="1" objects="1" scenarios="1"/>
  <mergeCells count="5">
    <mergeCell ref="A1:D1"/>
    <mergeCell ref="A9:C9"/>
    <mergeCell ref="A10:D10"/>
    <mergeCell ref="A11:D1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7F0E-E35D-40D9-95BD-B8CEDDBBA05C}">
  <dimension ref="A1:F8"/>
  <sheetViews>
    <sheetView workbookViewId="0">
      <selection activeCell="D4" sqref="D4"/>
    </sheetView>
  </sheetViews>
  <sheetFormatPr defaultColWidth="0" defaultRowHeight="14.5" zeroHeight="1" x14ac:dyDescent="0.35"/>
  <cols>
    <col min="1" max="1" width="54.453125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23.5" x14ac:dyDescent="0.35">
      <c r="A1" s="24" t="s">
        <v>36</v>
      </c>
      <c r="B1" s="24"/>
      <c r="C1" s="24"/>
      <c r="D1" s="24"/>
      <c r="E1" s="24"/>
      <c r="F1" s="24"/>
    </row>
    <row r="2" spans="1:6" ht="29" x14ac:dyDescent="0.35">
      <c r="A2" s="25" t="s">
        <v>1</v>
      </c>
      <c r="B2" s="25" t="s">
        <v>2</v>
      </c>
      <c r="C2" s="25" t="s">
        <v>3</v>
      </c>
      <c r="D2" s="25" t="s">
        <v>4</v>
      </c>
      <c r="E2" s="25" t="s">
        <v>26</v>
      </c>
      <c r="F2" s="25" t="s">
        <v>5</v>
      </c>
    </row>
    <row r="3" spans="1:6" x14ac:dyDescent="0.35">
      <c r="A3" s="26" t="s">
        <v>8</v>
      </c>
      <c r="B3" s="27">
        <v>39.119999999999997</v>
      </c>
      <c r="C3" s="27">
        <v>51.33</v>
      </c>
      <c r="D3" s="4"/>
      <c r="E3" s="28">
        <v>0.35</v>
      </c>
      <c r="F3" s="3">
        <f>D3*E3</f>
        <v>0</v>
      </c>
    </row>
    <row r="4" spans="1:6" x14ac:dyDescent="0.35">
      <c r="A4" s="26" t="s">
        <v>9</v>
      </c>
      <c r="B4" s="27">
        <v>39.119999999999997</v>
      </c>
      <c r="C4" s="27">
        <v>51.33</v>
      </c>
      <c r="D4" s="4"/>
      <c r="E4" s="28">
        <v>0.36</v>
      </c>
      <c r="F4" s="3">
        <f>D4*E4</f>
        <v>0</v>
      </c>
    </row>
    <row r="5" spans="1:6" ht="15" thickBot="1" x14ac:dyDescent="0.4">
      <c r="A5" s="26" t="s">
        <v>10</v>
      </c>
      <c r="B5" s="27">
        <v>39.119999999999997</v>
      </c>
      <c r="C5" s="27">
        <v>51.33</v>
      </c>
      <c r="D5" s="4"/>
      <c r="E5" s="28">
        <v>0.28999999999999998</v>
      </c>
      <c r="F5" s="3">
        <f>D5*E5</f>
        <v>0</v>
      </c>
    </row>
    <row r="6" spans="1:6" ht="15" thickTop="1" x14ac:dyDescent="0.35">
      <c r="A6" s="15" t="s">
        <v>21</v>
      </c>
      <c r="B6" s="15"/>
      <c r="C6" s="15"/>
      <c r="D6" s="15"/>
      <c r="E6" s="15"/>
      <c r="F6" s="13">
        <f>SUM(F3:F5)</f>
        <v>0</v>
      </c>
    </row>
    <row r="7" spans="1:6" x14ac:dyDescent="0.35">
      <c r="A7" s="16" t="s">
        <v>7</v>
      </c>
      <c r="B7" s="16"/>
      <c r="C7" s="16"/>
      <c r="D7" s="16"/>
      <c r="E7" s="16"/>
      <c r="F7" s="16"/>
    </row>
    <row r="8" spans="1:6" x14ac:dyDescent="0.35">
      <c r="A8" s="17" t="s">
        <v>29</v>
      </c>
      <c r="B8" s="18"/>
      <c r="C8" s="18"/>
      <c r="D8" s="18"/>
      <c r="E8" s="18"/>
      <c r="F8" s="18"/>
    </row>
  </sheetData>
  <sheetProtection algorithmName="SHA-512" hashValue="xnZwHiGlgQKCG2JYDLFRU+2j3CUb+RmzPyggygZcI6RwKidK1ed0vHJ3F0ckXYdLYi7UKgQxtjJq3ydsgqX1KQ==" saltValue="PBkf0mJcjBZcOgWCZZArEA==" spinCount="100000" sheet="1" objects="1" scenarios="1"/>
  <mergeCells count="4">
    <mergeCell ref="A1:F1"/>
    <mergeCell ref="A6:E6"/>
    <mergeCell ref="A7:F7"/>
    <mergeCell ref="A8:F8"/>
  </mergeCells>
  <conditionalFormatting sqref="D3">
    <cfRule type="cellIs" dxfId="46" priority="18" operator="lessThan">
      <formula>$B$3</formula>
    </cfRule>
    <cfRule type="cellIs" dxfId="45" priority="19" operator="greaterThan">
      <formula>$C$3</formula>
    </cfRule>
  </conditionalFormatting>
  <conditionalFormatting sqref="D3:D5">
    <cfRule type="cellIs" dxfId="44" priority="1" operator="equal">
      <formula>0</formula>
    </cfRule>
  </conditionalFormatting>
  <conditionalFormatting sqref="D4">
    <cfRule type="cellIs" dxfId="43" priority="16" operator="lessThan">
      <formula>$B$4</formula>
    </cfRule>
    <cfRule type="cellIs" dxfId="42" priority="17" operator="greaterThan">
      <formula>$C$4</formula>
    </cfRule>
  </conditionalFormatting>
  <conditionalFormatting sqref="D5">
    <cfRule type="cellIs" dxfId="41" priority="14" operator="lessThan">
      <formula>$B$5</formula>
    </cfRule>
    <cfRule type="cellIs" dxfId="40" priority="15" operator="greaterThan">
      <formula>$C$5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58BE-4702-4635-8B96-C345392FD46E}">
  <dimension ref="A1:F10"/>
  <sheetViews>
    <sheetView workbookViewId="0">
      <selection activeCell="D6" sqref="D6"/>
    </sheetView>
  </sheetViews>
  <sheetFormatPr defaultColWidth="0" defaultRowHeight="14.5" zeroHeight="1" x14ac:dyDescent="0.35"/>
  <cols>
    <col min="1" max="1" width="54.453125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23.5" x14ac:dyDescent="0.35">
      <c r="A1" s="24" t="s">
        <v>37</v>
      </c>
      <c r="B1" s="24"/>
      <c r="C1" s="24"/>
      <c r="D1" s="24"/>
      <c r="E1" s="24"/>
      <c r="F1" s="24"/>
    </row>
    <row r="2" spans="1:6" ht="29" x14ac:dyDescent="0.35">
      <c r="A2" s="25" t="s">
        <v>1</v>
      </c>
      <c r="B2" s="25" t="s">
        <v>2</v>
      </c>
      <c r="C2" s="25" t="s">
        <v>3</v>
      </c>
      <c r="D2" s="25" t="s">
        <v>4</v>
      </c>
      <c r="E2" s="25" t="s">
        <v>26</v>
      </c>
      <c r="F2" s="1" t="s">
        <v>5</v>
      </c>
    </row>
    <row r="3" spans="1:6" x14ac:dyDescent="0.35">
      <c r="A3" s="26" t="s">
        <v>8</v>
      </c>
      <c r="B3" s="27">
        <v>39.119999999999997</v>
      </c>
      <c r="C3" s="27">
        <v>51.33</v>
      </c>
      <c r="D3" s="4"/>
      <c r="E3" s="28">
        <v>0.32</v>
      </c>
      <c r="F3" s="27">
        <f>D3*E3</f>
        <v>0</v>
      </c>
    </row>
    <row r="4" spans="1:6" x14ac:dyDescent="0.35">
      <c r="A4" s="26" t="s">
        <v>9</v>
      </c>
      <c r="B4" s="27">
        <v>39.119999999999997</v>
      </c>
      <c r="C4" s="27">
        <v>51.33</v>
      </c>
      <c r="D4" s="4"/>
      <c r="E4" s="28">
        <v>0.33</v>
      </c>
      <c r="F4" s="27">
        <f t="shared" ref="F4" si="0">D4*E4</f>
        <v>0</v>
      </c>
    </row>
    <row r="5" spans="1:6" x14ac:dyDescent="0.35">
      <c r="A5" s="26" t="s">
        <v>10</v>
      </c>
      <c r="B5" s="27">
        <v>39.119999999999997</v>
      </c>
      <c r="C5" s="27">
        <v>51.33</v>
      </c>
      <c r="D5" s="4"/>
      <c r="E5" s="28">
        <v>0.25</v>
      </c>
      <c r="F5" s="27">
        <f>D5*E5</f>
        <v>0</v>
      </c>
    </row>
    <row r="6" spans="1:6" x14ac:dyDescent="0.35">
      <c r="A6" s="30" t="s">
        <v>11</v>
      </c>
      <c r="B6" s="29">
        <v>2</v>
      </c>
      <c r="C6" s="29">
        <v>2.7</v>
      </c>
      <c r="D6" s="4"/>
      <c r="E6" s="32">
        <v>0.08</v>
      </c>
      <c r="F6" s="29">
        <f>D6*E6</f>
        <v>0</v>
      </c>
    </row>
    <row r="7" spans="1:6" ht="15" thickBot="1" x14ac:dyDescent="0.4">
      <c r="A7" s="30" t="s">
        <v>12</v>
      </c>
      <c r="B7" s="29">
        <v>52</v>
      </c>
      <c r="C7" s="29">
        <v>68.25</v>
      </c>
      <c r="D7" s="8"/>
      <c r="E7" s="32">
        <v>0.02</v>
      </c>
      <c r="F7" s="29">
        <f>D7*E7</f>
        <v>0</v>
      </c>
    </row>
    <row r="8" spans="1:6" ht="15" thickTop="1" x14ac:dyDescent="0.35">
      <c r="A8" s="31" t="s">
        <v>22</v>
      </c>
      <c r="B8" s="31"/>
      <c r="C8" s="31"/>
      <c r="D8" s="31"/>
      <c r="E8" s="31"/>
      <c r="F8" s="33">
        <f>SUM(F3:F7)</f>
        <v>0</v>
      </c>
    </row>
    <row r="9" spans="1:6" x14ac:dyDescent="0.35">
      <c r="A9" s="34" t="s">
        <v>7</v>
      </c>
      <c r="B9" s="34"/>
      <c r="C9" s="34"/>
      <c r="D9" s="34"/>
      <c r="E9" s="34"/>
      <c r="F9" s="34"/>
    </row>
    <row r="10" spans="1:6" x14ac:dyDescent="0.35">
      <c r="A10" s="17" t="s">
        <v>29</v>
      </c>
      <c r="B10" s="18"/>
      <c r="C10" s="18"/>
      <c r="D10" s="18"/>
      <c r="E10" s="18"/>
      <c r="F10" s="18"/>
    </row>
  </sheetData>
  <sheetProtection algorithmName="SHA-512" hashValue="gaGomnLajZgh+vwCUxhDWvMWWacW2vFCK9FZ6qRLW9hwiHHnfCym5ulMEUQD2iSm0x2Wirm6ic92kcAHAmSpRQ==" saltValue="ohFZls4UgQNwB28IpPSY6Q==" spinCount="100000" sheet="1" objects="1" scenarios="1"/>
  <mergeCells count="4">
    <mergeCell ref="A1:F1"/>
    <mergeCell ref="A8:E8"/>
    <mergeCell ref="A9:F9"/>
    <mergeCell ref="A10:F10"/>
  </mergeCells>
  <conditionalFormatting sqref="D3">
    <cfRule type="cellIs" dxfId="39" priority="13" operator="lessThan">
      <formula>$B$3</formula>
    </cfRule>
    <cfRule type="cellIs" dxfId="38" priority="14" operator="greaterThan">
      <formula>$C$3</formula>
    </cfRule>
  </conditionalFormatting>
  <conditionalFormatting sqref="D3:D7">
    <cfRule type="cellIs" dxfId="37" priority="1" operator="equal">
      <formula>0</formula>
    </cfRule>
  </conditionalFormatting>
  <conditionalFormatting sqref="D4">
    <cfRule type="cellIs" dxfId="36" priority="11" operator="lessThan">
      <formula>$B$4</formula>
    </cfRule>
    <cfRule type="cellIs" dxfId="35" priority="12" operator="greaterThan">
      <formula>$C$4</formula>
    </cfRule>
  </conditionalFormatting>
  <conditionalFormatting sqref="D5">
    <cfRule type="cellIs" dxfId="34" priority="9" operator="lessThan">
      <formula>$B$5</formula>
    </cfRule>
    <cfRule type="cellIs" dxfId="33" priority="10" operator="greaterThan">
      <formula>$C$5</formula>
    </cfRule>
  </conditionalFormatting>
  <conditionalFormatting sqref="D6">
    <cfRule type="cellIs" dxfId="32" priority="4" operator="greaterThan">
      <formula>$C$6</formula>
    </cfRule>
    <cfRule type="cellIs" dxfId="31" priority="8" operator="lessThan">
      <formula>$B$6</formula>
    </cfRule>
  </conditionalFormatting>
  <conditionalFormatting sqref="D7">
    <cfRule type="cellIs" dxfId="30" priority="2" operator="greaterThan">
      <formula>$C$7</formula>
    </cfRule>
    <cfRule type="cellIs" dxfId="29" priority="3" operator="lessThan">
      <formula>$B$7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3E81-9734-46E7-BA75-F17B03883BE4}">
  <dimension ref="A1:F10"/>
  <sheetViews>
    <sheetView workbookViewId="0">
      <selection activeCell="E5" sqref="E5"/>
    </sheetView>
  </sheetViews>
  <sheetFormatPr defaultColWidth="0" defaultRowHeight="14.5" zeroHeight="1" x14ac:dyDescent="0.35"/>
  <cols>
    <col min="1" max="1" width="54.453125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23.5" x14ac:dyDescent="0.35">
      <c r="A1" s="14" t="s">
        <v>38</v>
      </c>
      <c r="B1" s="14"/>
      <c r="C1" s="14"/>
      <c r="D1" s="14"/>
      <c r="E1" s="14"/>
      <c r="F1" s="14"/>
    </row>
    <row r="2" spans="1:6" ht="29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26</v>
      </c>
      <c r="F2" s="1" t="s">
        <v>5</v>
      </c>
    </row>
    <row r="3" spans="1:6" x14ac:dyDescent="0.35">
      <c r="A3" s="2" t="s">
        <v>8</v>
      </c>
      <c r="B3" s="3">
        <v>45.34</v>
      </c>
      <c r="C3" s="3">
        <v>59.51</v>
      </c>
      <c r="D3" s="4"/>
      <c r="E3" s="9">
        <v>0.32</v>
      </c>
      <c r="F3" s="3">
        <f>D3*E3</f>
        <v>0</v>
      </c>
    </row>
    <row r="4" spans="1:6" x14ac:dyDescent="0.35">
      <c r="A4" s="2" t="s">
        <v>9</v>
      </c>
      <c r="B4" s="3">
        <v>45.34</v>
      </c>
      <c r="C4" s="3">
        <v>59.51</v>
      </c>
      <c r="D4" s="4"/>
      <c r="E4" s="9">
        <v>0.33</v>
      </c>
      <c r="F4" s="3">
        <f t="shared" ref="F4" si="0">D4*E4</f>
        <v>0</v>
      </c>
    </row>
    <row r="5" spans="1:6" x14ac:dyDescent="0.35">
      <c r="A5" s="2" t="s">
        <v>10</v>
      </c>
      <c r="B5" s="3">
        <v>45.34</v>
      </c>
      <c r="C5" s="3">
        <v>59.51</v>
      </c>
      <c r="D5" s="4"/>
      <c r="E5" s="9">
        <v>0.25</v>
      </c>
      <c r="F5" s="3">
        <f>D5*E5</f>
        <v>0</v>
      </c>
    </row>
    <row r="6" spans="1:6" x14ac:dyDescent="0.35">
      <c r="A6" s="6" t="s">
        <v>11</v>
      </c>
      <c r="B6" s="7">
        <v>2</v>
      </c>
      <c r="C6" s="7">
        <v>2.7</v>
      </c>
      <c r="D6" s="4"/>
      <c r="E6" s="10">
        <v>0.08</v>
      </c>
      <c r="F6" s="7">
        <f>D6*E6</f>
        <v>0</v>
      </c>
    </row>
    <row r="7" spans="1:6" ht="15" thickBot="1" x14ac:dyDescent="0.4">
      <c r="A7" s="6" t="s">
        <v>12</v>
      </c>
      <c r="B7" s="7">
        <v>52</v>
      </c>
      <c r="C7" s="7">
        <v>68.25</v>
      </c>
      <c r="D7" s="4"/>
      <c r="E7" s="10">
        <v>0.02</v>
      </c>
      <c r="F7" s="7">
        <f>D7*E7</f>
        <v>0</v>
      </c>
    </row>
    <row r="8" spans="1:6" ht="15" thickTop="1" x14ac:dyDescent="0.35">
      <c r="A8" s="15" t="s">
        <v>23</v>
      </c>
      <c r="B8" s="15"/>
      <c r="C8" s="15"/>
      <c r="D8" s="15"/>
      <c r="E8" s="15"/>
      <c r="F8" s="13">
        <f>SUM(F3:F7)</f>
        <v>0</v>
      </c>
    </row>
    <row r="9" spans="1:6" x14ac:dyDescent="0.35">
      <c r="A9" s="16" t="s">
        <v>7</v>
      </c>
      <c r="B9" s="16"/>
      <c r="C9" s="16"/>
      <c r="D9" s="16"/>
      <c r="E9" s="16"/>
      <c r="F9" s="16"/>
    </row>
    <row r="10" spans="1:6" x14ac:dyDescent="0.35">
      <c r="A10" s="17" t="s">
        <v>29</v>
      </c>
      <c r="B10" s="18"/>
      <c r="C10" s="18"/>
      <c r="D10" s="18"/>
      <c r="E10" s="18"/>
      <c r="F10" s="18"/>
    </row>
  </sheetData>
  <sheetProtection algorithmName="SHA-512" hashValue="Xjto1+CTdDl9acPX5kIqBSnnyI7Rmn34CDyAhGoRPEkyHa+7/zEJlFwd/RRuUq6h8seUAp73BOXY4MJndqsQmw==" saltValue="xyZaPPPAZUQK0AYqw01tCw==" spinCount="100000" sheet="1" objects="1" scenarios="1"/>
  <mergeCells count="4">
    <mergeCell ref="A1:F1"/>
    <mergeCell ref="A8:E8"/>
    <mergeCell ref="A9:F9"/>
    <mergeCell ref="A10:F10"/>
  </mergeCells>
  <conditionalFormatting sqref="D3">
    <cfRule type="cellIs" dxfId="28" priority="11" operator="lessThan">
      <formula>$B$3</formula>
    </cfRule>
    <cfRule type="cellIs" dxfId="27" priority="12" operator="greaterThan">
      <formula>$C$3</formula>
    </cfRule>
  </conditionalFormatting>
  <conditionalFormatting sqref="D3:D7">
    <cfRule type="cellIs" dxfId="26" priority="1" stopIfTrue="1" operator="equal">
      <formula>0</formula>
    </cfRule>
  </conditionalFormatting>
  <conditionalFormatting sqref="D4">
    <cfRule type="cellIs" dxfId="25" priority="9" operator="lessThan">
      <formula>$B$4</formula>
    </cfRule>
    <cfRule type="cellIs" dxfId="24" priority="10" operator="greaterThan">
      <formula>$C$4</formula>
    </cfRule>
  </conditionalFormatting>
  <conditionalFormatting sqref="D5">
    <cfRule type="cellIs" dxfId="23" priority="7" operator="lessThan">
      <formula>$B$5</formula>
    </cfRule>
    <cfRule type="cellIs" dxfId="22" priority="8" operator="greaterThan">
      <formula>$C$5</formula>
    </cfRule>
  </conditionalFormatting>
  <conditionalFormatting sqref="D6">
    <cfRule type="cellIs" dxfId="21" priority="4" operator="greaterThan">
      <formula>$C$6</formula>
    </cfRule>
    <cfRule type="cellIs" dxfId="20" priority="6" operator="lessThan">
      <formula>$B$6</formula>
    </cfRule>
  </conditionalFormatting>
  <conditionalFormatting sqref="D7">
    <cfRule type="cellIs" dxfId="19" priority="2" operator="greaterThan">
      <formula>$C$7</formula>
    </cfRule>
    <cfRule type="cellIs" dxfId="18" priority="3" operator="lessThan">
      <formula>$B$7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8164-7CE4-44BC-8CBB-1716982B4D14}">
  <dimension ref="A1:F10"/>
  <sheetViews>
    <sheetView workbookViewId="0">
      <selection activeCell="D7" sqref="D7"/>
    </sheetView>
  </sheetViews>
  <sheetFormatPr defaultColWidth="0" defaultRowHeight="14.5" zeroHeight="1" x14ac:dyDescent="0.35"/>
  <cols>
    <col min="1" max="1" width="54.453125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23.5" x14ac:dyDescent="0.35">
      <c r="A1" s="14" t="s">
        <v>39</v>
      </c>
      <c r="B1" s="14"/>
      <c r="C1" s="14"/>
      <c r="D1" s="14"/>
      <c r="E1" s="14"/>
      <c r="F1" s="14"/>
    </row>
    <row r="2" spans="1:6" ht="29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26</v>
      </c>
      <c r="F2" s="1" t="s">
        <v>5</v>
      </c>
    </row>
    <row r="3" spans="1:6" x14ac:dyDescent="0.35">
      <c r="A3" s="2" t="s">
        <v>8</v>
      </c>
      <c r="B3" s="3">
        <v>52.8</v>
      </c>
      <c r="C3" s="3">
        <v>69.31</v>
      </c>
      <c r="D3" s="4"/>
      <c r="E3" s="9">
        <v>0.32</v>
      </c>
      <c r="F3" s="3">
        <f>D3*E3</f>
        <v>0</v>
      </c>
    </row>
    <row r="4" spans="1:6" x14ac:dyDescent="0.35">
      <c r="A4" s="2" t="s">
        <v>9</v>
      </c>
      <c r="B4" s="3">
        <v>52.8</v>
      </c>
      <c r="C4" s="3">
        <v>69.31</v>
      </c>
      <c r="D4" s="4"/>
      <c r="E4" s="9">
        <v>0.33</v>
      </c>
      <c r="F4" s="3">
        <f t="shared" ref="F4" si="0">D4*E4</f>
        <v>0</v>
      </c>
    </row>
    <row r="5" spans="1:6" x14ac:dyDescent="0.35">
      <c r="A5" s="2" t="s">
        <v>10</v>
      </c>
      <c r="B5" s="3">
        <v>52.8</v>
      </c>
      <c r="C5" s="3">
        <v>69.31</v>
      </c>
      <c r="D5" s="4"/>
      <c r="E5" s="9">
        <v>0.25</v>
      </c>
      <c r="F5" s="3">
        <f>D5*E5</f>
        <v>0</v>
      </c>
    </row>
    <row r="6" spans="1:6" x14ac:dyDescent="0.35">
      <c r="A6" s="6" t="s">
        <v>11</v>
      </c>
      <c r="B6" s="7">
        <v>3.5</v>
      </c>
      <c r="C6" s="7">
        <v>4.25</v>
      </c>
      <c r="D6" s="4"/>
      <c r="E6" s="10">
        <v>0.08</v>
      </c>
      <c r="F6" s="7">
        <f>D6*E6</f>
        <v>0</v>
      </c>
    </row>
    <row r="7" spans="1:6" ht="15" thickBot="1" x14ac:dyDescent="0.4">
      <c r="A7" s="6" t="s">
        <v>12</v>
      </c>
      <c r="B7" s="7">
        <v>52</v>
      </c>
      <c r="C7" s="7">
        <v>68.25</v>
      </c>
      <c r="D7" s="8"/>
      <c r="E7" s="10">
        <v>0.02</v>
      </c>
      <c r="F7" s="7">
        <f>D7*E7</f>
        <v>0</v>
      </c>
    </row>
    <row r="8" spans="1:6" ht="15" thickTop="1" x14ac:dyDescent="0.35">
      <c r="A8" s="15" t="s">
        <v>24</v>
      </c>
      <c r="B8" s="15"/>
      <c r="C8" s="15"/>
      <c r="D8" s="15"/>
      <c r="E8" s="15"/>
      <c r="F8" s="13">
        <f>SUM(F3:F7)</f>
        <v>0</v>
      </c>
    </row>
    <row r="9" spans="1:6" x14ac:dyDescent="0.35">
      <c r="A9" s="16" t="s">
        <v>7</v>
      </c>
      <c r="B9" s="16"/>
      <c r="C9" s="16"/>
      <c r="D9" s="16"/>
      <c r="E9" s="16"/>
      <c r="F9" s="16"/>
    </row>
    <row r="10" spans="1:6" x14ac:dyDescent="0.35">
      <c r="A10" s="17" t="s">
        <v>29</v>
      </c>
      <c r="B10" s="18"/>
      <c r="C10" s="18"/>
      <c r="D10" s="18"/>
      <c r="E10" s="18"/>
      <c r="F10" s="18"/>
    </row>
  </sheetData>
  <sheetProtection algorithmName="SHA-512" hashValue="+X51z5TH/m7SPhwIw85e0RskykNxbtxZjbiThLjqNPoaBLM5KaAk7c+lwjtSfoTY8fJFKBmHJgBwtESf4Lj6tg==" saltValue="2JSzAPqMThvbxa0eDsQ67Q==" spinCount="100000" sheet="1" objects="1" scenarios="1"/>
  <mergeCells count="4">
    <mergeCell ref="A1:F1"/>
    <mergeCell ref="A8:E8"/>
    <mergeCell ref="A9:F9"/>
    <mergeCell ref="A10:F10"/>
  </mergeCells>
  <conditionalFormatting sqref="D3">
    <cfRule type="cellIs" dxfId="17" priority="13" operator="lessThan">
      <formula>$B$3</formula>
    </cfRule>
    <cfRule type="cellIs" dxfId="16" priority="14" operator="greaterThan">
      <formula>$C$3</formula>
    </cfRule>
  </conditionalFormatting>
  <conditionalFormatting sqref="D3:D7">
    <cfRule type="cellIs" dxfId="15" priority="1" stopIfTrue="1" operator="equal">
      <formula>0</formula>
    </cfRule>
  </conditionalFormatting>
  <conditionalFormatting sqref="D4">
    <cfRule type="cellIs" dxfId="14" priority="11" operator="lessThan">
      <formula>$B$4</formula>
    </cfRule>
    <cfRule type="cellIs" dxfId="13" priority="12" operator="greaterThan">
      <formula>$C$4</formula>
    </cfRule>
  </conditionalFormatting>
  <conditionalFormatting sqref="D5">
    <cfRule type="cellIs" dxfId="12" priority="9" operator="lessThan">
      <formula>$B$5</formula>
    </cfRule>
    <cfRule type="cellIs" dxfId="11" priority="10" operator="greaterThan">
      <formula>$C$5</formula>
    </cfRule>
  </conditionalFormatting>
  <conditionalFormatting sqref="D6">
    <cfRule type="cellIs" dxfId="10" priority="4" operator="greaterThan">
      <formula>$C$6</formula>
    </cfRule>
    <cfRule type="cellIs" dxfId="9" priority="8" operator="lessThan">
      <formula>$B$6</formula>
    </cfRule>
  </conditionalFormatting>
  <conditionalFormatting sqref="D7">
    <cfRule type="cellIs" dxfId="8" priority="2" operator="greaterThan">
      <formula>$C$7</formula>
    </cfRule>
    <cfRule type="cellIs" dxfId="7" priority="3" operator="lessThan">
      <formula>$B$7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C3D0-1BB1-4452-AE49-444F14CF9607}">
  <dimension ref="A1:F11"/>
  <sheetViews>
    <sheetView workbookViewId="0">
      <selection activeCell="D7" sqref="D7"/>
    </sheetView>
  </sheetViews>
  <sheetFormatPr defaultColWidth="0" defaultRowHeight="14.5" zeroHeight="1" x14ac:dyDescent="0.35"/>
  <cols>
    <col min="1" max="1" width="54.453125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23.5" x14ac:dyDescent="0.35">
      <c r="A1" s="14" t="s">
        <v>13</v>
      </c>
      <c r="B1" s="14"/>
      <c r="C1" s="14"/>
      <c r="D1" s="14"/>
      <c r="E1" s="14"/>
      <c r="F1" s="14"/>
    </row>
    <row r="2" spans="1:6" ht="43.5" x14ac:dyDescent="0.35">
      <c r="A2" s="1" t="s">
        <v>1</v>
      </c>
      <c r="B2" s="1" t="s">
        <v>2</v>
      </c>
      <c r="C2" s="1" t="s">
        <v>3</v>
      </c>
      <c r="D2" s="1" t="s">
        <v>17</v>
      </c>
      <c r="E2" s="1" t="s">
        <v>16</v>
      </c>
      <c r="F2" s="1" t="s">
        <v>5</v>
      </c>
    </row>
    <row r="3" spans="1:6" x14ac:dyDescent="0.35">
      <c r="A3" s="2" t="s">
        <v>14</v>
      </c>
      <c r="B3" s="3">
        <v>64</v>
      </c>
      <c r="C3" s="3">
        <v>84</v>
      </c>
      <c r="D3" s="4"/>
      <c r="E3" s="9">
        <v>0.4</v>
      </c>
      <c r="F3" s="3">
        <f>D3*E3</f>
        <v>0</v>
      </c>
    </row>
    <row r="4" spans="1:6" ht="15" thickBot="1" x14ac:dyDescent="0.4">
      <c r="A4" s="2" t="s">
        <v>15</v>
      </c>
      <c r="B4" s="3">
        <v>128</v>
      </c>
      <c r="C4" s="3">
        <v>168</v>
      </c>
      <c r="D4" s="4"/>
      <c r="E4" s="9">
        <v>0.6</v>
      </c>
      <c r="F4" s="3">
        <f t="shared" ref="F4" si="0">D4*E4</f>
        <v>0</v>
      </c>
    </row>
    <row r="5" spans="1:6" ht="15" thickTop="1" x14ac:dyDescent="0.35">
      <c r="A5" s="21" t="s">
        <v>40</v>
      </c>
      <c r="B5" s="22"/>
      <c r="C5" s="22"/>
      <c r="D5" s="22"/>
      <c r="E5" s="23"/>
      <c r="F5" s="3">
        <f>F3+F4</f>
        <v>0</v>
      </c>
    </row>
    <row r="6" spans="1:6" ht="43.5" x14ac:dyDescent="0.35">
      <c r="A6" s="1" t="s">
        <v>44</v>
      </c>
      <c r="B6" s="1" t="s">
        <v>31</v>
      </c>
      <c r="C6" s="1" t="s">
        <v>32</v>
      </c>
      <c r="D6" s="1" t="s">
        <v>30</v>
      </c>
      <c r="E6" s="1" t="s">
        <v>16</v>
      </c>
      <c r="F6" s="1" t="s">
        <v>5</v>
      </c>
    </row>
    <row r="7" spans="1:6" ht="15" thickBot="1" x14ac:dyDescent="0.4">
      <c r="A7" s="2" t="s">
        <v>41</v>
      </c>
      <c r="B7" s="3">
        <v>180</v>
      </c>
      <c r="C7" s="3">
        <v>200</v>
      </c>
      <c r="D7" s="4"/>
      <c r="E7" s="9">
        <v>1</v>
      </c>
      <c r="F7" s="3">
        <f>D7*E7</f>
        <v>0</v>
      </c>
    </row>
    <row r="8" spans="1:6" ht="15" thickTop="1" x14ac:dyDescent="0.35">
      <c r="A8" s="15" t="s">
        <v>42</v>
      </c>
      <c r="B8" s="15"/>
      <c r="C8" s="15"/>
      <c r="D8" s="15"/>
      <c r="E8" s="15"/>
      <c r="F8" s="5">
        <f>F7</f>
        <v>0</v>
      </c>
    </row>
    <row r="9" spans="1:6" x14ac:dyDescent="0.35">
      <c r="A9" s="11" t="s">
        <v>25</v>
      </c>
      <c r="B9" s="11"/>
      <c r="C9" s="11"/>
      <c r="D9" s="11"/>
      <c r="E9" s="11"/>
      <c r="F9" s="12">
        <f>F5+F8</f>
        <v>0</v>
      </c>
    </row>
    <row r="10" spans="1:6" x14ac:dyDescent="0.35">
      <c r="A10" s="16" t="s">
        <v>7</v>
      </c>
      <c r="B10" s="16"/>
      <c r="C10" s="16"/>
      <c r="D10" s="16"/>
      <c r="E10" s="16"/>
      <c r="F10" s="16"/>
    </row>
    <row r="11" spans="1:6" x14ac:dyDescent="0.35">
      <c r="A11" s="17" t="s">
        <v>29</v>
      </c>
      <c r="B11" s="18"/>
      <c r="C11" s="18"/>
      <c r="D11" s="18"/>
      <c r="E11" s="18"/>
      <c r="F11" s="18"/>
    </row>
  </sheetData>
  <sheetProtection algorithmName="SHA-512" hashValue="DlOnIwVN16DGZx+gQVuvLAtr9bWmnTMGIjhV2yDfzUqoe8jpL/bi909oU22hBkHq/0MIEG3yBcZy+g+BqLGUwQ==" saltValue="ZPic6ANsrbagTVidIIR0Uw==" spinCount="100000" sheet="1" objects="1" scenarios="1"/>
  <mergeCells count="5">
    <mergeCell ref="A1:F1"/>
    <mergeCell ref="A8:E8"/>
    <mergeCell ref="A10:F10"/>
    <mergeCell ref="A11:F11"/>
    <mergeCell ref="A5:E5"/>
  </mergeCells>
  <conditionalFormatting sqref="D3">
    <cfRule type="cellIs" dxfId="6" priority="6" operator="lessThan">
      <formula>$B$3</formula>
    </cfRule>
    <cfRule type="cellIs" dxfId="5" priority="7" operator="greaterThan">
      <formula>$C$3</formula>
    </cfRule>
  </conditionalFormatting>
  <conditionalFormatting sqref="D3:D4 D7">
    <cfRule type="cellIs" dxfId="4" priority="1" operator="equal">
      <formula>0</formula>
    </cfRule>
  </conditionalFormatting>
  <conditionalFormatting sqref="D4">
    <cfRule type="cellIs" dxfId="3" priority="4" operator="lessThan">
      <formula>$B$4</formula>
    </cfRule>
    <cfRule type="cellIs" dxfId="2" priority="5" operator="greaterThan">
      <formula>$C$4</formula>
    </cfRule>
  </conditionalFormatting>
  <conditionalFormatting sqref="D7">
    <cfRule type="cellIs" dxfId="1" priority="2" operator="lessThan">
      <formula>$B$7</formula>
    </cfRule>
    <cfRule type="cellIs" dxfId="0" priority="3" operator="greaterThan">
      <formula>$C$7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6806BC2B-EBB2-46F1-87DF-E4009A87D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0220E-9D22-4693-AE0F-9FDC619C3B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679FB-5536-4116-B486-D7DD077336CD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</vt:lpstr>
      <vt:lpstr>A</vt:lpstr>
      <vt:lpstr>B</vt:lpstr>
      <vt:lpstr>C</vt:lpstr>
      <vt:lpstr>D</vt:lpstr>
      <vt:lpstr>PAC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Hidde van de Weg</dc:creator>
  <cp:lastModifiedBy>Hidde van de Weg</cp:lastModifiedBy>
  <dcterms:created xsi:type="dcterms:W3CDTF">2025-01-07T14:41:50Z</dcterms:created>
  <dcterms:modified xsi:type="dcterms:W3CDTF">2025-01-28T13:55:16Z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