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66925"/>
  <mc:AlternateContent xmlns:mc="http://schemas.openxmlformats.org/markup-compatibility/2006">
    <mc:Choice Requires="x15">
      <x15ac:absPath xmlns:x15ac="http://schemas.microsoft.com/office/spreadsheetml/2010/11/ac" url="I:\INK\1. Inkoop\A. Aanbestedingen\7. Gebouwen en installaties\2024 Bedrijfsafval 2\Bedrijfsafval 2\NvI\"/>
    </mc:Choice>
  </mc:AlternateContent>
  <xr:revisionPtr revIDLastSave="0" documentId="8_{6B9C4159-5A00-4C9F-ABF3-0ABFE10CF39B}" xr6:coauthVersionLast="47" xr6:coauthVersionMax="47" xr10:uidLastSave="{00000000-0000-0000-0000-000000000000}"/>
  <bookViews>
    <workbookView xWindow="-110" yWindow="-110" windowWidth="22780" windowHeight="14660" xr2:uid="{21D099CD-FD1F-4393-BD67-ACBB7FA578CA}"/>
  </bookViews>
  <sheets>
    <sheet name="Prijzenblad" sheetId="1" r:id="rId1"/>
    <sheet name="Invulblad " sheetId="2" r:id="rId2"/>
    <sheet name="Advi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3" l="1"/>
  <c r="B24" i="3" s="1"/>
  <c r="C18" i="1" s="1"/>
  <c r="R91" i="2" l="1"/>
  <c r="L3" i="2"/>
  <c r="M3" i="2"/>
  <c r="N3" i="2"/>
  <c r="L4" i="2"/>
  <c r="N4" i="2" s="1"/>
  <c r="M4" i="2"/>
  <c r="L5" i="2"/>
  <c r="N5" i="2" s="1"/>
  <c r="M5" i="2"/>
  <c r="L6" i="2"/>
  <c r="M6" i="2"/>
  <c r="N6" i="2"/>
  <c r="L7" i="2"/>
  <c r="N7" i="2" s="1"/>
  <c r="M7" i="2"/>
  <c r="L8" i="2"/>
  <c r="N8" i="2" s="1"/>
  <c r="M8" i="2"/>
  <c r="L9" i="2"/>
  <c r="M9" i="2"/>
  <c r="N9" i="2" s="1"/>
  <c r="L10" i="2"/>
  <c r="M10" i="2"/>
  <c r="N10" i="2"/>
  <c r="L11" i="2"/>
  <c r="M11" i="2"/>
  <c r="N11" i="2"/>
  <c r="L12" i="2"/>
  <c r="N12" i="2" s="1"/>
  <c r="M12" i="2"/>
  <c r="L13" i="2"/>
  <c r="M13" i="2"/>
  <c r="L14" i="2"/>
  <c r="M14" i="2"/>
  <c r="N14" i="2"/>
  <c r="L15" i="2"/>
  <c r="N15" i="2" s="1"/>
  <c r="M15" i="2"/>
  <c r="L16" i="2"/>
  <c r="N16" i="2" s="1"/>
  <c r="M16" i="2"/>
  <c r="L17" i="2"/>
  <c r="M17" i="2"/>
  <c r="N17" i="2" s="1"/>
  <c r="L18" i="2"/>
  <c r="M18" i="2"/>
  <c r="N18" i="2"/>
  <c r="L19" i="2"/>
  <c r="M19" i="2"/>
  <c r="N19" i="2"/>
  <c r="L20" i="2"/>
  <c r="N20" i="2" s="1"/>
  <c r="M20" i="2"/>
  <c r="L21" i="2"/>
  <c r="N21" i="2" s="1"/>
  <c r="M21" i="2"/>
  <c r="L22" i="2"/>
  <c r="M22" i="2"/>
  <c r="N22" i="2"/>
  <c r="L23" i="2"/>
  <c r="N23" i="2" s="1"/>
  <c r="M23" i="2"/>
  <c r="L24" i="2"/>
  <c r="N24" i="2" s="1"/>
  <c r="M24" i="2"/>
  <c r="L25" i="2"/>
  <c r="M25" i="2"/>
  <c r="N25" i="2" s="1"/>
  <c r="L26" i="2"/>
  <c r="M26" i="2"/>
  <c r="N26" i="2"/>
  <c r="L27" i="2"/>
  <c r="M27" i="2"/>
  <c r="N27" i="2"/>
  <c r="L28" i="2"/>
  <c r="N28" i="2" s="1"/>
  <c r="M28" i="2"/>
  <c r="L29" i="2"/>
  <c r="N29" i="2" s="1"/>
  <c r="M29" i="2"/>
  <c r="L30" i="2"/>
  <c r="M30" i="2"/>
  <c r="N30" i="2"/>
  <c r="L31" i="2"/>
  <c r="N31" i="2" s="1"/>
  <c r="M31" i="2"/>
  <c r="L32" i="2"/>
  <c r="N32" i="2" s="1"/>
  <c r="M32" i="2"/>
  <c r="L33" i="2"/>
  <c r="M33" i="2"/>
  <c r="N33" i="2" s="1"/>
  <c r="L34" i="2"/>
  <c r="M34" i="2"/>
  <c r="N34" i="2"/>
  <c r="L35" i="2"/>
  <c r="M35" i="2"/>
  <c r="N35" i="2"/>
  <c r="L36" i="2"/>
  <c r="N36" i="2" s="1"/>
  <c r="M36" i="2"/>
  <c r="L37" i="2"/>
  <c r="N37" i="2" s="1"/>
  <c r="M37" i="2"/>
  <c r="L38" i="2"/>
  <c r="M38" i="2"/>
  <c r="N38" i="2"/>
  <c r="L39" i="2"/>
  <c r="N39" i="2" s="1"/>
  <c r="M39" i="2"/>
  <c r="L40" i="2"/>
  <c r="N40" i="2" s="1"/>
  <c r="M40" i="2"/>
  <c r="L41" i="2"/>
  <c r="M41" i="2"/>
  <c r="N41" i="2" s="1"/>
  <c r="L42" i="2"/>
  <c r="M42" i="2"/>
  <c r="N42" i="2"/>
  <c r="L43" i="2"/>
  <c r="M43" i="2"/>
  <c r="N43" i="2"/>
  <c r="L44" i="2"/>
  <c r="N44" i="2" s="1"/>
  <c r="M44" i="2"/>
  <c r="L45" i="2"/>
  <c r="N45" i="2" s="1"/>
  <c r="M45" i="2"/>
  <c r="L46" i="2"/>
  <c r="M46" i="2"/>
  <c r="N46" i="2"/>
  <c r="L47" i="2"/>
  <c r="M47" i="2"/>
  <c r="L48" i="2"/>
  <c r="N48" i="2" s="1"/>
  <c r="M48" i="2"/>
  <c r="L49" i="2"/>
  <c r="M49" i="2"/>
  <c r="N49" i="2" s="1"/>
  <c r="L50" i="2"/>
  <c r="M50" i="2"/>
  <c r="N50" i="2"/>
  <c r="L51" i="2"/>
  <c r="M51" i="2"/>
  <c r="N51" i="2"/>
  <c r="L52" i="2"/>
  <c r="N52" i="2" s="1"/>
  <c r="M52" i="2"/>
  <c r="L53" i="2"/>
  <c r="N53" i="2" s="1"/>
  <c r="M53" i="2"/>
  <c r="L54" i="2"/>
  <c r="M54" i="2"/>
  <c r="N54" i="2"/>
  <c r="L55" i="2"/>
  <c r="N55" i="2" s="1"/>
  <c r="M55" i="2"/>
  <c r="L56" i="2"/>
  <c r="N56" i="2" s="1"/>
  <c r="M56" i="2"/>
  <c r="L57" i="2"/>
  <c r="M57" i="2"/>
  <c r="N57" i="2" s="1"/>
  <c r="L58" i="2"/>
  <c r="M58" i="2"/>
  <c r="N58" i="2"/>
  <c r="L59" i="2"/>
  <c r="M59" i="2"/>
  <c r="N59" i="2"/>
  <c r="L60" i="2"/>
  <c r="N60" i="2" s="1"/>
  <c r="M60" i="2"/>
  <c r="L61" i="2"/>
  <c r="N61" i="2" s="1"/>
  <c r="M61" i="2"/>
  <c r="L62" i="2"/>
  <c r="M62" i="2"/>
  <c r="N62" i="2"/>
  <c r="L63" i="2"/>
  <c r="N63" i="2" s="1"/>
  <c r="M63" i="2"/>
  <c r="L64" i="2"/>
  <c r="N64" i="2" s="1"/>
  <c r="M64" i="2"/>
  <c r="L65" i="2"/>
  <c r="M65" i="2"/>
  <c r="N65" i="2" s="1"/>
  <c r="L66" i="2"/>
  <c r="M66" i="2"/>
  <c r="N66" i="2"/>
  <c r="L67" i="2"/>
  <c r="M67" i="2"/>
  <c r="N67" i="2"/>
  <c r="L68" i="2"/>
  <c r="N68" i="2" s="1"/>
  <c r="M68" i="2"/>
  <c r="L69" i="2"/>
  <c r="N69" i="2" s="1"/>
  <c r="M69" i="2"/>
  <c r="L70" i="2"/>
  <c r="M70" i="2"/>
  <c r="N70" i="2"/>
  <c r="L71" i="2"/>
  <c r="N71" i="2" s="1"/>
  <c r="M71" i="2"/>
  <c r="L72" i="2"/>
  <c r="N72" i="2" s="1"/>
  <c r="M72" i="2"/>
  <c r="L73" i="2"/>
  <c r="M73" i="2"/>
  <c r="N73" i="2" s="1"/>
  <c r="L74" i="2"/>
  <c r="M74" i="2"/>
  <c r="N74" i="2"/>
  <c r="L75" i="2"/>
  <c r="M75" i="2"/>
  <c r="N75" i="2"/>
  <c r="L76" i="2"/>
  <c r="N76" i="2" s="1"/>
  <c r="M76" i="2"/>
  <c r="L77" i="2"/>
  <c r="N77" i="2" s="1"/>
  <c r="M77" i="2"/>
  <c r="L78" i="2"/>
  <c r="M78" i="2"/>
  <c r="N78" i="2"/>
  <c r="L79" i="2"/>
  <c r="N79" i="2" s="1"/>
  <c r="M79" i="2"/>
  <c r="L80" i="2"/>
  <c r="N80" i="2" s="1"/>
  <c r="M80" i="2"/>
  <c r="L81" i="2"/>
  <c r="M81" i="2"/>
  <c r="N81" i="2" s="1"/>
  <c r="L82" i="2"/>
  <c r="M82" i="2"/>
  <c r="N82" i="2"/>
  <c r="L83" i="2"/>
  <c r="M83" i="2"/>
  <c r="N83" i="2"/>
  <c r="L84" i="2"/>
  <c r="N84" i="2" s="1"/>
  <c r="M84" i="2"/>
  <c r="L85" i="2"/>
  <c r="N85" i="2" s="1"/>
  <c r="M85" i="2"/>
  <c r="L86" i="2"/>
  <c r="M86" i="2"/>
  <c r="N86" i="2"/>
  <c r="L87" i="2"/>
  <c r="N87" i="2" s="1"/>
  <c r="M87" i="2"/>
  <c r="L88" i="2"/>
  <c r="N88" i="2" s="1"/>
  <c r="M88" i="2"/>
  <c r="L89" i="2"/>
  <c r="M89" i="2"/>
  <c r="N89" i="2" s="1"/>
  <c r="L90" i="2"/>
  <c r="M90" i="2"/>
  <c r="N90" i="2"/>
  <c r="L91" i="2"/>
  <c r="M91" i="2"/>
  <c r="N91" i="2"/>
  <c r="L92" i="2"/>
  <c r="N92" i="2" s="1"/>
  <c r="M92" i="2"/>
  <c r="L93" i="2"/>
  <c r="N93" i="2" s="1"/>
  <c r="M93" i="2"/>
  <c r="L94" i="2"/>
  <c r="M94" i="2"/>
  <c r="N94" i="2"/>
  <c r="L95" i="2"/>
  <c r="N95" i="2" s="1"/>
  <c r="M95" i="2"/>
  <c r="L96" i="2"/>
  <c r="N96" i="2" s="1"/>
  <c r="M96" i="2"/>
  <c r="N2" i="2"/>
  <c r="M2" i="2"/>
  <c r="L2" i="2"/>
  <c r="T97" i="2"/>
  <c r="C16" i="1" s="1"/>
  <c r="S97" i="2"/>
  <c r="C15" i="1" s="1"/>
  <c r="Q3" i="2"/>
  <c r="R3" i="2"/>
  <c r="Q4" i="2"/>
  <c r="R4" i="2"/>
  <c r="Q5" i="2"/>
  <c r="R5" i="2"/>
  <c r="Q6" i="2"/>
  <c r="R6" i="2"/>
  <c r="Q7" i="2"/>
  <c r="R7" i="2"/>
  <c r="Q8" i="2"/>
  <c r="R8" i="2"/>
  <c r="Q9" i="2"/>
  <c r="R9" i="2"/>
  <c r="Q10" i="2"/>
  <c r="R10" i="2"/>
  <c r="Q11" i="2"/>
  <c r="R11" i="2"/>
  <c r="Q12" i="2"/>
  <c r="R12" i="2"/>
  <c r="Q13" i="2"/>
  <c r="R13" i="2"/>
  <c r="Q14" i="2"/>
  <c r="R14" i="2"/>
  <c r="Q15" i="2"/>
  <c r="R15" i="2"/>
  <c r="Q16" i="2"/>
  <c r="R16" i="2"/>
  <c r="Q17" i="2"/>
  <c r="R17" i="2"/>
  <c r="Q18" i="2"/>
  <c r="R18" i="2"/>
  <c r="Q19" i="2"/>
  <c r="R19" i="2"/>
  <c r="Q20" i="2"/>
  <c r="R20" i="2"/>
  <c r="Q21" i="2"/>
  <c r="R21" i="2"/>
  <c r="Q22" i="2"/>
  <c r="R22" i="2"/>
  <c r="Q23" i="2"/>
  <c r="R23" i="2"/>
  <c r="Q24" i="2"/>
  <c r="R24" i="2"/>
  <c r="Q25" i="2"/>
  <c r="R25" i="2"/>
  <c r="Q26" i="2"/>
  <c r="R26" i="2"/>
  <c r="Q27" i="2"/>
  <c r="R27" i="2"/>
  <c r="Q28" i="2"/>
  <c r="R28" i="2"/>
  <c r="Q29" i="2"/>
  <c r="R29" i="2"/>
  <c r="Q30" i="2"/>
  <c r="R30" i="2"/>
  <c r="Q31" i="2"/>
  <c r="R31" i="2"/>
  <c r="Q32" i="2"/>
  <c r="R32" i="2"/>
  <c r="Q33" i="2"/>
  <c r="R33" i="2"/>
  <c r="Q34" i="2"/>
  <c r="Q35" i="2"/>
  <c r="Q36" i="2"/>
  <c r="R36" i="2"/>
  <c r="Q37" i="2"/>
  <c r="R37" i="2"/>
  <c r="Q38" i="2"/>
  <c r="R38" i="2"/>
  <c r="Q39" i="2"/>
  <c r="R39" i="2"/>
  <c r="Q40" i="2"/>
  <c r="R40" i="2"/>
  <c r="Q41" i="2"/>
  <c r="R41" i="2"/>
  <c r="Q42" i="2"/>
  <c r="R42" i="2"/>
  <c r="Q43" i="2"/>
  <c r="R43" i="2"/>
  <c r="Q44" i="2"/>
  <c r="R44" i="2"/>
  <c r="Q45" i="2"/>
  <c r="R45" i="2"/>
  <c r="Q46" i="2"/>
  <c r="R46" i="2"/>
  <c r="Q47" i="2"/>
  <c r="R47" i="2"/>
  <c r="Q48" i="2"/>
  <c r="R48" i="2"/>
  <c r="Q49" i="2"/>
  <c r="R49" i="2"/>
  <c r="Q50" i="2"/>
  <c r="R50" i="2"/>
  <c r="Q51" i="2"/>
  <c r="R51" i="2"/>
  <c r="Q52" i="2"/>
  <c r="R52" i="2"/>
  <c r="Q53" i="2"/>
  <c r="R53" i="2"/>
  <c r="Q54" i="2"/>
  <c r="Q55" i="2"/>
  <c r="Q56" i="2"/>
  <c r="R56" i="2"/>
  <c r="Q57" i="2"/>
  <c r="R57" i="2"/>
  <c r="Q58" i="2"/>
  <c r="R58" i="2"/>
  <c r="Q59" i="2"/>
  <c r="R59" i="2"/>
  <c r="Q60" i="2"/>
  <c r="R60" i="2"/>
  <c r="Q61" i="2"/>
  <c r="R61" i="2"/>
  <c r="Q62" i="2"/>
  <c r="R62" i="2"/>
  <c r="Q63" i="2"/>
  <c r="R63" i="2"/>
  <c r="Q64" i="2"/>
  <c r="R64" i="2"/>
  <c r="Q65" i="2"/>
  <c r="R65" i="2"/>
  <c r="Q66" i="2"/>
  <c r="R66" i="2"/>
  <c r="Q67" i="2"/>
  <c r="R67" i="2"/>
  <c r="Q68" i="2"/>
  <c r="R68" i="2"/>
  <c r="Q69" i="2"/>
  <c r="R69" i="2"/>
  <c r="Q70" i="2"/>
  <c r="R70" i="2"/>
  <c r="Q71" i="2"/>
  <c r="R71" i="2"/>
  <c r="Q72" i="2"/>
  <c r="R72" i="2"/>
  <c r="Q73" i="2"/>
  <c r="R73" i="2"/>
  <c r="Q74" i="2"/>
  <c r="R74" i="2"/>
  <c r="Q75" i="2"/>
  <c r="R75" i="2"/>
  <c r="Q76" i="2"/>
  <c r="R76" i="2"/>
  <c r="Q77" i="2"/>
  <c r="Q78" i="2"/>
  <c r="Q79" i="2"/>
  <c r="R79" i="2"/>
  <c r="Q80" i="2"/>
  <c r="Q81" i="2"/>
  <c r="Q82" i="2"/>
  <c r="Q83" i="2"/>
  <c r="Q84" i="2"/>
  <c r="Q85" i="2"/>
  <c r="R85" i="2"/>
  <c r="Q86" i="2"/>
  <c r="R86" i="2"/>
  <c r="Q87" i="2"/>
  <c r="Q88" i="2"/>
  <c r="Q89" i="2"/>
  <c r="R89" i="2"/>
  <c r="Q90" i="2"/>
  <c r="R90" i="2"/>
  <c r="Q91" i="2"/>
  <c r="Q92" i="2"/>
  <c r="R92" i="2"/>
  <c r="Q93" i="2"/>
  <c r="R93" i="2"/>
  <c r="Q94" i="2"/>
  <c r="R94" i="2"/>
  <c r="Q95" i="2"/>
  <c r="R95" i="2"/>
  <c r="Q96" i="2"/>
  <c r="R96" i="2"/>
  <c r="R2" i="2"/>
  <c r="Q2" i="2"/>
  <c r="N47" i="2" l="1"/>
  <c r="N13" i="2"/>
  <c r="Q97" i="2"/>
  <c r="C12" i="1" s="1"/>
  <c r="R97" i="2"/>
  <c r="C13" i="1" s="1"/>
  <c r="N97" i="2" l="1"/>
  <c r="C14" i="1" s="1"/>
  <c r="C19" i="1" s="1"/>
</calcChain>
</file>

<file path=xl/sharedStrings.xml><?xml version="1.0" encoding="utf-8"?>
<sst xmlns="http://schemas.openxmlformats.org/spreadsheetml/2006/main" count="352" uniqueCount="184">
  <si>
    <t xml:space="preserve">Naam Inschrijver: </t>
  </si>
  <si>
    <t>Voorwaarden</t>
  </si>
  <si>
    <t>* Vul de groene invulvelden in conform het gestelde in de aanbestedingsstukken;</t>
  </si>
  <si>
    <t>* Alle geofferde prijzen zijn in Euro's en exclusief btw;</t>
  </si>
  <si>
    <t>* Er kunnen geen rechten worden ontleend aan de aantallen genoemd in deze bijlage. In overleg met en na goedkeuring van Opdrachtgever zijn alternatieven in termen van volume en type product toegestaan;</t>
  </si>
  <si>
    <t>* 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</si>
  <si>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Inschrijfprijs gehele contractuur (4 jaar) excl. btw</t>
  </si>
  <si>
    <t xml:space="preserve">1. </t>
  </si>
  <si>
    <t>Totaalprijs ledigingskosten per jaar excl. btw</t>
  </si>
  <si>
    <t>2.</t>
  </si>
  <si>
    <t>Totaal huurprijs containers per jaar excl. btw</t>
  </si>
  <si>
    <t>3.</t>
  </si>
  <si>
    <t>Totaal verwerkingstarief minus opbrengsten per jaar excl. btw</t>
  </si>
  <si>
    <t>4.</t>
  </si>
  <si>
    <t>Optie prijs eenmalig leveren semi ondergrondse containers (totaal aantal 13)</t>
  </si>
  <si>
    <t>5.</t>
  </si>
  <si>
    <t>Optie huurprijs semi ondergrondse containers per jaar excl. btw (totaal aantal 13)</t>
  </si>
  <si>
    <t>6.</t>
  </si>
  <si>
    <t>Initiele looptijd contract in jaren</t>
  </si>
  <si>
    <t>7.</t>
  </si>
  <si>
    <t>Adviesdiensten innovatie en duurzaamheid over een periode van 4 jaar</t>
  </si>
  <si>
    <t>Totale Inschrijfsom</t>
  </si>
  <si>
    <t>Gebouw</t>
  </si>
  <si>
    <t>Adres</t>
  </si>
  <si>
    <t>Soort locatie</t>
  </si>
  <si>
    <t>Soort afval</t>
  </si>
  <si>
    <t>Indicatief aantal te huren containers (loopt hele jaar door)</t>
  </si>
  <si>
    <t>Soort container</t>
  </si>
  <si>
    <t>Tonnage 2023</t>
  </si>
  <si>
    <t>Geraamde frequentie per jaar (52 weken)</t>
  </si>
  <si>
    <t>Verwerkingstarief per ton</t>
  </si>
  <si>
    <t>Opbrengsten per ton</t>
  </si>
  <si>
    <t xml:space="preserve">Verwerkingstarief per tonnage per jaar </t>
  </si>
  <si>
    <t>Opbrengsten per tonnage per jaar</t>
  </si>
  <si>
    <t>Totaal verwerkingstarief minus opbrengsten</t>
  </si>
  <si>
    <t>Prijs per lediging per container</t>
  </si>
  <si>
    <t>Prijs huur per container</t>
  </si>
  <si>
    <t>Totale ledigingskosten per jaar excl. btw</t>
  </si>
  <si>
    <t>Totale huurprijs containers per jaar excl. btw</t>
  </si>
  <si>
    <t>Eenmalige prijs optie levering semi ondergrondse containers excl. btw</t>
  </si>
  <si>
    <t>Prijs optie huur semi ondergrondse containers per jaar excl. btw</t>
  </si>
  <si>
    <t>Nationaal Zwemcentrum De Tongelreep</t>
  </si>
  <si>
    <t>Antoon Coolenlaan 1</t>
  </si>
  <si>
    <t>sportlocatie/zwembad</t>
  </si>
  <si>
    <t>bedrijfsafval</t>
  </si>
  <si>
    <t xml:space="preserve">perscontainer met kantelinstallatie
</t>
  </si>
  <si>
    <t>rolcontainer 770l</t>
  </si>
  <si>
    <t>papier/karton</t>
  </si>
  <si>
    <t>rolcontainer 1300l</t>
  </si>
  <si>
    <t>vertrouwelijk papier</t>
  </si>
  <si>
    <t>rolcontainer 70l</t>
  </si>
  <si>
    <t>rolcontainer 350l</t>
  </si>
  <si>
    <t>Gymzaal Barrierweg</t>
  </si>
  <si>
    <t>Barrierweg 1a</t>
  </si>
  <si>
    <t>sportlocatie</t>
  </si>
  <si>
    <t>rolcontainer 240l</t>
  </si>
  <si>
    <t>Van Abbemuseum</t>
  </si>
  <si>
    <t>Bilderdijklaan 10</t>
  </si>
  <si>
    <t>museum</t>
  </si>
  <si>
    <t>Rolcontainer 1100l</t>
  </si>
  <si>
    <t>flessenglas</t>
  </si>
  <si>
    <t>folie (zuiver)</t>
  </si>
  <si>
    <t>Rolcontainer 770l</t>
  </si>
  <si>
    <t>hout kwaliteit B</t>
  </si>
  <si>
    <t>swill, categorie III</t>
  </si>
  <si>
    <t>Rolcontainer swill 120l</t>
  </si>
  <si>
    <t>Rolcontainer 240l</t>
  </si>
  <si>
    <t>schone puin</t>
  </si>
  <si>
    <t>Haakcontainer open 11m3</t>
  </si>
  <si>
    <t>Portaalcontainer 6 m3</t>
  </si>
  <si>
    <t>Gymzaal Bordeauxlaan</t>
  </si>
  <si>
    <t>Bordeauxlaan 139</t>
  </si>
  <si>
    <t xml:space="preserve">Opvang Oekraïners </t>
  </si>
  <si>
    <t>Bomanshof 6</t>
  </si>
  <si>
    <t>woonlocatie</t>
  </si>
  <si>
    <t>rolcontainer 1100l</t>
  </si>
  <si>
    <t>Castiliëlaan 8</t>
  </si>
  <si>
    <t xml:space="preserve">Werfgebouw </t>
  </si>
  <si>
    <t>Charles Roelslaan 2</t>
  </si>
  <si>
    <t>sportlocatie/sportonderhoud</t>
  </si>
  <si>
    <t>Haakcontainer gesloten 15m3</t>
  </si>
  <si>
    <t>harde kunststof</t>
  </si>
  <si>
    <t>KA container 2,5m3</t>
  </si>
  <si>
    <t>afgewerkte olie</t>
  </si>
  <si>
    <t>Losladen</t>
  </si>
  <si>
    <t>vast oliehoudend afval</t>
  </si>
  <si>
    <t>Erfgoedhuis Eindhoven</t>
  </si>
  <si>
    <t>Gasfabriek 2-2A</t>
  </si>
  <si>
    <t>Sporthal Tivoli</t>
  </si>
  <si>
    <t>Geert Grootestraat 72</t>
  </si>
  <si>
    <t>Gymzaal Grebbeberglaan</t>
  </si>
  <si>
    <t>Grebbeberglaan 55a</t>
  </si>
  <si>
    <t>Gemeente Eindhoven (leegstandsbeheer)</t>
  </si>
  <si>
    <t>Heezerweg 347</t>
  </si>
  <si>
    <t>kantoorgebouw</t>
  </si>
  <si>
    <t>Hondsheuvels atletiekaccommodatie</t>
  </si>
  <si>
    <t>J.C. Dirkxpad 7</t>
  </si>
  <si>
    <t>semi-ondergrondse container 5m3</t>
  </si>
  <si>
    <t>Gymzaal Klipperstraat</t>
  </si>
  <si>
    <t>Klipperstraat 1</t>
  </si>
  <si>
    <t>Sporthal Meerrijk</t>
  </si>
  <si>
    <t>Meerbos 4</t>
  </si>
  <si>
    <t>Nachtegaallaan</t>
  </si>
  <si>
    <t>Nachtegaallaan 15</t>
  </si>
  <si>
    <t>computerafval</t>
  </si>
  <si>
    <t>frituurolie/-vet</t>
  </si>
  <si>
    <t>vetton 150l</t>
  </si>
  <si>
    <t>klein chemisch kantoorafval</t>
  </si>
  <si>
    <t>UN gekeurde verpakking</t>
  </si>
  <si>
    <t>kunststof (vervuild plastic verpakkingen)</t>
  </si>
  <si>
    <t>knapzak 140l</t>
  </si>
  <si>
    <t>swill, Catergorie III</t>
  </si>
  <si>
    <t>Container swill 120l</t>
  </si>
  <si>
    <t>Rolcontainer 350l</t>
  </si>
  <si>
    <t>Rolcontainer 500l</t>
  </si>
  <si>
    <t>Bouwkeet Wegenstructuur Brainport Park</t>
  </si>
  <si>
    <t>Oirschotsedijk 23</t>
  </si>
  <si>
    <t>stadsbeheer</t>
  </si>
  <si>
    <t>Op Noord</t>
  </si>
  <si>
    <t>Oude Bossche Baan 11</t>
  </si>
  <si>
    <t>Gymzaal Piuslaan</t>
  </si>
  <si>
    <t>Piuslaan 70</t>
  </si>
  <si>
    <t>Sporthal Strijp</t>
  </si>
  <si>
    <t>Rijstenweg 7</t>
  </si>
  <si>
    <t>Ruysdaelbaan 106</t>
  </si>
  <si>
    <t>Sporthal Achtse Barrier</t>
  </si>
  <si>
    <t>Savoiepad 14</t>
  </si>
  <si>
    <t>Mercado</t>
  </si>
  <si>
    <t>Smalle Haven 109</t>
  </si>
  <si>
    <t>Knapzak 400l</t>
  </si>
  <si>
    <t xml:space="preserve">Rolcontainer 500l </t>
  </si>
  <si>
    <t>Stadhuis</t>
  </si>
  <si>
    <t>Stadhuisplein 1</t>
  </si>
  <si>
    <t>rolcontainer 660l</t>
  </si>
  <si>
    <t>vetton 100l</t>
  </si>
  <si>
    <t>knapzak 400l</t>
  </si>
  <si>
    <t>Designhuis</t>
  </si>
  <si>
    <t>Stadhuisplein 3</t>
  </si>
  <si>
    <t>Sporthal Genderbeemd</t>
  </si>
  <si>
    <t>Sterkenburg 616</t>
  </si>
  <si>
    <t>Indoor Sportcentrum Eindhoven</t>
  </si>
  <si>
    <t>Theo Koomenlaan 1</t>
  </si>
  <si>
    <t>semi-ondergrondse container 1750l</t>
  </si>
  <si>
    <t>Fietsdepot</t>
  </si>
  <si>
    <t>Vestdijk 147</t>
  </si>
  <si>
    <t>Sporthal en Turnhal De Vijfkamp</t>
  </si>
  <si>
    <t>Vijfkamplaan 5</t>
  </si>
  <si>
    <t>Tennishal Eindhoven-Noord</t>
  </si>
  <si>
    <t>Vijfkamplaan 10</t>
  </si>
  <si>
    <t>semi-ondergrondse container 3m3</t>
  </si>
  <si>
    <t>Ir. Ottenbad</t>
  </si>
  <si>
    <t>Vijfkamplaan 12</t>
  </si>
  <si>
    <t>rolcontainer 2500l</t>
  </si>
  <si>
    <t>Rolcontainer 70l</t>
  </si>
  <si>
    <t>hout kwaliteit A</t>
  </si>
  <si>
    <t>Sportpark Eindhoven-Noord</t>
  </si>
  <si>
    <t>Vijfkamplaan 25</t>
  </si>
  <si>
    <t>Gymzaal Vlokhovenseweg</t>
  </si>
  <si>
    <t>Vlokhovenseweg 101</t>
  </si>
  <si>
    <t>Totaal verwerkingstarief per jaar:</t>
  </si>
  <si>
    <t>Totaalprijs per jaar:</t>
  </si>
  <si>
    <t>Prijzenblad Bedrijfsafval 2</t>
  </si>
  <si>
    <t>Inschrijver dient de groene invulvelden in te vullen conform het gestelde in de aanbestedingsstukken.</t>
  </si>
  <si>
    <t>Aanpassingen in of afwijkingen van het format zijn niet toegestaan en leiden tot uitsluiting van de aanbestedingsprocedure.</t>
  </si>
  <si>
    <t>Het geoffreerde tarief dient in Euro's te zijn en exclusief btw.</t>
  </si>
  <si>
    <t>Het is niet toegestaan in te schrijven met een negatief uurtarief en/of nultarief.</t>
  </si>
  <si>
    <t>Opgegeven tarief mag niet abnormaal laag zijn. Bij de vaststelling of hier sprake van is neemt opdrachtgever artikel 2.116 van de Aanbestedingswet in acht. Bij het vermoeden dat sprake is van een manipulatieve Inschrijving of bij een Inschrijving met abnormaal lage prijzen heeft opdrachtgever het recht schriftelijk te verzoeken om de door hem nodig geachte verduidelijkingen. Wanneer op basis van dit onderzoek wordt besloten een inschrijving aan te merken als een manipulatieve inschrijving en/of een inschrijving met abnormaal lage prijzen kan dit leiden tot het terzijde leggen van de betreffende inschrijving.</t>
  </si>
  <si>
    <t xml:space="preserve">Er kunnen geen rechten worden ontleend aan de aantallen genoemd in deze bijlage. </t>
  </si>
  <si>
    <t>De inschrijfsom en het aangeboden tarief is een all-in tarief en bevat alle in de aanbestedingsstukken bedoelde en genoemde kosten, zoals reis, verblijf- en administratiekosten, parkeerkosten, kosten voor alle benodigde materialen en overige kosten.</t>
  </si>
  <si>
    <t>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</si>
  <si>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Het door Inschrijver in te vullen uurtarief is het maximale uurtarief dat gedurende de looptijd van de overeenkomst gehanteerd mag worden door Opdrachtnemer.</t>
  </si>
  <si>
    <t>Het te offreren uurtarief mag niet hoger zijn dan in onderstaande tabel genoemd maximaal uurtarief</t>
  </si>
  <si>
    <r>
      <t xml:space="preserve">De inschrijfsom mag daarmee niet hoger zijn dan </t>
    </r>
    <r>
      <rPr>
        <sz val="9"/>
        <color rgb="FFFF0000"/>
        <rFont val="Calibri"/>
        <family val="2"/>
      </rPr>
      <t>€ 20.000,00</t>
    </r>
    <r>
      <rPr>
        <sz val="9"/>
        <rFont val="Calibri"/>
        <family val="2"/>
      </rPr>
      <t>, excl. BTW</t>
    </r>
  </si>
  <si>
    <t>Indien het aangeboden uurtarief en/of de aangeboden inschrijfsom toch hoger zijn wordt de inschrijving als ongeldig beschouwd.</t>
  </si>
  <si>
    <t>Naam inschrijver</t>
  </si>
  <si>
    <t>Categorie</t>
  </si>
  <si>
    <t xml:space="preserve">Innovatie en advisering duurzaamheid </t>
  </si>
  <si>
    <r>
      <t xml:space="preserve">Fictief aantal adviesuren </t>
    </r>
    <r>
      <rPr>
        <b/>
        <sz val="11"/>
        <color theme="1"/>
        <rFont val="Calibri"/>
        <family val="2"/>
        <scheme val="minor"/>
      </rPr>
      <t>per jaar</t>
    </r>
    <r>
      <rPr>
        <sz val="11"/>
        <color theme="1"/>
        <rFont val="Calibri"/>
        <family val="2"/>
        <scheme val="minor"/>
      </rPr>
      <t>, gebaseerd op de werkzaamheden zoals die in par. 4.2.3. van het Beschrijvend Document zijn beschreven</t>
    </r>
  </si>
  <si>
    <t>Maximaal uurtarief</t>
  </si>
  <si>
    <t>Geoffreerd uurtarief</t>
  </si>
  <si>
    <t>Uren x tarief per functie</t>
  </si>
  <si>
    <t>Inschrijfsom</t>
  </si>
  <si>
    <t>€</t>
  </si>
  <si>
    <t xml:space="preserve">Bijlage 9 Prijzenblad bedrijfsafval 2 Gemeente Eindhoven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</si>
</sst>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22" x14ac:knownFonts="1">
    <font>
      <sz val="11"/>
      <color theme="1"/>
      <name val="Calibri"/>
      <family val="2"/>
      <scheme val="minor"/>
    </font>
    <font>
      <b/>
      <sz val="11"/>
      <color theme="1"/>
      <name val="Calibri"/>
      <family val="2"/>
      <scheme val="minor"/>
    </font>
    <font>
      <b/>
      <sz val="18"/>
      <color theme="1"/>
      <name val="Calibri"/>
      <family val="2"/>
      <scheme val="minor"/>
    </font>
    <font>
      <b/>
      <sz val="12"/>
      <color theme="1"/>
      <name val="Arial"/>
      <family val="2"/>
    </font>
    <font>
      <b/>
      <i/>
      <sz val="12"/>
      <color theme="1"/>
      <name val="Arial"/>
      <family val="2"/>
    </font>
    <font>
      <b/>
      <sz val="20"/>
      <color theme="1"/>
      <name val="Calibri"/>
      <family val="2"/>
      <scheme val="minor"/>
    </font>
    <font>
      <sz val="8"/>
      <color rgb="FF363636"/>
      <name val="Arial"/>
      <family val="2"/>
    </font>
    <font>
      <b/>
      <sz val="8"/>
      <color rgb="FF363636"/>
      <name val="Arial"/>
      <family val="2"/>
    </font>
    <font>
      <b/>
      <sz val="9"/>
      <color theme="1"/>
      <name val="Calibri"/>
      <family val="2"/>
    </font>
    <font>
      <sz val="9"/>
      <name val="Calibri"/>
      <family val="2"/>
    </font>
    <font>
      <sz val="9"/>
      <color theme="1"/>
      <name val="Calibri"/>
      <family val="2"/>
    </font>
    <font>
      <sz val="9"/>
      <color theme="1"/>
      <name val="Arial"/>
      <family val="2"/>
    </font>
    <font>
      <b/>
      <sz val="9"/>
      <color theme="1"/>
      <name val="Arial"/>
      <family val="2"/>
    </font>
    <font>
      <sz val="11"/>
      <color theme="1"/>
      <name val="Calibri"/>
      <family val="2"/>
      <scheme val="minor"/>
    </font>
    <font>
      <sz val="8"/>
      <color theme="1"/>
      <name val="Arial"/>
      <family val="2"/>
    </font>
    <font>
      <b/>
      <sz val="8"/>
      <color theme="1"/>
      <name val="Arial"/>
      <family val="2"/>
    </font>
    <font>
      <sz val="11"/>
      <color rgb="FFFF0000"/>
      <name val="Calibri"/>
      <family val="2"/>
      <scheme val="minor"/>
    </font>
    <font>
      <b/>
      <sz val="16"/>
      <color theme="1"/>
      <name val="Calibri"/>
      <family val="2"/>
      <scheme val="minor"/>
    </font>
    <font>
      <i/>
      <sz val="11"/>
      <color theme="1"/>
      <name val="Calibri"/>
      <family val="2"/>
      <scheme val="minor"/>
    </font>
    <font>
      <sz val="10.5"/>
      <color rgb="FF000000"/>
      <name val="Cambria"/>
      <family val="1"/>
    </font>
    <font>
      <sz val="11"/>
      <color theme="1"/>
      <name val="Calibri"/>
      <family val="2"/>
    </font>
    <font>
      <sz val="9"/>
      <color rgb="FFFF0000"/>
      <name val="Calibri"/>
      <family val="2"/>
    </font>
  </fonts>
  <fills count="13">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FFFFF"/>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rgb="FFFFC00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43" fontId="13" fillId="0" borderId="0" applyFont="0" applyFill="0" applyBorder="0" applyAlignment="0" applyProtection="0"/>
    <xf numFmtId="44" fontId="13" fillId="0" borderId="0" applyFont="0" applyFill="0" applyBorder="0" applyAlignment="0" applyProtection="0"/>
  </cellStyleXfs>
  <cellXfs count="101">
    <xf numFmtId="0" fontId="0" fillId="0" borderId="0" xfId="0"/>
    <xf numFmtId="0" fontId="2" fillId="0" borderId="0" xfId="0" applyFont="1" applyAlignment="1">
      <alignment horizontal="center"/>
    </xf>
    <xf numFmtId="0" fontId="4" fillId="0" borderId="0" xfId="0" applyFont="1"/>
    <xf numFmtId="0" fontId="3" fillId="0" borderId="0" xfId="0" applyFont="1" applyAlignment="1">
      <alignment horizontal="right" vertical="center"/>
    </xf>
    <xf numFmtId="44" fontId="3" fillId="0" borderId="0" xfId="0" applyNumberFormat="1" applyFont="1" applyAlignment="1">
      <alignment vertical="center"/>
    </xf>
    <xf numFmtId="0" fontId="9" fillId="0" borderId="0" xfId="0" applyFont="1" applyAlignment="1">
      <alignment horizontal="left" vertical="center" wrapText="1"/>
    </xf>
    <xf numFmtId="0" fontId="3" fillId="0" borderId="1" xfId="0" applyFont="1" applyBorder="1" applyAlignment="1">
      <alignment horizontal="right" vertical="center"/>
    </xf>
    <xf numFmtId="0" fontId="7" fillId="3" borderId="12" xfId="0" applyFont="1" applyFill="1" applyBorder="1" applyAlignment="1">
      <alignment horizontal="left" vertical="top" wrapText="1"/>
    </xf>
    <xf numFmtId="0" fontId="6" fillId="4" borderId="12" xfId="0" applyFont="1" applyFill="1" applyBorder="1" applyAlignment="1">
      <alignment horizontal="center" vertical="top"/>
    </xf>
    <xf numFmtId="0" fontId="6" fillId="4" borderId="12" xfId="0" applyFont="1" applyFill="1" applyBorder="1" applyAlignment="1">
      <alignment horizontal="left" vertical="top"/>
    </xf>
    <xf numFmtId="0" fontId="6" fillId="0" borderId="12" xfId="0" applyFont="1" applyBorder="1" applyAlignment="1">
      <alignment horizontal="left" vertical="top" wrapText="1"/>
    </xf>
    <xf numFmtId="0" fontId="6" fillId="0" borderId="12" xfId="0" applyFont="1" applyBorder="1" applyAlignment="1">
      <alignment horizontal="left" vertical="top"/>
    </xf>
    <xf numFmtId="164" fontId="15" fillId="0" borderId="14" xfId="0" applyNumberFormat="1" applyFont="1" applyBorder="1" applyAlignment="1">
      <alignment vertical="center"/>
    </xf>
    <xf numFmtId="0" fontId="6" fillId="0" borderId="12" xfId="0" applyFont="1" applyBorder="1" applyAlignment="1">
      <alignment horizontal="center" vertical="top"/>
    </xf>
    <xf numFmtId="164" fontId="14" fillId="0" borderId="13" xfId="0" applyNumberFormat="1" applyFont="1" applyBorder="1"/>
    <xf numFmtId="44" fontId="14" fillId="0" borderId="12" xfId="2" applyFont="1" applyFill="1" applyBorder="1"/>
    <xf numFmtId="44" fontId="14" fillId="0" borderId="12" xfId="2" applyFont="1" applyBorder="1"/>
    <xf numFmtId="0" fontId="6" fillId="9" borderId="12" xfId="0" applyFont="1" applyFill="1" applyBorder="1" applyAlignment="1">
      <alignment horizontal="left" vertical="top" wrapText="1"/>
    </xf>
    <xf numFmtId="164" fontId="15" fillId="8" borderId="15" xfId="0" applyNumberFormat="1" applyFont="1" applyFill="1" applyBorder="1"/>
    <xf numFmtId="44" fontId="14" fillId="8" borderId="1" xfId="0" applyNumberFormat="1" applyFont="1" applyFill="1" applyBorder="1"/>
    <xf numFmtId="164" fontId="15" fillId="8" borderId="11" xfId="0" applyNumberFormat="1" applyFont="1" applyFill="1" applyBorder="1"/>
    <xf numFmtId="0" fontId="7" fillId="3" borderId="12" xfId="0" applyFont="1" applyFill="1" applyBorder="1" applyAlignment="1">
      <alignment horizontal="left" vertical="top"/>
    </xf>
    <xf numFmtId="0" fontId="7" fillId="10" borderId="12" xfId="0" applyFont="1" applyFill="1" applyBorder="1" applyAlignment="1">
      <alignment horizontal="left" vertical="top"/>
    </xf>
    <xf numFmtId="0" fontId="10" fillId="0" borderId="12" xfId="0" applyFont="1" applyBorder="1" applyAlignment="1">
      <alignment wrapText="1"/>
    </xf>
    <xf numFmtId="0" fontId="10" fillId="0" borderId="2" xfId="0" applyFont="1" applyBorder="1" applyAlignment="1">
      <alignment wrapText="1"/>
    </xf>
    <xf numFmtId="44" fontId="11" fillId="0" borderId="3" xfId="0" applyNumberFormat="1" applyFont="1" applyBorder="1"/>
    <xf numFmtId="44" fontId="10" fillId="0" borderId="3" xfId="0" applyNumberFormat="1" applyFont="1" applyBorder="1" applyAlignment="1">
      <alignment wrapText="1"/>
    </xf>
    <xf numFmtId="165" fontId="12" fillId="0" borderId="3" xfId="1" applyNumberFormat="1" applyFont="1" applyBorder="1" applyAlignment="1">
      <alignment vertical="center"/>
    </xf>
    <xf numFmtId="0" fontId="10" fillId="0" borderId="14" xfId="0" applyFont="1" applyBorder="1" applyAlignment="1">
      <alignment wrapText="1"/>
    </xf>
    <xf numFmtId="0" fontId="8" fillId="0" borderId="19" xfId="0" applyFont="1" applyBorder="1" applyAlignment="1">
      <alignment wrapText="1"/>
    </xf>
    <xf numFmtId="0" fontId="7" fillId="3" borderId="12" xfId="0" applyFont="1" applyFill="1" applyBorder="1" applyAlignment="1">
      <alignment horizontal="center" vertical="top" wrapText="1"/>
    </xf>
    <xf numFmtId="0" fontId="6" fillId="0" borderId="12" xfId="0" applyFont="1" applyBorder="1" applyAlignment="1">
      <alignment horizontal="center" vertical="top" wrapText="1"/>
    </xf>
    <xf numFmtId="0" fontId="0" fillId="0" borderId="0" xfId="0" applyAlignment="1">
      <alignment horizontal="center"/>
    </xf>
    <xf numFmtId="0" fontId="6" fillId="9" borderId="12" xfId="0" applyFont="1" applyFill="1" applyBorder="1" applyAlignment="1">
      <alignment horizontal="center" vertical="top" wrapText="1"/>
    </xf>
    <xf numFmtId="2" fontId="6" fillId="0" borderId="12" xfId="0" applyNumberFormat="1" applyFont="1" applyBorder="1" applyAlignment="1">
      <alignment horizontal="center" vertical="top" wrapText="1"/>
    </xf>
    <xf numFmtId="2" fontId="6" fillId="0" borderId="12" xfId="0" applyNumberFormat="1" applyFont="1" applyBorder="1" applyAlignment="1">
      <alignment horizontal="center" vertical="top"/>
    </xf>
    <xf numFmtId="164" fontId="14" fillId="0" borderId="12" xfId="0" applyNumberFormat="1" applyFont="1" applyBorder="1" applyAlignment="1">
      <alignment vertical="center"/>
    </xf>
    <xf numFmtId="164" fontId="15" fillId="8" borderId="14" xfId="0" applyNumberFormat="1" applyFont="1" applyFill="1" applyBorder="1" applyAlignment="1">
      <alignment vertical="center"/>
    </xf>
    <xf numFmtId="164" fontId="14" fillId="11" borderId="12" xfId="0" applyNumberFormat="1" applyFont="1" applyFill="1" applyBorder="1" applyAlignment="1">
      <alignment vertical="center"/>
    </xf>
    <xf numFmtId="0" fontId="7" fillId="11" borderId="12" xfId="0" applyFont="1" applyFill="1" applyBorder="1" applyAlignment="1">
      <alignment horizontal="left" vertical="top" wrapText="1"/>
    </xf>
    <xf numFmtId="0" fontId="1" fillId="0" borderId="0" xfId="0" applyFont="1"/>
    <xf numFmtId="164" fontId="14" fillId="0" borderId="16" xfId="0" applyNumberFormat="1" applyFont="1" applyBorder="1" applyAlignment="1">
      <alignment vertical="center"/>
    </xf>
    <xf numFmtId="164" fontId="0" fillId="8" borderId="1" xfId="0" applyNumberFormat="1" applyFill="1" applyBorder="1"/>
    <xf numFmtId="0" fontId="0" fillId="8" borderId="0" xfId="0" applyFill="1"/>
    <xf numFmtId="2" fontId="6" fillId="11" borderId="12" xfId="0" applyNumberFormat="1" applyFont="1" applyFill="1" applyBorder="1" applyAlignment="1">
      <alignment horizontal="center" vertical="top" wrapText="1"/>
    </xf>
    <xf numFmtId="44" fontId="12" fillId="6" borderId="15" xfId="0" applyNumberFormat="1" applyFont="1" applyFill="1" applyBorder="1" applyAlignment="1">
      <alignment vertical="center"/>
    </xf>
    <xf numFmtId="0" fontId="17" fillId="0" borderId="0" xfId="0" applyFont="1"/>
    <xf numFmtId="0" fontId="1" fillId="0" borderId="20" xfId="0" applyFont="1" applyBorder="1"/>
    <xf numFmtId="0" fontId="0" fillId="2" borderId="21" xfId="0" applyFill="1" applyBorder="1" applyProtection="1">
      <protection locked="0"/>
    </xf>
    <xf numFmtId="0" fontId="0" fillId="0" borderId="25" xfId="0" applyBorder="1"/>
    <xf numFmtId="0" fontId="0" fillId="0" borderId="2" xfId="0" applyBorder="1"/>
    <xf numFmtId="0" fontId="16" fillId="0" borderId="0" xfId="0" applyFont="1"/>
    <xf numFmtId="0" fontId="0" fillId="0" borderId="2" xfId="0" applyBorder="1" applyAlignment="1">
      <alignment vertical="top" wrapText="1"/>
    </xf>
    <xf numFmtId="9" fontId="0" fillId="0" borderId="0" xfId="0" applyNumberFormat="1"/>
    <xf numFmtId="0" fontId="19" fillId="0" borderId="25" xfId="0" applyFont="1" applyBorder="1" applyAlignment="1">
      <alignment vertical="center"/>
    </xf>
    <xf numFmtId="0" fontId="20" fillId="0" borderId="0" xfId="0" applyFont="1" applyAlignment="1">
      <alignment vertical="center" wrapText="1"/>
    </xf>
    <xf numFmtId="0" fontId="20" fillId="0" borderId="0" xfId="0" applyFont="1"/>
    <xf numFmtId="0" fontId="1" fillId="0" borderId="2" xfId="0" applyFont="1" applyBorder="1"/>
    <xf numFmtId="0" fontId="1" fillId="0" borderId="12" xfId="0" applyFont="1" applyBorder="1" applyAlignment="1">
      <alignment horizontal="left" wrapText="1"/>
    </xf>
    <xf numFmtId="0" fontId="0" fillId="0" borderId="12" xfId="0" applyBorder="1" applyAlignment="1">
      <alignment horizontal="center" vertical="center"/>
    </xf>
    <xf numFmtId="0" fontId="0" fillId="2" borderId="12" xfId="0" applyFill="1" applyBorder="1" applyAlignment="1" applyProtection="1">
      <alignment horizontal="center" vertical="center"/>
      <protection locked="0"/>
    </xf>
    <xf numFmtId="43" fontId="0" fillId="0" borderId="12" xfId="1" applyFont="1" applyBorder="1" applyAlignment="1">
      <alignment horizontal="center" vertical="center"/>
    </xf>
    <xf numFmtId="43" fontId="0" fillId="12" borderId="12" xfId="1" applyFont="1" applyFill="1" applyBorder="1" applyAlignment="1">
      <alignment horizontal="left" vertical="top"/>
    </xf>
    <xf numFmtId="164" fontId="12" fillId="9" borderId="6" xfId="2" applyNumberFormat="1" applyFont="1" applyFill="1" applyBorder="1" applyAlignment="1">
      <alignment vertical="center"/>
    </xf>
    <xf numFmtId="0" fontId="10" fillId="9" borderId="16" xfId="0" applyFont="1" applyFill="1" applyBorder="1" applyAlignment="1">
      <alignment wrapText="1"/>
    </xf>
    <xf numFmtId="0" fontId="10" fillId="9" borderId="18" xfId="0" applyFont="1" applyFill="1" applyBorder="1" applyAlignment="1">
      <alignment wrapText="1"/>
    </xf>
    <xf numFmtId="44" fontId="3" fillId="2" borderId="1" xfId="0" applyNumberFormat="1" applyFont="1" applyFill="1" applyBorder="1" applyAlignment="1" applyProtection="1">
      <alignment vertical="center"/>
      <protection locked="0"/>
    </xf>
    <xf numFmtId="164" fontId="14" fillId="7" borderId="12" xfId="0" applyNumberFormat="1" applyFont="1" applyFill="1" applyBorder="1" applyAlignment="1" applyProtection="1">
      <alignment vertical="center"/>
      <protection locked="0"/>
    </xf>
    <xf numFmtId="164" fontId="14" fillId="7" borderId="16" xfId="0" applyNumberFormat="1" applyFont="1" applyFill="1" applyBorder="1" applyAlignment="1" applyProtection="1">
      <alignment vertical="center"/>
      <protection locked="0"/>
    </xf>
    <xf numFmtId="44" fontId="14" fillId="7" borderId="12" xfId="2" applyFont="1" applyFill="1" applyBorder="1" applyProtection="1">
      <protection locked="0"/>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 fillId="5" borderId="7" xfId="0" applyFont="1" applyFill="1" applyBorder="1" applyAlignment="1">
      <alignment horizontal="center"/>
    </xf>
    <xf numFmtId="0" fontId="1" fillId="5" borderId="17" xfId="0" applyFont="1" applyFill="1" applyBorder="1" applyAlignment="1">
      <alignment horizontal="center"/>
    </xf>
    <xf numFmtId="0" fontId="1" fillId="5" borderId="8" xfId="0" applyFont="1" applyFill="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9" fillId="0" borderId="4" xfId="0" applyFont="1" applyBorder="1" applyAlignment="1">
      <alignment horizontal="left" vertical="top" wrapText="1"/>
    </xf>
    <xf numFmtId="0" fontId="0" fillId="0" borderId="24" xfId="0" applyBorder="1" applyAlignment="1">
      <alignment vertical="top"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0" fillId="0" borderId="23" xfId="0" applyBorder="1" applyAlignment="1">
      <alignment wrapText="1"/>
    </xf>
    <xf numFmtId="0" fontId="9" fillId="0" borderId="12" xfId="0" applyFont="1" applyBorder="1" applyAlignment="1">
      <alignment horizontal="left" vertical="center" wrapText="1"/>
    </xf>
    <xf numFmtId="0" fontId="9" fillId="0" borderId="2" xfId="0" applyFont="1" applyBorder="1" applyAlignment="1">
      <alignment horizontal="left" vertical="top" wrapText="1"/>
    </xf>
    <xf numFmtId="0" fontId="9" fillId="0" borderId="12" xfId="0" applyFont="1" applyBorder="1" applyAlignment="1">
      <alignment horizontal="left" vertical="top" wrapText="1"/>
    </xf>
    <xf numFmtId="0" fontId="9" fillId="0" borderId="22" xfId="0" applyFont="1" applyBorder="1" applyAlignment="1">
      <alignment horizontal="left" vertical="top" wrapText="1"/>
    </xf>
    <xf numFmtId="0" fontId="0" fillId="0" borderId="23" xfId="0" applyBorder="1" applyAlignment="1">
      <alignment vertical="top" wrapText="1"/>
    </xf>
    <xf numFmtId="0" fontId="0" fillId="0" borderId="12" xfId="0" applyBorder="1" applyAlignment="1">
      <alignment vertical="top" wrapText="1"/>
    </xf>
    <xf numFmtId="0" fontId="19" fillId="0" borderId="25" xfId="0" applyFont="1" applyBorder="1" applyAlignment="1">
      <alignment vertical="center"/>
    </xf>
    <xf numFmtId="0" fontId="19" fillId="0" borderId="0" xfId="0" applyFont="1" applyAlignment="1">
      <alignment vertical="center"/>
    </xf>
    <xf numFmtId="9" fontId="18" fillId="0" borderId="26" xfId="0" applyNumberFormat="1" applyFont="1" applyBorder="1" applyAlignment="1">
      <alignment horizontal="left" vertical="top" wrapText="1"/>
    </xf>
    <xf numFmtId="9" fontId="18" fillId="0" borderId="27" xfId="0" applyNumberFormat="1" applyFont="1" applyBorder="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18A9-9E19-4F02-8594-263117B1FCB0}">
  <dimension ref="A1:D19"/>
  <sheetViews>
    <sheetView tabSelected="1" workbookViewId="0">
      <selection activeCell="B9" sqref="B9:C9"/>
    </sheetView>
  </sheetViews>
  <sheetFormatPr defaultRowHeight="14.5" x14ac:dyDescent="0.35"/>
  <cols>
    <col min="1" max="1" width="3" bestFit="1" customWidth="1"/>
    <col min="2" max="2" width="80.7265625" customWidth="1"/>
    <col min="3" max="3" width="75.26953125" customWidth="1"/>
    <col min="4" max="4" width="71.1796875" customWidth="1"/>
  </cols>
  <sheetData>
    <row r="1" spans="1:4" ht="26.5" thickBot="1" x14ac:dyDescent="0.65">
      <c r="A1" s="75" t="s">
        <v>183</v>
      </c>
      <c r="B1" s="76"/>
      <c r="C1" s="77"/>
    </row>
    <row r="2" spans="1:4" ht="16" thickBot="1" x14ac:dyDescent="0.4">
      <c r="C2" s="2"/>
    </row>
    <row r="3" spans="1:4" ht="16" thickBot="1" x14ac:dyDescent="0.4">
      <c r="B3" s="6" t="s">
        <v>0</v>
      </c>
      <c r="C3" s="66"/>
    </row>
    <row r="4" spans="1:4" ht="16" thickBot="1" x14ac:dyDescent="0.4">
      <c r="B4" s="3"/>
      <c r="C4" s="4"/>
    </row>
    <row r="5" spans="1:4" x14ac:dyDescent="0.35">
      <c r="B5" s="78" t="s">
        <v>1</v>
      </c>
      <c r="C5" s="79"/>
    </row>
    <row r="6" spans="1:4" x14ac:dyDescent="0.35">
      <c r="B6" s="80" t="s">
        <v>2</v>
      </c>
      <c r="C6" s="81"/>
    </row>
    <row r="7" spans="1:4" x14ac:dyDescent="0.35">
      <c r="B7" s="80" t="s">
        <v>3</v>
      </c>
      <c r="C7" s="81"/>
    </row>
    <row r="8" spans="1:4" ht="24" customHeight="1" x14ac:dyDescent="0.35">
      <c r="B8" s="80" t="s">
        <v>4</v>
      </c>
      <c r="C8" s="81"/>
    </row>
    <row r="9" spans="1:4" ht="36.75" customHeight="1" thickBot="1" x14ac:dyDescent="0.4">
      <c r="B9" s="70" t="s">
        <v>5</v>
      </c>
      <c r="C9" s="71"/>
    </row>
    <row r="10" spans="1:4" ht="15" thickBot="1" x14ac:dyDescent="0.4">
      <c r="B10" s="5"/>
    </row>
    <row r="11" spans="1:4" x14ac:dyDescent="0.35">
      <c r="A11" s="72" t="s">
        <v>6</v>
      </c>
      <c r="B11" s="73"/>
      <c r="C11" s="74"/>
    </row>
    <row r="12" spans="1:4" x14ac:dyDescent="0.35">
      <c r="A12" s="24" t="s">
        <v>7</v>
      </c>
      <c r="B12" s="23" t="s">
        <v>8</v>
      </c>
      <c r="C12" s="25">
        <f>'Invulblad '!Q97</f>
        <v>0</v>
      </c>
    </row>
    <row r="13" spans="1:4" x14ac:dyDescent="0.35">
      <c r="A13" s="24" t="s">
        <v>9</v>
      </c>
      <c r="B13" s="23" t="s">
        <v>10</v>
      </c>
      <c r="C13" s="25">
        <f>'Invulblad '!R97</f>
        <v>0</v>
      </c>
    </row>
    <row r="14" spans="1:4" x14ac:dyDescent="0.35">
      <c r="A14" s="24" t="s">
        <v>11</v>
      </c>
      <c r="B14" s="23" t="s">
        <v>12</v>
      </c>
      <c r="C14" s="25">
        <f>'Invulblad '!N97</f>
        <v>0</v>
      </c>
    </row>
    <row r="15" spans="1:4" ht="23.5" x14ac:dyDescent="0.55000000000000004">
      <c r="A15" s="24" t="s">
        <v>13</v>
      </c>
      <c r="B15" s="23" t="s">
        <v>14</v>
      </c>
      <c r="C15" s="26">
        <f>'Invulblad '!S97</f>
        <v>0</v>
      </c>
      <c r="D15" s="1"/>
    </row>
    <row r="16" spans="1:4" ht="23.5" x14ac:dyDescent="0.55000000000000004">
      <c r="A16" s="24" t="s">
        <v>15</v>
      </c>
      <c r="B16" s="23" t="s">
        <v>16</v>
      </c>
      <c r="C16" s="26">
        <f>'Invulblad '!T97</f>
        <v>0</v>
      </c>
      <c r="D16" s="1"/>
    </row>
    <row r="17" spans="1:4" ht="23.5" x14ac:dyDescent="0.55000000000000004">
      <c r="A17" s="24" t="s">
        <v>17</v>
      </c>
      <c r="B17" s="23" t="s">
        <v>18</v>
      </c>
      <c r="C17" s="27">
        <v>4</v>
      </c>
      <c r="D17" s="1"/>
    </row>
    <row r="18" spans="1:4" ht="24" thickBot="1" x14ac:dyDescent="0.6">
      <c r="A18" s="65" t="s">
        <v>19</v>
      </c>
      <c r="B18" s="64" t="s">
        <v>20</v>
      </c>
      <c r="C18" s="63">
        <f>Advies!B24*4</f>
        <v>0</v>
      </c>
      <c r="D18" s="1"/>
    </row>
    <row r="19" spans="1:4" ht="15" thickBot="1" x14ac:dyDescent="0.4">
      <c r="A19" s="28"/>
      <c r="B19" s="29" t="s">
        <v>21</v>
      </c>
      <c r="C19" s="45">
        <f>((C12+C13+C14+C16)*C17)+C15+C18</f>
        <v>0</v>
      </c>
    </row>
  </sheetData>
  <sheetProtection algorithmName="SHA-512" hashValue="bWF6liVibr7aHe4tEgUyuWYV+sWU5lc2Hg4VWwCpJOFECUat3QEoqfPGtDhUpsREKHyv/vla9BXFAh6Ce88BmA==" saltValue="CEH8lmXUApzZGMxqq+toew==" spinCount="100000" sheet="1" objects="1" scenarios="1"/>
  <mergeCells count="7">
    <mergeCell ref="B9:C9"/>
    <mergeCell ref="A11:C11"/>
    <mergeCell ref="A1:C1"/>
    <mergeCell ref="B5:C5"/>
    <mergeCell ref="B6:C6"/>
    <mergeCell ref="B7:C7"/>
    <mergeCell ref="B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414-DEA0-4CC1-B58D-AA4497B856C6}">
  <dimension ref="A1:BW97"/>
  <sheetViews>
    <sheetView zoomScale="90" zoomScaleNormal="90" workbookViewId="0">
      <selection activeCell="D23" sqref="D23"/>
    </sheetView>
  </sheetViews>
  <sheetFormatPr defaultRowHeight="14.5" x14ac:dyDescent="0.35"/>
  <cols>
    <col min="1" max="1" width="2.7265625" bestFit="1" customWidth="1"/>
    <col min="2" max="2" width="27.81640625" customWidth="1"/>
    <col min="3" max="3" width="17.7265625" bestFit="1" customWidth="1"/>
    <col min="4" max="4" width="20.7265625" bestFit="1" customWidth="1"/>
    <col min="5" max="5" width="20.453125" customWidth="1"/>
    <col min="6" max="6" width="13.54296875" style="32" customWidth="1"/>
    <col min="7" max="7" width="24.81640625" customWidth="1"/>
    <col min="8" max="8" width="7.81640625" style="32" bestFit="1" customWidth="1"/>
    <col min="9" max="9" width="11.7265625" style="32" customWidth="1"/>
    <col min="10" max="15" width="11.7265625" customWidth="1"/>
    <col min="16" max="16" width="19.7265625" bestFit="1" customWidth="1"/>
    <col min="17" max="17" width="19.81640625" customWidth="1"/>
    <col min="18" max="18" width="20.54296875" customWidth="1"/>
    <col min="19" max="19" width="21.1796875" customWidth="1"/>
    <col min="20" max="20" width="19.7265625" customWidth="1"/>
  </cols>
  <sheetData>
    <row r="1" spans="1:75" s="40" customFormat="1" ht="42" x14ac:dyDescent="0.35">
      <c r="A1" s="21"/>
      <c r="B1" s="21" t="s">
        <v>22</v>
      </c>
      <c r="C1" s="21" t="s">
        <v>23</v>
      </c>
      <c r="D1" s="21" t="s">
        <v>24</v>
      </c>
      <c r="E1" s="21" t="s">
        <v>25</v>
      </c>
      <c r="F1" s="30" t="s">
        <v>26</v>
      </c>
      <c r="G1" s="21" t="s">
        <v>27</v>
      </c>
      <c r="H1" s="30" t="s">
        <v>28</v>
      </c>
      <c r="I1" s="30" t="s">
        <v>29</v>
      </c>
      <c r="J1" s="7" t="s">
        <v>30</v>
      </c>
      <c r="K1" s="7" t="s">
        <v>31</v>
      </c>
      <c r="L1" s="7" t="s">
        <v>32</v>
      </c>
      <c r="M1" s="7" t="s">
        <v>33</v>
      </c>
      <c r="N1" s="7" t="s">
        <v>34</v>
      </c>
      <c r="O1" s="7" t="s">
        <v>35</v>
      </c>
      <c r="P1" s="7" t="s">
        <v>36</v>
      </c>
      <c r="Q1" s="7" t="s">
        <v>37</v>
      </c>
      <c r="R1" s="7" t="s">
        <v>38</v>
      </c>
      <c r="S1" s="7" t="s">
        <v>39</v>
      </c>
      <c r="T1" s="7" t="s">
        <v>40</v>
      </c>
    </row>
    <row r="2" spans="1:75" ht="13" customHeight="1" x14ac:dyDescent="0.35">
      <c r="A2" s="13">
        <v>1</v>
      </c>
      <c r="B2" s="11" t="s">
        <v>41</v>
      </c>
      <c r="C2" s="11" t="s">
        <v>42</v>
      </c>
      <c r="D2" s="11" t="s">
        <v>43</v>
      </c>
      <c r="E2" s="10" t="s">
        <v>44</v>
      </c>
      <c r="F2" s="31">
        <v>1</v>
      </c>
      <c r="G2" s="17" t="s">
        <v>45</v>
      </c>
      <c r="H2" s="34">
        <v>17.04</v>
      </c>
      <c r="I2" s="31">
        <v>5</v>
      </c>
      <c r="J2" s="67">
        <v>0</v>
      </c>
      <c r="K2" s="67">
        <v>0</v>
      </c>
      <c r="L2" s="36">
        <f>J2*H2</f>
        <v>0</v>
      </c>
      <c r="M2" s="36">
        <f>K2*H2</f>
        <v>0</v>
      </c>
      <c r="N2" s="36">
        <f>L2-M2</f>
        <v>0</v>
      </c>
      <c r="O2" s="67">
        <v>0</v>
      </c>
      <c r="P2" s="67">
        <v>0</v>
      </c>
      <c r="Q2" s="36">
        <f t="shared" ref="Q2:Q33" si="0">O2*I2</f>
        <v>0</v>
      </c>
      <c r="R2" s="14">
        <f t="shared" ref="R2:R33" si="1">P2*F2</f>
        <v>0</v>
      </c>
      <c r="S2" s="14"/>
      <c r="T2" s="15"/>
    </row>
    <row r="3" spans="1:75" x14ac:dyDescent="0.35">
      <c r="A3" s="13"/>
      <c r="B3" s="11"/>
      <c r="C3" s="11"/>
      <c r="D3" s="11"/>
      <c r="E3" s="10" t="s">
        <v>44</v>
      </c>
      <c r="F3" s="31">
        <v>1</v>
      </c>
      <c r="G3" s="10" t="s">
        <v>46</v>
      </c>
      <c r="H3" s="34">
        <v>0</v>
      </c>
      <c r="I3" s="33">
        <v>0</v>
      </c>
      <c r="J3" s="38"/>
      <c r="K3" s="38"/>
      <c r="L3" s="36">
        <f t="shared" ref="L3:L66" si="2">J3*H3</f>
        <v>0</v>
      </c>
      <c r="M3" s="36">
        <f t="shared" ref="M3:M66" si="3">K3*H3</f>
        <v>0</v>
      </c>
      <c r="N3" s="36">
        <f t="shared" ref="N3:N66" si="4">L3-M3</f>
        <v>0</v>
      </c>
      <c r="O3" s="39"/>
      <c r="P3" s="67">
        <v>0</v>
      </c>
      <c r="Q3" s="36">
        <f t="shared" si="0"/>
        <v>0</v>
      </c>
      <c r="R3" s="14">
        <f t="shared" si="1"/>
        <v>0</v>
      </c>
      <c r="S3" s="14"/>
      <c r="T3" s="15"/>
    </row>
    <row r="4" spans="1:75" x14ac:dyDescent="0.35">
      <c r="A4" s="8"/>
      <c r="B4" s="9"/>
      <c r="C4" s="9"/>
      <c r="D4" s="9"/>
      <c r="E4" s="10" t="s">
        <v>47</v>
      </c>
      <c r="F4" s="31">
        <v>1</v>
      </c>
      <c r="G4" s="10" t="s">
        <v>48</v>
      </c>
      <c r="H4" s="34">
        <v>2.5499999999999998</v>
      </c>
      <c r="I4" s="31">
        <v>52</v>
      </c>
      <c r="J4" s="67">
        <v>0</v>
      </c>
      <c r="K4" s="67">
        <v>0</v>
      </c>
      <c r="L4" s="36">
        <f t="shared" si="2"/>
        <v>0</v>
      </c>
      <c r="M4" s="36">
        <f t="shared" si="3"/>
        <v>0</v>
      </c>
      <c r="N4" s="36">
        <f t="shared" si="4"/>
        <v>0</v>
      </c>
      <c r="O4" s="67">
        <v>0</v>
      </c>
      <c r="P4" s="67">
        <v>0</v>
      </c>
      <c r="Q4" s="36">
        <f t="shared" si="0"/>
        <v>0</v>
      </c>
      <c r="R4" s="14">
        <f t="shared" si="1"/>
        <v>0</v>
      </c>
      <c r="S4" s="14"/>
      <c r="T4" s="16"/>
    </row>
    <row r="5" spans="1:75" x14ac:dyDescent="0.35">
      <c r="A5" s="13"/>
      <c r="B5" s="11"/>
      <c r="C5" s="11"/>
      <c r="D5" s="11"/>
      <c r="E5" s="10" t="s">
        <v>49</v>
      </c>
      <c r="F5" s="31">
        <v>1</v>
      </c>
      <c r="G5" s="10" t="s">
        <v>50</v>
      </c>
      <c r="H5" s="34">
        <v>0.1</v>
      </c>
      <c r="I5" s="31">
        <v>1</v>
      </c>
      <c r="J5" s="67">
        <v>0</v>
      </c>
      <c r="K5" s="67">
        <v>0</v>
      </c>
      <c r="L5" s="36">
        <f t="shared" si="2"/>
        <v>0</v>
      </c>
      <c r="M5" s="36">
        <f t="shared" si="3"/>
        <v>0</v>
      </c>
      <c r="N5" s="36">
        <f t="shared" si="4"/>
        <v>0</v>
      </c>
      <c r="O5" s="67">
        <v>0</v>
      </c>
      <c r="P5" s="67">
        <v>0</v>
      </c>
      <c r="Q5" s="36">
        <f t="shared" si="0"/>
        <v>0</v>
      </c>
      <c r="R5" s="14">
        <f t="shared" si="1"/>
        <v>0</v>
      </c>
      <c r="S5" s="14"/>
      <c r="T5" s="15"/>
    </row>
    <row r="6" spans="1:75" x14ac:dyDescent="0.35">
      <c r="A6" s="13"/>
      <c r="B6" s="11"/>
      <c r="C6" s="11"/>
      <c r="D6" s="11"/>
      <c r="E6" s="10" t="s">
        <v>49</v>
      </c>
      <c r="F6" s="31">
        <v>1</v>
      </c>
      <c r="G6" s="10" t="s">
        <v>51</v>
      </c>
      <c r="H6" s="34">
        <v>7.0000000000000007E-2</v>
      </c>
      <c r="I6" s="31">
        <v>1</v>
      </c>
      <c r="J6" s="67">
        <v>0</v>
      </c>
      <c r="K6" s="67">
        <v>0</v>
      </c>
      <c r="L6" s="36">
        <f t="shared" si="2"/>
        <v>0</v>
      </c>
      <c r="M6" s="36">
        <f t="shared" si="3"/>
        <v>0</v>
      </c>
      <c r="N6" s="36">
        <f t="shared" si="4"/>
        <v>0</v>
      </c>
      <c r="O6" s="67">
        <v>0</v>
      </c>
      <c r="P6" s="67">
        <v>0</v>
      </c>
      <c r="Q6" s="36">
        <f t="shared" si="0"/>
        <v>0</v>
      </c>
      <c r="R6" s="14">
        <f t="shared" si="1"/>
        <v>0</v>
      </c>
      <c r="S6" s="14"/>
      <c r="T6" s="15"/>
    </row>
    <row r="7" spans="1:75" x14ac:dyDescent="0.35">
      <c r="A7" s="8">
        <v>2</v>
      </c>
      <c r="B7" s="11" t="s">
        <v>52</v>
      </c>
      <c r="C7" s="9" t="s">
        <v>53</v>
      </c>
      <c r="D7" s="9" t="s">
        <v>54</v>
      </c>
      <c r="E7" s="11" t="s">
        <v>44</v>
      </c>
      <c r="F7" s="13">
        <v>1</v>
      </c>
      <c r="G7" s="11" t="s">
        <v>55</v>
      </c>
      <c r="H7" s="35">
        <v>0.08</v>
      </c>
      <c r="I7" s="13">
        <v>13</v>
      </c>
      <c r="J7" s="67">
        <v>0</v>
      </c>
      <c r="K7" s="67">
        <v>0</v>
      </c>
      <c r="L7" s="36">
        <f t="shared" si="2"/>
        <v>0</v>
      </c>
      <c r="M7" s="36">
        <f t="shared" si="3"/>
        <v>0</v>
      </c>
      <c r="N7" s="36">
        <f t="shared" si="4"/>
        <v>0</v>
      </c>
      <c r="O7" s="67">
        <v>0</v>
      </c>
      <c r="P7" s="67">
        <v>0</v>
      </c>
      <c r="Q7" s="36">
        <f t="shared" si="0"/>
        <v>0</v>
      </c>
      <c r="R7" s="14">
        <f t="shared" si="1"/>
        <v>0</v>
      </c>
      <c r="S7" s="14"/>
      <c r="T7" s="15"/>
    </row>
    <row r="8" spans="1:75" x14ac:dyDescent="0.35">
      <c r="A8" s="8">
        <v>3</v>
      </c>
      <c r="B8" s="9" t="s">
        <v>56</v>
      </c>
      <c r="C8" s="9" t="s">
        <v>57</v>
      </c>
      <c r="D8" s="9" t="s">
        <v>58</v>
      </c>
      <c r="E8" s="10" t="s">
        <v>44</v>
      </c>
      <c r="F8" s="31">
        <v>1</v>
      </c>
      <c r="G8" s="10" t="s">
        <v>59</v>
      </c>
      <c r="H8" s="34">
        <v>7.13</v>
      </c>
      <c r="I8" s="31">
        <v>52</v>
      </c>
      <c r="J8" s="67">
        <v>0</v>
      </c>
      <c r="K8" s="67">
        <v>0</v>
      </c>
      <c r="L8" s="36">
        <f t="shared" si="2"/>
        <v>0</v>
      </c>
      <c r="M8" s="36">
        <f t="shared" si="3"/>
        <v>0</v>
      </c>
      <c r="N8" s="36">
        <f t="shared" si="4"/>
        <v>0</v>
      </c>
      <c r="O8" s="67">
        <v>0</v>
      </c>
      <c r="P8" s="67">
        <v>0</v>
      </c>
      <c r="Q8" s="36">
        <f t="shared" si="0"/>
        <v>0</v>
      </c>
      <c r="R8" s="14">
        <f t="shared" si="1"/>
        <v>0</v>
      </c>
      <c r="S8" s="14"/>
      <c r="T8" s="15"/>
    </row>
    <row r="9" spans="1:75" x14ac:dyDescent="0.35">
      <c r="A9" s="8"/>
      <c r="B9" s="9"/>
      <c r="C9" s="9"/>
      <c r="D9" s="9"/>
      <c r="E9" s="10" t="s">
        <v>60</v>
      </c>
      <c r="F9" s="31">
        <v>1</v>
      </c>
      <c r="G9" s="10" t="s">
        <v>55</v>
      </c>
      <c r="H9" s="34">
        <v>1.76</v>
      </c>
      <c r="I9" s="13">
        <v>13</v>
      </c>
      <c r="J9" s="67">
        <v>0</v>
      </c>
      <c r="K9" s="67">
        <v>0</v>
      </c>
      <c r="L9" s="36">
        <f t="shared" si="2"/>
        <v>0</v>
      </c>
      <c r="M9" s="36">
        <f t="shared" si="3"/>
        <v>0</v>
      </c>
      <c r="N9" s="36">
        <f t="shared" si="4"/>
        <v>0</v>
      </c>
      <c r="O9" s="67">
        <v>0</v>
      </c>
      <c r="P9" s="67">
        <v>0</v>
      </c>
      <c r="Q9" s="36">
        <f t="shared" si="0"/>
        <v>0</v>
      </c>
      <c r="R9" s="14">
        <f t="shared" si="1"/>
        <v>0</v>
      </c>
      <c r="S9" s="14"/>
      <c r="T9" s="15"/>
    </row>
    <row r="10" spans="1:75" x14ac:dyDescent="0.35">
      <c r="A10" s="13"/>
      <c r="B10" s="11"/>
      <c r="C10" s="11"/>
      <c r="D10" s="11"/>
      <c r="E10" s="10" t="s">
        <v>61</v>
      </c>
      <c r="F10" s="31">
        <v>1</v>
      </c>
      <c r="G10" s="10" t="s">
        <v>62</v>
      </c>
      <c r="H10" s="34">
        <v>0.14000000000000001</v>
      </c>
      <c r="I10" s="31">
        <v>1</v>
      </c>
      <c r="J10" s="67">
        <v>0</v>
      </c>
      <c r="K10" s="67">
        <v>0</v>
      </c>
      <c r="L10" s="36">
        <f t="shared" si="2"/>
        <v>0</v>
      </c>
      <c r="M10" s="36">
        <f t="shared" si="3"/>
        <v>0</v>
      </c>
      <c r="N10" s="36">
        <f t="shared" si="4"/>
        <v>0</v>
      </c>
      <c r="O10" s="67">
        <v>0</v>
      </c>
      <c r="P10" s="67">
        <v>0</v>
      </c>
      <c r="Q10" s="36">
        <f t="shared" si="0"/>
        <v>0</v>
      </c>
      <c r="R10" s="14">
        <f t="shared" si="1"/>
        <v>0</v>
      </c>
      <c r="S10" s="14"/>
      <c r="T10" s="15"/>
    </row>
    <row r="11" spans="1:75" ht="15.75" customHeight="1" x14ac:dyDescent="0.35">
      <c r="A11" s="13"/>
      <c r="B11" s="11"/>
      <c r="C11" s="11"/>
      <c r="D11" s="11"/>
      <c r="E11" s="10" t="s">
        <v>63</v>
      </c>
      <c r="F11" s="31">
        <v>1</v>
      </c>
      <c r="G11" s="10" t="s">
        <v>62</v>
      </c>
      <c r="H11" s="34">
        <v>3.919999999999999</v>
      </c>
      <c r="I11" s="31">
        <v>12</v>
      </c>
      <c r="J11" s="67">
        <v>0</v>
      </c>
      <c r="K11" s="67">
        <v>0</v>
      </c>
      <c r="L11" s="36">
        <f t="shared" si="2"/>
        <v>0</v>
      </c>
      <c r="M11" s="36">
        <f t="shared" si="3"/>
        <v>0</v>
      </c>
      <c r="N11" s="36">
        <f t="shared" si="4"/>
        <v>0</v>
      </c>
      <c r="O11" s="67">
        <v>0</v>
      </c>
      <c r="P11" s="67">
        <v>0</v>
      </c>
      <c r="Q11" s="36">
        <f t="shared" si="0"/>
        <v>0</v>
      </c>
      <c r="R11" s="14">
        <f t="shared" si="1"/>
        <v>0</v>
      </c>
      <c r="S11" s="14"/>
      <c r="T11" s="15"/>
    </row>
    <row r="12" spans="1:75" x14ac:dyDescent="0.35">
      <c r="A12" s="8"/>
      <c r="B12" s="9"/>
      <c r="C12" s="9"/>
      <c r="D12" s="9"/>
      <c r="E12" s="10" t="s">
        <v>47</v>
      </c>
      <c r="F12" s="31">
        <v>1</v>
      </c>
      <c r="G12" s="10" t="s">
        <v>62</v>
      </c>
      <c r="H12" s="34">
        <v>3.4</v>
      </c>
      <c r="I12" s="31">
        <v>104</v>
      </c>
      <c r="J12" s="67">
        <v>0</v>
      </c>
      <c r="K12" s="67">
        <v>0</v>
      </c>
      <c r="L12" s="36">
        <f t="shared" si="2"/>
        <v>0</v>
      </c>
      <c r="M12" s="36">
        <f t="shared" si="3"/>
        <v>0</v>
      </c>
      <c r="N12" s="36">
        <f t="shared" si="4"/>
        <v>0</v>
      </c>
      <c r="O12" s="67">
        <v>0</v>
      </c>
      <c r="P12" s="67">
        <v>0</v>
      </c>
      <c r="Q12" s="36">
        <f t="shared" si="0"/>
        <v>0</v>
      </c>
      <c r="R12" s="14">
        <f t="shared" si="1"/>
        <v>0</v>
      </c>
      <c r="S12" s="14"/>
      <c r="T12" s="15"/>
    </row>
    <row r="13" spans="1:75" s="43" customFormat="1" x14ac:dyDescent="0.35">
      <c r="A13" s="13"/>
      <c r="B13" s="11"/>
      <c r="C13" s="11"/>
      <c r="D13" s="11"/>
      <c r="E13" s="10" t="s">
        <v>64</v>
      </c>
      <c r="F13" s="31">
        <v>2</v>
      </c>
      <c r="G13" s="10" t="s">
        <v>65</v>
      </c>
      <c r="H13" s="44"/>
      <c r="I13" s="31">
        <v>69</v>
      </c>
      <c r="J13" s="38"/>
      <c r="K13" s="38"/>
      <c r="L13" s="36">
        <f t="shared" si="2"/>
        <v>0</v>
      </c>
      <c r="M13" s="36">
        <f t="shared" si="3"/>
        <v>0</v>
      </c>
      <c r="N13" s="36">
        <f t="shared" si="4"/>
        <v>0</v>
      </c>
      <c r="O13" s="67">
        <v>0</v>
      </c>
      <c r="P13" s="67">
        <v>0</v>
      </c>
      <c r="Q13" s="36">
        <f t="shared" si="0"/>
        <v>0</v>
      </c>
      <c r="R13" s="14">
        <f t="shared" si="1"/>
        <v>0</v>
      </c>
      <c r="S13" s="14"/>
      <c r="T13" s="15"/>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row>
    <row r="14" spans="1:75" x14ac:dyDescent="0.35">
      <c r="A14" s="13"/>
      <c r="B14" s="11"/>
      <c r="C14" s="11"/>
      <c r="D14" s="11"/>
      <c r="E14" s="10" t="s">
        <v>49</v>
      </c>
      <c r="F14" s="31">
        <v>1</v>
      </c>
      <c r="G14" s="10" t="s">
        <v>66</v>
      </c>
      <c r="H14" s="34">
        <v>0.1</v>
      </c>
      <c r="I14" s="31">
        <v>1</v>
      </c>
      <c r="J14" s="67">
        <v>0</v>
      </c>
      <c r="K14" s="67">
        <v>0</v>
      </c>
      <c r="L14" s="36">
        <f t="shared" si="2"/>
        <v>0</v>
      </c>
      <c r="M14" s="36">
        <f t="shared" si="3"/>
        <v>0</v>
      </c>
      <c r="N14" s="36">
        <f t="shared" si="4"/>
        <v>0</v>
      </c>
      <c r="O14" s="67">
        <v>0</v>
      </c>
      <c r="P14" s="67">
        <v>0</v>
      </c>
      <c r="Q14" s="36">
        <f t="shared" si="0"/>
        <v>0</v>
      </c>
      <c r="R14" s="14">
        <f t="shared" si="1"/>
        <v>0</v>
      </c>
      <c r="S14" s="14"/>
      <c r="T14" s="15"/>
    </row>
    <row r="15" spans="1:75" x14ac:dyDescent="0.35">
      <c r="A15" s="9"/>
      <c r="B15" s="11"/>
      <c r="C15" s="11"/>
      <c r="D15" s="11"/>
      <c r="E15" s="10" t="s">
        <v>67</v>
      </c>
      <c r="F15" s="31">
        <v>1</v>
      </c>
      <c r="G15" s="10" t="s">
        <v>68</v>
      </c>
      <c r="H15" s="34">
        <v>4.4000000000000004</v>
      </c>
      <c r="I15" s="31">
        <v>1</v>
      </c>
      <c r="J15" s="67">
        <v>0</v>
      </c>
      <c r="K15" s="67">
        <v>0</v>
      </c>
      <c r="L15" s="36">
        <f t="shared" si="2"/>
        <v>0</v>
      </c>
      <c r="M15" s="36">
        <f t="shared" si="3"/>
        <v>0</v>
      </c>
      <c r="N15" s="36">
        <f t="shared" si="4"/>
        <v>0</v>
      </c>
      <c r="O15" s="67">
        <v>0</v>
      </c>
      <c r="P15" s="67">
        <v>0</v>
      </c>
      <c r="Q15" s="36">
        <f t="shared" si="0"/>
        <v>0</v>
      </c>
      <c r="R15" s="14">
        <f t="shared" si="1"/>
        <v>0</v>
      </c>
      <c r="S15" s="14"/>
      <c r="T15" s="15"/>
    </row>
    <row r="16" spans="1:75" x14ac:dyDescent="0.35">
      <c r="A16" s="9"/>
      <c r="B16" s="11"/>
      <c r="C16" s="11"/>
      <c r="D16" s="11"/>
      <c r="E16" s="10" t="s">
        <v>67</v>
      </c>
      <c r="F16" s="31">
        <v>1</v>
      </c>
      <c r="G16" s="10" t="s">
        <v>69</v>
      </c>
      <c r="H16" s="34">
        <v>4.5599999999999996</v>
      </c>
      <c r="I16" s="31">
        <v>1</v>
      </c>
      <c r="J16" s="67">
        <v>0</v>
      </c>
      <c r="K16" s="67">
        <v>0</v>
      </c>
      <c r="L16" s="36">
        <f t="shared" si="2"/>
        <v>0</v>
      </c>
      <c r="M16" s="36">
        <f t="shared" si="3"/>
        <v>0</v>
      </c>
      <c r="N16" s="36">
        <f t="shared" si="4"/>
        <v>0</v>
      </c>
      <c r="O16" s="67">
        <v>0</v>
      </c>
      <c r="P16" s="67">
        <v>0</v>
      </c>
      <c r="Q16" s="36">
        <f t="shared" si="0"/>
        <v>0</v>
      </c>
      <c r="R16" s="14">
        <f t="shared" si="1"/>
        <v>0</v>
      </c>
      <c r="S16" s="14"/>
      <c r="T16" s="15"/>
    </row>
    <row r="17" spans="1:20" x14ac:dyDescent="0.35">
      <c r="A17" s="8">
        <v>4</v>
      </c>
      <c r="B17" s="11" t="s">
        <v>70</v>
      </c>
      <c r="C17" s="9" t="s">
        <v>71</v>
      </c>
      <c r="D17" s="9" t="s">
        <v>54</v>
      </c>
      <c r="E17" s="11" t="s">
        <v>44</v>
      </c>
      <c r="F17" s="13">
        <v>1</v>
      </c>
      <c r="G17" s="10" t="s">
        <v>66</v>
      </c>
      <c r="H17" s="35">
        <v>0.02</v>
      </c>
      <c r="I17" s="13">
        <v>13</v>
      </c>
      <c r="J17" s="67">
        <v>0</v>
      </c>
      <c r="K17" s="67">
        <v>0</v>
      </c>
      <c r="L17" s="36">
        <f t="shared" si="2"/>
        <v>0</v>
      </c>
      <c r="M17" s="36">
        <f t="shared" si="3"/>
        <v>0</v>
      </c>
      <c r="N17" s="36">
        <f t="shared" si="4"/>
        <v>0</v>
      </c>
      <c r="O17" s="67">
        <v>0</v>
      </c>
      <c r="P17" s="67">
        <v>0</v>
      </c>
      <c r="Q17" s="36">
        <f t="shared" si="0"/>
        <v>0</v>
      </c>
      <c r="R17" s="14">
        <f t="shared" si="1"/>
        <v>0</v>
      </c>
      <c r="S17" s="14"/>
      <c r="T17" s="16"/>
    </row>
    <row r="18" spans="1:20" x14ac:dyDescent="0.35">
      <c r="A18" s="8">
        <v>5</v>
      </c>
      <c r="B18" s="11" t="s">
        <v>72</v>
      </c>
      <c r="C18" s="9" t="s">
        <v>73</v>
      </c>
      <c r="D18" s="9" t="s">
        <v>74</v>
      </c>
      <c r="E18" s="11" t="s">
        <v>44</v>
      </c>
      <c r="F18" s="13">
        <v>1</v>
      </c>
      <c r="G18" s="11" t="s">
        <v>75</v>
      </c>
      <c r="H18" s="35">
        <v>13.59</v>
      </c>
      <c r="I18" s="13">
        <v>104</v>
      </c>
      <c r="J18" s="67">
        <v>0</v>
      </c>
      <c r="K18" s="67">
        <v>0</v>
      </c>
      <c r="L18" s="36">
        <f t="shared" si="2"/>
        <v>0</v>
      </c>
      <c r="M18" s="36">
        <f t="shared" si="3"/>
        <v>0</v>
      </c>
      <c r="N18" s="36">
        <f t="shared" si="4"/>
        <v>0</v>
      </c>
      <c r="O18" s="67">
        <v>0</v>
      </c>
      <c r="P18" s="67">
        <v>0</v>
      </c>
      <c r="Q18" s="36">
        <f t="shared" si="0"/>
        <v>0</v>
      </c>
      <c r="R18" s="14">
        <f t="shared" si="1"/>
        <v>0</v>
      </c>
      <c r="S18" s="14"/>
      <c r="T18" s="16"/>
    </row>
    <row r="19" spans="1:20" x14ac:dyDescent="0.35">
      <c r="A19" s="8"/>
      <c r="B19" s="11"/>
      <c r="C19" s="9"/>
      <c r="D19" s="9"/>
      <c r="E19" s="11" t="s">
        <v>47</v>
      </c>
      <c r="F19" s="13">
        <v>1</v>
      </c>
      <c r="G19" s="11" t="s">
        <v>75</v>
      </c>
      <c r="H19" s="35">
        <v>0.6</v>
      </c>
      <c r="I19" s="13">
        <v>26</v>
      </c>
      <c r="J19" s="67">
        <v>0</v>
      </c>
      <c r="K19" s="67">
        <v>0</v>
      </c>
      <c r="L19" s="36">
        <f t="shared" si="2"/>
        <v>0</v>
      </c>
      <c r="M19" s="36">
        <f t="shared" si="3"/>
        <v>0</v>
      </c>
      <c r="N19" s="36">
        <f t="shared" si="4"/>
        <v>0</v>
      </c>
      <c r="O19" s="67">
        <v>0</v>
      </c>
      <c r="P19" s="67">
        <v>0</v>
      </c>
      <c r="Q19" s="36">
        <f t="shared" si="0"/>
        <v>0</v>
      </c>
      <c r="R19" s="14">
        <f t="shared" si="1"/>
        <v>0</v>
      </c>
      <c r="S19" s="14"/>
      <c r="T19" s="16"/>
    </row>
    <row r="20" spans="1:20" x14ac:dyDescent="0.35">
      <c r="A20" s="8">
        <v>6</v>
      </c>
      <c r="B20" s="11" t="s">
        <v>72</v>
      </c>
      <c r="C20" s="9" t="s">
        <v>76</v>
      </c>
      <c r="D20" s="9" t="s">
        <v>74</v>
      </c>
      <c r="E20" s="11" t="s">
        <v>44</v>
      </c>
      <c r="F20" s="13">
        <v>1</v>
      </c>
      <c r="G20" s="11" t="s">
        <v>75</v>
      </c>
      <c r="H20" s="35">
        <v>27.69</v>
      </c>
      <c r="I20" s="13">
        <v>104</v>
      </c>
      <c r="J20" s="67">
        <v>0</v>
      </c>
      <c r="K20" s="67">
        <v>0</v>
      </c>
      <c r="L20" s="36">
        <f t="shared" si="2"/>
        <v>0</v>
      </c>
      <c r="M20" s="36">
        <f t="shared" si="3"/>
        <v>0</v>
      </c>
      <c r="N20" s="36">
        <f t="shared" si="4"/>
        <v>0</v>
      </c>
      <c r="O20" s="67">
        <v>0</v>
      </c>
      <c r="P20" s="67">
        <v>0</v>
      </c>
      <c r="Q20" s="36">
        <f t="shared" si="0"/>
        <v>0</v>
      </c>
      <c r="R20" s="14">
        <f t="shared" si="1"/>
        <v>0</v>
      </c>
      <c r="S20" s="14"/>
      <c r="T20" s="16"/>
    </row>
    <row r="21" spans="1:20" x14ac:dyDescent="0.35">
      <c r="A21" s="8"/>
      <c r="B21" s="11"/>
      <c r="C21" s="9"/>
      <c r="D21" s="9"/>
      <c r="E21" s="11" t="s">
        <v>47</v>
      </c>
      <c r="F21" s="13">
        <v>1</v>
      </c>
      <c r="G21" s="11" t="s">
        <v>75</v>
      </c>
      <c r="H21" s="35">
        <v>0.71</v>
      </c>
      <c r="I21" s="13">
        <v>52</v>
      </c>
      <c r="J21" s="67">
        <v>0</v>
      </c>
      <c r="K21" s="67">
        <v>0</v>
      </c>
      <c r="L21" s="36">
        <f t="shared" si="2"/>
        <v>0</v>
      </c>
      <c r="M21" s="36">
        <f t="shared" si="3"/>
        <v>0</v>
      </c>
      <c r="N21" s="36">
        <f t="shared" si="4"/>
        <v>0</v>
      </c>
      <c r="O21" s="67">
        <v>0</v>
      </c>
      <c r="P21" s="67">
        <v>0</v>
      </c>
      <c r="Q21" s="36">
        <f t="shared" si="0"/>
        <v>0</v>
      </c>
      <c r="R21" s="14">
        <f t="shared" si="1"/>
        <v>0</v>
      </c>
      <c r="S21" s="14"/>
      <c r="T21" s="16"/>
    </row>
    <row r="22" spans="1:20" x14ac:dyDescent="0.35">
      <c r="A22" s="13">
        <v>7</v>
      </c>
      <c r="B22" s="11" t="s">
        <v>77</v>
      </c>
      <c r="C22" s="11" t="s">
        <v>78</v>
      </c>
      <c r="D22" s="11" t="s">
        <v>79</v>
      </c>
      <c r="E22" s="10" t="s">
        <v>44</v>
      </c>
      <c r="F22" s="31">
        <v>1</v>
      </c>
      <c r="G22" s="10" t="s">
        <v>80</v>
      </c>
      <c r="H22" s="34">
        <v>7.98</v>
      </c>
      <c r="I22" s="31">
        <v>1</v>
      </c>
      <c r="J22" s="67">
        <v>0</v>
      </c>
      <c r="K22" s="67">
        <v>0</v>
      </c>
      <c r="L22" s="36">
        <f t="shared" si="2"/>
        <v>0</v>
      </c>
      <c r="M22" s="36">
        <f t="shared" si="3"/>
        <v>0</v>
      </c>
      <c r="N22" s="36">
        <f t="shared" si="4"/>
        <v>0</v>
      </c>
      <c r="O22" s="67">
        <v>0</v>
      </c>
      <c r="P22" s="67">
        <v>0</v>
      </c>
      <c r="Q22" s="36">
        <f t="shared" si="0"/>
        <v>0</v>
      </c>
      <c r="R22" s="14">
        <f t="shared" si="1"/>
        <v>0</v>
      </c>
      <c r="S22" s="14"/>
      <c r="T22" s="15"/>
    </row>
    <row r="23" spans="1:20" x14ac:dyDescent="0.35">
      <c r="A23" s="13"/>
      <c r="B23" s="11"/>
      <c r="C23" s="11"/>
      <c r="D23" s="11"/>
      <c r="E23" s="10" t="s">
        <v>63</v>
      </c>
      <c r="F23" s="31">
        <v>1</v>
      </c>
      <c r="G23" s="10" t="s">
        <v>68</v>
      </c>
      <c r="H23" s="34">
        <v>1.72</v>
      </c>
      <c r="I23" s="31">
        <v>1</v>
      </c>
      <c r="J23" s="67">
        <v>0</v>
      </c>
      <c r="K23" s="67">
        <v>0</v>
      </c>
      <c r="L23" s="36">
        <f t="shared" si="2"/>
        <v>0</v>
      </c>
      <c r="M23" s="36">
        <f t="shared" si="3"/>
        <v>0</v>
      </c>
      <c r="N23" s="36">
        <f t="shared" si="4"/>
        <v>0</v>
      </c>
      <c r="O23" s="67">
        <v>0</v>
      </c>
      <c r="P23" s="67">
        <v>0</v>
      </c>
      <c r="Q23" s="36">
        <f t="shared" si="0"/>
        <v>0</v>
      </c>
      <c r="R23" s="14">
        <f t="shared" si="1"/>
        <v>0</v>
      </c>
      <c r="S23" s="14"/>
      <c r="T23" s="15"/>
    </row>
    <row r="24" spans="1:20" x14ac:dyDescent="0.35">
      <c r="A24" s="13"/>
      <c r="B24" s="11"/>
      <c r="C24" s="11"/>
      <c r="D24" s="11"/>
      <c r="E24" s="10" t="s">
        <v>81</v>
      </c>
      <c r="F24" s="31">
        <v>1</v>
      </c>
      <c r="G24" s="10" t="s">
        <v>82</v>
      </c>
      <c r="H24" s="34">
        <v>0.15</v>
      </c>
      <c r="I24" s="31">
        <v>1</v>
      </c>
      <c r="J24" s="67">
        <v>0</v>
      </c>
      <c r="K24" s="67">
        <v>0</v>
      </c>
      <c r="L24" s="36">
        <f t="shared" si="2"/>
        <v>0</v>
      </c>
      <c r="M24" s="36">
        <f t="shared" si="3"/>
        <v>0</v>
      </c>
      <c r="N24" s="36">
        <f t="shared" si="4"/>
        <v>0</v>
      </c>
      <c r="O24" s="67">
        <v>0</v>
      </c>
      <c r="P24" s="67">
        <v>0</v>
      </c>
      <c r="Q24" s="36">
        <f t="shared" si="0"/>
        <v>0</v>
      </c>
      <c r="R24" s="14">
        <f t="shared" si="1"/>
        <v>0</v>
      </c>
      <c r="S24" s="14"/>
      <c r="T24" s="15"/>
    </row>
    <row r="25" spans="1:20" x14ac:dyDescent="0.35">
      <c r="A25" s="8"/>
      <c r="B25" s="9"/>
      <c r="C25" s="9"/>
      <c r="D25" s="9"/>
      <c r="E25" s="10" t="s">
        <v>47</v>
      </c>
      <c r="F25" s="31">
        <v>1</v>
      </c>
      <c r="G25" s="11" t="s">
        <v>75</v>
      </c>
      <c r="H25" s="34">
        <v>0.43</v>
      </c>
      <c r="I25" s="31">
        <v>26</v>
      </c>
      <c r="J25" s="67">
        <v>0</v>
      </c>
      <c r="K25" s="67">
        <v>0</v>
      </c>
      <c r="L25" s="36">
        <f t="shared" si="2"/>
        <v>0</v>
      </c>
      <c r="M25" s="36">
        <f t="shared" si="3"/>
        <v>0</v>
      </c>
      <c r="N25" s="36">
        <f t="shared" si="4"/>
        <v>0</v>
      </c>
      <c r="O25" s="67">
        <v>0</v>
      </c>
      <c r="P25" s="67">
        <v>0</v>
      </c>
      <c r="Q25" s="36">
        <f t="shared" si="0"/>
        <v>0</v>
      </c>
      <c r="R25" s="14">
        <f t="shared" si="1"/>
        <v>0</v>
      </c>
      <c r="S25" s="14"/>
      <c r="T25" s="16"/>
    </row>
    <row r="26" spans="1:20" x14ac:dyDescent="0.35">
      <c r="A26" s="13"/>
      <c r="B26" s="11"/>
      <c r="C26" s="11"/>
      <c r="D26" s="11"/>
      <c r="E26" s="10" t="s">
        <v>83</v>
      </c>
      <c r="F26" s="31">
        <v>1</v>
      </c>
      <c r="G26" s="10" t="s">
        <v>84</v>
      </c>
      <c r="H26" s="34">
        <v>1.1000000000000001</v>
      </c>
      <c r="I26" s="31">
        <v>1</v>
      </c>
      <c r="J26" s="67">
        <v>0</v>
      </c>
      <c r="K26" s="67">
        <v>0</v>
      </c>
      <c r="L26" s="36">
        <f t="shared" si="2"/>
        <v>0</v>
      </c>
      <c r="M26" s="36">
        <f t="shared" si="3"/>
        <v>0</v>
      </c>
      <c r="N26" s="36">
        <f t="shared" si="4"/>
        <v>0</v>
      </c>
      <c r="O26" s="67">
        <v>0</v>
      </c>
      <c r="P26" s="67">
        <v>0</v>
      </c>
      <c r="Q26" s="36">
        <f t="shared" si="0"/>
        <v>0</v>
      </c>
      <c r="R26" s="14">
        <f t="shared" si="1"/>
        <v>0</v>
      </c>
      <c r="S26" s="14"/>
      <c r="T26" s="15"/>
    </row>
    <row r="27" spans="1:20" x14ac:dyDescent="0.35">
      <c r="A27" s="13"/>
      <c r="B27" s="11"/>
      <c r="C27" s="11"/>
      <c r="D27" s="11"/>
      <c r="E27" s="10" t="s">
        <v>85</v>
      </c>
      <c r="F27" s="31">
        <v>1</v>
      </c>
      <c r="G27" s="10" t="s">
        <v>55</v>
      </c>
      <c r="H27" s="34">
        <v>0.1</v>
      </c>
      <c r="I27" s="31">
        <v>1</v>
      </c>
      <c r="J27" s="67">
        <v>0</v>
      </c>
      <c r="K27" s="67">
        <v>0</v>
      </c>
      <c r="L27" s="36">
        <f t="shared" si="2"/>
        <v>0</v>
      </c>
      <c r="M27" s="36">
        <f t="shared" si="3"/>
        <v>0</v>
      </c>
      <c r="N27" s="36">
        <f t="shared" si="4"/>
        <v>0</v>
      </c>
      <c r="O27" s="67">
        <v>0</v>
      </c>
      <c r="P27" s="67">
        <v>0</v>
      </c>
      <c r="Q27" s="36">
        <f t="shared" si="0"/>
        <v>0</v>
      </c>
      <c r="R27" s="14">
        <f t="shared" si="1"/>
        <v>0</v>
      </c>
      <c r="S27" s="14"/>
      <c r="T27" s="15"/>
    </row>
    <row r="28" spans="1:20" x14ac:dyDescent="0.35">
      <c r="A28" s="8">
        <v>8</v>
      </c>
      <c r="B28" s="11" t="s">
        <v>86</v>
      </c>
      <c r="C28" s="11" t="s">
        <v>87</v>
      </c>
      <c r="D28" s="11" t="s">
        <v>58</v>
      </c>
      <c r="E28" s="11" t="s">
        <v>44</v>
      </c>
      <c r="F28" s="13">
        <v>1</v>
      </c>
      <c r="G28" s="11" t="s">
        <v>75</v>
      </c>
      <c r="H28" s="35">
        <v>0.15</v>
      </c>
      <c r="I28" s="13">
        <v>52</v>
      </c>
      <c r="J28" s="67">
        <v>0</v>
      </c>
      <c r="K28" s="67">
        <v>0</v>
      </c>
      <c r="L28" s="36">
        <f t="shared" si="2"/>
        <v>0</v>
      </c>
      <c r="M28" s="36">
        <f t="shared" si="3"/>
        <v>0</v>
      </c>
      <c r="N28" s="36">
        <f t="shared" si="4"/>
        <v>0</v>
      </c>
      <c r="O28" s="67">
        <v>0</v>
      </c>
      <c r="P28" s="67">
        <v>0</v>
      </c>
      <c r="Q28" s="36">
        <f t="shared" si="0"/>
        <v>0</v>
      </c>
      <c r="R28" s="14">
        <f t="shared" si="1"/>
        <v>0</v>
      </c>
      <c r="S28" s="14"/>
      <c r="T28" s="16"/>
    </row>
    <row r="29" spans="1:20" x14ac:dyDescent="0.35">
      <c r="A29" s="8"/>
      <c r="B29" s="11"/>
      <c r="C29" s="11"/>
      <c r="D29" s="11"/>
      <c r="E29" s="10" t="s">
        <v>47</v>
      </c>
      <c r="F29" s="31">
        <v>1</v>
      </c>
      <c r="G29" s="11" t="s">
        <v>75</v>
      </c>
      <c r="H29" s="35">
        <v>0.15</v>
      </c>
      <c r="I29" s="13">
        <v>52</v>
      </c>
      <c r="J29" s="67">
        <v>0</v>
      </c>
      <c r="K29" s="67">
        <v>0</v>
      </c>
      <c r="L29" s="36">
        <f t="shared" si="2"/>
        <v>0</v>
      </c>
      <c r="M29" s="36">
        <f t="shared" si="3"/>
        <v>0</v>
      </c>
      <c r="N29" s="36">
        <f t="shared" si="4"/>
        <v>0</v>
      </c>
      <c r="O29" s="67">
        <v>0</v>
      </c>
      <c r="P29" s="67">
        <v>0</v>
      </c>
      <c r="Q29" s="36">
        <f t="shared" si="0"/>
        <v>0</v>
      </c>
      <c r="R29" s="14">
        <f t="shared" si="1"/>
        <v>0</v>
      </c>
      <c r="S29" s="14"/>
      <c r="T29" s="16"/>
    </row>
    <row r="30" spans="1:20" x14ac:dyDescent="0.35">
      <c r="A30" s="8">
        <v>9</v>
      </c>
      <c r="B30" s="9" t="s">
        <v>88</v>
      </c>
      <c r="C30" s="9" t="s">
        <v>89</v>
      </c>
      <c r="D30" s="9" t="s">
        <v>54</v>
      </c>
      <c r="E30" s="11" t="s">
        <v>44</v>
      </c>
      <c r="F30" s="13">
        <v>1</v>
      </c>
      <c r="G30" s="11" t="s">
        <v>75</v>
      </c>
      <c r="H30" s="35">
        <v>1.25</v>
      </c>
      <c r="I30" s="13">
        <v>26</v>
      </c>
      <c r="J30" s="67">
        <v>0</v>
      </c>
      <c r="K30" s="67">
        <v>0</v>
      </c>
      <c r="L30" s="36">
        <f t="shared" si="2"/>
        <v>0</v>
      </c>
      <c r="M30" s="36">
        <f t="shared" si="3"/>
        <v>0</v>
      </c>
      <c r="N30" s="36">
        <f t="shared" si="4"/>
        <v>0</v>
      </c>
      <c r="O30" s="67">
        <v>0</v>
      </c>
      <c r="P30" s="67">
        <v>0</v>
      </c>
      <c r="Q30" s="36">
        <f t="shared" si="0"/>
        <v>0</v>
      </c>
      <c r="R30" s="14">
        <f t="shared" si="1"/>
        <v>0</v>
      </c>
      <c r="S30" s="14"/>
      <c r="T30" s="16"/>
    </row>
    <row r="31" spans="1:20" x14ac:dyDescent="0.35">
      <c r="A31" s="8"/>
      <c r="B31" s="9"/>
      <c r="C31" s="9"/>
      <c r="D31" s="9"/>
      <c r="E31" s="10" t="s">
        <v>47</v>
      </c>
      <c r="F31" s="31">
        <v>1</v>
      </c>
      <c r="G31" s="11" t="s">
        <v>75</v>
      </c>
      <c r="H31" s="35">
        <v>0.46</v>
      </c>
      <c r="I31" s="13">
        <v>26</v>
      </c>
      <c r="J31" s="67">
        <v>0</v>
      </c>
      <c r="K31" s="67">
        <v>0</v>
      </c>
      <c r="L31" s="36">
        <f t="shared" si="2"/>
        <v>0</v>
      </c>
      <c r="M31" s="36">
        <f t="shared" si="3"/>
        <v>0</v>
      </c>
      <c r="N31" s="36">
        <f t="shared" si="4"/>
        <v>0</v>
      </c>
      <c r="O31" s="67">
        <v>0</v>
      </c>
      <c r="P31" s="67">
        <v>0</v>
      </c>
      <c r="Q31" s="36">
        <f t="shared" si="0"/>
        <v>0</v>
      </c>
      <c r="R31" s="14">
        <f t="shared" si="1"/>
        <v>0</v>
      </c>
      <c r="S31" s="14"/>
      <c r="T31" s="16"/>
    </row>
    <row r="32" spans="1:20" x14ac:dyDescent="0.35">
      <c r="A32" s="8">
        <v>10</v>
      </c>
      <c r="B32" s="9" t="s">
        <v>90</v>
      </c>
      <c r="C32" s="9" t="s">
        <v>91</v>
      </c>
      <c r="D32" s="9" t="s">
        <v>54</v>
      </c>
      <c r="E32" s="11" t="s">
        <v>44</v>
      </c>
      <c r="F32" s="13">
        <v>1</v>
      </c>
      <c r="G32" s="11" t="s">
        <v>55</v>
      </c>
      <c r="H32" s="35">
        <v>0.1</v>
      </c>
      <c r="I32" s="13">
        <v>13</v>
      </c>
      <c r="J32" s="67">
        <v>0</v>
      </c>
      <c r="K32" s="67">
        <v>0</v>
      </c>
      <c r="L32" s="36">
        <f t="shared" si="2"/>
        <v>0</v>
      </c>
      <c r="M32" s="36">
        <f t="shared" si="3"/>
        <v>0</v>
      </c>
      <c r="N32" s="36">
        <f t="shared" si="4"/>
        <v>0</v>
      </c>
      <c r="O32" s="67">
        <v>0</v>
      </c>
      <c r="P32" s="67">
        <v>0</v>
      </c>
      <c r="Q32" s="36">
        <f t="shared" si="0"/>
        <v>0</v>
      </c>
      <c r="R32" s="14">
        <f t="shared" si="1"/>
        <v>0</v>
      </c>
      <c r="S32" s="14"/>
      <c r="T32" s="16"/>
    </row>
    <row r="33" spans="1:35" x14ac:dyDescent="0.35">
      <c r="A33" s="8">
        <v>11</v>
      </c>
      <c r="B33" s="11" t="s">
        <v>92</v>
      </c>
      <c r="C33" s="9" t="s">
        <v>93</v>
      </c>
      <c r="D33" s="11" t="s">
        <v>94</v>
      </c>
      <c r="E33" s="11" t="s">
        <v>44</v>
      </c>
      <c r="F33" s="13">
        <v>1</v>
      </c>
      <c r="G33" s="11" t="s">
        <v>75</v>
      </c>
      <c r="H33" s="35">
        <v>4.04</v>
      </c>
      <c r="I33" s="13">
        <v>52</v>
      </c>
      <c r="J33" s="67">
        <v>0</v>
      </c>
      <c r="K33" s="67">
        <v>0</v>
      </c>
      <c r="L33" s="36">
        <f t="shared" si="2"/>
        <v>0</v>
      </c>
      <c r="M33" s="36">
        <f t="shared" si="3"/>
        <v>0</v>
      </c>
      <c r="N33" s="36">
        <f t="shared" si="4"/>
        <v>0</v>
      </c>
      <c r="O33" s="67">
        <v>0</v>
      </c>
      <c r="P33" s="67">
        <v>0</v>
      </c>
      <c r="Q33" s="36">
        <f t="shared" si="0"/>
        <v>0</v>
      </c>
      <c r="R33" s="14">
        <f t="shared" si="1"/>
        <v>0</v>
      </c>
      <c r="S33" s="14"/>
      <c r="T33" s="16"/>
    </row>
    <row r="34" spans="1:35" x14ac:dyDescent="0.35">
      <c r="A34" s="13">
        <v>12</v>
      </c>
      <c r="B34" s="11" t="s">
        <v>95</v>
      </c>
      <c r="C34" s="11" t="s">
        <v>96</v>
      </c>
      <c r="D34" s="11" t="s">
        <v>54</v>
      </c>
      <c r="E34" s="10" t="s">
        <v>44</v>
      </c>
      <c r="F34" s="31">
        <v>1</v>
      </c>
      <c r="G34" s="11" t="s">
        <v>97</v>
      </c>
      <c r="H34" s="35">
        <v>4.7300000000000004</v>
      </c>
      <c r="I34" s="13">
        <v>7</v>
      </c>
      <c r="J34" s="67">
        <v>0</v>
      </c>
      <c r="K34" s="67">
        <v>0</v>
      </c>
      <c r="L34" s="36">
        <f t="shared" si="2"/>
        <v>0</v>
      </c>
      <c r="M34" s="36">
        <f t="shared" si="3"/>
        <v>0</v>
      </c>
      <c r="N34" s="36">
        <f t="shared" si="4"/>
        <v>0</v>
      </c>
      <c r="O34" s="67">
        <v>0</v>
      </c>
      <c r="P34" s="22"/>
      <c r="Q34" s="36">
        <f t="shared" ref="Q34:Q65" si="5">O34*I34</f>
        <v>0</v>
      </c>
      <c r="R34" s="22"/>
      <c r="S34" s="69">
        <v>0</v>
      </c>
      <c r="T34" s="69">
        <v>0</v>
      </c>
    </row>
    <row r="35" spans="1:35" x14ac:dyDescent="0.35">
      <c r="A35" s="13"/>
      <c r="B35" s="11"/>
      <c r="C35" s="11"/>
      <c r="D35" s="11"/>
      <c r="E35" s="10" t="s">
        <v>47</v>
      </c>
      <c r="F35" s="31">
        <v>1</v>
      </c>
      <c r="G35" s="11" t="s">
        <v>97</v>
      </c>
      <c r="H35" s="35">
        <v>0.78</v>
      </c>
      <c r="I35" s="13">
        <v>4</v>
      </c>
      <c r="J35" s="67">
        <v>0</v>
      </c>
      <c r="K35" s="67">
        <v>0</v>
      </c>
      <c r="L35" s="36">
        <f t="shared" si="2"/>
        <v>0</v>
      </c>
      <c r="M35" s="36">
        <f t="shared" si="3"/>
        <v>0</v>
      </c>
      <c r="N35" s="36">
        <f t="shared" si="4"/>
        <v>0</v>
      </c>
      <c r="O35" s="67">
        <v>0</v>
      </c>
      <c r="P35" s="22"/>
      <c r="Q35" s="36">
        <f t="shared" si="5"/>
        <v>0</v>
      </c>
      <c r="R35" s="22"/>
      <c r="S35" s="69">
        <v>0</v>
      </c>
      <c r="T35" s="69">
        <v>0</v>
      </c>
    </row>
    <row r="36" spans="1:35" x14ac:dyDescent="0.35">
      <c r="A36" s="8">
        <v>13</v>
      </c>
      <c r="B36" s="9" t="s">
        <v>98</v>
      </c>
      <c r="C36" s="9" t="s">
        <v>99</v>
      </c>
      <c r="D36" s="9" t="s">
        <v>54</v>
      </c>
      <c r="E36" s="11" t="s">
        <v>44</v>
      </c>
      <c r="F36" s="13">
        <v>1</v>
      </c>
      <c r="G36" s="11" t="s">
        <v>55</v>
      </c>
      <c r="H36" s="35">
        <v>0.09</v>
      </c>
      <c r="I36" s="13">
        <v>13</v>
      </c>
      <c r="J36" s="67">
        <v>0</v>
      </c>
      <c r="K36" s="67">
        <v>0</v>
      </c>
      <c r="L36" s="36">
        <f t="shared" si="2"/>
        <v>0</v>
      </c>
      <c r="M36" s="36">
        <f t="shared" si="3"/>
        <v>0</v>
      </c>
      <c r="N36" s="36">
        <f t="shared" si="4"/>
        <v>0</v>
      </c>
      <c r="O36" s="67">
        <v>0</v>
      </c>
      <c r="P36" s="67">
        <v>0</v>
      </c>
      <c r="Q36" s="36">
        <f t="shared" si="5"/>
        <v>0</v>
      </c>
      <c r="R36" s="14">
        <f t="shared" ref="R36:R65" si="6">P36*F36</f>
        <v>0</v>
      </c>
      <c r="S36" s="14"/>
      <c r="T36" s="16"/>
    </row>
    <row r="37" spans="1:35" x14ac:dyDescent="0.35">
      <c r="A37" s="8">
        <v>14</v>
      </c>
      <c r="B37" s="9" t="s">
        <v>100</v>
      </c>
      <c r="C37" s="9" t="s">
        <v>101</v>
      </c>
      <c r="D37" s="9" t="s">
        <v>54</v>
      </c>
      <c r="E37" s="11" t="s">
        <v>44</v>
      </c>
      <c r="F37" s="13">
        <v>1</v>
      </c>
      <c r="G37" s="11" t="s">
        <v>75</v>
      </c>
      <c r="H37" s="35">
        <v>3.55</v>
      </c>
      <c r="I37" s="13">
        <v>52</v>
      </c>
      <c r="J37" s="67">
        <v>0</v>
      </c>
      <c r="K37" s="67">
        <v>0</v>
      </c>
      <c r="L37" s="36">
        <f t="shared" si="2"/>
        <v>0</v>
      </c>
      <c r="M37" s="36">
        <f t="shared" si="3"/>
        <v>0</v>
      </c>
      <c r="N37" s="36">
        <f t="shared" si="4"/>
        <v>0</v>
      </c>
      <c r="O37" s="67">
        <v>0</v>
      </c>
      <c r="P37" s="67">
        <v>0</v>
      </c>
      <c r="Q37" s="36">
        <f t="shared" si="5"/>
        <v>0</v>
      </c>
      <c r="R37" s="14">
        <f t="shared" si="6"/>
        <v>0</v>
      </c>
      <c r="S37" s="14"/>
      <c r="T37" s="16"/>
    </row>
    <row r="38" spans="1:35" x14ac:dyDescent="0.35">
      <c r="A38" s="8"/>
      <c r="B38" s="9"/>
      <c r="C38" s="9"/>
      <c r="D38" s="9"/>
      <c r="E38" s="10" t="s">
        <v>47</v>
      </c>
      <c r="F38" s="31">
        <v>1</v>
      </c>
      <c r="G38" s="11" t="s">
        <v>75</v>
      </c>
      <c r="H38" s="35">
        <v>1.57</v>
      </c>
      <c r="I38" s="13">
        <v>26</v>
      </c>
      <c r="J38" s="67">
        <v>0</v>
      </c>
      <c r="K38" s="67">
        <v>0</v>
      </c>
      <c r="L38" s="36">
        <f t="shared" si="2"/>
        <v>0</v>
      </c>
      <c r="M38" s="36">
        <f t="shared" si="3"/>
        <v>0</v>
      </c>
      <c r="N38" s="36">
        <f t="shared" si="4"/>
        <v>0</v>
      </c>
      <c r="O38" s="67">
        <v>0</v>
      </c>
      <c r="P38" s="67">
        <v>0</v>
      </c>
      <c r="Q38" s="36">
        <f t="shared" si="5"/>
        <v>0</v>
      </c>
      <c r="R38" s="14">
        <f t="shared" si="6"/>
        <v>0</v>
      </c>
      <c r="S38" s="14"/>
      <c r="T38" s="16"/>
    </row>
    <row r="39" spans="1:35" x14ac:dyDescent="0.35">
      <c r="A39" s="8">
        <v>15</v>
      </c>
      <c r="B39" s="11" t="s">
        <v>102</v>
      </c>
      <c r="C39" s="11" t="s">
        <v>103</v>
      </c>
      <c r="D39" s="11" t="s">
        <v>94</v>
      </c>
      <c r="E39" s="10" t="s">
        <v>44</v>
      </c>
      <c r="F39" s="31">
        <v>1</v>
      </c>
      <c r="G39" s="11" t="s">
        <v>75</v>
      </c>
      <c r="H39" s="34">
        <v>14.67</v>
      </c>
      <c r="I39" s="31">
        <v>260</v>
      </c>
      <c r="J39" s="67">
        <v>0</v>
      </c>
      <c r="K39" s="67">
        <v>0</v>
      </c>
      <c r="L39" s="36">
        <f t="shared" si="2"/>
        <v>0</v>
      </c>
      <c r="M39" s="36">
        <f t="shared" si="3"/>
        <v>0</v>
      </c>
      <c r="N39" s="36">
        <f t="shared" si="4"/>
        <v>0</v>
      </c>
      <c r="O39" s="67">
        <v>0</v>
      </c>
      <c r="P39" s="67">
        <v>0</v>
      </c>
      <c r="Q39" s="36">
        <f t="shared" si="5"/>
        <v>0</v>
      </c>
      <c r="R39" s="14">
        <f t="shared" si="6"/>
        <v>0</v>
      </c>
      <c r="S39" s="14"/>
      <c r="T39" s="16"/>
    </row>
    <row r="40" spans="1:35" x14ac:dyDescent="0.35">
      <c r="A40" s="13"/>
      <c r="B40" s="11"/>
      <c r="C40" s="11"/>
      <c r="D40" s="11"/>
      <c r="E40" s="10" t="s">
        <v>104</v>
      </c>
      <c r="F40" s="31">
        <v>1</v>
      </c>
      <c r="G40" s="11" t="s">
        <v>75</v>
      </c>
      <c r="H40" s="34">
        <v>3.08</v>
      </c>
      <c r="I40" s="31">
        <v>1</v>
      </c>
      <c r="J40" s="67">
        <v>0</v>
      </c>
      <c r="K40" s="67">
        <v>0</v>
      </c>
      <c r="L40" s="36">
        <f t="shared" si="2"/>
        <v>0</v>
      </c>
      <c r="M40" s="36">
        <f t="shared" si="3"/>
        <v>0</v>
      </c>
      <c r="N40" s="36">
        <f t="shared" si="4"/>
        <v>0</v>
      </c>
      <c r="O40" s="67">
        <v>0</v>
      </c>
      <c r="P40" s="67">
        <v>0</v>
      </c>
      <c r="Q40" s="36">
        <f t="shared" si="5"/>
        <v>0</v>
      </c>
      <c r="R40" s="14">
        <f t="shared" si="6"/>
        <v>0</v>
      </c>
      <c r="S40" s="14"/>
      <c r="T40" s="15"/>
    </row>
    <row r="41" spans="1:35" x14ac:dyDescent="0.35">
      <c r="A41" s="13"/>
      <c r="B41" s="11"/>
      <c r="C41" s="11"/>
      <c r="D41" s="11"/>
      <c r="E41" s="10" t="s">
        <v>60</v>
      </c>
      <c r="F41" s="31">
        <v>1</v>
      </c>
      <c r="G41" s="10" t="s">
        <v>55</v>
      </c>
      <c r="H41" s="34">
        <v>0.08</v>
      </c>
      <c r="I41" s="31">
        <v>2</v>
      </c>
      <c r="J41" s="67">
        <v>0</v>
      </c>
      <c r="K41" s="67">
        <v>0</v>
      </c>
      <c r="L41" s="36">
        <f t="shared" si="2"/>
        <v>0</v>
      </c>
      <c r="M41" s="36">
        <f t="shared" si="3"/>
        <v>0</v>
      </c>
      <c r="N41" s="36">
        <f t="shared" si="4"/>
        <v>0</v>
      </c>
      <c r="O41" s="67">
        <v>0</v>
      </c>
      <c r="P41" s="67">
        <v>0</v>
      </c>
      <c r="Q41" s="36">
        <f t="shared" si="5"/>
        <v>0</v>
      </c>
      <c r="R41" s="14">
        <f t="shared" si="6"/>
        <v>0</v>
      </c>
      <c r="S41" s="14"/>
      <c r="T41" s="15"/>
    </row>
    <row r="42" spans="1:35" x14ac:dyDescent="0.35">
      <c r="A42" s="8"/>
      <c r="B42" s="11"/>
      <c r="C42" s="11"/>
      <c r="D42" s="11"/>
      <c r="E42" s="10" t="s">
        <v>105</v>
      </c>
      <c r="F42" s="31">
        <v>1</v>
      </c>
      <c r="G42" s="10" t="s">
        <v>106</v>
      </c>
      <c r="H42" s="34">
        <v>0</v>
      </c>
      <c r="I42" s="31">
        <v>1</v>
      </c>
      <c r="J42" s="67">
        <v>0</v>
      </c>
      <c r="K42" s="67">
        <v>0</v>
      </c>
      <c r="L42" s="36">
        <f t="shared" si="2"/>
        <v>0</v>
      </c>
      <c r="M42" s="36">
        <f t="shared" si="3"/>
        <v>0</v>
      </c>
      <c r="N42" s="36">
        <f t="shared" si="4"/>
        <v>0</v>
      </c>
      <c r="O42" s="67">
        <v>0</v>
      </c>
      <c r="P42" s="67">
        <v>0</v>
      </c>
      <c r="Q42" s="36">
        <f t="shared" si="5"/>
        <v>0</v>
      </c>
      <c r="R42" s="14">
        <f t="shared" si="6"/>
        <v>0</v>
      </c>
      <c r="S42" s="14"/>
      <c r="T42" s="16"/>
    </row>
    <row r="43" spans="1:35" x14ac:dyDescent="0.35">
      <c r="A43" s="13"/>
      <c r="B43" s="11"/>
      <c r="C43" s="11"/>
      <c r="D43" s="11"/>
      <c r="E43" s="10" t="s">
        <v>107</v>
      </c>
      <c r="F43" s="31">
        <v>1</v>
      </c>
      <c r="G43" s="10" t="s">
        <v>108</v>
      </c>
      <c r="H43" s="34">
        <v>0.04</v>
      </c>
      <c r="I43" s="31">
        <v>1</v>
      </c>
      <c r="J43" s="67">
        <v>0</v>
      </c>
      <c r="K43" s="67">
        <v>0</v>
      </c>
      <c r="L43" s="36">
        <f t="shared" si="2"/>
        <v>0</v>
      </c>
      <c r="M43" s="36">
        <f t="shared" si="3"/>
        <v>0</v>
      </c>
      <c r="N43" s="36">
        <f t="shared" si="4"/>
        <v>0</v>
      </c>
      <c r="O43" s="67">
        <v>0</v>
      </c>
      <c r="P43" s="67">
        <v>0</v>
      </c>
      <c r="Q43" s="36">
        <f t="shared" si="5"/>
        <v>0</v>
      </c>
      <c r="R43" s="14">
        <f t="shared" si="6"/>
        <v>0</v>
      </c>
      <c r="S43" s="14"/>
      <c r="T43" s="15"/>
    </row>
    <row r="44" spans="1:35" ht="20" x14ac:dyDescent="0.35">
      <c r="A44" s="8"/>
      <c r="B44" s="11"/>
      <c r="C44" s="11"/>
      <c r="D44" s="11"/>
      <c r="E44" s="10" t="s">
        <v>109</v>
      </c>
      <c r="F44" s="31">
        <v>1</v>
      </c>
      <c r="G44" s="10" t="s">
        <v>110</v>
      </c>
      <c r="H44" s="34">
        <v>3.76</v>
      </c>
      <c r="I44" s="31">
        <v>52</v>
      </c>
      <c r="J44" s="67">
        <v>0</v>
      </c>
      <c r="K44" s="67">
        <v>0</v>
      </c>
      <c r="L44" s="36">
        <f t="shared" si="2"/>
        <v>0</v>
      </c>
      <c r="M44" s="36">
        <f t="shared" si="3"/>
        <v>0</v>
      </c>
      <c r="N44" s="36">
        <f t="shared" si="4"/>
        <v>0</v>
      </c>
      <c r="O44" s="67">
        <v>0</v>
      </c>
      <c r="P44" s="67">
        <v>0</v>
      </c>
      <c r="Q44" s="36">
        <f t="shared" si="5"/>
        <v>0</v>
      </c>
      <c r="R44" s="14">
        <f t="shared" si="6"/>
        <v>0</v>
      </c>
      <c r="S44" s="14"/>
      <c r="T44" s="16"/>
    </row>
    <row r="45" spans="1:35" x14ac:dyDescent="0.35">
      <c r="A45" s="8"/>
      <c r="B45" s="11"/>
      <c r="C45" s="11"/>
      <c r="D45" s="11"/>
      <c r="E45" s="10" t="s">
        <v>47</v>
      </c>
      <c r="F45" s="31">
        <v>1</v>
      </c>
      <c r="G45" s="10" t="s">
        <v>46</v>
      </c>
      <c r="H45" s="34">
        <v>7.09</v>
      </c>
      <c r="I45" s="13">
        <v>104</v>
      </c>
      <c r="J45" s="67">
        <v>0</v>
      </c>
      <c r="K45" s="67">
        <v>0</v>
      </c>
      <c r="L45" s="36">
        <f t="shared" si="2"/>
        <v>0</v>
      </c>
      <c r="M45" s="36">
        <f t="shared" si="3"/>
        <v>0</v>
      </c>
      <c r="N45" s="36">
        <f t="shared" si="4"/>
        <v>0</v>
      </c>
      <c r="O45" s="67">
        <v>0</v>
      </c>
      <c r="P45" s="67">
        <v>0</v>
      </c>
      <c r="Q45" s="36">
        <f t="shared" si="5"/>
        <v>0</v>
      </c>
      <c r="R45" s="14">
        <f t="shared" si="6"/>
        <v>0</v>
      </c>
      <c r="S45" s="14"/>
      <c r="T45" s="16"/>
    </row>
    <row r="46" spans="1:35" x14ac:dyDescent="0.35">
      <c r="A46" s="13"/>
      <c r="B46" s="11"/>
      <c r="C46" s="11"/>
      <c r="D46" s="11"/>
      <c r="E46" s="11" t="s">
        <v>47</v>
      </c>
      <c r="F46" s="13">
        <v>1</v>
      </c>
      <c r="G46" s="10" t="s">
        <v>75</v>
      </c>
      <c r="H46" s="34">
        <v>6.98</v>
      </c>
      <c r="I46" s="13">
        <v>52</v>
      </c>
      <c r="J46" s="67">
        <v>0</v>
      </c>
      <c r="K46" s="67">
        <v>0</v>
      </c>
      <c r="L46" s="36">
        <f t="shared" si="2"/>
        <v>0</v>
      </c>
      <c r="M46" s="36">
        <f t="shared" si="3"/>
        <v>0</v>
      </c>
      <c r="N46" s="36">
        <f t="shared" si="4"/>
        <v>0</v>
      </c>
      <c r="O46" s="67">
        <v>0</v>
      </c>
      <c r="P46" s="67">
        <v>0</v>
      </c>
      <c r="Q46" s="36">
        <f t="shared" si="5"/>
        <v>0</v>
      </c>
      <c r="R46" s="14">
        <f t="shared" si="6"/>
        <v>0</v>
      </c>
      <c r="S46" s="14"/>
      <c r="T46" s="15"/>
    </row>
    <row r="47" spans="1:35" s="43" customFormat="1" x14ac:dyDescent="0.35">
      <c r="A47" s="13"/>
      <c r="B47" s="11"/>
      <c r="C47" s="11"/>
      <c r="D47" s="11"/>
      <c r="E47" s="10" t="s">
        <v>111</v>
      </c>
      <c r="F47" s="31">
        <v>6</v>
      </c>
      <c r="G47" s="10" t="s">
        <v>112</v>
      </c>
      <c r="H47" s="44"/>
      <c r="I47" s="31">
        <v>165</v>
      </c>
      <c r="J47" s="38"/>
      <c r="K47" s="38"/>
      <c r="L47" s="36">
        <f t="shared" si="2"/>
        <v>0</v>
      </c>
      <c r="M47" s="36">
        <f t="shared" si="3"/>
        <v>0</v>
      </c>
      <c r="N47" s="36">
        <f t="shared" si="4"/>
        <v>0</v>
      </c>
      <c r="O47" s="67">
        <v>0</v>
      </c>
      <c r="P47" s="67">
        <v>0</v>
      </c>
      <c r="Q47" s="36">
        <f t="shared" si="5"/>
        <v>0</v>
      </c>
      <c r="R47" s="14">
        <f t="shared" si="6"/>
        <v>0</v>
      </c>
      <c r="S47" s="14"/>
      <c r="T47" s="15"/>
      <c r="U47"/>
      <c r="V47"/>
      <c r="W47"/>
      <c r="X47"/>
      <c r="Y47"/>
      <c r="Z47"/>
      <c r="AA47"/>
      <c r="AB47"/>
      <c r="AC47"/>
      <c r="AD47"/>
      <c r="AE47"/>
      <c r="AF47"/>
      <c r="AG47"/>
      <c r="AH47"/>
      <c r="AI47"/>
    </row>
    <row r="48" spans="1:35" x14ac:dyDescent="0.35">
      <c r="A48" s="13"/>
      <c r="B48" s="11"/>
      <c r="C48" s="11"/>
      <c r="D48" s="11"/>
      <c r="E48" s="10" t="s">
        <v>49</v>
      </c>
      <c r="F48" s="31">
        <v>2</v>
      </c>
      <c r="G48" s="10" t="s">
        <v>66</v>
      </c>
      <c r="H48" s="34">
        <v>3.600000000000001</v>
      </c>
      <c r="I48" s="31">
        <v>52</v>
      </c>
      <c r="J48" s="67">
        <v>0</v>
      </c>
      <c r="K48" s="67">
        <v>0</v>
      </c>
      <c r="L48" s="36">
        <f t="shared" si="2"/>
        <v>0</v>
      </c>
      <c r="M48" s="36">
        <f t="shared" si="3"/>
        <v>0</v>
      </c>
      <c r="N48" s="36">
        <f t="shared" si="4"/>
        <v>0</v>
      </c>
      <c r="O48" s="67">
        <v>0</v>
      </c>
      <c r="P48" s="67">
        <v>0</v>
      </c>
      <c r="Q48" s="36">
        <f t="shared" si="5"/>
        <v>0</v>
      </c>
      <c r="R48" s="14">
        <f t="shared" si="6"/>
        <v>0</v>
      </c>
      <c r="S48" s="14"/>
      <c r="T48" s="16"/>
    </row>
    <row r="49" spans="1:20" x14ac:dyDescent="0.35">
      <c r="A49" s="13"/>
      <c r="B49" s="11"/>
      <c r="C49" s="11"/>
      <c r="D49" s="11"/>
      <c r="E49" s="10" t="s">
        <v>49</v>
      </c>
      <c r="F49" s="31">
        <v>13</v>
      </c>
      <c r="G49" s="10" t="s">
        <v>113</v>
      </c>
      <c r="H49" s="34">
        <v>6.975000000000005</v>
      </c>
      <c r="I49" s="31">
        <v>52</v>
      </c>
      <c r="J49" s="67">
        <v>0</v>
      </c>
      <c r="K49" s="67">
        <v>0</v>
      </c>
      <c r="L49" s="36">
        <f t="shared" si="2"/>
        <v>0</v>
      </c>
      <c r="M49" s="36">
        <f t="shared" si="3"/>
        <v>0</v>
      </c>
      <c r="N49" s="36">
        <f t="shared" si="4"/>
        <v>0</v>
      </c>
      <c r="O49" s="67">
        <v>0</v>
      </c>
      <c r="P49" s="67">
        <v>0</v>
      </c>
      <c r="Q49" s="36">
        <f t="shared" si="5"/>
        <v>0</v>
      </c>
      <c r="R49" s="14">
        <f t="shared" si="6"/>
        <v>0</v>
      </c>
      <c r="S49" s="14"/>
      <c r="T49" s="16"/>
    </row>
    <row r="50" spans="1:20" x14ac:dyDescent="0.35">
      <c r="A50" s="13"/>
      <c r="B50" s="11"/>
      <c r="C50" s="11"/>
      <c r="D50" s="11"/>
      <c r="E50" s="10" t="s">
        <v>49</v>
      </c>
      <c r="F50" s="31">
        <v>3</v>
      </c>
      <c r="G50" s="10" t="s">
        <v>114</v>
      </c>
      <c r="H50" s="34">
        <v>1.9</v>
      </c>
      <c r="I50" s="31">
        <v>52</v>
      </c>
      <c r="J50" s="67">
        <v>0</v>
      </c>
      <c r="K50" s="67">
        <v>0</v>
      </c>
      <c r="L50" s="36">
        <f t="shared" si="2"/>
        <v>0</v>
      </c>
      <c r="M50" s="36">
        <f t="shared" si="3"/>
        <v>0</v>
      </c>
      <c r="N50" s="36">
        <f t="shared" si="4"/>
        <v>0</v>
      </c>
      <c r="O50" s="67">
        <v>0</v>
      </c>
      <c r="P50" s="67">
        <v>0</v>
      </c>
      <c r="Q50" s="36">
        <f t="shared" si="5"/>
        <v>0</v>
      </c>
      <c r="R50" s="14">
        <f t="shared" si="6"/>
        <v>0</v>
      </c>
      <c r="S50" s="14"/>
      <c r="T50" s="16"/>
    </row>
    <row r="51" spans="1:20" x14ac:dyDescent="0.35">
      <c r="A51" s="8">
        <v>16</v>
      </c>
      <c r="B51" s="11" t="s">
        <v>115</v>
      </c>
      <c r="C51" s="9" t="s">
        <v>116</v>
      </c>
      <c r="D51" s="11" t="s">
        <v>117</v>
      </c>
      <c r="E51" s="11" t="s">
        <v>44</v>
      </c>
      <c r="F51" s="13">
        <v>1</v>
      </c>
      <c r="G51" s="11" t="s">
        <v>55</v>
      </c>
      <c r="H51" s="35">
        <v>0.24</v>
      </c>
      <c r="I51" s="13">
        <v>26</v>
      </c>
      <c r="J51" s="67">
        <v>0</v>
      </c>
      <c r="K51" s="67">
        <v>0</v>
      </c>
      <c r="L51" s="36">
        <f t="shared" si="2"/>
        <v>0</v>
      </c>
      <c r="M51" s="36">
        <f t="shared" si="3"/>
        <v>0</v>
      </c>
      <c r="N51" s="36">
        <f t="shared" si="4"/>
        <v>0</v>
      </c>
      <c r="O51" s="67">
        <v>0</v>
      </c>
      <c r="P51" s="67">
        <v>0</v>
      </c>
      <c r="Q51" s="36">
        <f t="shared" si="5"/>
        <v>0</v>
      </c>
      <c r="R51" s="14">
        <f t="shared" si="6"/>
        <v>0</v>
      </c>
      <c r="S51" s="14"/>
      <c r="T51" s="16"/>
    </row>
    <row r="52" spans="1:20" x14ac:dyDescent="0.35">
      <c r="A52" s="8">
        <v>17</v>
      </c>
      <c r="B52" s="11" t="s">
        <v>118</v>
      </c>
      <c r="C52" s="9" t="s">
        <v>119</v>
      </c>
      <c r="D52" s="9" t="s">
        <v>54</v>
      </c>
      <c r="E52" s="11" t="s">
        <v>44</v>
      </c>
      <c r="F52" s="13">
        <v>1</v>
      </c>
      <c r="G52" s="10" t="s">
        <v>59</v>
      </c>
      <c r="H52" s="35">
        <v>2.58</v>
      </c>
      <c r="I52" s="13">
        <v>52</v>
      </c>
      <c r="J52" s="67">
        <v>0</v>
      </c>
      <c r="K52" s="67">
        <v>0</v>
      </c>
      <c r="L52" s="36">
        <f t="shared" si="2"/>
        <v>0</v>
      </c>
      <c r="M52" s="36">
        <f t="shared" si="3"/>
        <v>0</v>
      </c>
      <c r="N52" s="36">
        <f t="shared" si="4"/>
        <v>0</v>
      </c>
      <c r="O52" s="67">
        <v>0</v>
      </c>
      <c r="P52" s="67">
        <v>0</v>
      </c>
      <c r="Q52" s="36">
        <f t="shared" si="5"/>
        <v>0</v>
      </c>
      <c r="R52" s="14">
        <f t="shared" si="6"/>
        <v>0</v>
      </c>
      <c r="S52" s="14"/>
      <c r="T52" s="16"/>
    </row>
    <row r="53" spans="1:20" x14ac:dyDescent="0.35">
      <c r="A53" s="8">
        <v>18</v>
      </c>
      <c r="B53" s="9" t="s">
        <v>120</v>
      </c>
      <c r="C53" s="9" t="s">
        <v>121</v>
      </c>
      <c r="D53" s="9" t="s">
        <v>54</v>
      </c>
      <c r="E53" s="11" t="s">
        <v>44</v>
      </c>
      <c r="F53" s="13">
        <v>1</v>
      </c>
      <c r="G53" s="11" t="s">
        <v>55</v>
      </c>
      <c r="H53" s="35">
        <v>0.06</v>
      </c>
      <c r="I53" s="13">
        <v>13</v>
      </c>
      <c r="J53" s="67">
        <v>0</v>
      </c>
      <c r="K53" s="67">
        <v>0</v>
      </c>
      <c r="L53" s="36">
        <f t="shared" si="2"/>
        <v>0</v>
      </c>
      <c r="M53" s="36">
        <f t="shared" si="3"/>
        <v>0</v>
      </c>
      <c r="N53" s="36">
        <f t="shared" si="4"/>
        <v>0</v>
      </c>
      <c r="O53" s="67">
        <v>0</v>
      </c>
      <c r="P53" s="67">
        <v>0</v>
      </c>
      <c r="Q53" s="36">
        <f t="shared" si="5"/>
        <v>0</v>
      </c>
      <c r="R53" s="14">
        <f t="shared" si="6"/>
        <v>0</v>
      </c>
      <c r="S53" s="14"/>
      <c r="T53" s="16"/>
    </row>
    <row r="54" spans="1:20" x14ac:dyDescent="0.35">
      <c r="A54" s="13">
        <v>19</v>
      </c>
      <c r="B54" s="11" t="s">
        <v>122</v>
      </c>
      <c r="C54" s="11" t="s">
        <v>123</v>
      </c>
      <c r="D54" s="11" t="s">
        <v>54</v>
      </c>
      <c r="E54" s="11" t="s">
        <v>44</v>
      </c>
      <c r="F54" s="13">
        <v>1</v>
      </c>
      <c r="G54" s="11" t="s">
        <v>97</v>
      </c>
      <c r="H54" s="35">
        <v>11.96</v>
      </c>
      <c r="I54" s="13">
        <v>17</v>
      </c>
      <c r="J54" s="67">
        <v>0</v>
      </c>
      <c r="K54" s="67">
        <v>0</v>
      </c>
      <c r="L54" s="36">
        <f t="shared" si="2"/>
        <v>0</v>
      </c>
      <c r="M54" s="36">
        <f t="shared" si="3"/>
        <v>0</v>
      </c>
      <c r="N54" s="36">
        <f t="shared" si="4"/>
        <v>0</v>
      </c>
      <c r="O54" s="67">
        <v>0</v>
      </c>
      <c r="P54" s="22"/>
      <c r="Q54" s="36">
        <f t="shared" si="5"/>
        <v>0</v>
      </c>
      <c r="R54" s="22"/>
      <c r="S54" s="69">
        <v>0</v>
      </c>
      <c r="T54" s="69">
        <v>0</v>
      </c>
    </row>
    <row r="55" spans="1:20" x14ac:dyDescent="0.35">
      <c r="A55" s="13"/>
      <c r="B55" s="11"/>
      <c r="C55" s="11"/>
      <c r="D55" s="11"/>
      <c r="E55" s="10" t="s">
        <v>47</v>
      </c>
      <c r="F55" s="31">
        <v>1</v>
      </c>
      <c r="G55" s="11" t="s">
        <v>97</v>
      </c>
      <c r="H55" s="35">
        <v>1.3</v>
      </c>
      <c r="I55" s="13">
        <v>4</v>
      </c>
      <c r="J55" s="67">
        <v>0</v>
      </c>
      <c r="K55" s="67">
        <v>0</v>
      </c>
      <c r="L55" s="36">
        <f t="shared" si="2"/>
        <v>0</v>
      </c>
      <c r="M55" s="36">
        <f t="shared" si="3"/>
        <v>0</v>
      </c>
      <c r="N55" s="36">
        <f t="shared" si="4"/>
        <v>0</v>
      </c>
      <c r="O55" s="67">
        <v>0</v>
      </c>
      <c r="P55" s="22"/>
      <c r="Q55" s="36">
        <f t="shared" si="5"/>
        <v>0</v>
      </c>
      <c r="R55" s="22"/>
      <c r="S55" s="69">
        <v>0</v>
      </c>
      <c r="T55" s="69">
        <v>0</v>
      </c>
    </row>
    <row r="56" spans="1:20" x14ac:dyDescent="0.35">
      <c r="A56" s="8">
        <v>20</v>
      </c>
      <c r="B56" s="11" t="s">
        <v>92</v>
      </c>
      <c r="C56" s="9" t="s">
        <v>124</v>
      </c>
      <c r="D56" s="11" t="s">
        <v>94</v>
      </c>
      <c r="E56" s="11" t="s">
        <v>44</v>
      </c>
      <c r="F56" s="13">
        <v>1</v>
      </c>
      <c r="G56" s="10" t="s">
        <v>59</v>
      </c>
      <c r="H56" s="35">
        <v>2.02</v>
      </c>
      <c r="I56" s="13">
        <v>52</v>
      </c>
      <c r="J56" s="67">
        <v>0</v>
      </c>
      <c r="K56" s="67">
        <v>0</v>
      </c>
      <c r="L56" s="36">
        <f t="shared" si="2"/>
        <v>0</v>
      </c>
      <c r="M56" s="36">
        <f t="shared" si="3"/>
        <v>0</v>
      </c>
      <c r="N56" s="36">
        <f t="shared" si="4"/>
        <v>0</v>
      </c>
      <c r="O56" s="67">
        <v>0</v>
      </c>
      <c r="P56" s="67">
        <v>0</v>
      </c>
      <c r="Q56" s="36">
        <f t="shared" si="5"/>
        <v>0</v>
      </c>
      <c r="R56" s="14">
        <f t="shared" si="6"/>
        <v>0</v>
      </c>
      <c r="S56" s="14"/>
      <c r="T56" s="16"/>
    </row>
    <row r="57" spans="1:20" x14ac:dyDescent="0.35">
      <c r="A57" s="8">
        <v>21</v>
      </c>
      <c r="B57" s="9" t="s">
        <v>125</v>
      </c>
      <c r="C57" s="9" t="s">
        <v>126</v>
      </c>
      <c r="D57" s="9" t="s">
        <v>54</v>
      </c>
      <c r="E57" s="11" t="s">
        <v>44</v>
      </c>
      <c r="F57" s="13">
        <v>1</v>
      </c>
      <c r="G57" s="10" t="s">
        <v>59</v>
      </c>
      <c r="H57" s="35">
        <v>2</v>
      </c>
      <c r="I57" s="13">
        <v>26</v>
      </c>
      <c r="J57" s="67">
        <v>0</v>
      </c>
      <c r="K57" s="67">
        <v>0</v>
      </c>
      <c r="L57" s="36">
        <f t="shared" si="2"/>
        <v>0</v>
      </c>
      <c r="M57" s="36">
        <f t="shared" si="3"/>
        <v>0</v>
      </c>
      <c r="N57" s="36">
        <f t="shared" si="4"/>
        <v>0</v>
      </c>
      <c r="O57" s="67">
        <v>0</v>
      </c>
      <c r="P57" s="67">
        <v>0</v>
      </c>
      <c r="Q57" s="36">
        <f t="shared" si="5"/>
        <v>0</v>
      </c>
      <c r="R57" s="14">
        <f t="shared" si="6"/>
        <v>0</v>
      </c>
      <c r="S57" s="14"/>
      <c r="T57" s="16"/>
    </row>
    <row r="58" spans="1:20" x14ac:dyDescent="0.35">
      <c r="A58" s="8"/>
      <c r="B58" s="9"/>
      <c r="C58" s="9"/>
      <c r="D58" s="9"/>
      <c r="E58" s="10" t="s">
        <v>47</v>
      </c>
      <c r="F58" s="31">
        <v>1</v>
      </c>
      <c r="G58" s="10" t="s">
        <v>59</v>
      </c>
      <c r="H58" s="35">
        <v>1.37</v>
      </c>
      <c r="I58" s="13">
        <v>26</v>
      </c>
      <c r="J58" s="67">
        <v>0</v>
      </c>
      <c r="K58" s="67">
        <v>0</v>
      </c>
      <c r="L58" s="36">
        <f t="shared" si="2"/>
        <v>0</v>
      </c>
      <c r="M58" s="36">
        <f t="shared" si="3"/>
        <v>0</v>
      </c>
      <c r="N58" s="36">
        <f t="shared" si="4"/>
        <v>0</v>
      </c>
      <c r="O58" s="67">
        <v>0</v>
      </c>
      <c r="P58" s="67">
        <v>0</v>
      </c>
      <c r="Q58" s="36">
        <f t="shared" si="5"/>
        <v>0</v>
      </c>
      <c r="R58" s="14">
        <f t="shared" si="6"/>
        <v>0</v>
      </c>
      <c r="S58" s="14"/>
      <c r="T58" s="16"/>
    </row>
    <row r="59" spans="1:20" x14ac:dyDescent="0.35">
      <c r="A59" s="8">
        <v>22</v>
      </c>
      <c r="B59" s="11" t="s">
        <v>127</v>
      </c>
      <c r="C59" s="11" t="s">
        <v>128</v>
      </c>
      <c r="D59" s="11" t="s">
        <v>94</v>
      </c>
      <c r="E59" s="11" t="s">
        <v>44</v>
      </c>
      <c r="F59" s="13">
        <v>1</v>
      </c>
      <c r="G59" s="10" t="s">
        <v>59</v>
      </c>
      <c r="H59" s="35">
        <v>9.3699999999999992</v>
      </c>
      <c r="I59" s="13">
        <v>156</v>
      </c>
      <c r="J59" s="67">
        <v>0</v>
      </c>
      <c r="K59" s="67">
        <v>0</v>
      </c>
      <c r="L59" s="36">
        <f t="shared" si="2"/>
        <v>0</v>
      </c>
      <c r="M59" s="36">
        <f t="shared" si="3"/>
        <v>0</v>
      </c>
      <c r="N59" s="36">
        <f t="shared" si="4"/>
        <v>0</v>
      </c>
      <c r="O59" s="67">
        <v>0</v>
      </c>
      <c r="P59" s="67">
        <v>0</v>
      </c>
      <c r="Q59" s="36">
        <f t="shared" si="5"/>
        <v>0</v>
      </c>
      <c r="R59" s="14">
        <f t="shared" si="6"/>
        <v>0</v>
      </c>
      <c r="S59" s="14"/>
      <c r="T59" s="16"/>
    </row>
    <row r="60" spans="1:20" ht="20" x14ac:dyDescent="0.35">
      <c r="A60" s="13"/>
      <c r="B60" s="11"/>
      <c r="C60" s="11"/>
      <c r="D60" s="11"/>
      <c r="E60" s="10" t="s">
        <v>109</v>
      </c>
      <c r="F60" s="31">
        <v>1</v>
      </c>
      <c r="G60" s="10" t="s">
        <v>129</v>
      </c>
      <c r="H60" s="35">
        <v>1.3</v>
      </c>
      <c r="I60" s="13">
        <v>1</v>
      </c>
      <c r="J60" s="67">
        <v>0</v>
      </c>
      <c r="K60" s="67">
        <v>0</v>
      </c>
      <c r="L60" s="36">
        <f t="shared" si="2"/>
        <v>0</v>
      </c>
      <c r="M60" s="36">
        <f t="shared" si="3"/>
        <v>0</v>
      </c>
      <c r="N60" s="36">
        <f t="shared" si="4"/>
        <v>0</v>
      </c>
      <c r="O60" s="67">
        <v>0</v>
      </c>
      <c r="P60" s="67">
        <v>0</v>
      </c>
      <c r="Q60" s="36">
        <f t="shared" si="5"/>
        <v>0</v>
      </c>
      <c r="R60" s="14">
        <f t="shared" si="6"/>
        <v>0</v>
      </c>
      <c r="S60" s="14"/>
      <c r="T60" s="15"/>
    </row>
    <row r="61" spans="1:20" x14ac:dyDescent="0.35">
      <c r="A61" s="8"/>
      <c r="B61" s="11"/>
      <c r="C61" s="11"/>
      <c r="D61" s="11"/>
      <c r="E61" s="10" t="s">
        <v>47</v>
      </c>
      <c r="F61" s="31">
        <v>1</v>
      </c>
      <c r="G61" s="10" t="s">
        <v>59</v>
      </c>
      <c r="H61" s="35">
        <v>1.63</v>
      </c>
      <c r="I61" s="13">
        <v>26</v>
      </c>
      <c r="J61" s="67">
        <v>0</v>
      </c>
      <c r="K61" s="67">
        <v>0</v>
      </c>
      <c r="L61" s="36">
        <f t="shared" si="2"/>
        <v>0</v>
      </c>
      <c r="M61" s="36">
        <f t="shared" si="3"/>
        <v>0</v>
      </c>
      <c r="N61" s="36">
        <f t="shared" si="4"/>
        <v>0</v>
      </c>
      <c r="O61" s="67">
        <v>0</v>
      </c>
      <c r="P61" s="67">
        <v>0</v>
      </c>
      <c r="Q61" s="36">
        <f t="shared" si="5"/>
        <v>0</v>
      </c>
      <c r="R61" s="14">
        <f t="shared" si="6"/>
        <v>0</v>
      </c>
      <c r="S61" s="14"/>
      <c r="T61" s="16"/>
    </row>
    <row r="62" spans="1:20" x14ac:dyDescent="0.35">
      <c r="A62" s="13"/>
      <c r="B62" s="11"/>
      <c r="C62" s="11"/>
      <c r="D62" s="11"/>
      <c r="E62" s="11" t="s">
        <v>49</v>
      </c>
      <c r="F62" s="13">
        <v>15</v>
      </c>
      <c r="G62" s="11" t="s">
        <v>51</v>
      </c>
      <c r="H62" s="35">
        <v>7.38</v>
      </c>
      <c r="I62" s="13">
        <v>52</v>
      </c>
      <c r="J62" s="67">
        <v>0</v>
      </c>
      <c r="K62" s="67">
        <v>0</v>
      </c>
      <c r="L62" s="36">
        <f t="shared" si="2"/>
        <v>0</v>
      </c>
      <c r="M62" s="36">
        <f t="shared" si="3"/>
        <v>0</v>
      </c>
      <c r="N62" s="36">
        <f t="shared" si="4"/>
        <v>0</v>
      </c>
      <c r="O62" s="67">
        <v>0</v>
      </c>
      <c r="P62" s="67">
        <v>0</v>
      </c>
      <c r="Q62" s="36">
        <f t="shared" si="5"/>
        <v>0</v>
      </c>
      <c r="R62" s="14">
        <f t="shared" si="6"/>
        <v>0</v>
      </c>
      <c r="S62" s="14"/>
      <c r="T62" s="15"/>
    </row>
    <row r="63" spans="1:20" x14ac:dyDescent="0.35">
      <c r="A63" s="13"/>
      <c r="B63" s="11"/>
      <c r="C63" s="11"/>
      <c r="D63" s="11"/>
      <c r="E63" s="11" t="s">
        <v>49</v>
      </c>
      <c r="F63" s="13">
        <v>1</v>
      </c>
      <c r="G63" s="11" t="s">
        <v>130</v>
      </c>
      <c r="H63" s="35">
        <v>3.07</v>
      </c>
      <c r="I63" s="13">
        <v>52</v>
      </c>
      <c r="J63" s="67">
        <v>0</v>
      </c>
      <c r="K63" s="67">
        <v>0</v>
      </c>
      <c r="L63" s="36">
        <f t="shared" si="2"/>
        <v>0</v>
      </c>
      <c r="M63" s="36">
        <f t="shared" si="3"/>
        <v>0</v>
      </c>
      <c r="N63" s="36">
        <f t="shared" si="4"/>
        <v>0</v>
      </c>
      <c r="O63" s="67">
        <v>0</v>
      </c>
      <c r="P63" s="67">
        <v>0</v>
      </c>
      <c r="Q63" s="36">
        <f t="shared" si="5"/>
        <v>0</v>
      </c>
      <c r="R63" s="14">
        <f t="shared" si="6"/>
        <v>0</v>
      </c>
      <c r="S63" s="14"/>
      <c r="T63" s="15"/>
    </row>
    <row r="64" spans="1:20" x14ac:dyDescent="0.35">
      <c r="A64" s="8">
        <v>23</v>
      </c>
      <c r="B64" s="11" t="s">
        <v>131</v>
      </c>
      <c r="C64" s="11" t="s">
        <v>132</v>
      </c>
      <c r="D64" s="11" t="s">
        <v>94</v>
      </c>
      <c r="E64" s="10" t="s">
        <v>44</v>
      </c>
      <c r="F64" s="31">
        <v>4</v>
      </c>
      <c r="G64" s="10" t="s">
        <v>62</v>
      </c>
      <c r="H64" s="34">
        <v>27.395700000000001</v>
      </c>
      <c r="I64" s="31">
        <v>260</v>
      </c>
      <c r="J64" s="67">
        <v>0</v>
      </c>
      <c r="K64" s="67">
        <v>0</v>
      </c>
      <c r="L64" s="36">
        <f t="shared" si="2"/>
        <v>0</v>
      </c>
      <c r="M64" s="36">
        <f t="shared" si="3"/>
        <v>0</v>
      </c>
      <c r="N64" s="36">
        <f t="shared" si="4"/>
        <v>0</v>
      </c>
      <c r="O64" s="67">
        <v>0</v>
      </c>
      <c r="P64" s="67">
        <v>0</v>
      </c>
      <c r="Q64" s="36">
        <f t="shared" si="5"/>
        <v>0</v>
      </c>
      <c r="R64" s="14">
        <f t="shared" si="6"/>
        <v>0</v>
      </c>
      <c r="S64" s="14"/>
      <c r="T64" s="16"/>
    </row>
    <row r="65" spans="1:20" x14ac:dyDescent="0.35">
      <c r="A65" s="13"/>
      <c r="B65" s="11"/>
      <c r="C65" s="11"/>
      <c r="D65" s="11"/>
      <c r="E65" s="10" t="s">
        <v>104</v>
      </c>
      <c r="F65" s="31">
        <v>1</v>
      </c>
      <c r="G65" s="10" t="s">
        <v>133</v>
      </c>
      <c r="H65" s="34">
        <v>1.4</v>
      </c>
      <c r="I65" s="31">
        <v>1</v>
      </c>
      <c r="J65" s="67">
        <v>0</v>
      </c>
      <c r="K65" s="67">
        <v>0</v>
      </c>
      <c r="L65" s="36">
        <f t="shared" si="2"/>
        <v>0</v>
      </c>
      <c r="M65" s="36">
        <f t="shared" si="3"/>
        <v>0</v>
      </c>
      <c r="N65" s="36">
        <f t="shared" si="4"/>
        <v>0</v>
      </c>
      <c r="O65" s="67">
        <v>0</v>
      </c>
      <c r="P65" s="67">
        <v>0</v>
      </c>
      <c r="Q65" s="36">
        <f t="shared" si="5"/>
        <v>0</v>
      </c>
      <c r="R65" s="14">
        <f t="shared" si="6"/>
        <v>0</v>
      </c>
      <c r="S65" s="14"/>
      <c r="T65" s="15"/>
    </row>
    <row r="66" spans="1:20" x14ac:dyDescent="0.35">
      <c r="A66" s="13"/>
      <c r="B66" s="11"/>
      <c r="C66" s="11"/>
      <c r="D66" s="11"/>
      <c r="E66" s="10" t="s">
        <v>60</v>
      </c>
      <c r="F66" s="31">
        <v>1</v>
      </c>
      <c r="G66" s="10" t="s">
        <v>55</v>
      </c>
      <c r="H66" s="34">
        <v>0.87</v>
      </c>
      <c r="I66" s="31">
        <v>3</v>
      </c>
      <c r="J66" s="67">
        <v>0</v>
      </c>
      <c r="K66" s="67">
        <v>0</v>
      </c>
      <c r="L66" s="36">
        <f t="shared" si="2"/>
        <v>0</v>
      </c>
      <c r="M66" s="36">
        <f t="shared" si="3"/>
        <v>0</v>
      </c>
      <c r="N66" s="36">
        <f t="shared" si="4"/>
        <v>0</v>
      </c>
      <c r="O66" s="67">
        <v>0</v>
      </c>
      <c r="P66" s="67">
        <v>0</v>
      </c>
      <c r="Q66" s="36">
        <f t="shared" ref="Q66:Q96" si="7">O66*I66</f>
        <v>0</v>
      </c>
      <c r="R66" s="14">
        <f t="shared" ref="R66:R96" si="8">P66*F66</f>
        <v>0</v>
      </c>
      <c r="S66" s="14"/>
      <c r="T66" s="15"/>
    </row>
    <row r="67" spans="1:20" x14ac:dyDescent="0.35">
      <c r="A67" s="13"/>
      <c r="B67" s="11"/>
      <c r="C67" s="11"/>
      <c r="D67" s="11"/>
      <c r="E67" s="10" t="s">
        <v>105</v>
      </c>
      <c r="F67" s="31">
        <v>1</v>
      </c>
      <c r="G67" s="10" t="s">
        <v>134</v>
      </c>
      <c r="H67" s="34">
        <v>0</v>
      </c>
      <c r="I67" s="31">
        <v>1</v>
      </c>
      <c r="J67" s="67">
        <v>0</v>
      </c>
      <c r="K67" s="67">
        <v>0</v>
      </c>
      <c r="L67" s="36">
        <f t="shared" ref="L67:L96" si="9">J67*H67</f>
        <v>0</v>
      </c>
      <c r="M67" s="36">
        <f t="shared" ref="M67:M96" si="10">K67*H67</f>
        <v>0</v>
      </c>
      <c r="N67" s="36">
        <f t="shared" ref="N67:N96" si="11">L67-M67</f>
        <v>0</v>
      </c>
      <c r="O67" s="67">
        <v>0</v>
      </c>
      <c r="P67" s="67">
        <v>0</v>
      </c>
      <c r="Q67" s="36">
        <f t="shared" si="7"/>
        <v>0</v>
      </c>
      <c r="R67" s="14">
        <f t="shared" si="8"/>
        <v>0</v>
      </c>
      <c r="S67" s="14"/>
      <c r="T67" s="15"/>
    </row>
    <row r="68" spans="1:20" ht="20" x14ac:dyDescent="0.35">
      <c r="A68" s="13"/>
      <c r="B68" s="11"/>
      <c r="C68" s="11"/>
      <c r="D68" s="11"/>
      <c r="E68" s="10" t="s">
        <v>109</v>
      </c>
      <c r="F68" s="31">
        <v>1</v>
      </c>
      <c r="G68" s="10" t="s">
        <v>135</v>
      </c>
      <c r="H68" s="34">
        <v>2.84</v>
      </c>
      <c r="I68" s="31">
        <v>21</v>
      </c>
      <c r="J68" s="67">
        <v>0</v>
      </c>
      <c r="K68" s="67">
        <v>0</v>
      </c>
      <c r="L68" s="36">
        <f t="shared" si="9"/>
        <v>0</v>
      </c>
      <c r="M68" s="36">
        <f t="shared" si="10"/>
        <v>0</v>
      </c>
      <c r="N68" s="36">
        <f t="shared" si="11"/>
        <v>0</v>
      </c>
      <c r="O68" s="67">
        <v>0</v>
      </c>
      <c r="P68" s="67">
        <v>0</v>
      </c>
      <c r="Q68" s="36">
        <f t="shared" si="7"/>
        <v>0</v>
      </c>
      <c r="R68" s="14">
        <f t="shared" si="8"/>
        <v>0</v>
      </c>
      <c r="S68" s="14"/>
      <c r="T68" s="15"/>
    </row>
    <row r="69" spans="1:20" x14ac:dyDescent="0.35">
      <c r="A69" s="8"/>
      <c r="B69" s="11"/>
      <c r="C69" s="11"/>
      <c r="D69" s="11"/>
      <c r="E69" s="10" t="s">
        <v>47</v>
      </c>
      <c r="F69" s="31">
        <v>1</v>
      </c>
      <c r="G69" s="10" t="s">
        <v>46</v>
      </c>
      <c r="H69" s="34">
        <v>9.02</v>
      </c>
      <c r="I69" s="31">
        <v>104</v>
      </c>
      <c r="J69" s="67">
        <v>0</v>
      </c>
      <c r="K69" s="67">
        <v>0</v>
      </c>
      <c r="L69" s="36">
        <f t="shared" si="9"/>
        <v>0</v>
      </c>
      <c r="M69" s="36">
        <f t="shared" si="10"/>
        <v>0</v>
      </c>
      <c r="N69" s="36">
        <f t="shared" si="11"/>
        <v>0</v>
      </c>
      <c r="O69" s="67">
        <v>0</v>
      </c>
      <c r="P69" s="67">
        <v>0</v>
      </c>
      <c r="Q69" s="36">
        <f t="shared" si="7"/>
        <v>0</v>
      </c>
      <c r="R69" s="14">
        <f t="shared" si="8"/>
        <v>0</v>
      </c>
      <c r="S69" s="14"/>
      <c r="T69" s="16"/>
    </row>
    <row r="70" spans="1:20" x14ac:dyDescent="0.35">
      <c r="A70" s="8"/>
      <c r="B70" s="11"/>
      <c r="C70" s="11"/>
      <c r="D70" s="11"/>
      <c r="E70" s="10" t="s">
        <v>49</v>
      </c>
      <c r="F70" s="31">
        <v>7</v>
      </c>
      <c r="G70" s="10" t="s">
        <v>66</v>
      </c>
      <c r="H70" s="34">
        <v>4.2000000000000011</v>
      </c>
      <c r="I70" s="31">
        <v>26</v>
      </c>
      <c r="J70" s="67">
        <v>0</v>
      </c>
      <c r="K70" s="67">
        <v>0</v>
      </c>
      <c r="L70" s="36">
        <f t="shared" si="9"/>
        <v>0</v>
      </c>
      <c r="M70" s="36">
        <f t="shared" si="10"/>
        <v>0</v>
      </c>
      <c r="N70" s="36">
        <f t="shared" si="11"/>
        <v>0</v>
      </c>
      <c r="O70" s="67">
        <v>0</v>
      </c>
      <c r="P70" s="67">
        <v>0</v>
      </c>
      <c r="Q70" s="36">
        <f t="shared" si="7"/>
        <v>0</v>
      </c>
      <c r="R70" s="14">
        <f t="shared" si="8"/>
        <v>0</v>
      </c>
      <c r="S70" s="14"/>
      <c r="T70" s="16"/>
    </row>
    <row r="71" spans="1:20" x14ac:dyDescent="0.35">
      <c r="A71" s="8"/>
      <c r="B71" s="11"/>
      <c r="C71" s="11"/>
      <c r="D71" s="11"/>
      <c r="E71" s="10" t="s">
        <v>49</v>
      </c>
      <c r="F71" s="31">
        <v>10</v>
      </c>
      <c r="G71" s="10" t="s">
        <v>113</v>
      </c>
      <c r="H71" s="34">
        <v>11.23</v>
      </c>
      <c r="I71" s="31">
        <v>26</v>
      </c>
      <c r="J71" s="67">
        <v>0</v>
      </c>
      <c r="K71" s="67">
        <v>0</v>
      </c>
      <c r="L71" s="36">
        <f t="shared" si="9"/>
        <v>0</v>
      </c>
      <c r="M71" s="36">
        <f t="shared" si="10"/>
        <v>0</v>
      </c>
      <c r="N71" s="36">
        <f t="shared" si="11"/>
        <v>0</v>
      </c>
      <c r="O71" s="67">
        <v>0</v>
      </c>
      <c r="P71" s="67">
        <v>0</v>
      </c>
      <c r="Q71" s="36">
        <f t="shared" si="7"/>
        <v>0</v>
      </c>
      <c r="R71" s="14">
        <f t="shared" si="8"/>
        <v>0</v>
      </c>
      <c r="S71" s="14"/>
      <c r="T71" s="16"/>
    </row>
    <row r="72" spans="1:20" x14ac:dyDescent="0.35">
      <c r="A72" s="8"/>
      <c r="B72" s="11"/>
      <c r="C72" s="11"/>
      <c r="D72" s="11"/>
      <c r="E72" s="10" t="s">
        <v>49</v>
      </c>
      <c r="F72" s="31">
        <v>1</v>
      </c>
      <c r="G72" s="10" t="s">
        <v>114</v>
      </c>
      <c r="H72" s="34">
        <v>8.0400000000000009</v>
      </c>
      <c r="I72" s="31">
        <v>26</v>
      </c>
      <c r="J72" s="67">
        <v>0</v>
      </c>
      <c r="K72" s="67">
        <v>0</v>
      </c>
      <c r="L72" s="36">
        <f t="shared" si="9"/>
        <v>0</v>
      </c>
      <c r="M72" s="36">
        <f t="shared" si="10"/>
        <v>0</v>
      </c>
      <c r="N72" s="36">
        <f t="shared" si="11"/>
        <v>0</v>
      </c>
      <c r="O72" s="67">
        <v>0</v>
      </c>
      <c r="P72" s="67">
        <v>0</v>
      </c>
      <c r="Q72" s="36">
        <f t="shared" si="7"/>
        <v>0</v>
      </c>
      <c r="R72" s="14">
        <f t="shared" si="8"/>
        <v>0</v>
      </c>
      <c r="S72" s="14"/>
      <c r="T72" s="16"/>
    </row>
    <row r="73" spans="1:20" x14ac:dyDescent="0.35">
      <c r="A73" s="8">
        <v>24</v>
      </c>
      <c r="B73" s="9" t="s">
        <v>136</v>
      </c>
      <c r="C73" s="11" t="s">
        <v>137</v>
      </c>
      <c r="D73" s="9" t="s">
        <v>94</v>
      </c>
      <c r="E73" s="10" t="s">
        <v>44</v>
      </c>
      <c r="F73" s="31">
        <v>1</v>
      </c>
      <c r="G73" s="11" t="s">
        <v>133</v>
      </c>
      <c r="H73" s="35">
        <v>1.28</v>
      </c>
      <c r="I73" s="13">
        <v>52</v>
      </c>
      <c r="J73" s="67">
        <v>0</v>
      </c>
      <c r="K73" s="67">
        <v>0</v>
      </c>
      <c r="L73" s="36">
        <f t="shared" si="9"/>
        <v>0</v>
      </c>
      <c r="M73" s="36">
        <f t="shared" si="10"/>
        <v>0</v>
      </c>
      <c r="N73" s="36">
        <f t="shared" si="11"/>
        <v>0</v>
      </c>
      <c r="O73" s="67">
        <v>0</v>
      </c>
      <c r="P73" s="67">
        <v>0</v>
      </c>
      <c r="Q73" s="36">
        <f t="shared" si="7"/>
        <v>0</v>
      </c>
      <c r="R73" s="14">
        <f t="shared" si="8"/>
        <v>0</v>
      </c>
      <c r="S73" s="14"/>
      <c r="T73" s="16"/>
    </row>
    <row r="74" spans="1:20" x14ac:dyDescent="0.35">
      <c r="A74" s="13"/>
      <c r="B74" s="11"/>
      <c r="C74" s="11"/>
      <c r="D74" s="11"/>
      <c r="E74" s="10" t="s">
        <v>47</v>
      </c>
      <c r="F74" s="31">
        <v>1</v>
      </c>
      <c r="G74" s="11" t="s">
        <v>133</v>
      </c>
      <c r="H74" s="35">
        <v>0.36399999999999999</v>
      </c>
      <c r="I74" s="13">
        <v>5</v>
      </c>
      <c r="J74" s="67">
        <v>0</v>
      </c>
      <c r="K74" s="67">
        <v>0</v>
      </c>
      <c r="L74" s="36">
        <f t="shared" si="9"/>
        <v>0</v>
      </c>
      <c r="M74" s="36">
        <f t="shared" si="10"/>
        <v>0</v>
      </c>
      <c r="N74" s="36">
        <f t="shared" si="11"/>
        <v>0</v>
      </c>
      <c r="O74" s="67">
        <v>0</v>
      </c>
      <c r="P74" s="67">
        <v>0</v>
      </c>
      <c r="Q74" s="36">
        <f t="shared" si="7"/>
        <v>0</v>
      </c>
      <c r="R74" s="14">
        <f t="shared" si="8"/>
        <v>0</v>
      </c>
      <c r="S74" s="14"/>
      <c r="T74" s="15"/>
    </row>
    <row r="75" spans="1:20" x14ac:dyDescent="0.35">
      <c r="A75" s="8">
        <v>25</v>
      </c>
      <c r="B75" s="9" t="s">
        <v>138</v>
      </c>
      <c r="C75" s="9" t="s">
        <v>139</v>
      </c>
      <c r="D75" s="9" t="s">
        <v>54</v>
      </c>
      <c r="E75" s="11" t="s">
        <v>44</v>
      </c>
      <c r="F75" s="13">
        <v>1</v>
      </c>
      <c r="G75" s="10" t="s">
        <v>59</v>
      </c>
      <c r="H75" s="35">
        <v>2.4700000000000002</v>
      </c>
      <c r="I75" s="13">
        <v>52</v>
      </c>
      <c r="J75" s="67">
        <v>0</v>
      </c>
      <c r="K75" s="67">
        <v>0</v>
      </c>
      <c r="L75" s="36">
        <f t="shared" si="9"/>
        <v>0</v>
      </c>
      <c r="M75" s="36">
        <f t="shared" si="10"/>
        <v>0</v>
      </c>
      <c r="N75" s="36">
        <f t="shared" si="11"/>
        <v>0</v>
      </c>
      <c r="O75" s="67">
        <v>0</v>
      </c>
      <c r="P75" s="67">
        <v>0</v>
      </c>
      <c r="Q75" s="36">
        <f t="shared" si="7"/>
        <v>0</v>
      </c>
      <c r="R75" s="14">
        <f t="shared" si="8"/>
        <v>0</v>
      </c>
      <c r="S75" s="14"/>
      <c r="T75" s="16"/>
    </row>
    <row r="76" spans="1:20" x14ac:dyDescent="0.35">
      <c r="A76" s="8"/>
      <c r="B76" s="9"/>
      <c r="C76" s="9"/>
      <c r="D76" s="9"/>
      <c r="E76" s="10" t="s">
        <v>47</v>
      </c>
      <c r="F76" s="31">
        <v>1</v>
      </c>
      <c r="G76" s="10" t="s">
        <v>59</v>
      </c>
      <c r="H76" s="35">
        <v>0.91</v>
      </c>
      <c r="I76" s="13">
        <v>26</v>
      </c>
      <c r="J76" s="67">
        <v>0</v>
      </c>
      <c r="K76" s="67">
        <v>0</v>
      </c>
      <c r="L76" s="36">
        <f t="shared" si="9"/>
        <v>0</v>
      </c>
      <c r="M76" s="36">
        <f t="shared" si="10"/>
        <v>0</v>
      </c>
      <c r="N76" s="36">
        <f t="shared" si="11"/>
        <v>0</v>
      </c>
      <c r="O76" s="67">
        <v>0</v>
      </c>
      <c r="P76" s="67">
        <v>0</v>
      </c>
      <c r="Q76" s="36">
        <f t="shared" si="7"/>
        <v>0</v>
      </c>
      <c r="R76" s="14">
        <f t="shared" si="8"/>
        <v>0</v>
      </c>
      <c r="S76" s="14"/>
      <c r="T76" s="16"/>
    </row>
    <row r="77" spans="1:20" x14ac:dyDescent="0.35">
      <c r="A77" s="13">
        <v>26</v>
      </c>
      <c r="B77" s="11" t="s">
        <v>140</v>
      </c>
      <c r="C77" s="11" t="s">
        <v>141</v>
      </c>
      <c r="D77" s="11" t="s">
        <v>54</v>
      </c>
      <c r="E77" s="11" t="s">
        <v>44</v>
      </c>
      <c r="F77" s="13">
        <v>1</v>
      </c>
      <c r="G77" s="11" t="s">
        <v>97</v>
      </c>
      <c r="H77" s="35">
        <v>11.013</v>
      </c>
      <c r="I77" s="13">
        <v>9</v>
      </c>
      <c r="J77" s="67">
        <v>0</v>
      </c>
      <c r="K77" s="67">
        <v>0</v>
      </c>
      <c r="L77" s="36">
        <f t="shared" si="9"/>
        <v>0</v>
      </c>
      <c r="M77" s="36">
        <f t="shared" si="10"/>
        <v>0</v>
      </c>
      <c r="N77" s="36">
        <f t="shared" si="11"/>
        <v>0</v>
      </c>
      <c r="O77" s="67">
        <v>0</v>
      </c>
      <c r="P77" s="22"/>
      <c r="Q77" s="36">
        <f t="shared" si="7"/>
        <v>0</v>
      </c>
      <c r="R77" s="22"/>
      <c r="S77" s="69">
        <v>0</v>
      </c>
      <c r="T77" s="69">
        <v>0</v>
      </c>
    </row>
    <row r="78" spans="1:20" x14ac:dyDescent="0.35">
      <c r="A78" s="13"/>
      <c r="B78" s="11"/>
      <c r="C78" s="11"/>
      <c r="D78" s="11"/>
      <c r="E78" s="10" t="s">
        <v>47</v>
      </c>
      <c r="F78" s="31">
        <v>1</v>
      </c>
      <c r="G78" s="11" t="s">
        <v>142</v>
      </c>
      <c r="H78" s="35">
        <v>1.98</v>
      </c>
      <c r="I78" s="13">
        <v>6</v>
      </c>
      <c r="J78" s="67">
        <v>0</v>
      </c>
      <c r="K78" s="67">
        <v>0</v>
      </c>
      <c r="L78" s="36">
        <f t="shared" si="9"/>
        <v>0</v>
      </c>
      <c r="M78" s="36">
        <f t="shared" si="10"/>
        <v>0</v>
      </c>
      <c r="N78" s="36">
        <f t="shared" si="11"/>
        <v>0</v>
      </c>
      <c r="O78" s="67">
        <v>0</v>
      </c>
      <c r="P78" s="22"/>
      <c r="Q78" s="36">
        <f t="shared" si="7"/>
        <v>0</v>
      </c>
      <c r="R78" s="22"/>
      <c r="S78" s="69">
        <v>0</v>
      </c>
      <c r="T78" s="69">
        <v>0</v>
      </c>
    </row>
    <row r="79" spans="1:20" x14ac:dyDescent="0.35">
      <c r="A79" s="13">
        <v>27</v>
      </c>
      <c r="B79" s="11" t="s">
        <v>143</v>
      </c>
      <c r="C79" s="11" t="s">
        <v>144</v>
      </c>
      <c r="D79" s="11" t="s">
        <v>117</v>
      </c>
      <c r="E79" s="11" t="s">
        <v>49</v>
      </c>
      <c r="F79" s="13">
        <v>1</v>
      </c>
      <c r="G79" s="11" t="s">
        <v>55</v>
      </c>
      <c r="H79" s="35">
        <v>0.16</v>
      </c>
      <c r="I79" s="13">
        <v>1</v>
      </c>
      <c r="J79" s="67">
        <v>0</v>
      </c>
      <c r="K79" s="67">
        <v>0</v>
      </c>
      <c r="L79" s="36">
        <f t="shared" si="9"/>
        <v>0</v>
      </c>
      <c r="M79" s="36">
        <f t="shared" si="10"/>
        <v>0</v>
      </c>
      <c r="N79" s="36">
        <f t="shared" si="11"/>
        <v>0</v>
      </c>
      <c r="O79" s="67">
        <v>0</v>
      </c>
      <c r="P79" s="67">
        <v>0</v>
      </c>
      <c r="Q79" s="36">
        <f t="shared" si="7"/>
        <v>0</v>
      </c>
      <c r="R79" s="14">
        <f t="shared" si="8"/>
        <v>0</v>
      </c>
      <c r="S79" s="15"/>
      <c r="T79" s="15"/>
    </row>
    <row r="80" spans="1:20" x14ac:dyDescent="0.35">
      <c r="A80" s="8">
        <v>28</v>
      </c>
      <c r="B80" s="9" t="s">
        <v>145</v>
      </c>
      <c r="C80" s="9" t="s">
        <v>146</v>
      </c>
      <c r="D80" s="9" t="s">
        <v>54</v>
      </c>
      <c r="E80" s="11" t="s">
        <v>47</v>
      </c>
      <c r="F80" s="13">
        <v>1</v>
      </c>
      <c r="G80" s="11" t="s">
        <v>142</v>
      </c>
      <c r="H80" s="35">
        <v>0.64</v>
      </c>
      <c r="I80" s="13">
        <v>26</v>
      </c>
      <c r="J80" s="67">
        <v>0</v>
      </c>
      <c r="K80" s="67">
        <v>0</v>
      </c>
      <c r="L80" s="36">
        <f t="shared" si="9"/>
        <v>0</v>
      </c>
      <c r="M80" s="36">
        <f t="shared" si="10"/>
        <v>0</v>
      </c>
      <c r="N80" s="36">
        <f t="shared" si="11"/>
        <v>0</v>
      </c>
      <c r="O80" s="67">
        <v>0</v>
      </c>
      <c r="P80" s="22"/>
      <c r="Q80" s="36">
        <f t="shared" si="7"/>
        <v>0</v>
      </c>
      <c r="R80" s="22"/>
      <c r="S80" s="69">
        <v>0</v>
      </c>
      <c r="T80" s="69">
        <v>0</v>
      </c>
    </row>
    <row r="81" spans="1:20" x14ac:dyDescent="0.35">
      <c r="A81" s="8">
        <v>29</v>
      </c>
      <c r="B81" s="11" t="s">
        <v>147</v>
      </c>
      <c r="C81" s="9" t="s">
        <v>148</v>
      </c>
      <c r="D81" s="9" t="s">
        <v>54</v>
      </c>
      <c r="E81" s="11" t="s">
        <v>44</v>
      </c>
      <c r="F81" s="13">
        <v>1</v>
      </c>
      <c r="G81" s="11" t="s">
        <v>149</v>
      </c>
      <c r="H81" s="35">
        <v>2.7850000000000001</v>
      </c>
      <c r="I81" s="13">
        <v>13</v>
      </c>
      <c r="J81" s="67">
        <v>0</v>
      </c>
      <c r="K81" s="67">
        <v>0</v>
      </c>
      <c r="L81" s="36">
        <f t="shared" si="9"/>
        <v>0</v>
      </c>
      <c r="M81" s="36">
        <f t="shared" si="10"/>
        <v>0</v>
      </c>
      <c r="N81" s="36">
        <f t="shared" si="11"/>
        <v>0</v>
      </c>
      <c r="O81" s="67">
        <v>0</v>
      </c>
      <c r="P81" s="22"/>
      <c r="Q81" s="36">
        <f t="shared" si="7"/>
        <v>0</v>
      </c>
      <c r="R81" s="22"/>
      <c r="S81" s="69">
        <v>0</v>
      </c>
      <c r="T81" s="69">
        <v>0</v>
      </c>
    </row>
    <row r="82" spans="1:20" x14ac:dyDescent="0.35">
      <c r="A82" s="8"/>
      <c r="B82" s="11"/>
      <c r="C82" s="9"/>
      <c r="D82" s="9"/>
      <c r="E82" s="11" t="s">
        <v>60</v>
      </c>
      <c r="F82" s="13">
        <v>1</v>
      </c>
      <c r="G82" s="11" t="s">
        <v>142</v>
      </c>
      <c r="H82" s="35">
        <v>0.62750000000000006</v>
      </c>
      <c r="I82" s="13">
        <v>2</v>
      </c>
      <c r="J82" s="67">
        <v>0</v>
      </c>
      <c r="K82" s="67">
        <v>0</v>
      </c>
      <c r="L82" s="36">
        <f t="shared" si="9"/>
        <v>0</v>
      </c>
      <c r="M82" s="36">
        <f t="shared" si="10"/>
        <v>0</v>
      </c>
      <c r="N82" s="36">
        <f t="shared" si="11"/>
        <v>0</v>
      </c>
      <c r="O82" s="67">
        <v>0</v>
      </c>
      <c r="P82" s="22"/>
      <c r="Q82" s="36">
        <f t="shared" si="7"/>
        <v>0</v>
      </c>
      <c r="R82" s="22"/>
      <c r="S82" s="69">
        <v>0</v>
      </c>
      <c r="T82" s="69">
        <v>0</v>
      </c>
    </row>
    <row r="83" spans="1:20" x14ac:dyDescent="0.35">
      <c r="A83" s="8"/>
      <c r="B83" s="11"/>
      <c r="C83" s="9"/>
      <c r="D83" s="9"/>
      <c r="E83" s="11" t="s">
        <v>47</v>
      </c>
      <c r="F83" s="13">
        <v>1</v>
      </c>
      <c r="G83" s="11" t="s">
        <v>142</v>
      </c>
      <c r="H83" s="35">
        <v>0.05</v>
      </c>
      <c r="I83" s="13">
        <v>9</v>
      </c>
      <c r="J83" s="67">
        <v>0</v>
      </c>
      <c r="K83" s="67">
        <v>0</v>
      </c>
      <c r="L83" s="36">
        <f t="shared" si="9"/>
        <v>0</v>
      </c>
      <c r="M83" s="36">
        <f t="shared" si="10"/>
        <v>0</v>
      </c>
      <c r="N83" s="36">
        <f t="shared" si="11"/>
        <v>0</v>
      </c>
      <c r="O83" s="67">
        <v>0</v>
      </c>
      <c r="P83" s="22"/>
      <c r="Q83" s="36">
        <f t="shared" si="7"/>
        <v>0</v>
      </c>
      <c r="R83" s="22"/>
      <c r="S83" s="69">
        <v>0</v>
      </c>
      <c r="T83" s="69">
        <v>0</v>
      </c>
    </row>
    <row r="84" spans="1:20" x14ac:dyDescent="0.35">
      <c r="A84" s="13">
        <v>30</v>
      </c>
      <c r="B84" s="11" t="s">
        <v>150</v>
      </c>
      <c r="C84" s="11" t="s">
        <v>151</v>
      </c>
      <c r="D84" s="11" t="s">
        <v>43</v>
      </c>
      <c r="E84" s="11" t="s">
        <v>44</v>
      </c>
      <c r="F84" s="13">
        <v>1</v>
      </c>
      <c r="G84" s="11" t="s">
        <v>142</v>
      </c>
      <c r="H84" s="35">
        <v>14.715</v>
      </c>
      <c r="I84" s="13">
        <v>21</v>
      </c>
      <c r="J84" s="67">
        <v>0</v>
      </c>
      <c r="K84" s="67">
        <v>0</v>
      </c>
      <c r="L84" s="36">
        <f t="shared" si="9"/>
        <v>0</v>
      </c>
      <c r="M84" s="36">
        <f t="shared" si="10"/>
        <v>0</v>
      </c>
      <c r="N84" s="36">
        <f t="shared" si="11"/>
        <v>0</v>
      </c>
      <c r="O84" s="67">
        <v>0</v>
      </c>
      <c r="P84" s="22"/>
      <c r="Q84" s="36">
        <f t="shared" si="7"/>
        <v>0</v>
      </c>
      <c r="R84" s="22"/>
      <c r="S84" s="69">
        <v>0</v>
      </c>
      <c r="T84" s="69">
        <v>0</v>
      </c>
    </row>
    <row r="85" spans="1:20" x14ac:dyDescent="0.35">
      <c r="A85" s="13"/>
      <c r="B85" s="11"/>
      <c r="C85" s="11"/>
      <c r="D85" s="11"/>
      <c r="E85" s="11" t="s">
        <v>44</v>
      </c>
      <c r="F85" s="13">
        <v>1</v>
      </c>
      <c r="G85" s="10" t="s">
        <v>82</v>
      </c>
      <c r="H85" s="35">
        <v>0.51</v>
      </c>
      <c r="I85" s="13">
        <v>3</v>
      </c>
      <c r="J85" s="67">
        <v>0</v>
      </c>
      <c r="K85" s="67">
        <v>0</v>
      </c>
      <c r="L85" s="36">
        <f t="shared" si="9"/>
        <v>0</v>
      </c>
      <c r="M85" s="36">
        <f t="shared" si="10"/>
        <v>0</v>
      </c>
      <c r="N85" s="36">
        <f t="shared" si="11"/>
        <v>0</v>
      </c>
      <c r="O85" s="67">
        <v>0</v>
      </c>
      <c r="P85" s="67">
        <v>0</v>
      </c>
      <c r="Q85" s="36">
        <f t="shared" si="7"/>
        <v>0</v>
      </c>
      <c r="R85" s="14">
        <f t="shared" si="8"/>
        <v>0</v>
      </c>
      <c r="S85" s="15"/>
      <c r="T85" s="15"/>
    </row>
    <row r="86" spans="1:20" x14ac:dyDescent="0.35">
      <c r="A86" s="13"/>
      <c r="B86" s="11"/>
      <c r="C86" s="11"/>
      <c r="D86" s="11"/>
      <c r="E86" s="11" t="s">
        <v>44</v>
      </c>
      <c r="F86" s="13">
        <v>1</v>
      </c>
      <c r="G86" s="10" t="s">
        <v>152</v>
      </c>
      <c r="H86" s="35">
        <v>2.2349999999999999</v>
      </c>
      <c r="I86" s="13">
        <v>2</v>
      </c>
      <c r="J86" s="67">
        <v>0</v>
      </c>
      <c r="K86" s="67">
        <v>0</v>
      </c>
      <c r="L86" s="36">
        <f t="shared" si="9"/>
        <v>0</v>
      </c>
      <c r="M86" s="36">
        <f t="shared" si="10"/>
        <v>0</v>
      </c>
      <c r="N86" s="36">
        <f t="shared" si="11"/>
        <v>0</v>
      </c>
      <c r="O86" s="67">
        <v>0</v>
      </c>
      <c r="P86" s="67">
        <v>0</v>
      </c>
      <c r="Q86" s="36">
        <f t="shared" si="7"/>
        <v>0</v>
      </c>
      <c r="R86" s="14">
        <f t="shared" si="8"/>
        <v>0</v>
      </c>
      <c r="S86" s="15"/>
      <c r="T86" s="15"/>
    </row>
    <row r="87" spans="1:20" x14ac:dyDescent="0.35">
      <c r="A87" s="13"/>
      <c r="B87" s="11"/>
      <c r="C87" s="11"/>
      <c r="D87" s="11"/>
      <c r="E87" s="11" t="s">
        <v>60</v>
      </c>
      <c r="F87" s="13">
        <v>1</v>
      </c>
      <c r="G87" s="11" t="s">
        <v>142</v>
      </c>
      <c r="H87" s="35">
        <v>1.53</v>
      </c>
      <c r="I87" s="13">
        <v>1</v>
      </c>
      <c r="J87" s="67">
        <v>0</v>
      </c>
      <c r="K87" s="67">
        <v>0</v>
      </c>
      <c r="L87" s="36">
        <f t="shared" si="9"/>
        <v>0</v>
      </c>
      <c r="M87" s="36">
        <f t="shared" si="10"/>
        <v>0</v>
      </c>
      <c r="N87" s="36">
        <f t="shared" si="11"/>
        <v>0</v>
      </c>
      <c r="O87" s="67">
        <v>0</v>
      </c>
      <c r="P87" s="22"/>
      <c r="Q87" s="36">
        <f t="shared" si="7"/>
        <v>0</v>
      </c>
      <c r="R87" s="22"/>
      <c r="S87" s="69">
        <v>0</v>
      </c>
      <c r="T87" s="69">
        <v>0</v>
      </c>
    </row>
    <row r="88" spans="1:20" x14ac:dyDescent="0.35">
      <c r="A88" s="13"/>
      <c r="B88" s="11"/>
      <c r="C88" s="11"/>
      <c r="D88" s="11"/>
      <c r="E88" s="11" t="s">
        <v>47</v>
      </c>
      <c r="F88" s="13">
        <v>1</v>
      </c>
      <c r="G88" s="11" t="s">
        <v>142</v>
      </c>
      <c r="H88" s="35">
        <v>1.9</v>
      </c>
      <c r="I88" s="13">
        <v>8</v>
      </c>
      <c r="J88" s="67">
        <v>0</v>
      </c>
      <c r="K88" s="67">
        <v>0</v>
      </c>
      <c r="L88" s="36">
        <f t="shared" si="9"/>
        <v>0</v>
      </c>
      <c r="M88" s="36">
        <f t="shared" si="10"/>
        <v>0</v>
      </c>
      <c r="N88" s="36">
        <f t="shared" si="11"/>
        <v>0</v>
      </c>
      <c r="O88" s="67">
        <v>0</v>
      </c>
      <c r="P88" s="22"/>
      <c r="Q88" s="36">
        <f t="shared" si="7"/>
        <v>0</v>
      </c>
      <c r="R88" s="22"/>
      <c r="S88" s="69"/>
      <c r="T88" s="69">
        <v>0</v>
      </c>
    </row>
    <row r="89" spans="1:20" x14ac:dyDescent="0.35">
      <c r="A89" s="8"/>
      <c r="B89" s="9"/>
      <c r="C89" s="9"/>
      <c r="D89" s="9"/>
      <c r="E89" s="11" t="s">
        <v>47</v>
      </c>
      <c r="F89" s="13">
        <v>1</v>
      </c>
      <c r="G89" s="11" t="s">
        <v>75</v>
      </c>
      <c r="H89" s="35">
        <v>0.63</v>
      </c>
      <c r="I89" s="13">
        <v>13</v>
      </c>
      <c r="J89" s="67">
        <v>0</v>
      </c>
      <c r="K89" s="67">
        <v>0</v>
      </c>
      <c r="L89" s="36">
        <f t="shared" si="9"/>
        <v>0</v>
      </c>
      <c r="M89" s="36">
        <f t="shared" si="10"/>
        <v>0</v>
      </c>
      <c r="N89" s="36">
        <f t="shared" si="11"/>
        <v>0</v>
      </c>
      <c r="O89" s="67">
        <v>0</v>
      </c>
      <c r="P89" s="67">
        <v>0</v>
      </c>
      <c r="Q89" s="36">
        <f t="shared" si="7"/>
        <v>0</v>
      </c>
      <c r="R89" s="14">
        <f t="shared" si="8"/>
        <v>0</v>
      </c>
      <c r="S89" s="16"/>
      <c r="T89" s="16"/>
    </row>
    <row r="90" spans="1:20" x14ac:dyDescent="0.35">
      <c r="A90" s="13"/>
      <c r="B90" s="11"/>
      <c r="C90" s="11"/>
      <c r="D90" s="11"/>
      <c r="E90" s="11" t="s">
        <v>49</v>
      </c>
      <c r="F90" s="13">
        <v>2</v>
      </c>
      <c r="G90" s="11" t="s">
        <v>153</v>
      </c>
      <c r="H90" s="35">
        <v>0.26</v>
      </c>
      <c r="I90" s="13">
        <v>1</v>
      </c>
      <c r="J90" s="67">
        <v>0</v>
      </c>
      <c r="K90" s="67">
        <v>0</v>
      </c>
      <c r="L90" s="36">
        <f t="shared" si="9"/>
        <v>0</v>
      </c>
      <c r="M90" s="36">
        <f t="shared" si="10"/>
        <v>0</v>
      </c>
      <c r="N90" s="36">
        <f t="shared" si="11"/>
        <v>0</v>
      </c>
      <c r="O90" s="67">
        <v>0</v>
      </c>
      <c r="P90" s="67">
        <v>0</v>
      </c>
      <c r="Q90" s="36">
        <f t="shared" si="7"/>
        <v>0</v>
      </c>
      <c r="R90" s="14">
        <f t="shared" si="8"/>
        <v>0</v>
      </c>
      <c r="S90" s="15"/>
      <c r="T90" s="15"/>
    </row>
    <row r="91" spans="1:20" x14ac:dyDescent="0.35">
      <c r="A91" s="13"/>
      <c r="B91" s="11"/>
      <c r="C91" s="11"/>
      <c r="D91" s="11"/>
      <c r="E91" s="11" t="s">
        <v>49</v>
      </c>
      <c r="F91" s="13">
        <v>1</v>
      </c>
      <c r="G91" s="11" t="s">
        <v>113</v>
      </c>
      <c r="H91" s="35">
        <v>0.1</v>
      </c>
      <c r="I91" s="13">
        <v>1</v>
      </c>
      <c r="J91" s="67">
        <v>0</v>
      </c>
      <c r="K91" s="67">
        <v>0</v>
      </c>
      <c r="L91" s="36">
        <f t="shared" si="9"/>
        <v>0</v>
      </c>
      <c r="M91" s="36">
        <f t="shared" si="10"/>
        <v>0</v>
      </c>
      <c r="N91" s="36">
        <f t="shared" si="11"/>
        <v>0</v>
      </c>
      <c r="O91" s="67">
        <v>0</v>
      </c>
      <c r="P91" s="67">
        <v>0</v>
      </c>
      <c r="Q91" s="36">
        <f t="shared" si="7"/>
        <v>0</v>
      </c>
      <c r="R91" s="14">
        <f>P91*F91</f>
        <v>0</v>
      </c>
      <c r="S91" s="15"/>
      <c r="T91" s="15"/>
    </row>
    <row r="92" spans="1:20" x14ac:dyDescent="0.35">
      <c r="A92" s="13"/>
      <c r="B92" s="11"/>
      <c r="C92" s="11"/>
      <c r="D92" s="11"/>
      <c r="E92" s="11" t="s">
        <v>154</v>
      </c>
      <c r="F92" s="13">
        <v>1</v>
      </c>
      <c r="G92" s="10" t="s">
        <v>82</v>
      </c>
      <c r="H92" s="35">
        <v>0.72</v>
      </c>
      <c r="I92" s="13">
        <v>1</v>
      </c>
      <c r="J92" s="67">
        <v>0</v>
      </c>
      <c r="K92" s="67">
        <v>0</v>
      </c>
      <c r="L92" s="36">
        <f t="shared" si="9"/>
        <v>0</v>
      </c>
      <c r="M92" s="36">
        <f t="shared" si="10"/>
        <v>0</v>
      </c>
      <c r="N92" s="36">
        <f t="shared" si="11"/>
        <v>0</v>
      </c>
      <c r="O92" s="67">
        <v>0</v>
      </c>
      <c r="P92" s="67">
        <v>0</v>
      </c>
      <c r="Q92" s="36">
        <f t="shared" si="7"/>
        <v>0</v>
      </c>
      <c r="R92" s="14">
        <f t="shared" si="8"/>
        <v>0</v>
      </c>
      <c r="S92" s="15"/>
      <c r="T92" s="15"/>
    </row>
    <row r="93" spans="1:20" x14ac:dyDescent="0.35">
      <c r="A93" s="13"/>
      <c r="B93" s="11"/>
      <c r="C93" s="11"/>
      <c r="D93" s="11"/>
      <c r="E93" s="11" t="s">
        <v>63</v>
      </c>
      <c r="F93" s="13">
        <v>1</v>
      </c>
      <c r="G93" s="10" t="s">
        <v>82</v>
      </c>
      <c r="H93" s="35">
        <v>1.81</v>
      </c>
      <c r="I93" s="13">
        <v>2</v>
      </c>
      <c r="J93" s="67">
        <v>0</v>
      </c>
      <c r="K93" s="67">
        <v>0</v>
      </c>
      <c r="L93" s="36">
        <f t="shared" si="9"/>
        <v>0</v>
      </c>
      <c r="M93" s="36">
        <f t="shared" si="10"/>
        <v>0</v>
      </c>
      <c r="N93" s="36">
        <f t="shared" si="11"/>
        <v>0</v>
      </c>
      <c r="O93" s="67">
        <v>0</v>
      </c>
      <c r="P93" s="67">
        <v>0</v>
      </c>
      <c r="Q93" s="36">
        <f t="shared" si="7"/>
        <v>0</v>
      </c>
      <c r="R93" s="14">
        <f t="shared" si="8"/>
        <v>0</v>
      </c>
      <c r="S93" s="15"/>
      <c r="T93" s="15"/>
    </row>
    <row r="94" spans="1:20" x14ac:dyDescent="0.35">
      <c r="A94" s="13">
        <v>31</v>
      </c>
      <c r="B94" s="11" t="s">
        <v>155</v>
      </c>
      <c r="C94" s="11" t="s">
        <v>156</v>
      </c>
      <c r="D94" s="11" t="s">
        <v>79</v>
      </c>
      <c r="E94" s="11" t="s">
        <v>44</v>
      </c>
      <c r="F94" s="13">
        <v>1</v>
      </c>
      <c r="G94" s="11" t="s">
        <v>80</v>
      </c>
      <c r="H94" s="35">
        <v>2.66</v>
      </c>
      <c r="I94" s="13">
        <v>1</v>
      </c>
      <c r="J94" s="67">
        <v>0</v>
      </c>
      <c r="K94" s="67">
        <v>0</v>
      </c>
      <c r="L94" s="36">
        <f t="shared" si="9"/>
        <v>0</v>
      </c>
      <c r="M94" s="36">
        <f t="shared" si="10"/>
        <v>0</v>
      </c>
      <c r="N94" s="36">
        <f t="shared" si="11"/>
        <v>0</v>
      </c>
      <c r="O94" s="67">
        <v>0</v>
      </c>
      <c r="P94" s="67">
        <v>0</v>
      </c>
      <c r="Q94" s="36">
        <f t="shared" si="7"/>
        <v>0</v>
      </c>
      <c r="R94" s="14">
        <f t="shared" si="8"/>
        <v>0</v>
      </c>
      <c r="S94" s="15"/>
      <c r="T94" s="15"/>
    </row>
    <row r="95" spans="1:20" x14ac:dyDescent="0.35">
      <c r="A95" s="13"/>
      <c r="B95" s="11"/>
      <c r="C95" s="11"/>
      <c r="D95" s="11"/>
      <c r="E95" s="11" t="s">
        <v>47</v>
      </c>
      <c r="F95" s="13">
        <v>1</v>
      </c>
      <c r="G95" s="11" t="s">
        <v>59</v>
      </c>
      <c r="H95" s="34">
        <v>0.05</v>
      </c>
      <c r="I95" s="13">
        <v>1</v>
      </c>
      <c r="J95" s="67">
        <v>0</v>
      </c>
      <c r="K95" s="67">
        <v>0</v>
      </c>
      <c r="L95" s="36">
        <f t="shared" si="9"/>
        <v>0</v>
      </c>
      <c r="M95" s="36">
        <f t="shared" si="10"/>
        <v>0</v>
      </c>
      <c r="N95" s="36">
        <f t="shared" si="11"/>
        <v>0</v>
      </c>
      <c r="O95" s="67">
        <v>0</v>
      </c>
      <c r="P95" s="67">
        <v>0</v>
      </c>
      <c r="Q95" s="36">
        <f t="shared" si="7"/>
        <v>0</v>
      </c>
      <c r="R95" s="14">
        <f t="shared" si="8"/>
        <v>0</v>
      </c>
      <c r="S95" s="15"/>
      <c r="T95" s="15"/>
    </row>
    <row r="96" spans="1:20" ht="15" thickBot="1" x14ac:dyDescent="0.4">
      <c r="A96" s="8">
        <v>32</v>
      </c>
      <c r="B96" s="9" t="s">
        <v>157</v>
      </c>
      <c r="C96" s="9" t="s">
        <v>158</v>
      </c>
      <c r="D96" s="9" t="s">
        <v>54</v>
      </c>
      <c r="E96" s="11" t="s">
        <v>44</v>
      </c>
      <c r="F96" s="13">
        <v>1</v>
      </c>
      <c r="G96" s="10" t="s">
        <v>55</v>
      </c>
      <c r="H96" s="35">
        <v>0.15</v>
      </c>
      <c r="I96" s="13">
        <v>13</v>
      </c>
      <c r="J96" s="67">
        <v>0</v>
      </c>
      <c r="K96" s="68">
        <v>0</v>
      </c>
      <c r="L96" s="41">
        <f t="shared" si="9"/>
        <v>0</v>
      </c>
      <c r="M96" s="41">
        <f t="shared" si="10"/>
        <v>0</v>
      </c>
      <c r="N96" s="41">
        <f t="shared" si="11"/>
        <v>0</v>
      </c>
      <c r="O96" s="67">
        <v>0</v>
      </c>
      <c r="P96" s="67">
        <v>0</v>
      </c>
      <c r="Q96" s="36">
        <f t="shared" si="7"/>
        <v>0</v>
      </c>
      <c r="R96" s="14">
        <f t="shared" si="8"/>
        <v>0</v>
      </c>
      <c r="S96" s="16"/>
      <c r="T96" s="16"/>
    </row>
    <row r="97" spans="11:20" ht="15" thickBot="1" x14ac:dyDescent="0.4">
      <c r="K97" s="82" t="s">
        <v>159</v>
      </c>
      <c r="L97" s="83"/>
      <c r="M97" s="84"/>
      <c r="N97" s="42">
        <f>SUM(N2:N96)</f>
        <v>0</v>
      </c>
      <c r="P97" s="12" t="s">
        <v>160</v>
      </c>
      <c r="Q97" s="37">
        <f>SUM(Q2:Q96)</f>
        <v>0</v>
      </c>
      <c r="R97" s="18">
        <f>SUM(R2:R96)</f>
        <v>0</v>
      </c>
      <c r="S97" s="20">
        <f>SUM(S2:S96)</f>
        <v>0</v>
      </c>
      <c r="T97" s="19">
        <f>SUM(T2:T96)</f>
        <v>0</v>
      </c>
    </row>
  </sheetData>
  <sheetProtection algorithmName="SHA-512" hashValue="4MfhE9plBDwY9l3nFWoyVxW1RrIrVvhTKcMX+BhP3smVgceIS9fyhUwVrOZBO3lA4kPXk7jlc8sY5NY5k2XK8g==" saltValue="n/KvbHm/izrjsAWRQZf4Cw==" spinCount="100000" sheet="1" objects="1" scenarios="1"/>
  <mergeCells count="1">
    <mergeCell ref="K97:M9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1FEE-79B9-44E1-8165-19F917454552}">
  <dimension ref="A1:D36"/>
  <sheetViews>
    <sheetView workbookViewId="0">
      <selection activeCell="D19" sqref="D19"/>
    </sheetView>
  </sheetViews>
  <sheetFormatPr defaultColWidth="10.81640625" defaultRowHeight="14.5" x14ac:dyDescent="0.35"/>
  <cols>
    <col min="1" max="1" width="37.81640625" customWidth="1"/>
    <col min="2" max="2" width="56.81640625" customWidth="1"/>
    <col min="3" max="3" width="32.1796875" customWidth="1"/>
    <col min="4" max="4" width="23.81640625" customWidth="1"/>
    <col min="5" max="5" width="29.81640625" customWidth="1"/>
    <col min="6" max="6" width="19.453125" customWidth="1"/>
    <col min="7" max="7" width="18.54296875" customWidth="1"/>
  </cols>
  <sheetData>
    <row r="1" spans="1:2" ht="21" x14ac:dyDescent="0.5">
      <c r="A1" s="46" t="s">
        <v>161</v>
      </c>
    </row>
    <row r="2" spans="1:2" ht="15" thickBot="1" x14ac:dyDescent="0.4"/>
    <row r="3" spans="1:2" ht="14.15" customHeight="1" x14ac:dyDescent="0.35">
      <c r="A3" s="87" t="s">
        <v>162</v>
      </c>
      <c r="B3" s="88"/>
    </row>
    <row r="4" spans="1:2" ht="27" customHeight="1" x14ac:dyDescent="0.35">
      <c r="A4" s="89" t="s">
        <v>163</v>
      </c>
      <c r="B4" s="90"/>
    </row>
    <row r="5" spans="1:2" ht="14.5" customHeight="1" x14ac:dyDescent="0.35">
      <c r="A5" s="80" t="s">
        <v>164</v>
      </c>
      <c r="B5" s="91"/>
    </row>
    <row r="6" spans="1:2" ht="14.5" customHeight="1" x14ac:dyDescent="0.35">
      <c r="A6" s="89" t="s">
        <v>165</v>
      </c>
      <c r="B6" s="90"/>
    </row>
    <row r="7" spans="1:2" ht="74.25" customHeight="1" x14ac:dyDescent="0.35">
      <c r="A7" s="89" t="s">
        <v>166</v>
      </c>
      <c r="B7" s="90"/>
    </row>
    <row r="8" spans="1:2" ht="15.65" customHeight="1" x14ac:dyDescent="0.35">
      <c r="A8" s="92" t="s">
        <v>167</v>
      </c>
      <c r="B8" s="93"/>
    </row>
    <row r="9" spans="1:2" ht="27.65" customHeight="1" x14ac:dyDescent="0.35">
      <c r="A9" s="94" t="s">
        <v>168</v>
      </c>
      <c r="B9" s="95"/>
    </row>
    <row r="10" spans="1:2" ht="27.65" customHeight="1" x14ac:dyDescent="0.35">
      <c r="A10" s="92" t="s">
        <v>169</v>
      </c>
      <c r="B10" s="93"/>
    </row>
    <row r="11" spans="1:2" ht="27.65" customHeight="1" x14ac:dyDescent="0.35">
      <c r="A11" s="92" t="s">
        <v>170</v>
      </c>
      <c r="B11" s="93"/>
    </row>
    <row r="12" spans="1:2" x14ac:dyDescent="0.35">
      <c r="A12" s="92" t="s">
        <v>171</v>
      </c>
      <c r="B12" s="93"/>
    </row>
    <row r="13" spans="1:2" x14ac:dyDescent="0.35">
      <c r="A13" s="92" t="s">
        <v>172</v>
      </c>
      <c r="B13" s="96"/>
    </row>
    <row r="14" spans="1:2" ht="26.5" customHeight="1" thickBot="1" x14ac:dyDescent="0.4">
      <c r="A14" s="85" t="s">
        <v>173</v>
      </c>
      <c r="B14" s="86"/>
    </row>
    <row r="15" spans="1:2" ht="18" customHeight="1" thickBot="1" x14ac:dyDescent="0.55000000000000004">
      <c r="A15" s="46"/>
    </row>
    <row r="16" spans="1:2" ht="17.149999999999999" customHeight="1" x14ac:dyDescent="0.35">
      <c r="A16" s="47" t="s">
        <v>174</v>
      </c>
      <c r="B16" s="48"/>
    </row>
    <row r="17" spans="1:4" x14ac:dyDescent="0.35">
      <c r="A17" s="49"/>
    </row>
    <row r="18" spans="1:4" x14ac:dyDescent="0.35">
      <c r="A18" s="57" t="s">
        <v>175</v>
      </c>
      <c r="B18" s="58" t="s">
        <v>176</v>
      </c>
      <c r="C18" s="51"/>
    </row>
    <row r="19" spans="1:4" ht="63.75" customHeight="1" x14ac:dyDescent="0.35">
      <c r="A19" s="52" t="s">
        <v>177</v>
      </c>
      <c r="B19" s="59">
        <v>200</v>
      </c>
    </row>
    <row r="20" spans="1:4" x14ac:dyDescent="0.35">
      <c r="A20" s="50" t="s">
        <v>178</v>
      </c>
      <c r="B20" s="59">
        <v>100</v>
      </c>
    </row>
    <row r="21" spans="1:4" x14ac:dyDescent="0.35">
      <c r="A21" s="50" t="s">
        <v>179</v>
      </c>
      <c r="B21" s="60"/>
    </row>
    <row r="22" spans="1:4" x14ac:dyDescent="0.35">
      <c r="A22" s="50" t="s">
        <v>180</v>
      </c>
      <c r="B22" s="61">
        <f>B19*B21</f>
        <v>0</v>
      </c>
    </row>
    <row r="23" spans="1:4" x14ac:dyDescent="0.35">
      <c r="A23" s="49"/>
    </row>
    <row r="24" spans="1:4" x14ac:dyDescent="0.35">
      <c r="A24" s="50" t="s">
        <v>181</v>
      </c>
      <c r="B24" s="62">
        <f>SUM(B22:G22)</f>
        <v>0</v>
      </c>
    </row>
    <row r="25" spans="1:4" x14ac:dyDescent="0.35">
      <c r="A25" s="49"/>
    </row>
    <row r="26" spans="1:4" x14ac:dyDescent="0.35">
      <c r="A26" s="49"/>
      <c r="C26" s="53"/>
    </row>
    <row r="27" spans="1:4" x14ac:dyDescent="0.35">
      <c r="A27" s="49"/>
    </row>
    <row r="28" spans="1:4" ht="68.5" customHeight="1" thickBot="1" x14ac:dyDescent="0.4">
      <c r="A28" s="99"/>
      <c r="B28" s="100"/>
      <c r="D28" s="53"/>
    </row>
    <row r="29" spans="1:4" x14ac:dyDescent="0.35">
      <c r="A29" s="54"/>
      <c r="B29" s="55"/>
    </row>
    <row r="30" spans="1:4" x14ac:dyDescent="0.35">
      <c r="A30" s="97"/>
      <c r="B30" s="98"/>
      <c r="D30" s="56" t="s">
        <v>182</v>
      </c>
    </row>
    <row r="31" spans="1:4" x14ac:dyDescent="0.35">
      <c r="A31" s="97"/>
      <c r="B31" s="98"/>
    </row>
    <row r="32" spans="1:4" x14ac:dyDescent="0.35">
      <c r="A32" s="97"/>
      <c r="B32" s="98"/>
    </row>
    <row r="33" spans="1:2" x14ac:dyDescent="0.35">
      <c r="A33" s="97"/>
      <c r="B33" s="98"/>
    </row>
    <row r="34" spans="1:2" x14ac:dyDescent="0.35">
      <c r="A34" s="97"/>
      <c r="B34" s="98"/>
    </row>
    <row r="35" spans="1:2" x14ac:dyDescent="0.35">
      <c r="A35" s="97"/>
      <c r="B35" s="98"/>
    </row>
    <row r="36" spans="1:2" x14ac:dyDescent="0.35">
      <c r="A36" s="97"/>
      <c r="B36" s="98"/>
    </row>
  </sheetData>
  <sheetProtection algorithmName="SHA-512" hashValue="JCE87PeuUWuuAMmw4wd0BYU9JA0Ihwcc5kGzC1VrGJbDpIEA67mcGmbp89Syz03hjACsWAf8VoCWPEk2T+dnTQ==" saltValue="O/eX9LdPgp1i+UHV+kHoDg==" spinCount="100000" sheet="1" objects="1" scenarios="1"/>
  <mergeCells count="20">
    <mergeCell ref="A34:B34"/>
    <mergeCell ref="A35:B35"/>
    <mergeCell ref="A36:B36"/>
    <mergeCell ref="A28:B28"/>
    <mergeCell ref="A30:B30"/>
    <mergeCell ref="A31:B31"/>
    <mergeCell ref="A32:B32"/>
    <mergeCell ref="A33:B33"/>
    <mergeCell ref="A14:B14"/>
    <mergeCell ref="A3:B3"/>
    <mergeCell ref="A4:B4"/>
    <mergeCell ref="A5:B5"/>
    <mergeCell ref="A6:B6"/>
    <mergeCell ref="A7:B7"/>
    <mergeCell ref="A8:B8"/>
    <mergeCell ref="A9:B9"/>
    <mergeCell ref="A10:B10"/>
    <mergeCell ref="A11:B11"/>
    <mergeCell ref="A12:B12"/>
    <mergeCell ref="A13:B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758BA1B2376340B5471276F90BB39C" ma:contentTypeVersion="11" ma:contentTypeDescription="Een nieuw document maken." ma:contentTypeScope="" ma:versionID="2ef14369879b10014cec8f1dcdd2e110">
  <xsd:schema xmlns:xsd="http://www.w3.org/2001/XMLSchema" xmlns:xs="http://www.w3.org/2001/XMLSchema" xmlns:p="http://schemas.microsoft.com/office/2006/metadata/properties" xmlns:ns2="6a784d5a-2d1c-4701-bc19-a4778e840d45" xmlns:ns3="44c63ea5-74cb-4a14-899b-6828991d46d7" targetNamespace="http://schemas.microsoft.com/office/2006/metadata/properties" ma:root="true" ma:fieldsID="486a3648f38eaab1a5ef0f021a743958" ns2:_="" ns3:_="">
    <xsd:import namespace="6a784d5a-2d1c-4701-bc19-a4778e840d45"/>
    <xsd:import namespace="44c63ea5-74cb-4a14-899b-6828991d46d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84d5a-2d1c-4701-bc19-a4778e840d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63ea5-74cb-4a14-899b-6828991d46d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a61382c7-1969-4549-abe3-469f17688c8e}" ma:internalName="TaxCatchAll" ma:showField="CatchAllData" ma:web="44c63ea5-74cb-4a14-899b-6828991d4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c63ea5-74cb-4a14-899b-6828991d46d7" xsi:nil="true"/>
    <lcf76f155ced4ddcb4097134ff3c332f xmlns="6a784d5a-2d1c-4701-bc19-a4778e840d4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6EDA6D-6372-4E7E-9A06-B2A784B40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84d5a-2d1c-4701-bc19-a4778e840d45"/>
    <ds:schemaRef ds:uri="44c63ea5-74cb-4a14-899b-6828991d4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680CB9-E7D8-48E2-9633-33C9E335912F}">
  <ds:schemaRefs>
    <ds:schemaRef ds:uri="http://schemas.microsoft.com/office/2006/metadata/properties"/>
    <ds:schemaRef ds:uri="http://schemas.microsoft.com/office/infopath/2007/PartnerControls"/>
    <ds:schemaRef ds:uri="44c63ea5-74cb-4a14-899b-6828991d46d7"/>
    <ds:schemaRef ds:uri="6a784d5a-2d1c-4701-bc19-a4778e840d45"/>
  </ds:schemaRefs>
</ds:datastoreItem>
</file>

<file path=customXml/itemProps3.xml><?xml version="1.0" encoding="utf-8"?>
<ds:datastoreItem xmlns:ds="http://schemas.openxmlformats.org/officeDocument/2006/customXml" ds:itemID="{F02E902B-AAF1-4F00-8248-2132E63CAA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Invulblad </vt:lpstr>
      <vt:lpstr>Advies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van den Broek (2)</dc:creator>
  <cp:keywords/>
  <dc:description/>
  <cp:lastModifiedBy>Ruud van den Broek (2)</cp:lastModifiedBy>
  <cp:revision/>
  <dcterms:created xsi:type="dcterms:W3CDTF">2023-11-30T07:15:44Z</dcterms:created>
  <dcterms:modified xsi:type="dcterms:W3CDTF">2024-09-16T08:50:47Z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0x01010065758BA1B2376340B5471276F90BB39C</vt:lpwstr>
  </property>
  <property fmtid="{D5CDD505-2E9C-101B-9397-08002B2CF9AE}" pid="3" name="MediaServiceImageTags">
    <vt:lpwstr/>
  </property>
</Properties>
</file>