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rcloud.sharepoint.com/sites/PROJ_Aanbestedingsprojecten/Gedeelde documenten/EU Aanbestedingen/EA ERP/03b Nota van Inlichtingen/NvI 2/"/>
    </mc:Choice>
  </mc:AlternateContent>
  <xr:revisionPtr revIDLastSave="252" documentId="8_{844AFCEE-FF96-4E9C-891F-D204D7069819}" xr6:coauthVersionLast="47" xr6:coauthVersionMax="47" xr10:uidLastSave="{5001DD5F-2D46-4AA2-B519-BD010C66B24A}"/>
  <bookViews>
    <workbookView xWindow="-120" yWindow="-120" windowWidth="29040" windowHeight="15840" xr2:uid="{00000000-000D-0000-FFFF-FFFF00000000}"/>
  </bookViews>
  <sheets>
    <sheet name="Totaal inschrijfprijs" sheetId="5" r:id="rId1"/>
    <sheet name="1 Spec. per medewerker" sheetId="6" r:id="rId2"/>
    <sheet name="2. Spec. alg licentie" sheetId="7" r:id="rId3"/>
    <sheet name="Infoblad" sheetId="8" r:id="rId4"/>
  </sheets>
  <definedNames>
    <definedName name="_xlnm.Print_Area" localSheetId="0">'Totaal inschrijfprijs'!$A$1:$D$32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7" l="1"/>
  <c r="G34" i="7" s="1"/>
  <c r="E16" i="6"/>
  <c r="E17" i="6"/>
  <c r="E18" i="6"/>
  <c r="E19" i="6"/>
  <c r="E20" i="6"/>
  <c r="G32" i="6"/>
  <c r="H32" i="6" s="1"/>
  <c r="I32" i="6" s="1"/>
  <c r="I33" i="6" s="1"/>
  <c r="D17" i="5" s="1"/>
  <c r="H33" i="7" l="1"/>
  <c r="G33" i="6"/>
  <c r="B17" i="5" s="1"/>
  <c r="H33" i="6"/>
  <c r="C17" i="5" s="1"/>
  <c r="H34" i="7" l="1"/>
  <c r="I33" i="7"/>
  <c r="I34" i="7" s="1"/>
  <c r="E17" i="7" l="1"/>
  <c r="G17" i="7" s="1"/>
  <c r="H17" i="7" s="1"/>
  <c r="I17" i="7" s="1"/>
  <c r="E18" i="7"/>
  <c r="G18" i="7" s="1"/>
  <c r="H18" i="7" s="1"/>
  <c r="I18" i="7" s="1"/>
  <c r="E19" i="7"/>
  <c r="G19" i="7" s="1"/>
  <c r="H19" i="7" s="1"/>
  <c r="I19" i="7" s="1"/>
  <c r="G17" i="6"/>
  <c r="H17" i="6" s="1"/>
  <c r="I17" i="6" s="1"/>
  <c r="G18" i="6"/>
  <c r="H18" i="6" s="1"/>
  <c r="I18" i="6" s="1"/>
  <c r="G19" i="6"/>
  <c r="H19" i="6" s="1"/>
  <c r="I19" i="6" s="1"/>
  <c r="G41" i="7"/>
  <c r="H41" i="7" s="1"/>
  <c r="I41" i="7" s="1"/>
  <c r="G40" i="7"/>
  <c r="H40" i="7" s="1"/>
  <c r="I40" i="7" s="1"/>
  <c r="G39" i="7"/>
  <c r="H39" i="7" s="1"/>
  <c r="I39" i="7" s="1"/>
  <c r="G38" i="7"/>
  <c r="H38" i="7" s="1"/>
  <c r="I38" i="7" s="1"/>
  <c r="G37" i="7"/>
  <c r="H37" i="7" s="1"/>
  <c r="G35" i="6"/>
  <c r="G36" i="6"/>
  <c r="H36" i="6" s="1"/>
  <c r="I36" i="6" s="1"/>
  <c r="G37" i="6"/>
  <c r="H37" i="6" s="1"/>
  <c r="I37" i="6" s="1"/>
  <c r="G38" i="6"/>
  <c r="G39" i="6"/>
  <c r="G25" i="7"/>
  <c r="H25" i="7" s="1"/>
  <c r="I25" i="7" s="1"/>
  <c r="G26" i="7"/>
  <c r="H26" i="7" s="1"/>
  <c r="G27" i="7"/>
  <c r="H27" i="7" s="1"/>
  <c r="I27" i="7" s="1"/>
  <c r="G28" i="7"/>
  <c r="H28" i="7" s="1"/>
  <c r="I28" i="7" s="1"/>
  <c r="G29" i="7"/>
  <c r="G30" i="7"/>
  <c r="G24" i="7"/>
  <c r="G23" i="6"/>
  <c r="D12" i="8"/>
  <c r="C15" i="6" s="1"/>
  <c r="E15" i="6" s="1"/>
  <c r="G15" i="6" s="1"/>
  <c r="G24" i="6"/>
  <c r="H24" i="6" s="1"/>
  <c r="I24" i="6" s="1"/>
  <c r="G26" i="6"/>
  <c r="G27" i="6"/>
  <c r="G42" i="7" l="1"/>
  <c r="G40" i="6"/>
  <c r="H35" i="6"/>
  <c r="I35" i="6" s="1"/>
  <c r="H42" i="7"/>
  <c r="I37" i="7"/>
  <c r="I42" i="7" s="1"/>
  <c r="G31" i="7"/>
  <c r="I26" i="7"/>
  <c r="G28" i="6"/>
  <c r="G29" i="6"/>
  <c r="G25" i="6"/>
  <c r="H39" i="6"/>
  <c r="I39" i="6" s="1"/>
  <c r="H38" i="6"/>
  <c r="F44" i="6"/>
  <c r="F46" i="6"/>
  <c r="F48" i="7"/>
  <c r="F46" i="7"/>
  <c r="H30" i="7"/>
  <c r="I30" i="7" s="1"/>
  <c r="H29" i="7"/>
  <c r="I29" i="7" s="1"/>
  <c r="H24" i="7"/>
  <c r="E20" i="7"/>
  <c r="G20" i="7" s="1"/>
  <c r="H20" i="7" s="1"/>
  <c r="I20" i="7" s="1"/>
  <c r="E16" i="7"/>
  <c r="G16" i="7" s="1"/>
  <c r="H16" i="7" s="1"/>
  <c r="I16" i="7" s="1"/>
  <c r="E15" i="7"/>
  <c r="G15" i="7" s="1"/>
  <c r="C10" i="7"/>
  <c r="G30" i="6" l="1"/>
  <c r="B15" i="5" s="1"/>
  <c r="H40" i="6"/>
  <c r="H25" i="6"/>
  <c r="I25" i="6" s="1"/>
  <c r="H31" i="7"/>
  <c r="I38" i="6"/>
  <c r="I24" i="7"/>
  <c r="I31" i="7" s="1"/>
  <c r="H15" i="7"/>
  <c r="I15" i="7" s="1"/>
  <c r="I21" i="7" s="1"/>
  <c r="G21" i="7"/>
  <c r="H21" i="7" s="1"/>
  <c r="H26" i="6"/>
  <c r="H27" i="6"/>
  <c r="I27" i="6" s="1"/>
  <c r="H28" i="6"/>
  <c r="I28" i="6" s="1"/>
  <c r="H29" i="6"/>
  <c r="I29" i="6" s="1"/>
  <c r="H23" i="6"/>
  <c r="I23" i="6" s="1"/>
  <c r="G16" i="6"/>
  <c r="H16" i="6" s="1"/>
  <c r="I16" i="6" s="1"/>
  <c r="G20" i="6"/>
  <c r="H20" i="6" s="1"/>
  <c r="I20" i="6" s="1"/>
  <c r="C10" i="6"/>
  <c r="I40" i="6" l="1"/>
  <c r="I26" i="6"/>
  <c r="I30" i="6" s="1"/>
  <c r="D15" i="5" s="1"/>
  <c r="H30" i="6"/>
  <c r="G21" i="6"/>
  <c r="H21" i="6" s="1"/>
  <c r="C16" i="5" s="1"/>
  <c r="H15" i="6"/>
  <c r="I15" i="6" s="1"/>
  <c r="I21" i="6" s="1"/>
  <c r="C15" i="5"/>
  <c r="D16" i="5" l="1"/>
  <c r="D18" i="5" s="1"/>
  <c r="B16" i="5"/>
</calcChain>
</file>

<file path=xl/sharedStrings.xml><?xml version="1.0" encoding="utf-8"?>
<sst xmlns="http://schemas.openxmlformats.org/spreadsheetml/2006/main" count="108" uniqueCount="77">
  <si>
    <t xml:space="preserve">Oranje velden: door de inschrijver in te vullen </t>
  </si>
  <si>
    <t>Inschrijvingsprijsformulier</t>
  </si>
  <si>
    <t>Naam inschrijver:</t>
  </si>
  <si>
    <t>- Verklaart zich door ondertekening van het prijsformulier, bereid op zich te nemen de werkzaamheden ten behoeve van het uitvoeren van de opdracht m.b.t. de Inkoop-, en financiële ERP applicatie (SaaS) bij de VRR, overeenkomstig de bepalingen en inhoud van het Beschrijvend Document ERP Inkoop en Financieel  (incl. bijlagen en Nota’s van Inlichtingen) en aan te nemen voor de onderstaande totaalprijs, weergegeven inclusief btw.</t>
  </si>
  <si>
    <t>Heeft u specificatiemethode 1 of 2 gebruikt?</t>
  </si>
  <si>
    <t>btw</t>
  </si>
  <si>
    <t>Vaste kosten - eenmalig</t>
  </si>
  <si>
    <t>Licentiekosten - jaarlijks</t>
  </si>
  <si>
    <t>Inschrijfprijs (14 jaar)</t>
  </si>
  <si>
    <t>totaal inclusief btw</t>
  </si>
  <si>
    <t xml:space="preserve">Zegge : </t>
  </si>
  <si>
    <t>…………………………………………………………………………………………</t>
  </si>
  <si>
    <t>euro, (incl. btw)</t>
  </si>
  <si>
    <t>Aldus naar waarheid opgemaakt op : …..………….……………………………</t>
  </si>
  <si>
    <t>Naam rechtsgeldige vertegenwoordiger: ………………………………………...</t>
  </si>
  <si>
    <t>Handtekening:  ……………………………………………………………………..</t>
  </si>
  <si>
    <t>Formulier details prijzen te leveren diensten: Methode 1</t>
  </si>
  <si>
    <t>Uw in rekening gebrachte kosten op:</t>
  </si>
  <si>
    <t>Nr</t>
  </si>
  <si>
    <t>Onderwerp</t>
  </si>
  <si>
    <t>Kosten per medewerker / post</t>
  </si>
  <si>
    <t xml:space="preserve">Kosten per jaar </t>
  </si>
  <si>
    <t>Aantal jaar</t>
  </si>
  <si>
    <t>BTW</t>
  </si>
  <si>
    <t>Totalen
incl. Btw</t>
  </si>
  <si>
    <t>Jaarlijkse kosten</t>
  </si>
  <si>
    <t>ERP (SaaS) oplossing - licentiekosten</t>
  </si>
  <si>
    <t xml:space="preserve"> </t>
  </si>
  <si>
    <t>Vaste kosten</t>
  </si>
  <si>
    <t>Implementatiekosten ERP (SaaS) oplossing</t>
  </si>
  <si>
    <t>Training medewerkers contractbeheer (in-house)</t>
  </si>
  <si>
    <t>Training medewerkers financiële administratie (in-house)</t>
  </si>
  <si>
    <t>Training 'Train the trainer' (in-house)</t>
  </si>
  <si>
    <t>Functioneel beheerders</t>
  </si>
  <si>
    <t>Optionele kosten (maken geen onderdeel uit van de beoordeling)</t>
  </si>
  <si>
    <t>Prijs per losse gebruiker</t>
  </si>
  <si>
    <t>PvW eis: …</t>
  </si>
  <si>
    <t xml:space="preserve">op </t>
  </si>
  <si>
    <t>plaats</t>
  </si>
  <si>
    <t>Aldus naar waarheid opgemaakt op : ………………………………………...………………………………………...………………………………………...…………………………</t>
  </si>
  <si>
    <t>Naam rechtsgeldige vertegenwoordiger:  ………………………………………...………………………………………...………………………………………...……………………..</t>
  </si>
  <si>
    <t>Handtekening:   ………………………………………...………………………………………...………………………………………...……………………………...........................</t>
  </si>
  <si>
    <t xml:space="preserve">* = Hoeveelheden zijn indicatief, om de prijzen met elkaar te kunnen vergelijken en op basis van een redelijke en realistische inschatting. Aan deze aantallen kunnen geen rechten worden ontleend. </t>
  </si>
  <si>
    <t>Alle geoffreerde prijzen zijn inclusief alle kosten zoals (maar niet uitsluitend) voorrijkosten, het doorbelasten van voorrijdtijd, salariskosten, vervoerskosten, overheadkosten, kosten voor ondersteunend werk, kosten voor gebruik van apparatuur, reis- en verblijfskosten, parkeerkosten, verzekeringen, winst en alle verdere (bijkomende) kosten.</t>
  </si>
  <si>
    <t>Formulier details prijzen te leveren diensten: Methode 2</t>
  </si>
  <si>
    <t>Uw in rekening gebrachte kosten op</t>
  </si>
  <si>
    <t xml:space="preserve">Medewerkers / aantal </t>
  </si>
  <si>
    <t>* u kunt op deze plaats een lump sum bedrag neerzetten</t>
  </si>
  <si>
    <t>Functioneel beheerders (evt. extern)</t>
  </si>
  <si>
    <t>Gebruikers</t>
  </si>
  <si>
    <t>Toegang / type licentie</t>
  </si>
  <si>
    <t>Aantal</t>
  </si>
  <si>
    <t>Medewerkers financiële administratie</t>
  </si>
  <si>
    <t>financieel en inkoop, kijklicentie contractbeheer</t>
  </si>
  <si>
    <t>Controllers</t>
  </si>
  <si>
    <t>kijklicentie financieel, inkoop en contractbeheer</t>
  </si>
  <si>
    <t>volledige toegang</t>
  </si>
  <si>
    <t xml:space="preserve">Decentale gebruikers inkoopapplicatie  </t>
  </si>
  <si>
    <t>inkoop</t>
  </si>
  <si>
    <t>Budgethouders/goedkeurders</t>
  </si>
  <si>
    <t>inkoop en contractbeheer</t>
  </si>
  <si>
    <t>Contractbeheer</t>
  </si>
  <si>
    <t>inkoop en contractbeheer, kijklicentie financieel</t>
  </si>
  <si>
    <t>Centrale gebruikers inkoopapplicatie</t>
  </si>
  <si>
    <t>kijklicentie inkoop en contractbeheer</t>
  </si>
  <si>
    <t>Totaal</t>
  </si>
  <si>
    <t>Losse ondersteuning uurtarief (op basis van nacalculatie)</t>
  </si>
  <si>
    <t>Optionele kosten</t>
  </si>
  <si>
    <t>Overige kosten</t>
  </si>
  <si>
    <t>Medewerkers* / aantal</t>
  </si>
  <si>
    <t>Kosten per licentie /
medewerker /
post</t>
  </si>
  <si>
    <t>Totaalkosten looptijd</t>
  </si>
  <si>
    <t>incl. btw</t>
  </si>
  <si>
    <t>excl. btw</t>
  </si>
  <si>
    <r>
      <t xml:space="preserve">- Verklaart dat deze opgegeven inschrijfprijs de totaalprijs is voor de uitvoering van de opdracht zoals beschreven in het beschrijvend document behorende bij aanbesteding ERP Inkoop en financieel (SaaS) en het Programma van Eisen.
- Verklaart dat er geen extra kosten zullen worden berekend voor wensen uit het Programma van Wensen waarop inschrijver 'Ja' heeft beantwoord.
</t>
    </r>
    <r>
      <rPr>
        <strike/>
        <sz val="8"/>
        <rFont val="Arial"/>
        <family val="2"/>
      </rPr>
      <t>- Verklaart dat implementatiekosten van de applicatie verdisconteerd worden over de jaren binnen de initiële looptijd van het project. Dit houdt in dat de totale kosten gelijkmatig verdeeld worden over de looptijd.</t>
    </r>
    <r>
      <rPr>
        <sz val="8"/>
        <rFont val="Arial"/>
        <family val="2"/>
      </rPr>
      <t xml:space="preserve">
- Verklaart dat de implementatiekosten van de applicatie worden berekend conform het door VRR opgegeven betaalschema in de NvI 2 d.d. 10-03-2025</t>
    </r>
  </si>
  <si>
    <t>Aanpassingen n.a.v. Nota van Inlichtingen d.d. 10-03-2025</t>
  </si>
  <si>
    <t>Aanpassingen n.a.v. Nota van Inlichtingen 2 d.d. 10-03-2025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</si>
</sst>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 #,##0;&quot;€&quot;\ \-#,##0"/>
    <numFmt numFmtId="7" formatCode="&quot;€&quot;\ #,##0.00;&quot;€&quot;\ \-#,##0.00"/>
    <numFmt numFmtId="44" formatCode="_ &quot;€&quot;\ * #,##0.00_ ;_ &quot;€&quot;\ * \-#,##0.00_ ;_ &quot;€&quot;\ * &quot;-&quot;??_ ;_ @_ "/>
    <numFmt numFmtId="43" formatCode="_ * #,##0.00_ ;_ * \-#,##0.00_ ;_ * &quot;-&quot;??_ ;_ @_ "/>
    <numFmt numFmtId="164" formatCode="[$-413]d/mmm/yy;@"/>
    <numFmt numFmtId="165" formatCode="#,##0_ ;\-#,##0\ "/>
    <numFmt numFmtId="166" formatCode="&quot;€&quot;\ #,##0"/>
  </numFmts>
  <fonts count="29"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9"/>
      <color theme="1"/>
      <name val="Arial"/>
      <family val="2"/>
    </font>
    <font>
      <sz val="11"/>
      <color theme="1"/>
      <name val="Arial"/>
      <family val="2"/>
    </font>
    <font>
      <b/>
      <i/>
      <sz val="9"/>
      <color theme="1"/>
      <name val="Arial"/>
      <family val="2"/>
    </font>
    <font>
      <sz val="11"/>
      <name val="Calibri"/>
      <family val="2"/>
      <scheme val="minor"/>
    </font>
    <font>
      <sz val="8"/>
      <name val="Arial"/>
      <family val="2"/>
    </font>
    <font>
      <b/>
      <sz val="11"/>
      <color theme="1"/>
      <name val="Calibri"/>
      <family val="2"/>
      <scheme val="minor"/>
    </font>
    <font>
      <sz val="8"/>
      <name val="Calibri"/>
      <family val="2"/>
      <scheme val="minor"/>
    </font>
    <font>
      <sz val="11"/>
      <color indexed="8"/>
      <name val="Calibri"/>
      <family val="2"/>
      <scheme val="minor"/>
    </font>
    <font>
      <b/>
      <sz val="10"/>
      <color theme="1" tint="0.249977111117893"/>
      <name val="Arial"/>
      <family val="2"/>
    </font>
    <font>
      <b/>
      <sz val="10"/>
      <color rgb="FFFF0000"/>
      <name val="Arial"/>
      <family val="2"/>
    </font>
    <font>
      <b/>
      <sz val="11"/>
      <color theme="1"/>
      <name val="Arial"/>
      <family val="2"/>
    </font>
    <font>
      <sz val="11"/>
      <color indexed="8"/>
      <name val="Arial"/>
      <family val="2"/>
    </font>
    <font>
      <b/>
      <u/>
      <sz val="10"/>
      <color theme="1"/>
      <name val="Arial"/>
      <family val="2"/>
    </font>
    <font>
      <sz val="10"/>
      <color indexed="8"/>
      <name val="Arial"/>
      <family val="2"/>
    </font>
    <font>
      <sz val="11"/>
      <name val="Arial"/>
      <family val="2"/>
    </font>
    <font>
      <sz val="10"/>
      <color rgb="FF000000"/>
      <name val="Arial"/>
      <family val="2"/>
    </font>
    <font>
      <b/>
      <sz val="10"/>
      <name val="Arial"/>
      <family val="2"/>
    </font>
    <font>
      <sz val="10"/>
      <name val="Arial"/>
      <family val="2"/>
    </font>
    <font>
      <sz val="12"/>
      <color rgb="FF000000"/>
      <name val="Calibri"/>
      <family val="2"/>
      <scheme val="minor"/>
    </font>
    <font>
      <sz val="11"/>
      <color rgb="FFFF0000"/>
      <name val="Calibri"/>
      <family val="2"/>
      <scheme val="minor"/>
    </font>
    <font>
      <strike/>
      <sz val="8"/>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7"/>
        <bgColor indexed="64"/>
      </patternFill>
    </fill>
    <fill>
      <patternFill patternType="solid">
        <fgColor theme="2"/>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s>
  <cellStyleXfs count="8">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15" fillId="0" borderId="0"/>
    <xf numFmtId="43" fontId="2" fillId="0" borderId="0" applyFont="0" applyFill="0" applyBorder="0" applyAlignment="0" applyProtection="0"/>
  </cellStyleXfs>
  <cellXfs count="171">
    <xf numFmtId="0" fontId="0" fillId="0" borderId="0" xfId="0"/>
    <xf numFmtId="0" fontId="0" fillId="0" borderId="4" xfId="0" applyBorder="1"/>
    <xf numFmtId="0" fontId="0" fillId="0" borderId="8" xfId="0" applyBorder="1"/>
    <xf numFmtId="0" fontId="0" fillId="0" borderId="7" xfId="0" applyBorder="1"/>
    <xf numFmtId="0" fontId="4" fillId="0" borderId="7" xfId="0" applyFont="1" applyBorder="1"/>
    <xf numFmtId="0" fontId="0" fillId="0" borderId="10" xfId="0" applyBorder="1"/>
    <xf numFmtId="0" fontId="0" fillId="0" borderId="11" xfId="0" applyBorder="1"/>
    <xf numFmtId="0" fontId="5" fillId="3" borderId="9" xfId="0" applyFont="1" applyFill="1" applyBorder="1" applyProtection="1">
      <protection locked="0"/>
    </xf>
    <xf numFmtId="0" fontId="0" fillId="0" borderId="5" xfId="0" applyBorder="1"/>
    <xf numFmtId="0" fontId="0" fillId="0" borderId="6" xfId="0" applyBorder="1"/>
    <xf numFmtId="0" fontId="0" fillId="0" borderId="9" xfId="0" applyBorder="1"/>
    <xf numFmtId="0" fontId="0" fillId="0" borderId="0" xfId="0" applyAlignment="1">
      <alignment horizontal="center"/>
    </xf>
    <xf numFmtId="0" fontId="4" fillId="4" borderId="7" xfId="0" applyFont="1" applyFill="1" applyBorder="1"/>
    <xf numFmtId="0" fontId="0" fillId="0" borderId="0" xfId="0" applyAlignment="1">
      <alignment horizontal="center" vertical="center"/>
    </xf>
    <xf numFmtId="0" fontId="4" fillId="2" borderId="7" xfId="0" applyFont="1" applyFill="1" applyBorder="1"/>
    <xf numFmtId="0" fontId="4" fillId="4" borderId="0" xfId="0" applyFont="1" applyFill="1"/>
    <xf numFmtId="0" fontId="4" fillId="0" borderId="0" xfId="0" applyFont="1"/>
    <xf numFmtId="0" fontId="9" fillId="2" borderId="7" xfId="0" applyFont="1" applyFill="1" applyBorder="1"/>
    <xf numFmtId="0" fontId="5" fillId="2" borderId="9" xfId="0" applyFont="1" applyFill="1" applyBorder="1"/>
    <xf numFmtId="0" fontId="9" fillId="2" borderId="8" xfId="0" applyFont="1" applyFill="1" applyBorder="1"/>
    <xf numFmtId="0" fontId="9" fillId="2" borderId="11" xfId="0" applyFont="1" applyFill="1" applyBorder="1"/>
    <xf numFmtId="0" fontId="5" fillId="2" borderId="9" xfId="0" applyFont="1" applyFill="1" applyBorder="1" applyProtection="1">
      <protection locked="0"/>
    </xf>
    <xf numFmtId="44" fontId="6" fillId="2" borderId="7" xfId="3" applyFont="1" applyFill="1" applyBorder="1" applyAlignment="1" applyProtection="1">
      <alignment vertical="center"/>
    </xf>
    <xf numFmtId="44" fontId="6" fillId="2" borderId="6" xfId="3" applyFont="1" applyFill="1" applyBorder="1" applyAlignment="1" applyProtection="1">
      <alignment vertical="center"/>
    </xf>
    <xf numFmtId="0" fontId="7" fillId="4" borderId="7" xfId="0" applyFont="1" applyFill="1" applyBorder="1" applyProtection="1">
      <protection locked="0"/>
    </xf>
    <xf numFmtId="0" fontId="13" fillId="0" borderId="0" xfId="0" applyFont="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4" fillId="4" borderId="0" xfId="0" applyFont="1" applyFill="1" applyAlignment="1">
      <alignment horizontal="left"/>
    </xf>
    <xf numFmtId="7" fontId="5" fillId="3" borderId="0" xfId="3" applyNumberFormat="1" applyFont="1" applyFill="1" applyBorder="1" applyAlignment="1" applyProtection="1">
      <alignment horizontal="center" vertical="center"/>
      <protection locked="0"/>
    </xf>
    <xf numFmtId="166" fontId="0" fillId="0" borderId="0" xfId="3" applyNumberFormat="1" applyFont="1"/>
    <xf numFmtId="166" fontId="0" fillId="0" borderId="0" xfId="0" applyNumberFormat="1"/>
    <xf numFmtId="7" fontId="5" fillId="0" borderId="0" xfId="3" applyNumberFormat="1" applyFont="1" applyFill="1" applyBorder="1" applyAlignment="1" applyProtection="1">
      <alignment horizontal="center" vertical="center"/>
    </xf>
    <xf numFmtId="165" fontId="0" fillId="0" borderId="0" xfId="0" applyNumberFormat="1"/>
    <xf numFmtId="166" fontId="0" fillId="0" borderId="0" xfId="0" applyNumberFormat="1" applyAlignment="1">
      <alignment horizontal="left"/>
    </xf>
    <xf numFmtId="0" fontId="13" fillId="0" borderId="0" xfId="0" applyFont="1"/>
    <xf numFmtId="0" fontId="0" fillId="0" borderId="8" xfId="0" applyBorder="1" applyAlignment="1">
      <alignment horizontal="center"/>
    </xf>
    <xf numFmtId="0" fontId="0" fillId="0" borderId="0" xfId="0" quotePrefix="1"/>
    <xf numFmtId="0" fontId="5" fillId="0" borderId="7" xfId="0" applyFont="1" applyBorder="1" applyAlignment="1">
      <alignment horizontal="center" vertical="center"/>
    </xf>
    <xf numFmtId="0" fontId="17"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8" xfId="0" applyFont="1" applyBorder="1"/>
    <xf numFmtId="0" fontId="9" fillId="0" borderId="9" xfId="0" applyFont="1" applyBorder="1"/>
    <xf numFmtId="0" fontId="9" fillId="0" borderId="10" xfId="0" applyFont="1" applyBorder="1"/>
    <xf numFmtId="0" fontId="9" fillId="0" borderId="10" xfId="0" applyFont="1" applyBorder="1" applyAlignment="1">
      <alignment horizontal="center" vertical="center"/>
    </xf>
    <xf numFmtId="0" fontId="9" fillId="0" borderId="11" xfId="0" applyFont="1" applyBorder="1"/>
    <xf numFmtId="0" fontId="9" fillId="0" borderId="0" xfId="0" applyFont="1" applyAlignment="1">
      <alignment horizontal="center" vertical="center"/>
    </xf>
    <xf numFmtId="0" fontId="9" fillId="0" borderId="7" xfId="0" applyFont="1" applyBorder="1"/>
    <xf numFmtId="0" fontId="20" fillId="0" borderId="7" xfId="0" applyFont="1" applyBorder="1" applyAlignment="1">
      <alignment horizontal="left" vertical="center"/>
    </xf>
    <xf numFmtId="7" fontId="5" fillId="0" borderId="16" xfId="3" applyNumberFormat="1" applyFont="1" applyFill="1" applyBorder="1" applyAlignment="1" applyProtection="1">
      <alignment horizontal="center" vertical="center"/>
    </xf>
    <xf numFmtId="7" fontId="6" fillId="0" borderId="0" xfId="3" applyNumberFormat="1" applyFont="1" applyFill="1" applyBorder="1" applyAlignment="1" applyProtection="1">
      <alignment horizontal="center" vertical="center"/>
    </xf>
    <xf numFmtId="7" fontId="6" fillId="0" borderId="18" xfId="0" applyNumberFormat="1" applyFont="1" applyBorder="1" applyAlignment="1">
      <alignment horizontal="center" vertical="center"/>
    </xf>
    <xf numFmtId="0" fontId="13" fillId="0" borderId="0" xfId="0" applyFont="1" applyAlignment="1">
      <alignment wrapText="1"/>
    </xf>
    <xf numFmtId="0" fontId="23" fillId="0" borderId="0" xfId="0" applyFont="1" applyAlignment="1">
      <alignment horizontal="left" vertical="center"/>
    </xf>
    <xf numFmtId="0" fontId="26" fillId="0" borderId="0" xfId="0" applyFont="1"/>
    <xf numFmtId="0" fontId="21" fillId="0" borderId="0" xfId="0" applyFont="1" applyAlignment="1">
      <alignment vertical="top" wrapText="1" readingOrder="1"/>
    </xf>
    <xf numFmtId="0" fontId="5" fillId="0" borderId="0" xfId="0" applyFont="1" applyAlignment="1">
      <alignment horizontal="center" vertical="center" wrapText="1"/>
    </xf>
    <xf numFmtId="165" fontId="5" fillId="0" borderId="0" xfId="7" applyNumberFormat="1" applyFont="1" applyFill="1" applyBorder="1" applyAlignment="1" applyProtection="1">
      <alignment horizontal="center" vertical="center" wrapText="1"/>
    </xf>
    <xf numFmtId="0" fontId="21" fillId="3" borderId="0" xfId="0" applyFont="1" applyFill="1" applyAlignment="1" applyProtection="1">
      <alignment vertical="top" wrapText="1" readingOrder="1"/>
      <protection locked="0"/>
    </xf>
    <xf numFmtId="0" fontId="5" fillId="0" borderId="0" xfId="0" applyFont="1"/>
    <xf numFmtId="0" fontId="5" fillId="3" borderId="0" xfId="0" applyFont="1" applyFill="1" applyAlignment="1" applyProtection="1">
      <alignment horizontal="center" vertical="center" wrapText="1"/>
      <protection locked="0"/>
    </xf>
    <xf numFmtId="0" fontId="19" fillId="0" borderId="0" xfId="0" applyFont="1" applyAlignment="1">
      <alignment vertical="top" wrapText="1" readingOrder="1"/>
    </xf>
    <xf numFmtId="0" fontId="9" fillId="0" borderId="0" xfId="0" applyFont="1" applyAlignment="1">
      <alignment horizontal="center" vertical="center" wrapText="1"/>
    </xf>
    <xf numFmtId="165" fontId="9" fillId="0" borderId="0" xfId="7" applyNumberFormat="1" applyFont="1" applyFill="1" applyBorder="1" applyAlignment="1" applyProtection="1">
      <alignment horizontal="center" vertical="center" wrapText="1"/>
    </xf>
    <xf numFmtId="0" fontId="6" fillId="0" borderId="0" xfId="0" applyFont="1" applyAlignment="1">
      <alignment horizontal="center" vertical="center"/>
    </xf>
    <xf numFmtId="0" fontId="4" fillId="2" borderId="0" xfId="0" quotePrefix="1" applyFont="1" applyFill="1" applyAlignment="1">
      <alignment horizontal="center" vertical="center" wrapText="1"/>
    </xf>
    <xf numFmtId="0" fontId="0" fillId="2" borderId="0" xfId="0" applyFill="1"/>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5" fillId="2" borderId="4" xfId="0" applyFont="1" applyFill="1" applyBorder="1"/>
    <xf numFmtId="0" fontId="4" fillId="2" borderId="7" xfId="0" quotePrefix="1" applyFont="1" applyFill="1" applyBorder="1" applyAlignment="1">
      <alignment wrapText="1"/>
    </xf>
    <xf numFmtId="0" fontId="6" fillId="2" borderId="7" xfId="0" applyFont="1" applyFill="1" applyBorder="1"/>
    <xf numFmtId="0" fontId="9" fillId="0" borderId="7" xfId="0" applyFont="1" applyBorder="1" applyAlignment="1">
      <alignment horizontal="center"/>
    </xf>
    <xf numFmtId="0" fontId="9" fillId="5" borderId="4" xfId="0" applyFont="1" applyFill="1" applyBorder="1" applyAlignment="1">
      <alignment vertical="center"/>
    </xf>
    <xf numFmtId="0" fontId="9" fillId="0" borderId="5" xfId="0" applyFont="1" applyBorder="1"/>
    <xf numFmtId="0" fontId="9" fillId="0" borderId="5" xfId="0" applyFont="1" applyBorder="1" applyAlignment="1">
      <alignment horizontal="center" vertical="center"/>
    </xf>
    <xf numFmtId="0" fontId="9" fillId="0" borderId="5" xfId="0" applyFont="1" applyBorder="1" applyAlignment="1">
      <alignment vertical="center"/>
    </xf>
    <xf numFmtId="0" fontId="9" fillId="0" borderId="6" xfId="0" applyFont="1" applyBorder="1"/>
    <xf numFmtId="0" fontId="18" fillId="0" borderId="7"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8" fillId="0" borderId="8" xfId="0" applyFont="1" applyBorder="1" applyAlignment="1">
      <alignment horizontal="center" vertical="center" wrapText="1"/>
    </xf>
    <xf numFmtId="0" fontId="25" fillId="0" borderId="0" xfId="0" applyFont="1" applyAlignment="1">
      <alignment horizontal="center" vertical="center" wrapText="1"/>
    </xf>
    <xf numFmtId="7" fontId="6" fillId="0" borderId="8" xfId="0" applyNumberFormat="1" applyFont="1" applyBorder="1" applyAlignment="1">
      <alignment horizontal="center" vertical="center"/>
    </xf>
    <xf numFmtId="0" fontId="16" fillId="6" borderId="19" xfId="0" applyFont="1" applyFill="1" applyBorder="1" applyAlignment="1">
      <alignment horizontal="left" vertical="top"/>
    </xf>
    <xf numFmtId="0" fontId="16" fillId="6" borderId="27" xfId="0" applyFont="1" applyFill="1" applyBorder="1" applyAlignment="1">
      <alignment horizontal="left" vertical="top"/>
    </xf>
    <xf numFmtId="0" fontId="16" fillId="6" borderId="20" xfId="0" applyFont="1" applyFill="1" applyBorder="1" applyAlignment="1">
      <alignment horizontal="center" vertical="center"/>
    </xf>
    <xf numFmtId="0" fontId="16" fillId="7" borderId="13" xfId="0" applyFont="1" applyFill="1" applyBorder="1" applyAlignment="1">
      <alignment horizontal="left" vertical="top"/>
    </xf>
    <xf numFmtId="0" fontId="16" fillId="7" borderId="28" xfId="0" applyFont="1" applyFill="1" applyBorder="1" applyAlignment="1">
      <alignment horizontal="left" vertical="top"/>
    </xf>
    <xf numFmtId="0" fontId="24" fillId="7" borderId="14" xfId="0" applyFont="1" applyFill="1" applyBorder="1" applyAlignment="1">
      <alignment horizontal="center" vertical="center"/>
    </xf>
    <xf numFmtId="0" fontId="16" fillId="7" borderId="25" xfId="0" applyFont="1" applyFill="1" applyBorder="1" applyAlignment="1">
      <alignment horizontal="left" vertical="top"/>
    </xf>
    <xf numFmtId="0" fontId="16" fillId="7" borderId="18" xfId="0" applyFont="1" applyFill="1" applyBorder="1" applyAlignment="1">
      <alignment horizontal="left" vertical="top"/>
    </xf>
    <xf numFmtId="0" fontId="24" fillId="7" borderId="26" xfId="0" applyFont="1" applyFill="1" applyBorder="1" applyAlignment="1">
      <alignment horizontal="center" vertical="center"/>
    </xf>
    <xf numFmtId="0" fontId="16" fillId="7" borderId="21" xfId="0" applyFont="1" applyFill="1" applyBorder="1" applyAlignment="1">
      <alignment horizontal="left" vertical="top"/>
    </xf>
    <xf numFmtId="0" fontId="16" fillId="7" borderId="29" xfId="0" applyFont="1" applyFill="1" applyBorder="1" applyAlignment="1">
      <alignment horizontal="left" vertical="top"/>
    </xf>
    <xf numFmtId="0" fontId="24" fillId="7" borderId="22" xfId="0" applyFont="1" applyFill="1" applyBorder="1" applyAlignment="1">
      <alignment horizontal="center" vertical="center"/>
    </xf>
    <xf numFmtId="0" fontId="13" fillId="0" borderId="0" xfId="0" applyFont="1" applyAlignment="1">
      <alignment horizontal="center" vertical="center"/>
    </xf>
    <xf numFmtId="166" fontId="27" fillId="0" borderId="0" xfId="0" applyNumberFormat="1" applyFont="1"/>
    <xf numFmtId="7" fontId="5" fillId="0" borderId="0" xfId="3" applyNumberFormat="1" applyFont="1" applyFill="1" applyBorder="1" applyAlignment="1" applyProtection="1">
      <alignment horizontal="center" vertical="center"/>
      <protection locked="0"/>
    </xf>
    <xf numFmtId="7" fontId="5" fillId="0" borderId="16" xfId="3" applyNumberFormat="1" applyFont="1" applyFill="1" applyBorder="1" applyAlignment="1" applyProtection="1">
      <alignment horizontal="center" vertical="center"/>
      <protection locked="0"/>
    </xf>
    <xf numFmtId="7" fontId="6" fillId="0" borderId="0" xfId="0" applyNumberFormat="1" applyFont="1" applyAlignment="1">
      <alignment horizontal="center" vertical="center"/>
    </xf>
    <xf numFmtId="7" fontId="5" fillId="0" borderId="8" xfId="0" applyNumberFormat="1" applyFont="1" applyBorder="1" applyAlignment="1">
      <alignment horizontal="center" vertical="center"/>
    </xf>
    <xf numFmtId="7" fontId="5" fillId="0" borderId="17" xfId="0" applyNumberFormat="1" applyFont="1" applyBorder="1" applyAlignment="1">
      <alignment horizontal="center" vertical="center"/>
    </xf>
    <xf numFmtId="7" fontId="9" fillId="0" borderId="8" xfId="0" applyNumberFormat="1" applyFont="1" applyBorder="1" applyAlignment="1">
      <alignment horizontal="center" vertical="center"/>
    </xf>
    <xf numFmtId="5" fontId="5" fillId="0" borderId="0" xfId="7" applyNumberFormat="1" applyFont="1" applyFill="1" applyBorder="1" applyAlignment="1" applyProtection="1">
      <alignment horizontal="center" vertical="center" wrapText="1"/>
    </xf>
    <xf numFmtId="0" fontId="20" fillId="8" borderId="7" xfId="0" applyFont="1" applyFill="1" applyBorder="1" applyAlignment="1">
      <alignment horizontal="left" vertical="center"/>
    </xf>
    <xf numFmtId="0" fontId="19" fillId="8" borderId="0" xfId="0" applyFont="1" applyFill="1" applyAlignment="1">
      <alignment vertical="top" wrapText="1" readingOrder="1"/>
    </xf>
    <xf numFmtId="0" fontId="5" fillId="8" borderId="7" xfId="0" applyFont="1" applyFill="1" applyBorder="1" applyAlignment="1">
      <alignment horizontal="center" vertical="center"/>
    </xf>
    <xf numFmtId="0" fontId="21" fillId="8" borderId="0" xfId="0" applyFont="1" applyFill="1" applyAlignment="1">
      <alignment vertical="top" wrapText="1" readingOrder="1"/>
    </xf>
    <xf numFmtId="0" fontId="0" fillId="8" borderId="0" xfId="0" applyFill="1" applyAlignment="1">
      <alignment horizontal="left" vertical="center"/>
    </xf>
    <xf numFmtId="0" fontId="0" fillId="8" borderId="0" xfId="0" applyFill="1" applyAlignment="1">
      <alignment horizontal="center" vertical="center"/>
    </xf>
    <xf numFmtId="0" fontId="0" fillId="8" borderId="0" xfId="0" applyFill="1"/>
    <xf numFmtId="0" fontId="6" fillId="2" borderId="7" xfId="0" applyFont="1" applyFill="1" applyBorder="1" applyAlignment="1">
      <alignment horizontal="center" vertical="center" wrapText="1"/>
    </xf>
    <xf numFmtId="0" fontId="5" fillId="2" borderId="32" xfId="0" applyFont="1" applyFill="1" applyBorder="1"/>
    <xf numFmtId="0" fontId="18" fillId="8" borderId="0" xfId="0" applyFont="1" applyFill="1" applyAlignment="1">
      <alignment horizontal="center" vertical="center" wrapText="1"/>
    </xf>
    <xf numFmtId="0" fontId="5" fillId="8" borderId="9" xfId="0" applyFont="1" applyFill="1" applyBorder="1"/>
    <xf numFmtId="7" fontId="5" fillId="2" borderId="19" xfId="0" applyNumberFormat="1" applyFont="1" applyFill="1" applyBorder="1" applyAlignment="1">
      <alignment horizontal="center" vertical="center" wrapText="1"/>
    </xf>
    <xf numFmtId="7" fontId="5" fillId="2" borderId="23" xfId="0" applyNumberFormat="1" applyFont="1" applyFill="1" applyBorder="1" applyAlignment="1">
      <alignment horizontal="center" vertical="center" wrapText="1"/>
    </xf>
    <xf numFmtId="7" fontId="5" fillId="2" borderId="15" xfId="0" applyNumberFormat="1" applyFont="1" applyFill="1" applyBorder="1" applyAlignment="1">
      <alignment horizontal="center" vertical="center" wrapText="1"/>
    </xf>
    <xf numFmtId="7" fontId="5" fillId="2" borderId="12" xfId="0" applyNumberFormat="1" applyFont="1" applyFill="1" applyBorder="1" applyAlignment="1">
      <alignment horizontal="center" vertical="center" wrapText="1"/>
    </xf>
    <xf numFmtId="7" fontId="5" fillId="8" borderId="15" xfId="0" applyNumberFormat="1" applyFont="1" applyFill="1" applyBorder="1" applyAlignment="1">
      <alignment horizontal="center" vertical="center" wrapText="1"/>
    </xf>
    <xf numFmtId="7" fontId="5" fillId="8" borderId="12" xfId="0" applyNumberFormat="1" applyFont="1" applyFill="1" applyBorder="1" applyAlignment="1">
      <alignment horizontal="center" vertical="center" wrapText="1"/>
    </xf>
    <xf numFmtId="0" fontId="8" fillId="2" borderId="15" xfId="0" applyFont="1" applyFill="1" applyBorder="1" applyAlignment="1">
      <alignment horizontal="center" vertical="center" wrapText="1"/>
    </xf>
    <xf numFmtId="7" fontId="5" fillId="2" borderId="20" xfId="3" applyNumberFormat="1" applyFont="1" applyFill="1" applyBorder="1" applyAlignment="1" applyProtection="1">
      <alignment horizontal="center" vertical="center"/>
    </xf>
    <xf numFmtId="7" fontId="5" fillId="2" borderId="14" xfId="3" applyNumberFormat="1" applyFont="1" applyFill="1" applyBorder="1" applyAlignment="1" applyProtection="1">
      <alignment horizontal="center" vertical="center"/>
    </xf>
    <xf numFmtId="7" fontId="5" fillId="8" borderId="14" xfId="3" applyNumberFormat="1" applyFont="1" applyFill="1" applyBorder="1" applyAlignment="1" applyProtection="1">
      <alignment horizontal="center" vertical="center"/>
    </xf>
    <xf numFmtId="44" fontId="5" fillId="2" borderId="30" xfId="3" applyFont="1" applyFill="1" applyBorder="1" applyAlignment="1" applyProtection="1">
      <alignment horizontal="center" vertical="center"/>
    </xf>
    <xf numFmtId="7" fontId="6" fillId="2" borderId="31" xfId="3" applyNumberFormat="1" applyFont="1" applyFill="1" applyBorder="1" applyAlignment="1" applyProtection="1">
      <alignment horizontal="center" vertical="center"/>
    </xf>
    <xf numFmtId="0" fontId="10" fillId="0" borderId="0" xfId="0" applyFont="1" applyAlignment="1">
      <alignment horizontal="center"/>
    </xf>
    <xf numFmtId="0" fontId="10" fillId="0" borderId="8" xfId="0" applyFont="1" applyBorder="1" applyAlignment="1">
      <alignment horizontal="center"/>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4" fillId="2" borderId="1" xfId="0" quotePrefix="1" applyFont="1" applyFill="1" applyBorder="1" applyAlignment="1">
      <alignment horizontal="center" wrapText="1"/>
    </xf>
    <xf numFmtId="0" fontId="4" fillId="2" borderId="5" xfId="0" quotePrefix="1" applyFont="1" applyFill="1" applyBorder="1" applyAlignment="1">
      <alignment horizontal="center" wrapText="1"/>
    </xf>
    <xf numFmtId="0" fontId="4" fillId="2" borderId="6" xfId="0" quotePrefix="1" applyFont="1" applyFill="1" applyBorder="1" applyAlignment="1">
      <alignment horizont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1" fillId="3" borderId="0" xfId="0" applyFont="1" applyFill="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7" fillId="3" borderId="0" xfId="0" applyFont="1" applyFill="1" applyAlignment="1" applyProtection="1">
      <alignment horizontal="center"/>
      <protection locked="0"/>
    </xf>
    <xf numFmtId="0" fontId="7" fillId="3" borderId="8" xfId="0" applyFont="1" applyFill="1" applyBorder="1" applyAlignment="1" applyProtection="1">
      <alignment horizontal="center"/>
      <protection locked="0"/>
    </xf>
    <xf numFmtId="0" fontId="7" fillId="3" borderId="1"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164" fontId="0" fillId="3" borderId="0" xfId="0" applyNumberFormat="1" applyFill="1" applyAlignment="1" applyProtection="1">
      <alignment horizontal="center"/>
      <protection locked="0"/>
    </xf>
    <xf numFmtId="164" fontId="0" fillId="3" borderId="8" xfId="0" applyNumberFormat="1" applyFill="1" applyBorder="1" applyAlignment="1" applyProtection="1">
      <alignment horizontal="center"/>
      <protection locked="0"/>
    </xf>
    <xf numFmtId="0" fontId="12" fillId="8" borderId="7" xfId="0" quotePrefix="1" applyFont="1" applyFill="1" applyBorder="1" applyAlignment="1">
      <alignment horizontal="center" wrapText="1"/>
    </xf>
    <xf numFmtId="0" fontId="12" fillId="8" borderId="0" xfId="0" quotePrefix="1" applyFont="1" applyFill="1" applyAlignment="1">
      <alignment horizontal="center" wrapText="1"/>
    </xf>
    <xf numFmtId="0" fontId="12" fillId="8" borderId="8" xfId="0" quotePrefix="1" applyFont="1" applyFill="1" applyBorder="1" applyAlignment="1">
      <alignment horizontal="center" wrapText="1"/>
    </xf>
    <xf numFmtId="0" fontId="13" fillId="0" borderId="21"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2" xfId="0" applyFont="1" applyBorder="1" applyAlignment="1">
      <alignment horizontal="center" vertical="center" wrapText="1"/>
    </xf>
    <xf numFmtId="0" fontId="9" fillId="3" borderId="0" xfId="0" applyFont="1" applyFill="1" applyAlignment="1">
      <alignment horizontal="center"/>
    </xf>
    <xf numFmtId="0" fontId="9" fillId="3" borderId="8" xfId="0" applyFont="1" applyFill="1" applyBorder="1" applyAlignment="1">
      <alignment horizontal="center"/>
    </xf>
    <xf numFmtId="0" fontId="9" fillId="0" borderId="0" xfId="0" applyFont="1" applyAlignment="1">
      <alignment horizontal="center"/>
    </xf>
    <xf numFmtId="0" fontId="9" fillId="0" borderId="8" xfId="0" applyFont="1" applyBorder="1" applyAlignment="1">
      <alignment horizontal="center"/>
    </xf>
    <xf numFmtId="0" fontId="7" fillId="4" borderId="7" xfId="0" applyFont="1" applyFill="1" applyBorder="1" applyAlignment="1">
      <alignment horizontal="center"/>
    </xf>
    <xf numFmtId="0" fontId="7" fillId="4" borderId="0" xfId="0" applyFont="1" applyFill="1" applyAlignment="1">
      <alignment horizontal="center"/>
    </xf>
    <xf numFmtId="0" fontId="7" fillId="0" borderId="0" xfId="0" quotePrefix="1" applyFont="1" applyAlignment="1">
      <alignment horizontal="center" vertical="center"/>
    </xf>
    <xf numFmtId="0" fontId="7" fillId="0" borderId="8" xfId="0" quotePrefix="1" applyFont="1" applyBorder="1" applyAlignment="1">
      <alignment horizontal="center" vertical="center"/>
    </xf>
    <xf numFmtId="164" fontId="9" fillId="0" borderId="0" xfId="0" applyNumberFormat="1" applyFont="1" applyAlignment="1">
      <alignment horizontal="center"/>
    </xf>
    <xf numFmtId="164" fontId="9" fillId="0" borderId="8" xfId="0" applyNumberFormat="1" applyFont="1" applyBorder="1" applyAlignment="1">
      <alignment horizontal="center"/>
    </xf>
    <xf numFmtId="0" fontId="13" fillId="0" borderId="1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center" vertical="center" wrapText="1"/>
    </xf>
    <xf numFmtId="0" fontId="9" fillId="3" borderId="0" xfId="0" applyFont="1" applyFill="1" applyAlignment="1" applyProtection="1">
      <alignment horizontal="center"/>
      <protection locked="0"/>
    </xf>
    <xf numFmtId="0" fontId="9" fillId="3" borderId="8" xfId="0" applyFont="1" applyFill="1" applyBorder="1" applyAlignment="1" applyProtection="1">
      <alignment horizontal="center"/>
      <protection locked="0"/>
    </xf>
    <xf numFmtId="0" fontId="22" fillId="0" borderId="0" xfId="0" applyFont="1" applyAlignment="1">
      <alignment horizontal="center"/>
    </xf>
    <xf numFmtId="0" fontId="22" fillId="0" borderId="8" xfId="0" applyFont="1" applyBorder="1" applyAlignment="1">
      <alignment horizontal="center"/>
    </xf>
  </cellXfs>
  <cellStyles count="8">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Komma" xfId="7" builtinId="3"/>
    <cellStyle name="Standaard" xfId="0" builtinId="0"/>
    <cellStyle name="Standaard 2" xfId="6" xr:uid="{EC259AE7-0CAD-4A37-BB90-B8E13F286978}"/>
    <cellStyle name="Valuta" xfId="3" builtinId="4"/>
    <cellStyle name="Valuta 2" xfId="5"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119063</xdr:rowOff>
    </xdr:from>
    <xdr:to>
      <xdr:col>0</xdr:col>
      <xdr:colOff>4008438</xdr:colOff>
      <xdr:row>6</xdr:row>
      <xdr:rowOff>57468</xdr:rowOff>
    </xdr:to>
    <xdr:pic>
      <xdr:nvPicPr>
        <xdr:cNvPr id="5" name="Afbeelding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119063"/>
          <a:ext cx="3937000" cy="10128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103187</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43840"/>
          <a:ext cx="3937000" cy="102425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137160</xdr:colOff>
      <xdr:row>1</xdr:row>
      <xdr:rowOff>0</xdr:rowOff>
    </xdr:from>
    <xdr:to>
      <xdr:col>2</xdr:col>
      <xdr:colOff>318</xdr:colOff>
      <xdr:row>6</xdr:row>
      <xdr:rowOff>103187</xdr:rowOff>
    </xdr:to>
    <xdr:pic>
      <xdr:nvPicPr>
        <xdr:cNvPr id="2" name="Afbeelding 1">
          <a:extLst>
            <a:ext uri="{FF2B5EF4-FFF2-40B4-BE49-F238E27FC236}">
              <a16:creationId xmlns:a16="http://schemas.microsoft.com/office/drawing/2014/main" id="{C1E70A3F-6C29-49DB-BE14-F9876EFD09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206558" cy="10128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5"/>
  <sheetViews>
    <sheetView tabSelected="1" workbookViewId="0">
      <selection activeCell="A39" sqref="A39"/>
    </sheetView>
  </sheetViews>
  <sheetFormatPr defaultRowHeight="14.25" x14ac:dyDescent="0.45"/>
  <cols>
    <col min="1" max="1" width="65.19921875" customWidth="1"/>
    <col min="2" max="2" width="13.265625" customWidth="1"/>
    <col min="3" max="3" width="13.86328125" customWidth="1"/>
    <col min="4" max="4" width="16.3984375" customWidth="1"/>
  </cols>
  <sheetData>
    <row r="1" spans="1:4" x14ac:dyDescent="0.45">
      <c r="A1" s="1"/>
      <c r="B1" s="8"/>
      <c r="C1" s="8"/>
      <c r="D1" s="9"/>
    </row>
    <row r="2" spans="1:4" x14ac:dyDescent="0.45">
      <c r="A2" s="3"/>
      <c r="B2" s="129" t="s">
        <v>0</v>
      </c>
      <c r="C2" s="129"/>
      <c r="D2" s="130"/>
    </row>
    <row r="3" spans="1:4" x14ac:dyDescent="0.45">
      <c r="A3" s="3"/>
      <c r="D3" s="2"/>
    </row>
    <row r="4" spans="1:4" x14ac:dyDescent="0.45">
      <c r="A4" s="3"/>
      <c r="D4" s="2"/>
    </row>
    <row r="5" spans="1:4" x14ac:dyDescent="0.45">
      <c r="A5" s="3"/>
      <c r="D5" s="2"/>
    </row>
    <row r="6" spans="1:4" x14ac:dyDescent="0.45">
      <c r="A6" s="3"/>
      <c r="D6" s="2"/>
    </row>
    <row r="7" spans="1:4" ht="14.65" thickBot="1" x14ac:dyDescent="0.5">
      <c r="A7" s="3"/>
      <c r="D7" s="2"/>
    </row>
    <row r="8" spans="1:4" ht="21" thickBot="1" x14ac:dyDescent="0.5">
      <c r="A8" s="136" t="s">
        <v>1</v>
      </c>
      <c r="B8" s="137"/>
      <c r="C8" s="137"/>
      <c r="D8" s="138"/>
    </row>
    <row r="9" spans="1:4" x14ac:dyDescent="0.45">
      <c r="A9" s="3"/>
      <c r="D9" s="2"/>
    </row>
    <row r="10" spans="1:4" x14ac:dyDescent="0.45">
      <c r="A10" s="24" t="s">
        <v>2</v>
      </c>
      <c r="B10" s="141"/>
      <c r="C10" s="141"/>
      <c r="D10" s="142"/>
    </row>
    <row r="11" spans="1:4" ht="14.65" thickBot="1" x14ac:dyDescent="0.5">
      <c r="A11" s="3"/>
      <c r="D11" s="2"/>
    </row>
    <row r="12" spans="1:4" ht="58.5" customHeight="1" thickBot="1" x14ac:dyDescent="0.5">
      <c r="A12" s="133" t="s">
        <v>3</v>
      </c>
      <c r="B12" s="134"/>
      <c r="C12" s="134"/>
      <c r="D12" s="135"/>
    </row>
    <row r="13" spans="1:4" ht="44.45" customHeight="1" thickBot="1" x14ac:dyDescent="0.5">
      <c r="A13" s="66" t="s">
        <v>4</v>
      </c>
      <c r="B13" s="143">
        <v>1</v>
      </c>
      <c r="C13" s="144"/>
      <c r="D13" s="145"/>
    </row>
    <row r="14" spans="1:4" ht="14.65" thickBot="1" x14ac:dyDescent="0.5">
      <c r="A14" s="67"/>
      <c r="B14" s="113" t="s">
        <v>73</v>
      </c>
      <c r="C14" s="68" t="s">
        <v>5</v>
      </c>
      <c r="D14" s="69" t="s">
        <v>72</v>
      </c>
    </row>
    <row r="15" spans="1:4" x14ac:dyDescent="0.45">
      <c r="A15" s="70" t="s">
        <v>6</v>
      </c>
      <c r="B15" s="117">
        <f>IF(B13=1,'1 Spec. per medewerker'!G30,IF(B13=2,'2. Spec. alg licentie'!G31,0))</f>
        <v>0</v>
      </c>
      <c r="C15" s="118">
        <f>+B15*0.21</f>
        <v>0</v>
      </c>
      <c r="D15" s="124">
        <f>IF(B13=1,'1 Spec. per medewerker'!I30,IF(B13=2,'2. Spec. alg licentie'!I31,0))</f>
        <v>0</v>
      </c>
    </row>
    <row r="16" spans="1:4" x14ac:dyDescent="0.45">
      <c r="A16" s="114" t="s">
        <v>7</v>
      </c>
      <c r="B16" s="119">
        <f>IF(B13=1,'1 Spec. per medewerker'!G21,IF(B13=2,'2. Spec. alg licentie'!G21,0))</f>
        <v>0</v>
      </c>
      <c r="C16" s="120">
        <f>IF(B13=1,'1 Spec. per medewerker'!H21,IF(B13=2,'2. Spec. alg licentie'!H21,0))</f>
        <v>0</v>
      </c>
      <c r="D16" s="125">
        <f>IF(B13=1,'1 Spec. per medewerker'!I21,IF(B13=2,'2. Spec. alg licentie'!I21,0))</f>
        <v>0</v>
      </c>
    </row>
    <row r="17" spans="1:4" ht="14.65" thickBot="1" x14ac:dyDescent="0.5">
      <c r="A17" s="116" t="s">
        <v>68</v>
      </c>
      <c r="B17" s="121">
        <f>IF(B13=1,'1 Spec. per medewerker'!G33,IF(B13=2,'2. Spec. alg licentie'!G33,0))</f>
        <v>0</v>
      </c>
      <c r="C17" s="122">
        <f>IF(B13=1,'1 Spec. per medewerker'!H33,IF(B13=2,'2. Spec. alg licentie'!H23,0))</f>
        <v>0</v>
      </c>
      <c r="D17" s="126">
        <f>IF(B13=1,'1 Spec. per medewerker'!I33,IF(B13=2,'2. Spec. alg licentie'!I33,0))</f>
        <v>0</v>
      </c>
    </row>
    <row r="18" spans="1:4" ht="14.65" thickBot="1" x14ac:dyDescent="0.5">
      <c r="A18" s="71" t="s">
        <v>8</v>
      </c>
      <c r="B18" s="123"/>
      <c r="C18" s="127"/>
      <c r="D18" s="128">
        <f>+D16+D15+D17</f>
        <v>0</v>
      </c>
    </row>
    <row r="19" spans="1:4" x14ac:dyDescent="0.45">
      <c r="A19" s="72" t="s">
        <v>9</v>
      </c>
      <c r="B19" s="72"/>
      <c r="C19" s="22"/>
      <c r="D19" s="23"/>
    </row>
    <row r="20" spans="1:4" x14ac:dyDescent="0.45">
      <c r="A20" s="14" t="s">
        <v>10</v>
      </c>
      <c r="B20" s="14"/>
      <c r="C20" s="17"/>
      <c r="D20" s="19"/>
    </row>
    <row r="21" spans="1:4" ht="14.65" thickBot="1" x14ac:dyDescent="0.5">
      <c r="A21" s="7" t="s">
        <v>11</v>
      </c>
      <c r="B21" s="21" t="s">
        <v>12</v>
      </c>
      <c r="C21" s="18"/>
      <c r="D21" s="20"/>
    </row>
    <row r="22" spans="1:4" x14ac:dyDescent="0.45">
      <c r="A22" s="3"/>
      <c r="D22" s="2"/>
    </row>
    <row r="23" spans="1:4" ht="73.5" customHeight="1" x14ac:dyDescent="0.45">
      <c r="A23" s="148" t="s">
        <v>74</v>
      </c>
      <c r="B23" s="149"/>
      <c r="C23" s="149"/>
      <c r="D23" s="150"/>
    </row>
    <row r="24" spans="1:4" x14ac:dyDescent="0.45">
      <c r="A24" s="3"/>
      <c r="C24" s="11"/>
      <c r="D24" s="36"/>
    </row>
    <row r="25" spans="1:4" x14ac:dyDescent="0.45">
      <c r="A25" s="12" t="s">
        <v>13</v>
      </c>
      <c r="B25" s="15"/>
      <c r="C25" s="146"/>
      <c r="D25" s="147"/>
    </row>
    <row r="26" spans="1:4" x14ac:dyDescent="0.45">
      <c r="A26" s="3"/>
      <c r="D26" s="2"/>
    </row>
    <row r="27" spans="1:4" ht="22.9" customHeight="1" x14ac:dyDescent="0.45">
      <c r="A27" s="12" t="s">
        <v>14</v>
      </c>
      <c r="B27" s="15"/>
      <c r="C27" s="139"/>
      <c r="D27" s="140"/>
    </row>
    <row r="28" spans="1:4" x14ac:dyDescent="0.45">
      <c r="A28" s="4"/>
      <c r="B28" s="16"/>
      <c r="D28" s="2"/>
    </row>
    <row r="29" spans="1:4" x14ac:dyDescent="0.45">
      <c r="A29" s="3"/>
      <c r="C29" s="131"/>
      <c r="D29" s="132"/>
    </row>
    <row r="30" spans="1:4" x14ac:dyDescent="0.45">
      <c r="A30" s="12" t="s">
        <v>15</v>
      </c>
      <c r="B30" s="15"/>
      <c r="C30" s="131"/>
      <c r="D30" s="132"/>
    </row>
    <row r="31" spans="1:4" x14ac:dyDescent="0.45">
      <c r="A31" s="3"/>
      <c r="C31" s="131"/>
      <c r="D31" s="132"/>
    </row>
    <row r="32" spans="1:4" ht="14.65" thickBot="1" x14ac:dyDescent="0.5">
      <c r="A32" s="10"/>
      <c r="B32" s="5"/>
      <c r="C32" s="5"/>
      <c r="D32" s="6"/>
    </row>
    <row r="35" spans="1:1" x14ac:dyDescent="0.45">
      <c r="A35" s="110" t="s">
        <v>76</v>
      </c>
    </row>
  </sheetData>
  <protectedRanges>
    <protectedRange sqref="B10:D10" name="Bereik1"/>
    <protectedRange sqref="B10" name="Bereik2"/>
    <protectedRange sqref="A21" name="Bereik3"/>
    <protectedRange sqref="C25:D31" name="Bereik4"/>
  </protectedRanges>
  <mergeCells count="9">
    <mergeCell ref="B2:D2"/>
    <mergeCell ref="C29:D31"/>
    <mergeCell ref="A12:D12"/>
    <mergeCell ref="A8:D8"/>
    <mergeCell ref="C27:D27"/>
    <mergeCell ref="B10:D10"/>
    <mergeCell ref="B13:D13"/>
    <mergeCell ref="C25:D25"/>
    <mergeCell ref="A23:D23"/>
  </mergeCells>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AA849F-CF44-4145-AEC6-9BBFD9BEEFE4}">
          <x14:formula1>
            <xm:f>Infoblad!$B$15:$B$16</xm:f>
          </x14:formula1>
          <xm:sqref>B13:D13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5"/>
  <sheetViews>
    <sheetView zoomScaleNormal="100" workbookViewId="0">
      <selection activeCell="D2" sqref="D2"/>
    </sheetView>
  </sheetViews>
  <sheetFormatPr defaultRowHeight="14.25" x14ac:dyDescent="0.45"/>
  <cols>
    <col min="1" max="1" width="6.3984375" customWidth="1"/>
    <col min="2" max="2" width="56.86328125" customWidth="1"/>
    <col min="3" max="3" width="14.73046875" style="13" customWidth="1"/>
    <col min="4" max="4" width="18.265625" style="13" customWidth="1"/>
    <col min="5" max="5" width="18.3984375" style="13" customWidth="1"/>
    <col min="6" max="6" width="9" customWidth="1"/>
    <col min="7" max="7" width="14.3984375" customWidth="1"/>
    <col min="8" max="8" width="12.1328125" customWidth="1"/>
    <col min="9" max="9" width="17.265625" customWidth="1"/>
    <col min="11" max="11" width="12.265625" bestFit="1" customWidth="1"/>
    <col min="12" max="12" width="15" bestFit="1" customWidth="1"/>
    <col min="13" max="13" width="12.265625" bestFit="1" customWidth="1"/>
    <col min="14" max="14" width="15" bestFit="1" customWidth="1"/>
    <col min="17" max="17" width="11" bestFit="1" customWidth="1"/>
  </cols>
  <sheetData>
    <row r="1" spans="1:13" x14ac:dyDescent="0.45">
      <c r="A1" s="1"/>
      <c r="B1" s="8"/>
      <c r="C1" s="26"/>
      <c r="D1" s="26"/>
      <c r="E1" s="26"/>
      <c r="F1" s="8"/>
      <c r="G1" s="8"/>
      <c r="H1" s="8"/>
      <c r="I1" s="9"/>
      <c r="K1" s="35"/>
    </row>
    <row r="2" spans="1:13" x14ac:dyDescent="0.45">
      <c r="A2" s="3"/>
      <c r="D2" s="110" t="s">
        <v>76</v>
      </c>
      <c r="E2" s="111"/>
      <c r="F2" s="112"/>
      <c r="G2" s="112"/>
      <c r="I2" s="2"/>
    </row>
    <row r="3" spans="1:13" x14ac:dyDescent="0.45">
      <c r="A3" s="3"/>
      <c r="I3" s="2"/>
      <c r="L3" s="31"/>
      <c r="M3" s="30"/>
    </row>
    <row r="4" spans="1:13" x14ac:dyDescent="0.45">
      <c r="A4" s="3"/>
      <c r="I4" s="2"/>
      <c r="M4" s="33"/>
    </row>
    <row r="5" spans="1:13" x14ac:dyDescent="0.45">
      <c r="A5" s="3"/>
      <c r="I5" s="2"/>
    </row>
    <row r="6" spans="1:13" x14ac:dyDescent="0.45">
      <c r="A6" s="3"/>
      <c r="I6" s="2"/>
    </row>
    <row r="7" spans="1:13" ht="14.65" thickBot="1" x14ac:dyDescent="0.5">
      <c r="A7" s="10"/>
      <c r="B7" s="5"/>
      <c r="C7" s="27"/>
      <c r="D7" s="27"/>
      <c r="E7" s="27"/>
      <c r="F7" s="5"/>
      <c r="G7" s="5"/>
      <c r="H7" s="5"/>
      <c r="I7" s="6"/>
    </row>
    <row r="8" spans="1:13" ht="21" thickBot="1" x14ac:dyDescent="0.5">
      <c r="A8" s="136" t="s">
        <v>16</v>
      </c>
      <c r="B8" s="137"/>
      <c r="C8" s="137"/>
      <c r="D8" s="137"/>
      <c r="E8" s="137"/>
      <c r="F8" s="137"/>
      <c r="G8" s="137"/>
      <c r="H8" s="137"/>
      <c r="I8" s="138"/>
    </row>
    <row r="9" spans="1:13" x14ac:dyDescent="0.45">
      <c r="A9" s="73"/>
      <c r="B9" s="40"/>
      <c r="C9" s="41"/>
      <c r="D9" s="41"/>
      <c r="E9" s="41"/>
      <c r="F9" s="41"/>
      <c r="G9" s="41"/>
      <c r="H9" s="41"/>
      <c r="I9" s="42"/>
    </row>
    <row r="10" spans="1:13" x14ac:dyDescent="0.45">
      <c r="A10" s="158" t="s">
        <v>2</v>
      </c>
      <c r="B10" s="159"/>
      <c r="C10" s="160">
        <f>IF(+'Totaal inschrijfprijs'!B10="Uw bedrijfsnaam hier invullen","",'Totaal inschrijfprijs'!B10)</f>
        <v>0</v>
      </c>
      <c r="D10" s="160"/>
      <c r="E10" s="160"/>
      <c r="F10" s="160"/>
      <c r="G10" s="160"/>
      <c r="H10" s="160"/>
      <c r="I10" s="161"/>
    </row>
    <row r="11" spans="1:13" ht="14.65" thickBot="1" x14ac:dyDescent="0.5">
      <c r="A11" s="43"/>
      <c r="B11" s="44"/>
      <c r="C11" s="45"/>
      <c r="D11" s="45"/>
      <c r="E11" s="45"/>
      <c r="F11" s="44"/>
      <c r="G11" s="44"/>
      <c r="H11" s="44"/>
      <c r="I11" s="46"/>
    </row>
    <row r="12" spans="1:13" x14ac:dyDescent="0.45">
      <c r="A12" s="74" t="s">
        <v>17</v>
      </c>
      <c r="B12" s="75"/>
      <c r="C12" s="76"/>
      <c r="D12" s="76"/>
      <c r="E12" s="76"/>
      <c r="F12" s="75"/>
      <c r="G12" s="77"/>
      <c r="H12" s="75"/>
      <c r="I12" s="78"/>
    </row>
    <row r="13" spans="1:13" ht="27.75" x14ac:dyDescent="0.45">
      <c r="A13" s="79" t="s">
        <v>18</v>
      </c>
      <c r="B13" s="80" t="s">
        <v>19</v>
      </c>
      <c r="C13" s="81" t="s">
        <v>69</v>
      </c>
      <c r="D13" s="81" t="s">
        <v>20</v>
      </c>
      <c r="E13" s="81" t="s">
        <v>21</v>
      </c>
      <c r="F13" s="81" t="s">
        <v>22</v>
      </c>
      <c r="G13" s="115" t="s">
        <v>71</v>
      </c>
      <c r="H13" s="81" t="s">
        <v>23</v>
      </c>
      <c r="I13" s="82" t="s">
        <v>24</v>
      </c>
      <c r="L13" s="25"/>
    </row>
    <row r="14" spans="1:13" x14ac:dyDescent="0.45">
      <c r="A14" s="49" t="s">
        <v>25</v>
      </c>
      <c r="B14" s="80"/>
      <c r="C14" s="81"/>
      <c r="D14" s="81"/>
      <c r="E14" s="81"/>
      <c r="F14" s="81"/>
      <c r="G14" s="81"/>
      <c r="H14" s="81"/>
      <c r="I14" s="82"/>
      <c r="L14" s="25"/>
    </row>
    <row r="15" spans="1:13" x14ac:dyDescent="0.45">
      <c r="A15" s="38">
        <v>1</v>
      </c>
      <c r="B15" s="56" t="s">
        <v>26</v>
      </c>
      <c r="C15" s="83">
        <f>Infoblad!D12</f>
        <v>253</v>
      </c>
      <c r="D15" s="29">
        <v>0</v>
      </c>
      <c r="E15" s="105">
        <f>D15*C15</f>
        <v>0</v>
      </c>
      <c r="F15" s="58">
        <v>14</v>
      </c>
      <c r="G15" s="99">
        <f>+F15*E15</f>
        <v>0</v>
      </c>
      <c r="H15" s="32">
        <f>+G15*0.21</f>
        <v>0</v>
      </c>
      <c r="I15" s="102">
        <f>(H15+G15)</f>
        <v>0</v>
      </c>
      <c r="K15" s="31"/>
      <c r="L15" s="37"/>
    </row>
    <row r="16" spans="1:13" x14ac:dyDescent="0.45">
      <c r="A16" s="38">
        <v>2</v>
      </c>
      <c r="B16" s="59"/>
      <c r="C16" s="57">
        <v>1</v>
      </c>
      <c r="D16" s="29">
        <v>0</v>
      </c>
      <c r="E16" s="105">
        <f t="shared" ref="E16:E20" si="0">D16*C16</f>
        <v>0</v>
      </c>
      <c r="F16" s="58">
        <v>14</v>
      </c>
      <c r="G16" s="99">
        <f t="shared" ref="G16:G20" si="1">+F16*E16</f>
        <v>0</v>
      </c>
      <c r="H16" s="32">
        <f t="shared" ref="H16:H21" si="2">+G16*0.21</f>
        <v>0</v>
      </c>
      <c r="I16" s="102">
        <f t="shared" ref="I16:I20" si="3">(H16+G16)</f>
        <v>0</v>
      </c>
      <c r="K16" s="31"/>
    </row>
    <row r="17" spans="1:12" x14ac:dyDescent="0.45">
      <c r="A17" s="38">
        <v>3</v>
      </c>
      <c r="B17" s="59"/>
      <c r="C17" s="57">
        <v>1</v>
      </c>
      <c r="D17" s="29">
        <v>0</v>
      </c>
      <c r="E17" s="105">
        <f t="shared" si="0"/>
        <v>0</v>
      </c>
      <c r="F17" s="58">
        <v>14</v>
      </c>
      <c r="G17" s="99">
        <f t="shared" si="1"/>
        <v>0</v>
      </c>
      <c r="H17" s="32">
        <f t="shared" si="2"/>
        <v>0</v>
      </c>
      <c r="I17" s="102">
        <f t="shared" si="3"/>
        <v>0</v>
      </c>
      <c r="K17" s="31"/>
    </row>
    <row r="18" spans="1:12" x14ac:dyDescent="0.45">
      <c r="A18" s="38">
        <v>4</v>
      </c>
      <c r="B18" s="59"/>
      <c r="C18" s="57">
        <v>1</v>
      </c>
      <c r="D18" s="29">
        <v>0</v>
      </c>
      <c r="E18" s="105">
        <f t="shared" si="0"/>
        <v>0</v>
      </c>
      <c r="F18" s="58">
        <v>14</v>
      </c>
      <c r="G18" s="99">
        <f t="shared" si="1"/>
        <v>0</v>
      </c>
      <c r="H18" s="32">
        <f t="shared" si="2"/>
        <v>0</v>
      </c>
      <c r="I18" s="102">
        <f t="shared" si="3"/>
        <v>0</v>
      </c>
      <c r="K18" s="31"/>
    </row>
    <row r="19" spans="1:12" x14ac:dyDescent="0.45">
      <c r="A19" s="38">
        <v>5</v>
      </c>
      <c r="B19" s="59"/>
      <c r="C19" s="57">
        <v>1</v>
      </c>
      <c r="D19" s="29">
        <v>0</v>
      </c>
      <c r="E19" s="105">
        <f t="shared" si="0"/>
        <v>0</v>
      </c>
      <c r="F19" s="58">
        <v>14</v>
      </c>
      <c r="G19" s="99">
        <f t="shared" si="1"/>
        <v>0</v>
      </c>
      <c r="H19" s="32">
        <f t="shared" si="2"/>
        <v>0</v>
      </c>
      <c r="I19" s="102">
        <f t="shared" si="3"/>
        <v>0</v>
      </c>
      <c r="K19" s="31"/>
    </row>
    <row r="20" spans="1:12" x14ac:dyDescent="0.45">
      <c r="A20" s="38">
        <v>6</v>
      </c>
      <c r="B20" s="59"/>
      <c r="C20" s="57">
        <v>1</v>
      </c>
      <c r="D20" s="29">
        <v>0</v>
      </c>
      <c r="E20" s="105">
        <f t="shared" si="0"/>
        <v>0</v>
      </c>
      <c r="F20" s="58">
        <v>14</v>
      </c>
      <c r="G20" s="100">
        <f t="shared" si="1"/>
        <v>0</v>
      </c>
      <c r="H20" s="50">
        <f t="shared" si="2"/>
        <v>0</v>
      </c>
      <c r="I20" s="103">
        <f t="shared" si="3"/>
        <v>0</v>
      </c>
      <c r="K20" s="31"/>
      <c r="L20" t="s">
        <v>27</v>
      </c>
    </row>
    <row r="21" spans="1:12" x14ac:dyDescent="0.45">
      <c r="A21" s="38"/>
      <c r="B21" s="56"/>
      <c r="C21" s="57"/>
      <c r="D21" s="58"/>
      <c r="E21" s="58"/>
      <c r="F21" s="58"/>
      <c r="G21" s="51">
        <f>SUM(G15:G20)</f>
        <v>0</v>
      </c>
      <c r="H21" s="51">
        <f t="shared" si="2"/>
        <v>0</v>
      </c>
      <c r="I21" s="84">
        <f>SUM(I15:I20)</f>
        <v>0</v>
      </c>
      <c r="K21" s="31"/>
    </row>
    <row r="22" spans="1:12" x14ac:dyDescent="0.45">
      <c r="A22" s="49" t="s">
        <v>28</v>
      </c>
      <c r="B22" s="62"/>
      <c r="C22" s="63"/>
      <c r="D22" s="64"/>
      <c r="E22" s="64"/>
      <c r="F22" s="64"/>
      <c r="G22" s="32"/>
      <c r="H22" s="32"/>
      <c r="I22" s="104"/>
      <c r="K22" s="31"/>
    </row>
    <row r="23" spans="1:12" x14ac:dyDescent="0.45">
      <c r="A23" s="38">
        <v>7</v>
      </c>
      <c r="B23" s="56" t="s">
        <v>29</v>
      </c>
      <c r="C23" s="57">
        <v>1</v>
      </c>
      <c r="D23" s="29">
        <v>0</v>
      </c>
      <c r="E23" s="58"/>
      <c r="F23" s="60"/>
      <c r="G23" s="99">
        <f>C23*D23</f>
        <v>0</v>
      </c>
      <c r="H23" s="32">
        <f>+G23*0.21</f>
        <v>0</v>
      </c>
      <c r="I23" s="102">
        <f>+H23+G23</f>
        <v>0</v>
      </c>
      <c r="K23" s="31"/>
    </row>
    <row r="24" spans="1:12" x14ac:dyDescent="0.45">
      <c r="A24" s="38">
        <v>8</v>
      </c>
      <c r="B24" s="56" t="s">
        <v>30</v>
      </c>
      <c r="C24" s="57">
        <v>3</v>
      </c>
      <c r="D24" s="29">
        <v>0</v>
      </c>
      <c r="E24" s="58"/>
      <c r="F24" s="60"/>
      <c r="G24" s="99">
        <f>C24*D24</f>
        <v>0</v>
      </c>
      <c r="H24" s="32">
        <f t="shared" ref="H24" si="4">+G24*0.21</f>
        <v>0</v>
      </c>
      <c r="I24" s="102">
        <f t="shared" ref="I24" si="5">+H24+G24</f>
        <v>0</v>
      </c>
      <c r="K24" s="31"/>
    </row>
    <row r="25" spans="1:12" x14ac:dyDescent="0.45">
      <c r="A25" s="38">
        <v>9</v>
      </c>
      <c r="B25" s="56" t="s">
        <v>31</v>
      </c>
      <c r="C25" s="57">
        <v>10</v>
      </c>
      <c r="D25" s="29">
        <v>0</v>
      </c>
      <c r="E25" s="58"/>
      <c r="F25" s="60"/>
      <c r="G25" s="99">
        <f>C25*D25</f>
        <v>0</v>
      </c>
      <c r="H25" s="32">
        <f t="shared" ref="H25" si="6">+G25*0.21</f>
        <v>0</v>
      </c>
      <c r="I25" s="102">
        <f t="shared" ref="I25" si="7">+H25+G25</f>
        <v>0</v>
      </c>
      <c r="K25" s="31"/>
      <c r="L25" t="s">
        <v>27</v>
      </c>
    </row>
    <row r="26" spans="1:12" x14ac:dyDescent="0.45">
      <c r="A26" s="38">
        <v>10</v>
      </c>
      <c r="B26" s="56" t="s">
        <v>32</v>
      </c>
      <c r="C26" s="57">
        <v>10</v>
      </c>
      <c r="D26" s="29">
        <v>0</v>
      </c>
      <c r="E26" s="58"/>
      <c r="F26" s="60"/>
      <c r="G26" s="99">
        <f t="shared" ref="G26:G29" si="8">C26*D26</f>
        <v>0</v>
      </c>
      <c r="H26" s="32">
        <f t="shared" ref="H26:H29" si="9">+G26*0.21</f>
        <v>0</v>
      </c>
      <c r="I26" s="102">
        <f t="shared" ref="I26:I28" si="10">+H26+G26</f>
        <v>0</v>
      </c>
      <c r="K26" s="31"/>
    </row>
    <row r="27" spans="1:12" x14ac:dyDescent="0.45">
      <c r="A27" s="38">
        <v>11</v>
      </c>
      <c r="B27" s="56" t="s">
        <v>33</v>
      </c>
      <c r="C27" s="57">
        <v>2</v>
      </c>
      <c r="D27" s="29">
        <v>0</v>
      </c>
      <c r="E27" s="58"/>
      <c r="F27" s="60"/>
      <c r="G27" s="99">
        <f t="shared" si="8"/>
        <v>0</v>
      </c>
      <c r="H27" s="32">
        <f t="shared" si="9"/>
        <v>0</v>
      </c>
      <c r="I27" s="102">
        <f t="shared" si="10"/>
        <v>0</v>
      </c>
      <c r="K27" s="31"/>
    </row>
    <row r="28" spans="1:12" x14ac:dyDescent="0.45">
      <c r="A28" s="38">
        <v>12</v>
      </c>
      <c r="B28" s="59"/>
      <c r="C28" s="57">
        <v>1</v>
      </c>
      <c r="D28" s="29">
        <v>0</v>
      </c>
      <c r="E28" s="58"/>
      <c r="F28" s="60"/>
      <c r="G28" s="99">
        <f t="shared" si="8"/>
        <v>0</v>
      </c>
      <c r="H28" s="32">
        <f t="shared" si="9"/>
        <v>0</v>
      </c>
      <c r="I28" s="102">
        <f t="shared" si="10"/>
        <v>0</v>
      </c>
      <c r="K28" s="31"/>
    </row>
    <row r="29" spans="1:12" x14ac:dyDescent="0.45">
      <c r="A29" s="38">
        <v>13</v>
      </c>
      <c r="B29" s="59"/>
      <c r="C29" s="57">
        <v>1</v>
      </c>
      <c r="D29" s="29">
        <v>0</v>
      </c>
      <c r="E29" s="58"/>
      <c r="F29" s="60"/>
      <c r="G29" s="99">
        <f t="shared" si="8"/>
        <v>0</v>
      </c>
      <c r="H29" s="50">
        <f t="shared" si="9"/>
        <v>0</v>
      </c>
      <c r="I29" s="103">
        <f>+H29+G29</f>
        <v>0</v>
      </c>
      <c r="K29" s="31"/>
    </row>
    <row r="30" spans="1:12" x14ac:dyDescent="0.45">
      <c r="A30" s="38"/>
      <c r="B30" s="56"/>
      <c r="C30" s="57"/>
      <c r="D30" s="58"/>
      <c r="E30" s="65"/>
      <c r="F30" s="60"/>
      <c r="G30" s="52">
        <f>SUM(G23:G29)</f>
        <v>0</v>
      </c>
      <c r="H30" s="51">
        <f>SUM(H23:H29)</f>
        <v>0</v>
      </c>
      <c r="I30" s="84">
        <f>SUM(I23:I29)</f>
        <v>0</v>
      </c>
      <c r="K30" s="31"/>
    </row>
    <row r="31" spans="1:12" x14ac:dyDescent="0.45">
      <c r="A31" s="106" t="s">
        <v>67</v>
      </c>
      <c r="B31" s="107"/>
      <c r="C31" s="63"/>
      <c r="D31" s="64"/>
      <c r="E31" s="64"/>
      <c r="F31" s="41"/>
      <c r="G31" s="32"/>
      <c r="H31" s="32"/>
      <c r="I31" s="102"/>
      <c r="K31" s="31"/>
    </row>
    <row r="32" spans="1:12" x14ac:dyDescent="0.45">
      <c r="A32" s="108">
        <v>14</v>
      </c>
      <c r="B32" s="109" t="s">
        <v>66</v>
      </c>
      <c r="C32" s="57">
        <v>1</v>
      </c>
      <c r="D32" s="29">
        <v>0</v>
      </c>
      <c r="E32" s="58"/>
      <c r="F32" s="60"/>
      <c r="G32" s="100">
        <f>D32*C32</f>
        <v>0</v>
      </c>
      <c r="H32" s="50">
        <f t="shared" ref="H32" si="11">+G32*0.21</f>
        <v>0</v>
      </c>
      <c r="I32" s="103">
        <f t="shared" ref="I32" si="12">+H32+G32</f>
        <v>0</v>
      </c>
      <c r="K32" s="31"/>
    </row>
    <row r="33" spans="1:12" x14ac:dyDescent="0.45">
      <c r="A33" s="38"/>
      <c r="B33" s="56"/>
      <c r="C33" s="57"/>
      <c r="D33" s="58"/>
      <c r="E33" s="65"/>
      <c r="F33" s="60"/>
      <c r="G33" s="51">
        <f>G32</f>
        <v>0</v>
      </c>
      <c r="H33" s="51">
        <f>H32</f>
        <v>0</v>
      </c>
      <c r="I33" s="84">
        <f>I32</f>
        <v>0</v>
      </c>
      <c r="K33" s="31"/>
    </row>
    <row r="34" spans="1:12" x14ac:dyDescent="0.45">
      <c r="A34" s="49" t="s">
        <v>34</v>
      </c>
      <c r="B34" s="62"/>
      <c r="C34" s="63"/>
      <c r="D34" s="64"/>
      <c r="E34" s="64"/>
      <c r="F34" s="41"/>
      <c r="G34" s="32"/>
      <c r="H34" s="32"/>
      <c r="I34" s="102"/>
      <c r="K34" s="31"/>
    </row>
    <row r="35" spans="1:12" x14ac:dyDescent="0.45">
      <c r="A35" s="38">
        <v>15</v>
      </c>
      <c r="B35" s="59" t="s">
        <v>35</v>
      </c>
      <c r="C35" s="61">
        <v>1</v>
      </c>
      <c r="D35" s="29">
        <v>0</v>
      </c>
      <c r="E35" s="58"/>
      <c r="F35" s="60"/>
      <c r="G35" s="99">
        <f t="shared" ref="G35:G39" si="13">D35*C35</f>
        <v>0</v>
      </c>
      <c r="H35" s="32">
        <f t="shared" ref="H35:H39" si="14">+G35*0.21</f>
        <v>0</v>
      </c>
      <c r="I35" s="102">
        <f>+H35+G35</f>
        <v>0</v>
      </c>
      <c r="K35" s="98"/>
      <c r="L35" t="s">
        <v>27</v>
      </c>
    </row>
    <row r="36" spans="1:12" x14ac:dyDescent="0.45">
      <c r="A36" s="38">
        <v>16</v>
      </c>
      <c r="B36" s="59" t="s">
        <v>36</v>
      </c>
      <c r="C36" s="61">
        <v>1</v>
      </c>
      <c r="D36" s="29">
        <v>0</v>
      </c>
      <c r="E36" s="58"/>
      <c r="F36" s="60"/>
      <c r="G36" s="99">
        <f t="shared" si="13"/>
        <v>0</v>
      </c>
      <c r="H36" s="32">
        <f t="shared" ref="H36:H37" si="15">+G36*0.21</f>
        <v>0</v>
      </c>
      <c r="I36" s="102">
        <f t="shared" ref="I36" si="16">+H36+G36</f>
        <v>0</v>
      </c>
      <c r="K36" s="98"/>
    </row>
    <row r="37" spans="1:12" x14ac:dyDescent="0.45">
      <c r="A37" s="38">
        <v>17</v>
      </c>
      <c r="B37" s="59"/>
      <c r="C37" s="61">
        <v>1</v>
      </c>
      <c r="D37" s="29">
        <v>0</v>
      </c>
      <c r="E37" s="58"/>
      <c r="F37" s="60"/>
      <c r="G37" s="99">
        <f t="shared" si="13"/>
        <v>0</v>
      </c>
      <c r="H37" s="32">
        <f t="shared" si="15"/>
        <v>0</v>
      </c>
      <c r="I37" s="102">
        <f>+H37+G37</f>
        <v>0</v>
      </c>
      <c r="K37" s="98"/>
    </row>
    <row r="38" spans="1:12" x14ac:dyDescent="0.45">
      <c r="A38" s="38">
        <v>18</v>
      </c>
      <c r="B38" s="59"/>
      <c r="C38" s="61">
        <v>1</v>
      </c>
      <c r="D38" s="29">
        <v>0</v>
      </c>
      <c r="E38" s="58"/>
      <c r="F38" s="60"/>
      <c r="G38" s="99">
        <f t="shared" si="13"/>
        <v>0</v>
      </c>
      <c r="H38" s="32">
        <f t="shared" si="14"/>
        <v>0</v>
      </c>
      <c r="I38" s="102">
        <f t="shared" ref="I38" si="17">+H38+G38</f>
        <v>0</v>
      </c>
      <c r="K38" s="98"/>
    </row>
    <row r="39" spans="1:12" x14ac:dyDescent="0.45">
      <c r="A39" s="38">
        <v>19</v>
      </c>
      <c r="B39" s="59"/>
      <c r="C39" s="61">
        <v>1</v>
      </c>
      <c r="D39" s="29">
        <v>0</v>
      </c>
      <c r="E39" s="58"/>
      <c r="F39" s="60"/>
      <c r="G39" s="100">
        <f t="shared" si="13"/>
        <v>0</v>
      </c>
      <c r="H39" s="50">
        <f t="shared" si="14"/>
        <v>0</v>
      </c>
      <c r="I39" s="103">
        <f>+H39+G39</f>
        <v>0</v>
      </c>
      <c r="K39" s="98"/>
    </row>
    <row r="40" spans="1:12" x14ac:dyDescent="0.45">
      <c r="A40" s="38"/>
      <c r="B40" s="56"/>
      <c r="C40" s="57"/>
      <c r="D40" s="58"/>
      <c r="E40" s="58"/>
      <c r="F40" s="60"/>
      <c r="G40" s="51">
        <f>SUM(G35:G39)</f>
        <v>0</v>
      </c>
      <c r="H40" s="51">
        <f>SUM(H35:H39)</f>
        <v>0</v>
      </c>
      <c r="I40" s="84">
        <f>SUM(I35:I39)</f>
        <v>0</v>
      </c>
      <c r="K40" s="31"/>
    </row>
    <row r="41" spans="1:12" ht="14.65" thickBot="1" x14ac:dyDescent="0.5">
      <c r="A41" s="43"/>
      <c r="B41" s="44"/>
      <c r="C41" s="45"/>
      <c r="D41" s="45"/>
      <c r="E41" s="45"/>
      <c r="F41" s="44"/>
      <c r="G41" s="44"/>
      <c r="H41" s="44"/>
      <c r="I41" s="46"/>
      <c r="K41" s="98"/>
    </row>
    <row r="42" spans="1:12" x14ac:dyDescent="0.45">
      <c r="A42" s="48"/>
      <c r="B42" s="41"/>
      <c r="C42" s="47"/>
      <c r="D42" s="47"/>
      <c r="E42" s="47"/>
      <c r="G42" s="41"/>
      <c r="H42" s="41"/>
      <c r="I42" s="42"/>
      <c r="K42" s="34"/>
    </row>
    <row r="43" spans="1:12" x14ac:dyDescent="0.45">
      <c r="A43" s="48"/>
      <c r="B43" s="41"/>
      <c r="C43" s="47"/>
      <c r="D43" s="47"/>
      <c r="E43" s="47"/>
      <c r="F43" s="40" t="s">
        <v>37</v>
      </c>
      <c r="G43" s="40"/>
      <c r="H43" s="156" t="s">
        <v>38</v>
      </c>
      <c r="I43" s="157"/>
    </row>
    <row r="44" spans="1:12" x14ac:dyDescent="0.45">
      <c r="A44" s="12" t="s">
        <v>39</v>
      </c>
      <c r="B44" s="28"/>
      <c r="C44" s="47"/>
      <c r="D44" s="47"/>
      <c r="E44" s="47"/>
      <c r="F44" s="162" t="str">
        <f>IF(+'Totaal inschrijfprijs'!C25="","",'Totaal inschrijfprijs'!C25)</f>
        <v/>
      </c>
      <c r="G44" s="162"/>
      <c r="H44" s="162"/>
      <c r="I44" s="163"/>
      <c r="L44" t="s">
        <v>27</v>
      </c>
    </row>
    <row r="45" spans="1:12" x14ac:dyDescent="0.45">
      <c r="A45" s="48"/>
      <c r="B45" s="41"/>
      <c r="C45" s="47"/>
      <c r="D45" s="47"/>
      <c r="E45" s="47"/>
      <c r="F45" s="41"/>
      <c r="G45" s="41"/>
      <c r="H45" s="41"/>
      <c r="I45" s="42"/>
    </row>
    <row r="46" spans="1:12" x14ac:dyDescent="0.45">
      <c r="A46" s="12" t="s">
        <v>40</v>
      </c>
      <c r="B46" s="15"/>
      <c r="C46" s="47"/>
      <c r="D46" s="47"/>
      <c r="E46" s="47"/>
      <c r="F46" s="156" t="str">
        <f>IF(+'Totaal inschrijfprijs'!C27="","",'Totaal inschrijfprijs'!C27)</f>
        <v/>
      </c>
      <c r="G46" s="156"/>
      <c r="H46" s="156"/>
      <c r="I46" s="157"/>
    </row>
    <row r="47" spans="1:12" x14ac:dyDescent="0.45">
      <c r="A47" s="4"/>
      <c r="B47" s="16"/>
      <c r="C47" s="47"/>
      <c r="D47" s="47"/>
      <c r="E47" s="47"/>
      <c r="F47" s="41"/>
      <c r="G47" s="41"/>
      <c r="H47" s="41"/>
      <c r="I47" s="42"/>
    </row>
    <row r="48" spans="1:12" x14ac:dyDescent="0.45">
      <c r="A48" s="48"/>
      <c r="B48" s="41"/>
      <c r="C48" s="47"/>
      <c r="D48" s="47"/>
      <c r="E48" s="47"/>
      <c r="F48" s="154"/>
      <c r="G48" s="154"/>
      <c r="H48" s="154"/>
      <c r="I48" s="155"/>
    </row>
    <row r="49" spans="1:10" x14ac:dyDescent="0.45">
      <c r="A49" s="12" t="s">
        <v>41</v>
      </c>
      <c r="B49" s="15"/>
      <c r="C49" s="47"/>
      <c r="D49" s="47"/>
      <c r="E49" s="47"/>
      <c r="F49" s="154"/>
      <c r="G49" s="154"/>
      <c r="H49" s="154"/>
      <c r="I49" s="155"/>
    </row>
    <row r="50" spans="1:10" x14ac:dyDescent="0.45">
      <c r="A50" s="48"/>
      <c r="B50" s="41"/>
      <c r="C50" s="47"/>
      <c r="D50" s="47"/>
      <c r="E50" s="47"/>
      <c r="F50" s="154"/>
      <c r="G50" s="154"/>
      <c r="H50" s="154"/>
      <c r="I50" s="155"/>
    </row>
    <row r="51" spans="1:10" ht="14.65" thickBot="1" x14ac:dyDescent="0.5">
      <c r="A51" s="43"/>
      <c r="B51" s="44"/>
      <c r="C51" s="44"/>
      <c r="D51" s="44"/>
      <c r="E51" s="44"/>
      <c r="F51" s="44"/>
      <c r="G51" s="44"/>
      <c r="H51" s="44"/>
      <c r="I51" s="46"/>
    </row>
    <row r="53" spans="1:10" ht="14.65" thickBot="1" x14ac:dyDescent="0.5"/>
    <row r="54" spans="1:10" ht="35.25" customHeight="1" x14ac:dyDescent="0.45">
      <c r="A54" s="164" t="s">
        <v>42</v>
      </c>
      <c r="B54" s="165"/>
      <c r="C54" s="165"/>
      <c r="D54" s="165"/>
      <c r="E54" s="165"/>
      <c r="F54" s="165"/>
      <c r="G54" s="165"/>
      <c r="H54" s="165"/>
      <c r="I54" s="166"/>
      <c r="J54" s="53"/>
    </row>
    <row r="55" spans="1:10" ht="35.85" customHeight="1" thickBot="1" x14ac:dyDescent="0.5">
      <c r="A55" s="151" t="s">
        <v>43</v>
      </c>
      <c r="B55" s="152"/>
      <c r="C55" s="152"/>
      <c r="D55" s="152"/>
      <c r="E55" s="152"/>
      <c r="F55" s="152"/>
      <c r="G55" s="152"/>
      <c r="H55" s="152"/>
      <c r="I55" s="153"/>
      <c r="J55" s="53"/>
    </row>
  </sheetData>
  <sheetProtection selectLockedCells="1"/>
  <protectedRanges>
    <protectedRange sqref="B15:B20" name="Bereik1"/>
    <protectedRange sqref="B28:B29" name="Bereik2"/>
    <protectedRange sqref="B35:B39" name="Bereik3"/>
    <protectedRange sqref="C16:C20" name="Bereik4"/>
    <protectedRange sqref="C35:C39" name="Bereik5"/>
    <protectedRange sqref="D15:D39" name="Bereik6"/>
  </protectedRanges>
  <mergeCells count="9">
    <mergeCell ref="A55:I55"/>
    <mergeCell ref="F48:I50"/>
    <mergeCell ref="F46:I46"/>
    <mergeCell ref="H43:I43"/>
    <mergeCell ref="A8:I8"/>
    <mergeCell ref="A10:B10"/>
    <mergeCell ref="C10:I10"/>
    <mergeCell ref="F44:I44"/>
    <mergeCell ref="A54:I54"/>
  </mergeCells>
  <phoneticPr fontId="14" type="noConversion"/>
  <pageMargins left="0.23622047244094491" right="0.23622047244094491" top="0.74803149606299213" bottom="0.74803149606299213"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8010-0071-4122-B2FB-09B82D43BCF5}">
  <dimension ref="A1:M70"/>
  <sheetViews>
    <sheetView zoomScaleNormal="100" workbookViewId="0">
      <selection activeCell="D2" sqref="D2"/>
    </sheetView>
  </sheetViews>
  <sheetFormatPr defaultRowHeight="14.25" x14ac:dyDescent="0.45"/>
  <cols>
    <col min="1" max="1" width="6.3984375" customWidth="1"/>
    <col min="2" max="2" width="56.86328125" customWidth="1"/>
    <col min="3" max="3" width="14.73046875" style="13" customWidth="1"/>
    <col min="4" max="4" width="20.796875" style="13" customWidth="1"/>
    <col min="5" max="5" width="18.3984375" style="13" customWidth="1"/>
    <col min="6" max="6" width="9" customWidth="1"/>
    <col min="7" max="7" width="14.59765625" customWidth="1"/>
    <col min="8" max="8" width="12.1328125" customWidth="1"/>
    <col min="9" max="9" width="19.265625" customWidth="1"/>
    <col min="11" max="11" width="12.265625" bestFit="1" customWidth="1"/>
    <col min="12" max="12" width="15" bestFit="1" customWidth="1"/>
    <col min="13" max="13" width="12.265625" bestFit="1" customWidth="1"/>
    <col min="14" max="14" width="15" bestFit="1" customWidth="1"/>
    <col min="17" max="17" width="11" bestFit="1" customWidth="1"/>
  </cols>
  <sheetData>
    <row r="1" spans="1:13" x14ac:dyDescent="0.45">
      <c r="A1" s="1"/>
      <c r="B1" s="8"/>
      <c r="C1" s="26"/>
      <c r="D1" s="26"/>
      <c r="E1" s="26"/>
      <c r="F1" s="8"/>
      <c r="G1" s="8"/>
      <c r="H1" s="8"/>
      <c r="I1" s="9"/>
      <c r="K1" s="35"/>
    </row>
    <row r="2" spans="1:13" x14ac:dyDescent="0.45">
      <c r="A2" s="3"/>
      <c r="D2" s="110" t="s">
        <v>75</v>
      </c>
      <c r="E2" s="111"/>
      <c r="F2" s="112"/>
      <c r="G2" s="112"/>
      <c r="I2" s="2"/>
    </row>
    <row r="3" spans="1:13" x14ac:dyDescent="0.45">
      <c r="A3" s="3"/>
      <c r="I3" s="2"/>
      <c r="L3" s="31"/>
      <c r="M3" s="30"/>
    </row>
    <row r="4" spans="1:13" x14ac:dyDescent="0.45">
      <c r="A4" s="3"/>
      <c r="I4" s="2"/>
      <c r="M4" s="33"/>
    </row>
    <row r="5" spans="1:13" x14ac:dyDescent="0.45">
      <c r="A5" s="3"/>
      <c r="I5" s="2"/>
    </row>
    <row r="6" spans="1:13" x14ac:dyDescent="0.45">
      <c r="A6" s="3"/>
      <c r="I6" s="2"/>
    </row>
    <row r="7" spans="1:13" ht="14.65" thickBot="1" x14ac:dyDescent="0.5">
      <c r="A7" s="10"/>
      <c r="B7" s="5"/>
      <c r="C7" s="27"/>
      <c r="D7" s="27"/>
      <c r="E7" s="27"/>
      <c r="F7" s="5"/>
      <c r="G7" s="5"/>
      <c r="H7" s="5"/>
      <c r="I7" s="6"/>
    </row>
    <row r="8" spans="1:13" ht="21" thickBot="1" x14ac:dyDescent="0.5">
      <c r="A8" s="136" t="s">
        <v>44</v>
      </c>
      <c r="B8" s="137"/>
      <c r="C8" s="137"/>
      <c r="D8" s="137"/>
      <c r="E8" s="137"/>
      <c r="F8" s="137"/>
      <c r="G8" s="137"/>
      <c r="H8" s="137"/>
      <c r="I8" s="138"/>
    </row>
    <row r="9" spans="1:13" x14ac:dyDescent="0.45">
      <c r="A9" s="73"/>
      <c r="B9" s="40"/>
      <c r="C9" s="41"/>
      <c r="D9" s="41"/>
      <c r="E9" s="41"/>
      <c r="F9" s="41"/>
      <c r="G9" s="41"/>
      <c r="H9" s="41"/>
      <c r="I9" s="42"/>
    </row>
    <row r="10" spans="1:13" x14ac:dyDescent="0.45">
      <c r="A10" s="158" t="s">
        <v>2</v>
      </c>
      <c r="B10" s="159"/>
      <c r="C10" s="160">
        <f>IF(+'Totaal inschrijfprijs'!B10="Uw bedrijfsnaam hier invullen","",'Totaal inschrijfprijs'!B10)</f>
        <v>0</v>
      </c>
      <c r="D10" s="160"/>
      <c r="E10" s="160"/>
      <c r="F10" s="160"/>
      <c r="G10" s="160"/>
      <c r="H10" s="160"/>
      <c r="I10" s="161"/>
    </row>
    <row r="11" spans="1:13" ht="14.65" thickBot="1" x14ac:dyDescent="0.5">
      <c r="A11" s="43"/>
      <c r="B11" s="44"/>
      <c r="C11" s="45"/>
      <c r="D11" s="45"/>
      <c r="E11" s="45"/>
      <c r="F11" s="44"/>
      <c r="G11" s="44"/>
      <c r="H11" s="44"/>
      <c r="I11" s="46"/>
    </row>
    <row r="12" spans="1:13" x14ac:dyDescent="0.45">
      <c r="A12" s="74" t="s">
        <v>45</v>
      </c>
      <c r="B12" s="75"/>
      <c r="C12" s="76"/>
      <c r="D12" s="76"/>
      <c r="E12" s="76"/>
      <c r="F12" s="75"/>
      <c r="G12" s="77"/>
      <c r="H12" s="75"/>
      <c r="I12" s="78"/>
    </row>
    <row r="13" spans="1:13" ht="41.65" x14ac:dyDescent="0.45">
      <c r="A13" s="79" t="s">
        <v>18</v>
      </c>
      <c r="B13" s="80" t="s">
        <v>19</v>
      </c>
      <c r="C13" s="81" t="s">
        <v>46</v>
      </c>
      <c r="D13" s="81" t="s">
        <v>70</v>
      </c>
      <c r="E13" s="81" t="s">
        <v>21</v>
      </c>
      <c r="F13" s="81" t="s">
        <v>22</v>
      </c>
      <c r="G13" s="115" t="s">
        <v>71</v>
      </c>
      <c r="H13" s="81" t="s">
        <v>23</v>
      </c>
      <c r="I13" s="82" t="s">
        <v>24</v>
      </c>
      <c r="L13" s="25"/>
    </row>
    <row r="14" spans="1:13" x14ac:dyDescent="0.45">
      <c r="A14" s="49" t="s">
        <v>25</v>
      </c>
      <c r="B14" s="80"/>
      <c r="C14" s="81"/>
      <c r="D14" s="81"/>
      <c r="E14" s="81"/>
      <c r="F14" s="81"/>
      <c r="G14" s="81"/>
      <c r="H14" s="81"/>
      <c r="I14" s="82"/>
      <c r="L14" s="25"/>
    </row>
    <row r="15" spans="1:13" x14ac:dyDescent="0.45">
      <c r="A15" s="38">
        <v>1</v>
      </c>
      <c r="B15" s="56" t="s">
        <v>26</v>
      </c>
      <c r="C15" s="57">
        <v>1</v>
      </c>
      <c r="D15" s="29">
        <v>0</v>
      </c>
      <c r="E15" s="58">
        <f>+D15*C15</f>
        <v>0</v>
      </c>
      <c r="F15" s="58">
        <v>14</v>
      </c>
      <c r="G15" s="99">
        <f>+F15*E15</f>
        <v>0</v>
      </c>
      <c r="H15" s="32">
        <f>+G15*0.21</f>
        <v>0</v>
      </c>
      <c r="I15" s="102">
        <f>(H15+G15)</f>
        <v>0</v>
      </c>
      <c r="K15" s="31"/>
      <c r="L15" s="37"/>
    </row>
    <row r="16" spans="1:13" x14ac:dyDescent="0.45">
      <c r="A16" s="38">
        <v>2</v>
      </c>
      <c r="B16" s="59"/>
      <c r="C16" s="57">
        <v>1</v>
      </c>
      <c r="D16" s="29">
        <v>0</v>
      </c>
      <c r="E16" s="58">
        <f t="shared" ref="E16:E20" si="0">+D16*C16</f>
        <v>0</v>
      </c>
      <c r="F16" s="58">
        <v>14</v>
      </c>
      <c r="G16" s="99">
        <f t="shared" ref="G16:G20" si="1">+F16*E16</f>
        <v>0</v>
      </c>
      <c r="H16" s="32">
        <f t="shared" ref="H16:H21" si="2">+G16*0.21</f>
        <v>0</v>
      </c>
      <c r="I16" s="102">
        <f t="shared" ref="I16:I20" si="3">(H16+G16)</f>
        <v>0</v>
      </c>
      <c r="K16" s="31"/>
    </row>
    <row r="17" spans="1:11" x14ac:dyDescent="0.45">
      <c r="A17" s="38">
        <v>3</v>
      </c>
      <c r="B17" s="59"/>
      <c r="C17" s="57">
        <v>1</v>
      </c>
      <c r="D17" s="29">
        <v>0</v>
      </c>
      <c r="E17" s="58">
        <f t="shared" si="0"/>
        <v>0</v>
      </c>
      <c r="F17" s="58">
        <v>14</v>
      </c>
      <c r="G17" s="99">
        <f t="shared" si="1"/>
        <v>0</v>
      </c>
      <c r="H17" s="32">
        <f t="shared" si="2"/>
        <v>0</v>
      </c>
      <c r="I17" s="102">
        <f t="shared" si="3"/>
        <v>0</v>
      </c>
      <c r="K17" s="31"/>
    </row>
    <row r="18" spans="1:11" x14ac:dyDescent="0.45">
      <c r="A18" s="38">
        <v>4</v>
      </c>
      <c r="B18" s="59"/>
      <c r="C18" s="57">
        <v>1</v>
      </c>
      <c r="D18" s="29">
        <v>0</v>
      </c>
      <c r="E18" s="58">
        <f t="shared" si="0"/>
        <v>0</v>
      </c>
      <c r="F18" s="58">
        <v>14</v>
      </c>
      <c r="G18" s="99">
        <f t="shared" si="1"/>
        <v>0</v>
      </c>
      <c r="H18" s="32">
        <f t="shared" si="2"/>
        <v>0</v>
      </c>
      <c r="I18" s="102">
        <f t="shared" si="3"/>
        <v>0</v>
      </c>
      <c r="K18" s="31"/>
    </row>
    <row r="19" spans="1:11" x14ac:dyDescent="0.45">
      <c r="A19" s="38">
        <v>5</v>
      </c>
      <c r="B19" s="59"/>
      <c r="C19" s="57">
        <v>1</v>
      </c>
      <c r="D19" s="29">
        <v>0</v>
      </c>
      <c r="E19" s="58">
        <f t="shared" si="0"/>
        <v>0</v>
      </c>
      <c r="F19" s="58">
        <v>14</v>
      </c>
      <c r="G19" s="99">
        <f t="shared" si="1"/>
        <v>0</v>
      </c>
      <c r="H19" s="32">
        <f t="shared" si="2"/>
        <v>0</v>
      </c>
      <c r="I19" s="102">
        <f t="shared" si="3"/>
        <v>0</v>
      </c>
      <c r="K19" s="31"/>
    </row>
    <row r="20" spans="1:11" x14ac:dyDescent="0.45">
      <c r="A20" s="38">
        <v>6</v>
      </c>
      <c r="B20" s="59"/>
      <c r="C20" s="57">
        <v>1</v>
      </c>
      <c r="D20" s="29">
        <v>0</v>
      </c>
      <c r="E20" s="58">
        <f t="shared" si="0"/>
        <v>0</v>
      </c>
      <c r="F20" s="58">
        <v>14</v>
      </c>
      <c r="G20" s="100">
        <f t="shared" si="1"/>
        <v>0</v>
      </c>
      <c r="H20" s="50">
        <f t="shared" si="2"/>
        <v>0</v>
      </c>
      <c r="I20" s="103">
        <f t="shared" si="3"/>
        <v>0</v>
      </c>
      <c r="K20" s="31"/>
    </row>
    <row r="21" spans="1:11" x14ac:dyDescent="0.45">
      <c r="A21" s="38"/>
      <c r="B21" s="56" t="s">
        <v>47</v>
      </c>
      <c r="C21" s="57"/>
      <c r="D21" s="58"/>
      <c r="E21" s="58"/>
      <c r="F21" s="58"/>
      <c r="G21" s="51">
        <f>SUM(G15:G20)</f>
        <v>0</v>
      </c>
      <c r="H21" s="51">
        <f t="shared" si="2"/>
        <v>0</v>
      </c>
      <c r="I21" s="84">
        <f>SUM(I15:I20)</f>
        <v>0</v>
      </c>
      <c r="K21" s="31"/>
    </row>
    <row r="22" spans="1:11" x14ac:dyDescent="0.45">
      <c r="A22" s="38"/>
      <c r="B22" s="56"/>
      <c r="C22" s="57"/>
      <c r="D22" s="58"/>
      <c r="E22" s="58"/>
      <c r="F22" s="58"/>
      <c r="G22" s="32"/>
      <c r="H22" s="32"/>
      <c r="I22" s="102"/>
      <c r="K22" s="31"/>
    </row>
    <row r="23" spans="1:11" x14ac:dyDescent="0.45">
      <c r="A23" s="49" t="s">
        <v>28</v>
      </c>
      <c r="B23" s="56"/>
      <c r="C23" s="57"/>
      <c r="D23" s="58"/>
      <c r="E23" s="58"/>
      <c r="F23" s="58"/>
      <c r="G23" s="32"/>
      <c r="H23" s="32"/>
      <c r="I23" s="102"/>
      <c r="K23" s="31"/>
    </row>
    <row r="24" spans="1:11" x14ac:dyDescent="0.45">
      <c r="A24" s="38">
        <v>7</v>
      </c>
      <c r="B24" s="56" t="s">
        <v>29</v>
      </c>
      <c r="C24" s="57">
        <v>1</v>
      </c>
      <c r="D24" s="29">
        <v>0</v>
      </c>
      <c r="E24" s="58"/>
      <c r="F24" s="60"/>
      <c r="G24" s="99">
        <f>C24*D24</f>
        <v>0</v>
      </c>
      <c r="H24" s="32">
        <f>+G24*0.21</f>
        <v>0</v>
      </c>
      <c r="I24" s="102">
        <f>+H24+G24</f>
        <v>0</v>
      </c>
      <c r="K24" s="31"/>
    </row>
    <row r="25" spans="1:11" x14ac:dyDescent="0.45">
      <c r="A25" s="38">
        <v>8</v>
      </c>
      <c r="B25" s="56" t="s">
        <v>30</v>
      </c>
      <c r="C25" s="57">
        <v>3</v>
      </c>
      <c r="D25" s="29">
        <v>0</v>
      </c>
      <c r="E25" s="58"/>
      <c r="F25" s="60"/>
      <c r="G25" s="99">
        <f t="shared" ref="G25:G30" si="4">C25*D25</f>
        <v>0</v>
      </c>
      <c r="H25" s="32">
        <f t="shared" ref="H25" si="5">+G25*0.21</f>
        <v>0</v>
      </c>
      <c r="I25" s="102">
        <f t="shared" ref="I25" si="6">+H25+G25</f>
        <v>0</v>
      </c>
      <c r="K25" s="31"/>
    </row>
    <row r="26" spans="1:11" x14ac:dyDescent="0.45">
      <c r="A26" s="38">
        <v>9</v>
      </c>
      <c r="B26" s="56" t="s">
        <v>31</v>
      </c>
      <c r="C26" s="57">
        <v>10</v>
      </c>
      <c r="D26" s="29">
        <v>0</v>
      </c>
      <c r="E26" s="58"/>
      <c r="F26" s="60"/>
      <c r="G26" s="99">
        <f t="shared" si="4"/>
        <v>0</v>
      </c>
      <c r="H26" s="32">
        <f t="shared" ref="H26:H28" si="7">+G26*0.21</f>
        <v>0</v>
      </c>
      <c r="I26" s="102">
        <f t="shared" ref="I26:I28" si="8">+H26+G26</f>
        <v>0</v>
      </c>
      <c r="K26" s="31"/>
    </row>
    <row r="27" spans="1:11" x14ac:dyDescent="0.45">
      <c r="A27" s="38">
        <v>10</v>
      </c>
      <c r="B27" s="56" t="s">
        <v>32</v>
      </c>
      <c r="C27" s="57">
        <v>10</v>
      </c>
      <c r="D27" s="29">
        <v>0</v>
      </c>
      <c r="E27" s="58"/>
      <c r="F27" s="60"/>
      <c r="G27" s="99">
        <f t="shared" si="4"/>
        <v>0</v>
      </c>
      <c r="H27" s="32">
        <f t="shared" si="7"/>
        <v>0</v>
      </c>
      <c r="I27" s="102">
        <f t="shared" si="8"/>
        <v>0</v>
      </c>
      <c r="K27" s="31"/>
    </row>
    <row r="28" spans="1:11" x14ac:dyDescent="0.45">
      <c r="A28" s="38">
        <v>11</v>
      </c>
      <c r="B28" s="56" t="s">
        <v>48</v>
      </c>
      <c r="C28" s="57">
        <v>2</v>
      </c>
      <c r="D28" s="29">
        <v>0</v>
      </c>
      <c r="E28" s="58"/>
      <c r="F28" s="60"/>
      <c r="G28" s="99">
        <f t="shared" si="4"/>
        <v>0</v>
      </c>
      <c r="H28" s="32">
        <f t="shared" si="7"/>
        <v>0</v>
      </c>
      <c r="I28" s="102">
        <f t="shared" si="8"/>
        <v>0</v>
      </c>
      <c r="K28" s="31"/>
    </row>
    <row r="29" spans="1:11" x14ac:dyDescent="0.45">
      <c r="A29" s="38">
        <v>12</v>
      </c>
      <c r="B29" s="59"/>
      <c r="C29" s="57">
        <v>1</v>
      </c>
      <c r="D29" s="29">
        <v>0</v>
      </c>
      <c r="E29" s="58"/>
      <c r="F29" s="60"/>
      <c r="G29" s="99">
        <f t="shared" si="4"/>
        <v>0</v>
      </c>
      <c r="H29" s="32">
        <f t="shared" ref="H29:H30" si="9">+G29*0.21</f>
        <v>0</v>
      </c>
      <c r="I29" s="102">
        <f t="shared" ref="I29" si="10">+H29+G29</f>
        <v>0</v>
      </c>
      <c r="K29" s="31"/>
    </row>
    <row r="30" spans="1:11" x14ac:dyDescent="0.45">
      <c r="A30" s="38">
        <v>13</v>
      </c>
      <c r="B30" s="59"/>
      <c r="C30" s="57">
        <v>1</v>
      </c>
      <c r="D30" s="29">
        <v>0</v>
      </c>
      <c r="E30" s="58"/>
      <c r="F30" s="60"/>
      <c r="G30" s="99">
        <f t="shared" si="4"/>
        <v>0</v>
      </c>
      <c r="H30" s="50">
        <f t="shared" si="9"/>
        <v>0</v>
      </c>
      <c r="I30" s="103">
        <f>+H30+G30</f>
        <v>0</v>
      </c>
      <c r="K30" s="31"/>
    </row>
    <row r="31" spans="1:11" x14ac:dyDescent="0.45">
      <c r="A31" s="38"/>
      <c r="B31" s="56"/>
      <c r="C31" s="57"/>
      <c r="D31" s="58"/>
      <c r="E31" s="60"/>
      <c r="F31" s="60"/>
      <c r="G31" s="52">
        <f>SUM(G24:G30)</f>
        <v>0</v>
      </c>
      <c r="H31" s="51">
        <f>SUM(H24:H30)</f>
        <v>0</v>
      </c>
      <c r="I31" s="84">
        <f>SUM(I24:I30)</f>
        <v>0</v>
      </c>
      <c r="K31" s="31"/>
    </row>
    <row r="32" spans="1:11" x14ac:dyDescent="0.45">
      <c r="A32" s="106" t="s">
        <v>67</v>
      </c>
      <c r="B32" s="107"/>
      <c r="C32" s="63"/>
      <c r="D32" s="64"/>
      <c r="E32" s="60"/>
      <c r="F32" s="60"/>
      <c r="G32" s="101"/>
      <c r="H32" s="51"/>
      <c r="I32" s="84"/>
      <c r="K32" s="31"/>
    </row>
    <row r="33" spans="1:11" x14ac:dyDescent="0.45">
      <c r="A33" s="108">
        <v>14</v>
      </c>
      <c r="B33" s="109" t="s">
        <v>66</v>
      </c>
      <c r="C33" s="57">
        <v>1</v>
      </c>
      <c r="D33" s="29">
        <v>0</v>
      </c>
      <c r="E33" s="60"/>
      <c r="F33" s="60"/>
      <c r="G33" s="100">
        <f>D33*C33</f>
        <v>0</v>
      </c>
      <c r="H33" s="50">
        <f t="shared" ref="H33" si="11">+G33*0.21</f>
        <v>0</v>
      </c>
      <c r="I33" s="103">
        <f t="shared" ref="I33" si="12">+H33+G33</f>
        <v>0</v>
      </c>
      <c r="K33" s="31"/>
    </row>
    <row r="34" spans="1:11" x14ac:dyDescent="0.45">
      <c r="A34" s="38"/>
      <c r="B34" s="56"/>
      <c r="C34" s="57"/>
      <c r="D34" s="58"/>
      <c r="E34" s="60"/>
      <c r="F34" s="60"/>
      <c r="G34" s="51">
        <f>G33</f>
        <v>0</v>
      </c>
      <c r="H34" s="51">
        <f>H33</f>
        <v>0</v>
      </c>
      <c r="I34" s="84">
        <f>I33</f>
        <v>0</v>
      </c>
      <c r="K34" s="31"/>
    </row>
    <row r="35" spans="1:11" x14ac:dyDescent="0.45">
      <c r="A35" s="38"/>
      <c r="B35" s="56"/>
      <c r="C35" s="57"/>
      <c r="D35" s="58"/>
      <c r="E35" s="60"/>
      <c r="F35" s="60"/>
      <c r="G35" s="101"/>
      <c r="H35" s="51"/>
      <c r="I35" s="84"/>
      <c r="K35" s="31"/>
    </row>
    <row r="36" spans="1:11" x14ac:dyDescent="0.45">
      <c r="A36" s="49" t="s">
        <v>34</v>
      </c>
      <c r="B36" s="56"/>
      <c r="C36" s="57"/>
      <c r="D36" s="58"/>
      <c r="E36" s="58"/>
      <c r="F36" s="60"/>
      <c r="G36" s="32"/>
      <c r="H36" s="32"/>
      <c r="I36" s="102"/>
      <c r="K36" s="31"/>
    </row>
    <row r="37" spans="1:11" x14ac:dyDescent="0.45">
      <c r="A37" s="38">
        <v>15</v>
      </c>
      <c r="B37" s="59" t="s">
        <v>36</v>
      </c>
      <c r="C37" s="61">
        <v>1</v>
      </c>
      <c r="D37" s="29">
        <v>0</v>
      </c>
      <c r="E37" s="58"/>
      <c r="F37" s="60"/>
      <c r="G37" s="99">
        <f t="shared" ref="G37:G41" si="13">D37*C37</f>
        <v>0</v>
      </c>
      <c r="H37" s="32">
        <f t="shared" ref="H37:H41" si="14">+G37*0.21</f>
        <v>0</v>
      </c>
      <c r="I37" s="102">
        <f t="shared" ref="I37" si="15">+H37+G37</f>
        <v>0</v>
      </c>
      <c r="K37" s="31"/>
    </row>
    <row r="38" spans="1:11" x14ac:dyDescent="0.45">
      <c r="A38" s="38">
        <v>16</v>
      </c>
      <c r="B38" s="59"/>
      <c r="C38" s="61">
        <v>1</v>
      </c>
      <c r="D38" s="29">
        <v>0</v>
      </c>
      <c r="E38" s="58"/>
      <c r="F38" s="60"/>
      <c r="G38" s="99">
        <f t="shared" si="13"/>
        <v>0</v>
      </c>
      <c r="H38" s="32">
        <f t="shared" si="14"/>
        <v>0</v>
      </c>
      <c r="I38" s="102">
        <f>+H38+G38</f>
        <v>0</v>
      </c>
      <c r="K38" s="31"/>
    </row>
    <row r="39" spans="1:11" x14ac:dyDescent="0.45">
      <c r="A39" s="38">
        <v>17</v>
      </c>
      <c r="B39" s="59"/>
      <c r="C39" s="61">
        <v>1</v>
      </c>
      <c r="D39" s="29">
        <v>0</v>
      </c>
      <c r="E39" s="58"/>
      <c r="F39" s="60"/>
      <c r="G39" s="99">
        <f t="shared" si="13"/>
        <v>0</v>
      </c>
      <c r="H39" s="32">
        <f>+G39*0.21</f>
        <v>0</v>
      </c>
      <c r="I39" s="102">
        <f>+H39+G39</f>
        <v>0</v>
      </c>
      <c r="K39" s="31"/>
    </row>
    <row r="40" spans="1:11" x14ac:dyDescent="0.45">
      <c r="A40" s="38">
        <v>18</v>
      </c>
      <c r="B40" s="59"/>
      <c r="C40" s="61">
        <v>1</v>
      </c>
      <c r="D40" s="29">
        <v>0</v>
      </c>
      <c r="E40" s="58"/>
      <c r="F40" s="60"/>
      <c r="G40" s="99">
        <f t="shared" si="13"/>
        <v>0</v>
      </c>
      <c r="H40" s="32">
        <f>+G40*0.21</f>
        <v>0</v>
      </c>
      <c r="I40" s="102">
        <f>+H40+G40</f>
        <v>0</v>
      </c>
      <c r="K40" s="31"/>
    </row>
    <row r="41" spans="1:11" x14ac:dyDescent="0.45">
      <c r="A41" s="38">
        <v>19</v>
      </c>
      <c r="B41" s="59"/>
      <c r="C41" s="61">
        <v>1</v>
      </c>
      <c r="D41" s="29">
        <v>0</v>
      </c>
      <c r="E41" s="58"/>
      <c r="F41" s="60"/>
      <c r="G41" s="100">
        <f t="shared" si="13"/>
        <v>0</v>
      </c>
      <c r="H41" s="50">
        <f t="shared" si="14"/>
        <v>0</v>
      </c>
      <c r="I41" s="103">
        <f>+H41+G41</f>
        <v>0</v>
      </c>
      <c r="K41" s="31"/>
    </row>
    <row r="42" spans="1:11" x14ac:dyDescent="0.45">
      <c r="A42" s="38"/>
      <c r="B42" s="56"/>
      <c r="C42" s="57"/>
      <c r="D42" s="58"/>
      <c r="E42" s="58"/>
      <c r="F42" s="60"/>
      <c r="G42" s="51">
        <f>SUM(G37:G41)</f>
        <v>0</v>
      </c>
      <c r="H42" s="51">
        <f>SUM(H37:H41)</f>
        <v>0</v>
      </c>
      <c r="I42" s="84">
        <f>SUM(I37:I41)</f>
        <v>0</v>
      </c>
      <c r="K42" s="31"/>
    </row>
    <row r="43" spans="1:11" ht="14.65" thickBot="1" x14ac:dyDescent="0.5">
      <c r="A43" s="43"/>
      <c r="B43" s="44"/>
      <c r="C43" s="45"/>
      <c r="D43" s="45"/>
      <c r="E43" s="45"/>
      <c r="F43" s="44"/>
      <c r="G43" s="44"/>
      <c r="H43" s="44"/>
      <c r="I43" s="46"/>
      <c r="K43" s="31"/>
    </row>
    <row r="44" spans="1:11" x14ac:dyDescent="0.45">
      <c r="A44" s="48"/>
      <c r="B44" s="41"/>
      <c r="C44" s="47"/>
      <c r="D44" s="47"/>
      <c r="E44" s="47"/>
      <c r="F44" s="41"/>
      <c r="G44" s="41"/>
      <c r="H44" s="41"/>
      <c r="I44" s="42"/>
      <c r="K44" s="34"/>
    </row>
    <row r="45" spans="1:11" x14ac:dyDescent="0.45">
      <c r="A45" s="48"/>
      <c r="B45" s="41"/>
      <c r="C45" s="47"/>
      <c r="D45" s="47"/>
      <c r="E45" s="47"/>
      <c r="F45" s="40" t="s">
        <v>37</v>
      </c>
      <c r="G45" s="40"/>
      <c r="H45" s="156" t="s">
        <v>38</v>
      </c>
      <c r="I45" s="157"/>
    </row>
    <row r="46" spans="1:11" x14ac:dyDescent="0.45">
      <c r="A46" s="12" t="s">
        <v>39</v>
      </c>
      <c r="B46" s="28"/>
      <c r="C46" s="47"/>
      <c r="D46" s="47"/>
      <c r="E46" s="47"/>
      <c r="F46" s="162" t="str">
        <f>IF(+'Totaal inschrijfprijs'!C25="","",'Totaal inschrijfprijs'!C25)</f>
        <v/>
      </c>
      <c r="G46" s="162"/>
      <c r="H46" s="162"/>
      <c r="I46" s="163"/>
    </row>
    <row r="47" spans="1:11" x14ac:dyDescent="0.45">
      <c r="A47" s="48"/>
      <c r="B47" s="41"/>
      <c r="C47" s="47"/>
      <c r="D47" s="47"/>
      <c r="E47" s="47"/>
      <c r="F47" s="41"/>
      <c r="G47" s="41"/>
      <c r="H47" s="41"/>
      <c r="I47" s="42"/>
    </row>
    <row r="48" spans="1:11" x14ac:dyDescent="0.45">
      <c r="A48" s="12" t="s">
        <v>40</v>
      </c>
      <c r="B48" s="15"/>
      <c r="C48" s="47"/>
      <c r="D48" s="47"/>
      <c r="E48" s="47"/>
      <c r="F48" s="169" t="str">
        <f>IF(+'Totaal inschrijfprijs'!C27="","",'Totaal inschrijfprijs'!C27)</f>
        <v/>
      </c>
      <c r="G48" s="169"/>
      <c r="H48" s="169"/>
      <c r="I48" s="170"/>
    </row>
    <row r="49" spans="1:9" x14ac:dyDescent="0.45">
      <c r="A49" s="4"/>
      <c r="B49" s="16"/>
      <c r="C49" s="47"/>
      <c r="D49" s="47"/>
      <c r="E49" s="47"/>
      <c r="F49" s="41"/>
      <c r="G49" s="41"/>
      <c r="H49" s="41"/>
      <c r="I49" s="42"/>
    </row>
    <row r="50" spans="1:9" x14ac:dyDescent="0.45">
      <c r="A50" s="48"/>
      <c r="B50" s="41"/>
      <c r="C50" s="47"/>
      <c r="D50" s="47"/>
      <c r="E50" s="47"/>
      <c r="F50" s="167"/>
      <c r="G50" s="167"/>
      <c r="H50" s="167"/>
      <c r="I50" s="168"/>
    </row>
    <row r="51" spans="1:9" x14ac:dyDescent="0.45">
      <c r="A51" s="12" t="s">
        <v>41</v>
      </c>
      <c r="B51" s="15"/>
      <c r="C51" s="47"/>
      <c r="D51" s="47"/>
      <c r="E51" s="47"/>
      <c r="F51" s="167"/>
      <c r="G51" s="167"/>
      <c r="H51" s="167"/>
      <c r="I51" s="168"/>
    </row>
    <row r="52" spans="1:9" x14ac:dyDescent="0.45">
      <c r="A52" s="48"/>
      <c r="B52" s="41"/>
      <c r="C52" s="47"/>
      <c r="D52" s="47"/>
      <c r="E52" s="47"/>
      <c r="F52" s="167"/>
      <c r="G52" s="167"/>
      <c r="H52" s="167"/>
      <c r="I52" s="168"/>
    </row>
    <row r="53" spans="1:9" ht="14.65" thickBot="1" x14ac:dyDescent="0.5">
      <c r="A53" s="43"/>
      <c r="B53" s="44"/>
      <c r="C53" s="44"/>
      <c r="D53" s="44"/>
      <c r="E53" s="44"/>
      <c r="F53" s="44"/>
      <c r="G53" s="44"/>
      <c r="H53" s="44"/>
      <c r="I53" s="46"/>
    </row>
    <row r="55" spans="1:9" ht="49.15" customHeight="1" thickBot="1" x14ac:dyDescent="0.5">
      <c r="A55" s="151" t="s">
        <v>43</v>
      </c>
      <c r="B55" s="152"/>
      <c r="C55" s="152"/>
      <c r="D55" s="152"/>
      <c r="E55" s="152"/>
      <c r="F55" s="152"/>
      <c r="G55" s="152"/>
      <c r="H55" s="152"/>
      <c r="I55" s="153"/>
    </row>
    <row r="69" spans="1:1" x14ac:dyDescent="0.45">
      <c r="A69" s="13"/>
    </row>
    <row r="70" spans="1:1" x14ac:dyDescent="0.45">
      <c r="A70" s="13"/>
    </row>
  </sheetData>
  <sheetProtection selectLockedCells="1"/>
  <protectedRanges>
    <protectedRange sqref="D15:D31 D34:D41" name="Bereik1"/>
    <protectedRange sqref="B16:B20" name="Bereik3"/>
    <protectedRange sqref="B29:B30" name="Bereik4"/>
    <protectedRange sqref="B37:C41" name="Bereik5"/>
    <protectedRange sqref="D32:D33" name="Bereik6"/>
  </protectedRanges>
  <mergeCells count="8">
    <mergeCell ref="A55:I55"/>
    <mergeCell ref="F50:I52"/>
    <mergeCell ref="F46:I46"/>
    <mergeCell ref="A8:I8"/>
    <mergeCell ref="A10:B10"/>
    <mergeCell ref="C10:I10"/>
    <mergeCell ref="H45:I45"/>
    <mergeCell ref="F48:I4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1ADBC-9752-4259-BEFB-29BE449A06B2}">
  <dimension ref="B2:F17"/>
  <sheetViews>
    <sheetView workbookViewId="0">
      <selection activeCell="A2" sqref="A2:F20"/>
    </sheetView>
  </sheetViews>
  <sheetFormatPr defaultRowHeight="14.25" x14ac:dyDescent="0.45"/>
  <cols>
    <col min="2" max="2" width="38.1328125" bestFit="1" customWidth="1"/>
    <col min="3" max="3" width="46" bestFit="1" customWidth="1"/>
    <col min="6" max="6" width="22.59765625" bestFit="1" customWidth="1"/>
  </cols>
  <sheetData>
    <row r="2" spans="2:6" ht="14.65" thickBot="1" x14ac:dyDescent="0.5"/>
    <row r="3" spans="2:6" x14ac:dyDescent="0.45">
      <c r="B3" s="85" t="s">
        <v>49</v>
      </c>
      <c r="C3" s="86" t="s">
        <v>50</v>
      </c>
      <c r="D3" s="87" t="s">
        <v>51</v>
      </c>
    </row>
    <row r="4" spans="2:6" x14ac:dyDescent="0.45">
      <c r="B4" s="88" t="s">
        <v>52</v>
      </c>
      <c r="C4" s="89" t="s">
        <v>53</v>
      </c>
      <c r="D4" s="90">
        <v>10</v>
      </c>
    </row>
    <row r="5" spans="2:6" x14ac:dyDescent="0.45">
      <c r="B5" s="88" t="s">
        <v>54</v>
      </c>
      <c r="C5" s="89" t="s">
        <v>55</v>
      </c>
      <c r="D5" s="90">
        <v>15</v>
      </c>
      <c r="F5" s="54"/>
    </row>
    <row r="6" spans="2:6" x14ac:dyDescent="0.45">
      <c r="B6" s="88" t="s">
        <v>33</v>
      </c>
      <c r="C6" s="89" t="s">
        <v>56</v>
      </c>
      <c r="D6" s="90">
        <v>2</v>
      </c>
      <c r="F6" s="39"/>
    </row>
    <row r="7" spans="2:6" x14ac:dyDescent="0.45">
      <c r="B7" s="88" t="s">
        <v>57</v>
      </c>
      <c r="C7" s="89" t="s">
        <v>58</v>
      </c>
      <c r="D7" s="90">
        <v>140</v>
      </c>
      <c r="F7" s="54"/>
    </row>
    <row r="8" spans="2:6" x14ac:dyDescent="0.45">
      <c r="B8" s="88" t="s">
        <v>59</v>
      </c>
      <c r="C8" s="89" t="s">
        <v>60</v>
      </c>
      <c r="D8" s="90">
        <v>75</v>
      </c>
      <c r="F8" s="54"/>
    </row>
    <row r="9" spans="2:6" x14ac:dyDescent="0.45">
      <c r="B9" s="91" t="s">
        <v>61</v>
      </c>
      <c r="C9" s="92" t="s">
        <v>62</v>
      </c>
      <c r="D9" s="93">
        <v>3</v>
      </c>
      <c r="F9" s="54"/>
    </row>
    <row r="10" spans="2:6" x14ac:dyDescent="0.45">
      <c r="B10" s="94" t="s">
        <v>63</v>
      </c>
      <c r="C10" s="95" t="s">
        <v>64</v>
      </c>
      <c r="D10" s="96">
        <v>8</v>
      </c>
      <c r="F10" s="54"/>
    </row>
    <row r="12" spans="2:6" x14ac:dyDescent="0.45">
      <c r="B12" s="35" t="s">
        <v>65</v>
      </c>
      <c r="C12" s="35"/>
      <c r="D12" s="97">
        <f>SUM(D4:D11)</f>
        <v>253</v>
      </c>
    </row>
    <row r="15" spans="2:6" x14ac:dyDescent="0.45">
      <c r="B15">
        <v>1</v>
      </c>
    </row>
    <row r="16" spans="2:6" x14ac:dyDescent="0.45">
      <c r="B16">
        <v>2</v>
      </c>
    </row>
    <row r="17" spans="2:2" ht="15.75" x14ac:dyDescent="0.5">
      <c r="B17" s="55"/>
    </row>
  </sheetData>
  <sheetProtection algorithmName="SHA-512" hashValue="JqXQ+0QLGVRL+hXmNu58l3oJOjqRV3D6m+akFmptLVLwxhKKmhNeMJEMAuAHZOCGeljnfGfIcEuD8mNNoQbK5w==" saltValue="vRsct+cIBDgbQkrC4eJin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haredWithUsers xmlns="eefdb646-f233-4c17-9b42-f985290b7f7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5" ma:contentTypeDescription="Een nieuw document maken." ma:contentTypeScope="" ma:versionID="2637518f297a8d417a0d1fb42943c327">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06e4e43a45ae6e0f4fb815752c5fef30"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69AC5E-2006-469D-ADEE-039315263BFF}">
  <ds:schemaRefs>
    <ds:schemaRef ds:uri="http://schemas.microsoft.com/office/2006/metadata/properties"/>
    <ds:schemaRef ds:uri="http://schemas.microsoft.com/office/infopath/2007/PartnerControls"/>
    <ds:schemaRef ds:uri="2e78e2b2-9583-4240-96db-b18d9de776f5"/>
    <ds:schemaRef ds:uri="c2f4420b-237a-4342-b8ea-610b45c57968"/>
    <ds:schemaRef ds:uri="eefdb646-f233-4c17-9b42-f985290b7f7d"/>
  </ds:schemaRefs>
</ds:datastoreItem>
</file>

<file path=customXml/itemProps2.xml><?xml version="1.0" encoding="utf-8"?>
<ds:datastoreItem xmlns:ds="http://schemas.openxmlformats.org/officeDocument/2006/customXml" ds:itemID="{80D16347-1853-439A-91E9-7952DABD2712}">
  <ds:schemaRefs>
    <ds:schemaRef ds:uri="http://schemas.microsoft.com/sharepoint/v3/contenttype/forms"/>
  </ds:schemaRefs>
</ds:datastoreItem>
</file>

<file path=customXml/itemProps3.xml><?xml version="1.0" encoding="utf-8"?>
<ds:datastoreItem xmlns:ds="http://schemas.openxmlformats.org/officeDocument/2006/customXml" ds:itemID="{EFA127F0-D714-4408-AFDD-133DE022D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Totaal inschrijfprijs</vt:lpstr>
      <vt:lpstr>1 Spec. per medewerker</vt:lpstr>
      <vt:lpstr>2. Spec. alg licentie</vt:lpstr>
      <vt:lpstr>Infoblad</vt:lpstr>
      <vt:lpstr>'Totaal inschrijfprijs'!Afdrukbereik</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2025-03-10T12:09:36Z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