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Abbenhuis inkoopadvies\Klanten\Naturalis\EA Netwerk\Publicatiedocument\"/>
    </mc:Choice>
  </mc:AlternateContent>
  <xr:revisionPtr revIDLastSave="0" documentId="13_ncr:1_{FD6765F7-38C1-408A-9960-CC33DAB19BF4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Tabblad 1 - Prijsformulier" sheetId="1" r:id="rId1"/>
    <sheet name="Tabblad 2 - Prijsbeoordel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7" i="1" l="1"/>
  <c r="U57" i="1"/>
  <c r="T57" i="1"/>
  <c r="S57" i="1"/>
  <c r="R57" i="1"/>
  <c r="Q57" i="1"/>
  <c r="P57" i="1"/>
  <c r="O57" i="1"/>
  <c r="W57" i="1" s="1"/>
  <c r="V56" i="1"/>
  <c r="U56" i="1"/>
  <c r="T56" i="1"/>
  <c r="S56" i="1"/>
  <c r="R56" i="1"/>
  <c r="Q56" i="1"/>
  <c r="P56" i="1"/>
  <c r="O56" i="1"/>
  <c r="W56" i="1" s="1"/>
  <c r="V50" i="1"/>
  <c r="U50" i="1"/>
  <c r="T50" i="1"/>
  <c r="S50" i="1"/>
  <c r="R50" i="1"/>
  <c r="Q50" i="1"/>
  <c r="P50" i="1"/>
  <c r="O50" i="1"/>
  <c r="V49" i="1"/>
  <c r="U49" i="1"/>
  <c r="T49" i="1"/>
  <c r="S49" i="1"/>
  <c r="R49" i="1"/>
  <c r="Q49" i="1"/>
  <c r="P49" i="1"/>
  <c r="O49" i="1"/>
  <c r="D10" i="2"/>
  <c r="W49" i="1" l="1"/>
  <c r="W50" i="1"/>
  <c r="E23" i="2" l="1"/>
  <c r="D8" i="2"/>
  <c r="E20" i="2" s="1"/>
  <c r="F8" i="2" l="1"/>
  <c r="E17" i="2"/>
  <c r="V98" i="1" l="1"/>
  <c r="U98" i="1"/>
  <c r="T98" i="1"/>
  <c r="S98" i="1"/>
  <c r="R98" i="1"/>
  <c r="Q98" i="1"/>
  <c r="P98" i="1"/>
  <c r="O98" i="1"/>
  <c r="V97" i="1"/>
  <c r="U97" i="1"/>
  <c r="T97" i="1"/>
  <c r="S97" i="1"/>
  <c r="R97" i="1"/>
  <c r="Q97" i="1"/>
  <c r="P97" i="1"/>
  <c r="O97" i="1"/>
  <c r="V94" i="1"/>
  <c r="U94" i="1"/>
  <c r="T94" i="1"/>
  <c r="S94" i="1"/>
  <c r="R94" i="1"/>
  <c r="Q94" i="1"/>
  <c r="P94" i="1"/>
  <c r="O94" i="1"/>
  <c r="V93" i="1"/>
  <c r="U93" i="1"/>
  <c r="T93" i="1"/>
  <c r="S93" i="1"/>
  <c r="R93" i="1"/>
  <c r="Q93" i="1"/>
  <c r="P93" i="1"/>
  <c r="O93" i="1"/>
  <c r="V92" i="1"/>
  <c r="U92" i="1"/>
  <c r="T92" i="1"/>
  <c r="S92" i="1"/>
  <c r="R92" i="1"/>
  <c r="Q92" i="1"/>
  <c r="P92" i="1"/>
  <c r="O92" i="1"/>
  <c r="V89" i="1"/>
  <c r="U89" i="1"/>
  <c r="T89" i="1"/>
  <c r="S89" i="1"/>
  <c r="R89" i="1"/>
  <c r="Q89" i="1"/>
  <c r="P89" i="1"/>
  <c r="O89" i="1"/>
  <c r="V88" i="1"/>
  <c r="U88" i="1"/>
  <c r="T88" i="1"/>
  <c r="S88" i="1"/>
  <c r="R88" i="1"/>
  <c r="Q88" i="1"/>
  <c r="P88" i="1"/>
  <c r="O88" i="1"/>
  <c r="V87" i="1"/>
  <c r="U87" i="1"/>
  <c r="T87" i="1"/>
  <c r="S87" i="1"/>
  <c r="R87" i="1"/>
  <c r="Q87" i="1"/>
  <c r="P87" i="1"/>
  <c r="O87" i="1"/>
  <c r="V83" i="1"/>
  <c r="U83" i="1"/>
  <c r="T83" i="1"/>
  <c r="S83" i="1"/>
  <c r="R83" i="1"/>
  <c r="Q83" i="1"/>
  <c r="P83" i="1"/>
  <c r="O83" i="1"/>
  <c r="V80" i="1"/>
  <c r="U80" i="1"/>
  <c r="T80" i="1"/>
  <c r="S80" i="1"/>
  <c r="R80" i="1"/>
  <c r="Q80" i="1"/>
  <c r="P80" i="1"/>
  <c r="O80" i="1"/>
  <c r="V79" i="1"/>
  <c r="U79" i="1"/>
  <c r="T79" i="1"/>
  <c r="S79" i="1"/>
  <c r="R79" i="1"/>
  <c r="Q79" i="1"/>
  <c r="P79" i="1"/>
  <c r="O79" i="1"/>
  <c r="V76" i="1"/>
  <c r="U76" i="1"/>
  <c r="T76" i="1"/>
  <c r="S76" i="1"/>
  <c r="R76" i="1"/>
  <c r="Q76" i="1"/>
  <c r="P76" i="1"/>
  <c r="O76" i="1"/>
  <c r="V75" i="1"/>
  <c r="U75" i="1"/>
  <c r="T75" i="1"/>
  <c r="S75" i="1"/>
  <c r="R75" i="1"/>
  <c r="Q75" i="1"/>
  <c r="P75" i="1"/>
  <c r="O75" i="1"/>
  <c r="V74" i="1"/>
  <c r="U74" i="1"/>
  <c r="T74" i="1"/>
  <c r="S74" i="1"/>
  <c r="R74" i="1"/>
  <c r="Q74" i="1"/>
  <c r="P74" i="1"/>
  <c r="O74" i="1"/>
  <c r="V70" i="1"/>
  <c r="U70" i="1"/>
  <c r="T70" i="1"/>
  <c r="S70" i="1"/>
  <c r="R70" i="1"/>
  <c r="Q70" i="1"/>
  <c r="P70" i="1"/>
  <c r="O70" i="1"/>
  <c r="V69" i="1"/>
  <c r="U69" i="1"/>
  <c r="T69" i="1"/>
  <c r="S69" i="1"/>
  <c r="R69" i="1"/>
  <c r="Q69" i="1"/>
  <c r="P69" i="1"/>
  <c r="O69" i="1"/>
  <c r="V68" i="1"/>
  <c r="U68" i="1"/>
  <c r="T68" i="1"/>
  <c r="S68" i="1"/>
  <c r="R68" i="1"/>
  <c r="Q68" i="1"/>
  <c r="P68" i="1"/>
  <c r="O68" i="1"/>
  <c r="V65" i="1"/>
  <c r="U65" i="1"/>
  <c r="T65" i="1"/>
  <c r="S65" i="1"/>
  <c r="R65" i="1"/>
  <c r="Q65" i="1"/>
  <c r="P65" i="1"/>
  <c r="O65" i="1"/>
  <c r="V64" i="1"/>
  <c r="U64" i="1"/>
  <c r="T64" i="1"/>
  <c r="S64" i="1"/>
  <c r="R64" i="1"/>
  <c r="Q64" i="1"/>
  <c r="P64" i="1"/>
  <c r="O64" i="1"/>
  <c r="V61" i="1"/>
  <c r="U61" i="1"/>
  <c r="T61" i="1"/>
  <c r="S61" i="1"/>
  <c r="R61" i="1"/>
  <c r="Q61" i="1"/>
  <c r="P61" i="1"/>
  <c r="O61" i="1"/>
  <c r="V60" i="1"/>
  <c r="U60" i="1"/>
  <c r="T60" i="1"/>
  <c r="S60" i="1"/>
  <c r="R60" i="1"/>
  <c r="Q60" i="1"/>
  <c r="P60" i="1"/>
  <c r="O60" i="1"/>
  <c r="V55" i="1"/>
  <c r="U55" i="1"/>
  <c r="T55" i="1"/>
  <c r="S55" i="1"/>
  <c r="R55" i="1"/>
  <c r="Q55" i="1"/>
  <c r="P55" i="1"/>
  <c r="O55" i="1"/>
  <c r="V54" i="1"/>
  <c r="U54" i="1"/>
  <c r="T54" i="1"/>
  <c r="S54" i="1"/>
  <c r="R54" i="1"/>
  <c r="Q54" i="1"/>
  <c r="P54" i="1"/>
  <c r="O54" i="1"/>
  <c r="V53" i="1"/>
  <c r="U53" i="1"/>
  <c r="T53" i="1"/>
  <c r="S53" i="1"/>
  <c r="R53" i="1"/>
  <c r="Q53" i="1"/>
  <c r="P53" i="1"/>
  <c r="O53" i="1"/>
  <c r="V48" i="1"/>
  <c r="U48" i="1"/>
  <c r="T48" i="1"/>
  <c r="S48" i="1"/>
  <c r="R48" i="1"/>
  <c r="Q48" i="1"/>
  <c r="P48" i="1"/>
  <c r="O48" i="1"/>
  <c r="V47" i="1"/>
  <c r="U47" i="1"/>
  <c r="T47" i="1"/>
  <c r="S47" i="1"/>
  <c r="R47" i="1"/>
  <c r="Q47" i="1"/>
  <c r="P47" i="1"/>
  <c r="O47" i="1"/>
  <c r="V46" i="1"/>
  <c r="U46" i="1"/>
  <c r="T46" i="1"/>
  <c r="S46" i="1"/>
  <c r="R46" i="1"/>
  <c r="Q46" i="1"/>
  <c r="P46" i="1"/>
  <c r="O46" i="1"/>
  <c r="V41" i="1"/>
  <c r="U41" i="1"/>
  <c r="T41" i="1"/>
  <c r="S41" i="1"/>
  <c r="R41" i="1"/>
  <c r="Q41" i="1"/>
  <c r="P41" i="1"/>
  <c r="O41" i="1"/>
  <c r="V40" i="1"/>
  <c r="U40" i="1"/>
  <c r="T40" i="1"/>
  <c r="S40" i="1"/>
  <c r="R40" i="1"/>
  <c r="Q40" i="1"/>
  <c r="P40" i="1"/>
  <c r="F40" i="1"/>
  <c r="O40" i="1" s="1"/>
  <c r="V39" i="1"/>
  <c r="U39" i="1"/>
  <c r="T39" i="1"/>
  <c r="S39" i="1"/>
  <c r="R39" i="1"/>
  <c r="Q39" i="1"/>
  <c r="P39" i="1"/>
  <c r="O39" i="1"/>
  <c r="V38" i="1"/>
  <c r="U38" i="1"/>
  <c r="T38" i="1"/>
  <c r="S38" i="1"/>
  <c r="R38" i="1"/>
  <c r="Q38" i="1"/>
  <c r="P38" i="1"/>
  <c r="O38" i="1"/>
  <c r="V37" i="1"/>
  <c r="U37" i="1"/>
  <c r="T37" i="1"/>
  <c r="S37" i="1"/>
  <c r="R37" i="1"/>
  <c r="Q37" i="1"/>
  <c r="P37" i="1"/>
  <c r="O37" i="1"/>
  <c r="V33" i="1"/>
  <c r="U33" i="1"/>
  <c r="T33" i="1"/>
  <c r="S33" i="1"/>
  <c r="R33" i="1"/>
  <c r="Q33" i="1"/>
  <c r="P33" i="1"/>
  <c r="O33" i="1"/>
  <c r="V32" i="1"/>
  <c r="U32" i="1"/>
  <c r="T32" i="1"/>
  <c r="S32" i="1"/>
  <c r="R32" i="1"/>
  <c r="Q32" i="1"/>
  <c r="P32" i="1"/>
  <c r="O32" i="1"/>
  <c r="V31" i="1"/>
  <c r="U31" i="1"/>
  <c r="T31" i="1"/>
  <c r="S31" i="1"/>
  <c r="R31" i="1"/>
  <c r="Q31" i="1"/>
  <c r="P31" i="1"/>
  <c r="O31" i="1"/>
  <c r="V28" i="1"/>
  <c r="U28" i="1"/>
  <c r="T28" i="1"/>
  <c r="S28" i="1"/>
  <c r="R28" i="1"/>
  <c r="Q28" i="1"/>
  <c r="P28" i="1"/>
  <c r="O28" i="1"/>
  <c r="V27" i="1"/>
  <c r="U27" i="1"/>
  <c r="T27" i="1"/>
  <c r="S27" i="1"/>
  <c r="R27" i="1"/>
  <c r="Q27" i="1"/>
  <c r="P27" i="1"/>
  <c r="O27" i="1"/>
  <c r="V24" i="1"/>
  <c r="U24" i="1"/>
  <c r="T24" i="1"/>
  <c r="S24" i="1"/>
  <c r="R24" i="1"/>
  <c r="Q24" i="1"/>
  <c r="P24" i="1"/>
  <c r="O24" i="1"/>
  <c r="V23" i="1"/>
  <c r="U23" i="1"/>
  <c r="T23" i="1"/>
  <c r="S23" i="1"/>
  <c r="R23" i="1"/>
  <c r="Q23" i="1"/>
  <c r="P23" i="1"/>
  <c r="O23" i="1"/>
  <c r="V20" i="1"/>
  <c r="U20" i="1"/>
  <c r="T20" i="1"/>
  <c r="S20" i="1"/>
  <c r="R20" i="1"/>
  <c r="Q20" i="1"/>
  <c r="P20" i="1"/>
  <c r="O20" i="1"/>
  <c r="V19" i="1"/>
  <c r="U19" i="1"/>
  <c r="T19" i="1"/>
  <c r="S19" i="1"/>
  <c r="R19" i="1"/>
  <c r="Q19" i="1"/>
  <c r="P19" i="1"/>
  <c r="O19" i="1"/>
  <c r="V18" i="1"/>
  <c r="U18" i="1"/>
  <c r="T18" i="1"/>
  <c r="S18" i="1"/>
  <c r="R18" i="1"/>
  <c r="Q18" i="1"/>
  <c r="P18" i="1"/>
  <c r="O18" i="1"/>
  <c r="V15" i="1"/>
  <c r="U15" i="1"/>
  <c r="T15" i="1"/>
  <c r="S15" i="1"/>
  <c r="R15" i="1"/>
  <c r="Q15" i="1"/>
  <c r="P15" i="1"/>
  <c r="O15" i="1"/>
  <c r="W15" i="1" s="1"/>
  <c r="V14" i="1"/>
  <c r="U14" i="1"/>
  <c r="T14" i="1"/>
  <c r="S14" i="1"/>
  <c r="R14" i="1"/>
  <c r="Q14" i="1"/>
  <c r="P14" i="1"/>
  <c r="O14" i="1"/>
  <c r="W14" i="1" s="1"/>
  <c r="V13" i="1"/>
  <c r="U13" i="1"/>
  <c r="T13" i="1"/>
  <c r="S13" i="1"/>
  <c r="R13" i="1"/>
  <c r="Q13" i="1"/>
  <c r="P13" i="1"/>
  <c r="O13" i="1"/>
  <c r="V10" i="1"/>
  <c r="U10" i="1"/>
  <c r="T10" i="1"/>
  <c r="S10" i="1"/>
  <c r="R10" i="1"/>
  <c r="Q10" i="1"/>
  <c r="P10" i="1"/>
  <c r="O10" i="1"/>
  <c r="W10" i="1" s="1"/>
  <c r="V9" i="1"/>
  <c r="U9" i="1"/>
  <c r="T9" i="1"/>
  <c r="S9" i="1"/>
  <c r="R9" i="1"/>
  <c r="Q9" i="1"/>
  <c r="G9" i="1"/>
  <c r="P9" i="1" s="1"/>
  <c r="F9" i="1"/>
  <c r="O9" i="1" s="1"/>
  <c r="V8" i="1"/>
  <c r="U8" i="1"/>
  <c r="T8" i="1"/>
  <c r="S8" i="1"/>
  <c r="R8" i="1"/>
  <c r="Q8" i="1"/>
  <c r="P8" i="1"/>
  <c r="O8" i="1"/>
  <c r="V7" i="1"/>
  <c r="U7" i="1"/>
  <c r="T7" i="1"/>
  <c r="S7" i="1"/>
  <c r="R7" i="1"/>
  <c r="Q7" i="1"/>
  <c r="P7" i="1"/>
  <c r="O7" i="1"/>
  <c r="V6" i="1"/>
  <c r="U6" i="1"/>
  <c r="T6" i="1"/>
  <c r="S6" i="1"/>
  <c r="R6" i="1"/>
  <c r="Q6" i="1"/>
  <c r="P6" i="1"/>
  <c r="O6" i="1"/>
  <c r="W13" i="1" l="1"/>
  <c r="W18" i="1"/>
  <c r="W20" i="1"/>
  <c r="W23" i="1"/>
  <c r="W24" i="1"/>
  <c r="W27" i="1"/>
  <c r="W29" i="1" s="1"/>
  <c r="W31" i="1"/>
  <c r="W32" i="1"/>
  <c r="W33" i="1"/>
  <c r="W37" i="1"/>
  <c r="W38" i="1"/>
  <c r="W39" i="1"/>
  <c r="W40" i="1"/>
  <c r="W41" i="1"/>
  <c r="W46" i="1"/>
  <c r="W19" i="1"/>
  <c r="W28" i="1"/>
  <c r="W47" i="1"/>
  <c r="W53" i="1"/>
  <c r="W54" i="1"/>
  <c r="W55" i="1"/>
  <c r="W61" i="1"/>
  <c r="W64" i="1"/>
  <c r="W65" i="1"/>
  <c r="W68" i="1"/>
  <c r="W69" i="1"/>
  <c r="W70" i="1"/>
  <c r="W79" i="1"/>
  <c r="W80" i="1"/>
  <c r="W83" i="1"/>
  <c r="W84" i="1" s="1"/>
  <c r="W87" i="1"/>
  <c r="W88" i="1"/>
  <c r="W89" i="1"/>
  <c r="W92" i="1"/>
  <c r="W93" i="1"/>
  <c r="W94" i="1"/>
  <c r="W16" i="1"/>
  <c r="W48" i="1"/>
  <c r="W60" i="1"/>
  <c r="W6" i="1"/>
  <c r="W7" i="1"/>
  <c r="W8" i="1"/>
  <c r="W97" i="1"/>
  <c r="W98" i="1"/>
  <c r="W74" i="1"/>
  <c r="W75" i="1"/>
  <c r="W76" i="1"/>
  <c r="W9" i="1"/>
  <c r="W95" i="1" l="1"/>
  <c r="W58" i="1"/>
  <c r="W34" i="1"/>
  <c r="W25" i="1"/>
  <c r="W62" i="1"/>
  <c r="W51" i="1"/>
  <c r="W44" i="1"/>
  <c r="W21" i="1"/>
  <c r="W66" i="1"/>
  <c r="W81" i="1"/>
  <c r="W90" i="1"/>
  <c r="W71" i="1"/>
  <c r="W99" i="1"/>
  <c r="W11" i="1"/>
  <c r="W77" i="1"/>
  <c r="D101" i="1" l="1"/>
  <c r="D12" i="2" s="1"/>
  <c r="E12" i="2" s="1"/>
</calcChain>
</file>

<file path=xl/sharedStrings.xml><?xml version="1.0" encoding="utf-8"?>
<sst xmlns="http://schemas.openxmlformats.org/spreadsheetml/2006/main" count="265" uniqueCount="190">
  <si>
    <t>NR</t>
  </si>
  <si>
    <t>Omschrijving (voor begrippen met een hoofletter: zie Begripsbepaling in de Uitnodiging tot Inschrijving en ARBIT 2022)</t>
  </si>
  <si>
    <t>Fabrikant, Model, en typenummer van het door u aangeboden Product</t>
  </si>
  <si>
    <t>Eenheid</t>
  </si>
  <si>
    <t>Fictief aantal jaar 1</t>
  </si>
  <si>
    <t>Fictief aantal jaar 2</t>
  </si>
  <si>
    <t>Fictief aantal jaar 3</t>
  </si>
  <si>
    <t>Fictief aantal jaar 4</t>
  </si>
  <si>
    <t>Fictief aantal jaar 5</t>
  </si>
  <si>
    <t>Fictief aantal jaar 6</t>
  </si>
  <si>
    <t>Fictief aantal jaar 7</t>
  </si>
  <si>
    <t>Fictief aantal jaar 8</t>
  </si>
  <si>
    <t>Prijs per eenheid exclusief btw</t>
  </si>
  <si>
    <t xml:space="preserve">Fictieve Vergoeding in jaar 1 </t>
  </si>
  <si>
    <t>Fictieve Vergoeding jaar in 2</t>
  </si>
  <si>
    <t>Fictieve Vergoeding jaar in 3</t>
  </si>
  <si>
    <t>Fictieve Vergoeding jaar 4</t>
  </si>
  <si>
    <t>Fictieve Vergoeding jaar 5</t>
  </si>
  <si>
    <t>Fictieve Vergoeding jaar 6</t>
  </si>
  <si>
    <t>Fictieve Vergoeding jaar 7</t>
  </si>
  <si>
    <t>Fictieve Vergoeding jaar 8</t>
  </si>
  <si>
    <t>Subtotaal Fictieve Vergoeding 
jaar 1 t/m 8</t>
  </si>
  <si>
    <t>A</t>
  </si>
  <si>
    <t>Onderdeel A: De levering van bedrade en draadloze netwerk- en firewallhardware voor zowel het campus- als datacenternetwerk van Naturalis.</t>
  </si>
  <si>
    <t>A.1</t>
  </si>
  <si>
    <t>Voor het campusnetwerk:</t>
  </si>
  <si>
    <t>A.1.1</t>
  </si>
  <si>
    <t>Core switch</t>
  </si>
  <si>
    <t>per stuk</t>
  </si>
  <si>
    <t>A.1.2</t>
  </si>
  <si>
    <t>Gigabit access switch</t>
  </si>
  <si>
    <t>A.1.3</t>
  </si>
  <si>
    <t>Multigigabit access switch</t>
  </si>
  <si>
    <t>A.1.4</t>
  </si>
  <si>
    <t>Moderate density access point</t>
  </si>
  <si>
    <t>A.1.5</t>
  </si>
  <si>
    <t>High density access point</t>
  </si>
  <si>
    <t>Som subtotaal A.1.1 t/m A.1.5</t>
  </si>
  <si>
    <t>A.2</t>
  </si>
  <si>
    <t>Voor het datacenternetwerk:</t>
  </si>
  <si>
    <t>A.2.1</t>
  </si>
  <si>
    <t>Spine switch</t>
  </si>
  <si>
    <t>A.2.2</t>
  </si>
  <si>
    <t>Leaf switch</t>
  </si>
  <si>
    <t>A.2.3</t>
  </si>
  <si>
    <t>Management switch</t>
  </si>
  <si>
    <t>Som subtotaal A.2.1 t/m A.2.3</t>
  </si>
  <si>
    <t>A.3</t>
  </si>
  <si>
    <t>Voor de externe connectiviteit en beveiliging (ECB):</t>
  </si>
  <si>
    <t>A.3.1</t>
  </si>
  <si>
    <t>ECB apparatuur, functie border leaf switch</t>
  </si>
  <si>
    <t>ECB apparatuur, functie firewall</t>
  </si>
  <si>
    <t>Som subtotaal A.3.1</t>
  </si>
  <si>
    <t>A.4</t>
  </si>
  <si>
    <t>Optionele uitbreidingen van het campusnetwerk</t>
  </si>
  <si>
    <t>A.4.1</t>
  </si>
  <si>
    <t>A.4.2</t>
  </si>
  <si>
    <t>Som subtotaal A.4.1 t/m A.4.2</t>
  </si>
  <si>
    <t>A.5</t>
  </si>
  <si>
    <t>Optionele uitbreiding van het datacenternetwerk</t>
  </si>
  <si>
    <t>A.5.1</t>
  </si>
  <si>
    <t>A.5.2</t>
  </si>
  <si>
    <t>Som subtotaal A.5.1 t/m A.5.2</t>
  </si>
  <si>
    <t>A.6</t>
  </si>
  <si>
    <t>Optionele uitbreidingen van apparatuur voor externe connectiviteit en beveiliging:</t>
  </si>
  <si>
    <t>A.6.1</t>
  </si>
  <si>
    <t>Som subtotaal A.6.1</t>
  </si>
  <si>
    <t>B</t>
  </si>
  <si>
    <t>B.1</t>
  </si>
  <si>
    <t>B.1.1</t>
  </si>
  <si>
    <t>Licentie voor core switch zoals aangeboden bij A.1.1</t>
  </si>
  <si>
    <t>per stuk, per jaar</t>
  </si>
  <si>
    <t>B.1.2</t>
  </si>
  <si>
    <t>Licentie voor gigabit access switch zoals aangeboden bij A.1.2</t>
  </si>
  <si>
    <t>B.1.3</t>
  </si>
  <si>
    <t>Licentie voor multigigabit access switch zoals aangeboden bij A.1.3</t>
  </si>
  <si>
    <t>B.1.4</t>
  </si>
  <si>
    <t>Licentie voor moderate density access point zoals aangeboden bij A.1.4</t>
  </si>
  <si>
    <t>B.1.5</t>
  </si>
  <si>
    <t>B.2</t>
  </si>
  <si>
    <t>B.2.1</t>
  </si>
  <si>
    <t>Licentie voor spine switch zoals aangoboden bij A.2.1</t>
  </si>
  <si>
    <t>B.2.2</t>
  </si>
  <si>
    <t>Licentie voor leaf switch zoals aangeboden bij A.2.2</t>
  </si>
  <si>
    <t>B.2.3</t>
  </si>
  <si>
    <t>Licentie voor management switch zoals aangeboden bij A.2.3</t>
  </si>
  <si>
    <t>B.3</t>
  </si>
  <si>
    <t>Voor ECB:</t>
  </si>
  <si>
    <t>B.3.1</t>
  </si>
  <si>
    <t>Licentie voor ECB apparatuur, functie border leaf switch, zoals aangeboden bij A.3.1</t>
  </si>
  <si>
    <t>Licentie voor ECB apparatuur, functie firewall, zoals aangeboden bij A.3.1</t>
  </si>
  <si>
    <t>B.4</t>
  </si>
  <si>
    <t>B.4.1</t>
  </si>
  <si>
    <t>Licentie voor moderate density access point zoals aangeboden bij A.4.1</t>
  </si>
  <si>
    <t>B.4.2</t>
  </si>
  <si>
    <t>Licentie voor high density access point zoals aangeboden bij A.4.2</t>
  </si>
  <si>
    <t>Som subtotaal B.4.1 t/m B.4.2</t>
  </si>
  <si>
    <t>B.5</t>
  </si>
  <si>
    <t>B.5.1</t>
  </si>
  <si>
    <t>Licentie voor leaf switch zoals aangeboden bij A.5.1</t>
  </si>
  <si>
    <t>B.5.2</t>
  </si>
  <si>
    <t>Licentie voor management switch zoals aangeboden bij A.5.2</t>
  </si>
  <si>
    <t>Som subtotaal B.5.1 t/m B.5.2</t>
  </si>
  <si>
    <t>B.6</t>
  </si>
  <si>
    <t>Optionele uitbreidingen van ECB apparatuur</t>
  </si>
  <si>
    <t>B.6.1</t>
  </si>
  <si>
    <t>Licentie voor ECB apparatuur, gecombineerde functie border leaf switch en firewall, zoals aangeboden bij A.6.1</t>
  </si>
  <si>
    <t>Licentie voor ECB apparatuur, functie border leaf switch, zoals aangeboden bij A.6.1</t>
  </si>
  <si>
    <t>Licentie voor ECB apparatuur, functie firewall, zoals aangeboden bij A.6.1</t>
  </si>
  <si>
    <t>Som subtotaal B.6.1</t>
  </si>
  <si>
    <t>C.</t>
  </si>
  <si>
    <t>C.1</t>
  </si>
  <si>
    <t>Inzet medewerkers inschrijver</t>
  </si>
  <si>
    <t>C.1.1</t>
  </si>
  <si>
    <t>n.v.t.</t>
  </si>
  <si>
    <t>per uur</t>
  </si>
  <si>
    <t>C.1.2</t>
  </si>
  <si>
    <t>C.1.3</t>
  </si>
  <si>
    <t>Som subtotaal C.1.1 t/m C.1.3</t>
  </si>
  <si>
    <t>C.2</t>
  </si>
  <si>
    <t>Trainingen</t>
  </si>
  <si>
    <t>C.2.1</t>
  </si>
  <si>
    <t>Online training ervaren netwerkbeheerders</t>
  </si>
  <si>
    <t>per persoon</t>
  </si>
  <si>
    <t>C.2.2</t>
  </si>
  <si>
    <t>Offline training ervaren netwerkbeheerders</t>
  </si>
  <si>
    <t>per training</t>
  </si>
  <si>
    <t>Som subtotaal C.2.1 t/m C.2.3</t>
  </si>
  <si>
    <t>C.3</t>
  </si>
  <si>
    <t>Aanvullende diensten</t>
  </si>
  <si>
    <t>C.3.1</t>
  </si>
  <si>
    <t>Survey</t>
  </si>
  <si>
    <t>Som subtotaal C.3.1</t>
  </si>
  <si>
    <t>D.</t>
  </si>
  <si>
    <t>D.1</t>
  </si>
  <si>
    <t>D.1.1</t>
  </si>
  <si>
    <t>D.1.2</t>
  </si>
  <si>
    <t>D.1.3</t>
  </si>
  <si>
    <t>Som subtotaal D.1.1 t/m D.1.3</t>
  </si>
  <si>
    <t>D.2</t>
  </si>
  <si>
    <t>D.2.1</t>
  </si>
  <si>
    <t>Online training support medewerkers</t>
  </si>
  <si>
    <t>D.2.2</t>
  </si>
  <si>
    <t>Online training nieuwe netwerkbeheerders</t>
  </si>
  <si>
    <t>D.2.3</t>
  </si>
  <si>
    <t>Online training systeembeheerders</t>
  </si>
  <si>
    <t>Som subtotaal D.2.1 t/m D.2.3</t>
  </si>
  <si>
    <t>D.3</t>
  </si>
  <si>
    <t>Support</t>
  </si>
  <si>
    <t>D.3.1</t>
  </si>
  <si>
    <t>Derdelijns operationeel support tijdens kantoortijden en maintenance window</t>
  </si>
  <si>
    <t>per maand</t>
  </si>
  <si>
    <t>D.3.2</t>
  </si>
  <si>
    <t>Som subtotaal D.3.1 t/m D.3.2</t>
  </si>
  <si>
    <t>Naam Inschrijver:</t>
  </si>
  <si>
    <t>Licentie voor high density access point zoals aangeboden bij A.1.5</t>
  </si>
  <si>
    <t>Prijs</t>
  </si>
  <si>
    <t>Punten</t>
  </si>
  <si>
    <r>
      <t xml:space="preserve">Prijs bij </t>
    </r>
    <r>
      <rPr>
        <b/>
        <u/>
        <sz val="9"/>
        <rFont val="Arial"/>
        <family val="2"/>
      </rPr>
      <t>minimum</t>
    </r>
    <r>
      <rPr>
        <b/>
        <sz val="9"/>
        <rFont val="Arial"/>
        <family val="2"/>
      </rPr>
      <t xml:space="preserve"> aantal te behalen punten</t>
    </r>
  </si>
  <si>
    <r>
      <t xml:space="preserve">Prijs bij </t>
    </r>
    <r>
      <rPr>
        <b/>
        <u/>
        <sz val="9"/>
        <rFont val="Arial"/>
        <family val="2"/>
      </rPr>
      <t>maximum</t>
    </r>
    <r>
      <rPr>
        <b/>
        <sz val="9"/>
        <rFont val="Arial"/>
        <family val="2"/>
      </rPr>
      <t xml:space="preserve"> aantal te behalen punten</t>
    </r>
  </si>
  <si>
    <t>De formule rekent het onderstaande uit zonder omslagpunt:</t>
  </si>
  <si>
    <t xml:space="preserve">De formule met omslagpunt: </t>
  </si>
  <si>
    <t>Na het omslagpunt</t>
  </si>
  <si>
    <t>Omslagpunt 1</t>
  </si>
  <si>
    <t>Lineaire scoremethode prijs met 1 omslagpunt</t>
  </si>
  <si>
    <t xml:space="preserve">Bijlage bij de Uitnodiging tot Inschrijving van Naturalis voor de Europese aanbesteding Netwerk. De nummers in de kolom NR corresponderen met de paragrafen uit Bijlage E - Programma van Eisen en Wensen. </t>
  </si>
  <si>
    <t>B.1.6</t>
  </si>
  <si>
    <t>Overige licenties voor het datacenternetwerk</t>
  </si>
  <si>
    <t>Som subtotaal B.1.1 t/m B.1.6</t>
  </si>
  <si>
    <t>B.2.4</t>
  </si>
  <si>
    <t>B.3.2</t>
  </si>
  <si>
    <t>Overige licenties voor ECB</t>
  </si>
  <si>
    <t>Som subtotaal B.3.1 t/m B.3.2</t>
  </si>
  <si>
    <t>Som subtotaal B.2.1 t/m B.2.4</t>
  </si>
  <si>
    <t>Totale fictieve inschrijfprijs over de maximale looptijd van de Overeenkomst (8 jaar)</t>
  </si>
  <si>
    <t>Score voor prijs van uw Inschrijving op basis van de waarde van 'Totale fictieve inschrijfprijs over de maximale looptijd van de Overeenkomst (8 jaar)' uit Tabblad 1 - Prijsformulier</t>
  </si>
  <si>
    <t>ECB apparatuur, gecombineerde functie border leaf switch en firewall</t>
  </si>
  <si>
    <t>Ondersteuner, let op maximaal €90 per uur ex btw (zie eis C.1.1.1)</t>
  </si>
  <si>
    <t>Technisch expert, let op maximaal €120 per uur ex btw (zie eis C.1.2.1)</t>
  </si>
  <si>
    <t>Netwerkarchitect, let op maximaal €150 per uur ex btw (zie eis C.1.3.1)</t>
  </si>
  <si>
    <t>Ondersteuner, let op maximaal €90 per uur ex btw (zie eis D1.1.2)</t>
  </si>
  <si>
    <t>Derdelijns support medewerker, let op maximaal €120 per uur ex btw (zie eis D.1.2.2)</t>
  </si>
  <si>
    <t>Netwerkarchitect, let op maximaal €150 per uur ex btw (zie eis D.1.3.2)</t>
  </si>
  <si>
    <t>Derdelijns operationeel support buiten kantoortijden en maintenance window, let op maximaal €120 per uur ex btw (zie eis D.3.2.2)</t>
  </si>
  <si>
    <t>Bijlage D - Prijsformulier v1.0</t>
  </si>
  <si>
    <t>Onderdeel B: De levering van bijbehorende licenties voor het gebruik van de hardware.</t>
  </si>
  <si>
    <t>Onderdeel C: Het bieden van ondersteuning, training en advies voorafgaand en gedurende de migratie van het huidige naar het nieuwe netwerk. Dit betreft ook het gezamenlijk ontwerpen van het netwerk.</t>
  </si>
  <si>
    <t>Onderdeel D: Het bieden van ondersteuning, training en advies alsmede derdelijns operationele support op het onder C geïmplementeerd netwerk.</t>
  </si>
  <si>
    <t>ECB apparatuur, gecombineerde functie border leaf switch en firewall:</t>
  </si>
  <si>
    <t>Licentie voor ECB apparatuur, gecombineerde functie border leaf switch en firewall, zoals aangeboden bij A.3.1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</si>
</sst>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1"/>
      <name val="Calibri"/>
    </font>
    <font>
      <sz val="10"/>
      <color rgb="FFFF0000"/>
      <name val="Arial"/>
    </font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u/>
      <sz val="9"/>
      <name val="Arial"/>
      <family val="2"/>
    </font>
    <font>
      <sz val="9"/>
      <color rgb="FFFF0000"/>
      <name val="Arial"/>
      <family val="2"/>
    </font>
    <font>
      <sz val="9"/>
      <color theme="0" tint="-4.9989318521683403E-2"/>
      <name val="Arial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92D050"/>
        <bgColor rgb="FF92D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6">
    <xf numFmtId="0" fontId="0" fillId="0" borderId="0"/>
    <xf numFmtId="0" fontId="11" fillId="0" borderId="0"/>
    <xf numFmtId="0" fontId="13" fillId="0" borderId="0"/>
    <xf numFmtId="44" fontId="11" fillId="0" borderId="0" applyFont="0" applyFill="0" applyBorder="0" applyAlignment="0" applyProtection="0"/>
    <xf numFmtId="0" fontId="11" fillId="0" borderId="0"/>
    <xf numFmtId="0" fontId="1" fillId="0" borderId="0"/>
  </cellStyleXfs>
  <cellXfs count="15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0" xfId="0" applyFont="1" applyBorder="1"/>
    <xf numFmtId="0" fontId="2" fillId="0" borderId="13" xfId="0" applyFont="1" applyBorder="1"/>
    <xf numFmtId="0" fontId="8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wrapText="1"/>
    </xf>
    <xf numFmtId="164" fontId="3" fillId="0" borderId="24" xfId="0" applyNumberFormat="1" applyFont="1" applyBorder="1" applyAlignment="1">
      <alignment horizontal="center"/>
    </xf>
    <xf numFmtId="0" fontId="2" fillId="3" borderId="25" xfId="0" applyFont="1" applyFill="1" applyBorder="1" applyAlignment="1">
      <alignment wrapText="1"/>
    </xf>
    <xf numFmtId="0" fontId="12" fillId="4" borderId="0" xfId="1" applyFont="1" applyFill="1"/>
    <xf numFmtId="2" fontId="12" fillId="4" borderId="0" xfId="1" applyNumberFormat="1" applyFont="1" applyFill="1"/>
    <xf numFmtId="0" fontId="14" fillId="4" borderId="0" xfId="2" applyFont="1" applyFill="1"/>
    <xf numFmtId="0" fontId="14" fillId="0" borderId="0" xfId="2" applyFont="1"/>
    <xf numFmtId="0" fontId="15" fillId="5" borderId="26" xfId="1" applyFont="1" applyFill="1" applyBorder="1" applyAlignment="1">
      <alignment vertical="center"/>
    </xf>
    <xf numFmtId="0" fontId="16" fillId="5" borderId="27" xfId="1" applyFont="1" applyFill="1" applyBorder="1" applyAlignment="1">
      <alignment vertical="center"/>
    </xf>
    <xf numFmtId="49" fontId="12" fillId="5" borderId="27" xfId="1" applyNumberFormat="1" applyFont="1" applyFill="1" applyBorder="1"/>
    <xf numFmtId="49" fontId="12" fillId="5" borderId="27" xfId="1" applyNumberFormat="1" applyFont="1" applyFill="1" applyBorder="1" applyAlignment="1">
      <alignment horizontal="center"/>
    </xf>
    <xf numFmtId="49" fontId="17" fillId="5" borderId="27" xfId="1" applyNumberFormat="1" applyFont="1" applyFill="1" applyBorder="1"/>
    <xf numFmtId="49" fontId="12" fillId="5" borderId="28" xfId="1" applyNumberFormat="1" applyFont="1" applyFill="1" applyBorder="1"/>
    <xf numFmtId="0" fontId="18" fillId="5" borderId="29" xfId="1" applyFont="1" applyFill="1" applyBorder="1" applyAlignment="1">
      <alignment horizontal="left" vertical="center" wrapText="1"/>
    </xf>
    <xf numFmtId="0" fontId="19" fillId="5" borderId="0" xfId="1" applyFont="1" applyFill="1" applyAlignment="1">
      <alignment vertical="center" wrapText="1"/>
    </xf>
    <xf numFmtId="0" fontId="20" fillId="5" borderId="0" xfId="1" applyFont="1" applyFill="1"/>
    <xf numFmtId="0" fontId="20" fillId="5" borderId="30" xfId="1" applyFont="1" applyFill="1" applyBorder="1"/>
    <xf numFmtId="0" fontId="11" fillId="4" borderId="0" xfId="1" applyFill="1"/>
    <xf numFmtId="49" fontId="18" fillId="5" borderId="31" xfId="1" applyNumberFormat="1" applyFont="1" applyFill="1" applyBorder="1" applyAlignment="1">
      <alignment horizontal="left" vertical="center"/>
    </xf>
    <xf numFmtId="49" fontId="19" fillId="5" borderId="32" xfId="1" applyNumberFormat="1" applyFont="1" applyFill="1" applyBorder="1" applyAlignment="1">
      <alignment vertical="center"/>
    </xf>
    <xf numFmtId="49" fontId="12" fillId="5" borderId="32" xfId="1" applyNumberFormat="1" applyFont="1" applyFill="1" applyBorder="1"/>
    <xf numFmtId="49" fontId="17" fillId="5" borderId="32" xfId="1" applyNumberFormat="1" applyFont="1" applyFill="1" applyBorder="1"/>
    <xf numFmtId="49" fontId="12" fillId="5" borderId="33" xfId="1" applyNumberFormat="1" applyFont="1" applyFill="1" applyBorder="1"/>
    <xf numFmtId="0" fontId="12" fillId="4" borderId="34" xfId="1" applyFont="1" applyFill="1" applyBorder="1" applyAlignment="1">
      <alignment wrapText="1"/>
    </xf>
    <xf numFmtId="49" fontId="21" fillId="4" borderId="0" xfId="1" applyNumberFormat="1" applyFont="1" applyFill="1" applyAlignment="1">
      <alignment horizontal="left" vertical="center" wrapText="1"/>
    </xf>
    <xf numFmtId="0" fontId="14" fillId="6" borderId="35" xfId="2" applyFont="1" applyFill="1" applyBorder="1" applyAlignment="1">
      <alignment vertical="center"/>
    </xf>
    <xf numFmtId="0" fontId="14" fillId="6" borderId="36" xfId="2" applyFont="1" applyFill="1" applyBorder="1" applyAlignment="1">
      <alignment vertical="center"/>
    </xf>
    <xf numFmtId="0" fontId="22" fillId="6" borderId="37" xfId="2" applyFont="1" applyFill="1" applyBorder="1" applyAlignment="1">
      <alignment vertical="center"/>
    </xf>
    <xf numFmtId="164" fontId="12" fillId="7" borderId="38" xfId="3" applyNumberFormat="1" applyFont="1" applyFill="1" applyBorder="1" applyAlignment="1" applyProtection="1">
      <alignment horizontal="left" vertical="center"/>
      <protection locked="0"/>
    </xf>
    <xf numFmtId="0" fontId="24" fillId="4" borderId="0" xfId="2" applyFont="1" applyFill="1"/>
    <xf numFmtId="164" fontId="12" fillId="7" borderId="37" xfId="3" applyNumberFormat="1" applyFont="1" applyFill="1" applyBorder="1" applyAlignment="1" applyProtection="1">
      <alignment horizontal="left" vertical="center"/>
    </xf>
    <xf numFmtId="164" fontId="14" fillId="4" borderId="0" xfId="2" applyNumberFormat="1" applyFont="1" applyFill="1"/>
    <xf numFmtId="164" fontId="12" fillId="7" borderId="37" xfId="3" applyNumberFormat="1" applyFont="1" applyFill="1" applyBorder="1" applyAlignment="1" applyProtection="1">
      <alignment horizontal="left" vertical="center"/>
      <protection locked="0"/>
    </xf>
    <xf numFmtId="0" fontId="21" fillId="4" borderId="0" xfId="2" applyFont="1" applyFill="1"/>
    <xf numFmtId="0" fontId="21" fillId="4" borderId="0" xfId="2" applyFont="1" applyFill="1" applyAlignment="1">
      <alignment vertical="top"/>
    </xf>
    <xf numFmtId="0" fontId="22" fillId="4" borderId="0" xfId="2" applyFont="1" applyFill="1" applyAlignment="1">
      <alignment vertical="center"/>
    </xf>
    <xf numFmtId="0" fontId="14" fillId="4" borderId="0" xfId="2" applyFont="1" applyFill="1" applyAlignment="1">
      <alignment vertical="center"/>
    </xf>
    <xf numFmtId="0" fontId="12" fillId="4" borderId="0" xfId="2" applyFont="1" applyFill="1"/>
    <xf numFmtId="0" fontId="25" fillId="0" borderId="0" xfId="2" applyFont="1"/>
    <xf numFmtId="0" fontId="14" fillId="9" borderId="0" xfId="2" applyFont="1" applyFill="1"/>
    <xf numFmtId="2" fontId="12" fillId="8" borderId="37" xfId="1" applyNumberFormat="1" applyFont="1" applyFill="1" applyBorder="1" applyAlignment="1" applyProtection="1">
      <alignment horizontal="center" vertical="center"/>
      <protection locked="0"/>
    </xf>
    <xf numFmtId="2" fontId="12" fillId="7" borderId="38" xfId="4" applyNumberFormat="1" applyFont="1" applyFill="1" applyBorder="1" applyAlignment="1" applyProtection="1">
      <alignment horizontal="center" vertical="center"/>
      <protection locked="0"/>
    </xf>
    <xf numFmtId="2" fontId="12" fillId="7" borderId="37" xfId="1" applyNumberFormat="1" applyFont="1" applyFill="1" applyBorder="1" applyAlignment="1" applyProtection="1">
      <alignment horizontal="center" vertical="center"/>
      <protection locked="0"/>
    </xf>
    <xf numFmtId="2" fontId="12" fillId="7" borderId="37" xfId="4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164" fontId="2" fillId="3" borderId="11" xfId="0" applyNumberFormat="1" applyFont="1" applyFill="1" applyBorder="1" applyAlignment="1" applyProtection="1">
      <alignment horizontal="center"/>
      <protection locked="0"/>
    </xf>
    <xf numFmtId="164" fontId="2" fillId="0" borderId="11" xfId="0" applyNumberFormat="1" applyFont="1" applyBorder="1" applyProtection="1">
      <protection locked="0"/>
    </xf>
    <xf numFmtId="164" fontId="2" fillId="0" borderId="12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164" fontId="2" fillId="0" borderId="14" xfId="0" applyNumberFormat="1" applyFont="1" applyBorder="1" applyAlignment="1" applyProtection="1">
      <alignment horizontal="center"/>
      <protection locked="0"/>
    </xf>
    <xf numFmtId="164" fontId="3" fillId="0" borderId="15" xfId="0" applyNumberFormat="1" applyFont="1" applyBorder="1" applyProtection="1"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wrapText="1"/>
      <protection locked="0"/>
    </xf>
    <xf numFmtId="164" fontId="2" fillId="0" borderId="9" xfId="0" applyNumberFormat="1" applyFont="1" applyBorder="1" applyProtection="1"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Alignment="1" applyProtection="1">
      <alignment wrapText="1"/>
      <protection locked="0"/>
    </xf>
    <xf numFmtId="0" fontId="7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164" fontId="2" fillId="0" borderId="21" xfId="0" applyNumberFormat="1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23" xfId="0" applyFont="1" applyBorder="1" applyAlignment="1" applyProtection="1">
      <alignment wrapText="1"/>
      <protection locked="0"/>
    </xf>
    <xf numFmtId="0" fontId="2" fillId="0" borderId="23" xfId="0" applyFont="1" applyBorder="1" applyProtection="1">
      <protection locked="0"/>
    </xf>
    <xf numFmtId="0" fontId="2" fillId="0" borderId="23" xfId="0" applyFont="1" applyBorder="1" applyAlignment="1" applyProtection="1">
      <alignment horizontal="center"/>
      <protection locked="0"/>
    </xf>
    <xf numFmtId="164" fontId="2" fillId="0" borderId="24" xfId="0" applyNumberFormat="1" applyFont="1" applyBorder="1" applyProtection="1"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3" fillId="0" borderId="20" xfId="0" applyFont="1" applyBorder="1" applyProtection="1">
      <protection locked="0"/>
    </xf>
    <xf numFmtId="164" fontId="10" fillId="0" borderId="11" xfId="0" applyNumberFormat="1" applyFont="1" applyBorder="1" applyProtection="1">
      <protection locked="0"/>
    </xf>
    <xf numFmtId="0" fontId="10" fillId="0" borderId="18" xfId="5" applyFont="1" applyBorder="1" applyAlignment="1" applyProtection="1">
      <alignment wrapText="1"/>
      <protection locked="0"/>
    </xf>
    <xf numFmtId="0" fontId="10" fillId="0" borderId="11" xfId="5" applyFont="1" applyBorder="1" applyProtection="1">
      <protection locked="0"/>
    </xf>
    <xf numFmtId="0" fontId="10" fillId="0" borderId="18" xfId="5" applyFont="1" applyBorder="1" applyAlignment="1" applyProtection="1">
      <alignment horizontal="center"/>
      <protection locked="0"/>
    </xf>
    <xf numFmtId="164" fontId="10" fillId="3" borderId="18" xfId="5" applyNumberFormat="1" applyFont="1" applyFill="1" applyBorder="1" applyAlignment="1" applyProtection="1">
      <alignment horizontal="center"/>
      <protection locked="0"/>
    </xf>
    <xf numFmtId="164" fontId="10" fillId="0" borderId="11" xfId="5" applyNumberFormat="1" applyFont="1" applyBorder="1" applyProtection="1">
      <protection locked="0"/>
    </xf>
    <xf numFmtId="164" fontId="10" fillId="0" borderId="12" xfId="5" applyNumberFormat="1" applyFont="1" applyBorder="1" applyProtection="1">
      <protection locked="0"/>
    </xf>
    <xf numFmtId="0" fontId="10" fillId="0" borderId="14" xfId="0" applyFont="1" applyBorder="1" applyAlignment="1" applyProtection="1">
      <alignment wrapText="1"/>
      <protection locked="0"/>
    </xf>
    <xf numFmtId="0" fontId="10" fillId="0" borderId="18" xfId="0" applyFont="1" applyBorder="1" applyAlignment="1" applyProtection="1">
      <alignment wrapText="1"/>
      <protection locked="0"/>
    </xf>
    <xf numFmtId="0" fontId="10" fillId="3" borderId="18" xfId="0" applyFont="1" applyFill="1" applyBorder="1" applyAlignment="1" applyProtection="1">
      <alignment vertical="top" wrapText="1"/>
      <protection locked="0"/>
    </xf>
    <xf numFmtId="0" fontId="10" fillId="0" borderId="11" xfId="0" applyFont="1" applyBorder="1" applyProtection="1">
      <protection locked="0"/>
    </xf>
    <xf numFmtId="0" fontId="10" fillId="0" borderId="18" xfId="0" applyFont="1" applyBorder="1" applyAlignment="1" applyProtection="1">
      <alignment horizontal="center"/>
      <protection locked="0"/>
    </xf>
    <xf numFmtId="164" fontId="10" fillId="3" borderId="18" xfId="0" applyNumberFormat="1" applyFont="1" applyFill="1" applyBorder="1" applyAlignment="1" applyProtection="1">
      <alignment horizontal="center"/>
      <protection locked="0"/>
    </xf>
    <xf numFmtId="164" fontId="10" fillId="0" borderId="12" xfId="0" applyNumberFormat="1" applyFont="1" applyBorder="1" applyProtection="1">
      <protection locked="0"/>
    </xf>
    <xf numFmtId="164" fontId="3" fillId="0" borderId="12" xfId="0" applyNumberFormat="1" applyFont="1" applyBorder="1" applyProtection="1">
      <protection locked="0"/>
    </xf>
    <xf numFmtId="164" fontId="2" fillId="3" borderId="18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0" fontId="9" fillId="0" borderId="7" xfId="0" applyFont="1" applyBorder="1" applyProtection="1">
      <protection locked="0"/>
    </xf>
    <xf numFmtId="0" fontId="7" fillId="0" borderId="20" xfId="0" applyFont="1" applyBorder="1" applyAlignment="1" applyProtection="1">
      <alignment horizontal="center"/>
      <protection locked="0"/>
    </xf>
    <xf numFmtId="164" fontId="2" fillId="0" borderId="20" xfId="0" applyNumberFormat="1" applyFont="1" applyBorder="1" applyAlignment="1" applyProtection="1">
      <alignment horizontal="center"/>
      <protection locked="0"/>
    </xf>
    <xf numFmtId="164" fontId="2" fillId="0" borderId="20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164" fontId="2" fillId="0" borderId="14" xfId="0" applyNumberFormat="1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10" fillId="0" borderId="20" xfId="0" applyFont="1" applyBorder="1" applyAlignment="1" applyProtection="1">
      <alignment wrapText="1"/>
      <protection locked="0"/>
    </xf>
    <xf numFmtId="0" fontId="2" fillId="0" borderId="16" xfId="0" applyFont="1" applyBorder="1" applyAlignment="1">
      <alignment vertical="top"/>
    </xf>
    <xf numFmtId="0" fontId="6" fillId="0" borderId="17" xfId="0" applyFont="1" applyBorder="1"/>
    <xf numFmtId="0" fontId="6" fillId="0" borderId="19" xfId="0" applyFont="1" applyBorder="1"/>
    <xf numFmtId="0" fontId="10" fillId="0" borderId="16" xfId="5" applyFont="1" applyBorder="1" applyAlignment="1">
      <alignment vertical="top"/>
    </xf>
    <xf numFmtId="0" fontId="26" fillId="0" borderId="17" xfId="5" applyFont="1" applyBorder="1"/>
    <xf numFmtId="0" fontId="10" fillId="0" borderId="16" xfId="0" applyFont="1" applyBorder="1" applyAlignment="1">
      <alignment vertical="top"/>
    </xf>
    <xf numFmtId="0" fontId="26" fillId="0" borderId="17" xfId="0" applyFont="1" applyBorder="1"/>
    <xf numFmtId="49" fontId="21" fillId="4" borderId="31" xfId="1" applyNumberFormat="1" applyFont="1" applyFill="1" applyBorder="1" applyAlignment="1">
      <alignment horizontal="left" vertical="center"/>
    </xf>
    <xf numFmtId="49" fontId="21" fillId="4" borderId="33" xfId="1" applyNumberFormat="1" applyFont="1" applyFill="1" applyBorder="1" applyAlignment="1">
      <alignment horizontal="left" vertical="center"/>
    </xf>
    <xf numFmtId="49" fontId="12" fillId="4" borderId="35" xfId="1" applyNumberFormat="1" applyFont="1" applyFill="1" applyBorder="1" applyAlignment="1">
      <alignment horizontal="left" vertical="center"/>
    </xf>
    <xf numFmtId="49" fontId="12" fillId="4" borderId="36" xfId="1" applyNumberFormat="1" applyFont="1" applyFill="1" applyBorder="1" applyAlignment="1">
      <alignment horizontal="left" vertical="center"/>
    </xf>
    <xf numFmtId="49" fontId="21" fillId="4" borderId="37" xfId="1" applyNumberFormat="1" applyFont="1" applyFill="1" applyBorder="1" applyAlignment="1">
      <alignment horizontal="left" vertical="center"/>
    </xf>
    <xf numFmtId="49" fontId="12" fillId="4" borderId="35" xfId="1" applyNumberFormat="1" applyFont="1" applyFill="1" applyBorder="1" applyAlignment="1">
      <alignment horizontal="left" vertical="center" wrapText="1"/>
    </xf>
    <xf numFmtId="49" fontId="12" fillId="4" borderId="36" xfId="1" applyNumberFormat="1" applyFont="1" applyFill="1" applyBorder="1" applyAlignment="1">
      <alignment horizontal="left" vertical="center" wrapText="1"/>
    </xf>
    <xf numFmtId="0" fontId="22" fillId="4" borderId="0" xfId="2" applyFont="1" applyFill="1" applyAlignment="1">
      <alignment horizontal="left" vertical="top" wrapText="1"/>
    </xf>
  </cellXfs>
  <cellStyles count="6">
    <cellStyle name="Standaard" xfId="0" builtinId="0"/>
    <cellStyle name="Standaard 2" xfId="1" xr:uid="{BBA53428-8A04-40B2-AA0F-D6D32DF8EEDD}"/>
    <cellStyle name="Standaard 3" xfId="2" xr:uid="{86D53DF9-CB2F-4A35-A024-7EBBABCAEE3B}"/>
    <cellStyle name="Standaard 4" xfId="5" xr:uid="{FEE0D8C2-55EF-4DCA-90CC-3AAD20CBF881}"/>
    <cellStyle name="Standaard 5" xfId="4" xr:uid="{1FEE6034-7619-4617-B233-FD5107958255}"/>
    <cellStyle name="Valuta 3" xfId="3" xr:uid="{737BF87A-F06D-4EB4-B8CC-2C1E3E464D35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'Tabblad 2 - Prijsbeoordeling'!$D$8:$D$10</c:f>
              <c:numCache>
                <c:formatCode>"€"\ #,##0.00</c:formatCode>
                <c:ptCount val="3"/>
                <c:pt idx="0">
                  <c:v>1860000</c:v>
                </c:pt>
                <c:pt idx="1">
                  <c:v>1500000</c:v>
                </c:pt>
                <c:pt idx="2">
                  <c:v>860000</c:v>
                </c:pt>
              </c:numCache>
            </c:numRef>
          </c:xVal>
          <c:yVal>
            <c:numRef>
              <c:f>'Tabblad 2 - Prijsbeoordeling'!$E$8:$E$10</c:f>
              <c:numCache>
                <c:formatCode>0.00</c:formatCode>
                <c:ptCount val="3"/>
                <c:pt idx="0">
                  <c:v>0</c:v>
                </c:pt>
                <c:pt idx="1">
                  <c:v>3000</c:v>
                </c:pt>
                <c:pt idx="2">
                  <c:v>4000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78-44D6-86C2-B4EAF1FB9B6E}"/>
            </c:ext>
          </c:extLst>
        </c:ser>
        <c:ser>
          <c:idx val="1"/>
          <c:order val="1"/>
          <c:tx>
            <c:strRef>
              <c:f>'Tabblad 2 - Prijsbeoordeling'!$B$12:$C$12</c:f>
              <c:strCache>
                <c:ptCount val="1"/>
                <c:pt idx="0">
                  <c:v>Score voor prijs van uw Inschrijving op basis van de waarde van 'Totale fictieve inschrijfprijs over de maximale looptijd van de Overeenkomst (8 jaar)' uit Tabblad 1 - Prijsformulier</c:v>
                </c:pt>
              </c:strCache>
            </c:strRef>
          </c:tx>
          <c:marker>
            <c:symbol val="triangle"/>
            <c:size val="7"/>
          </c:marker>
          <c:xVal>
            <c:numRef>
              <c:f>'Tabblad 2 - Prijsbeoordeling'!$D$12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'Tabblad 2 - Prijsbeoordeling'!$E$12</c:f>
              <c:numCache>
                <c:formatCode>0.00</c:formatCode>
                <c:ptCount val="1"/>
                <c:pt idx="0">
                  <c:v>4000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178-44D6-86C2-B4EAF1FB9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24796D14-57DF-4580-A64F-FE3180EB7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0"/>
  <sheetViews>
    <sheetView tabSelected="1" zoomScaleNormal="100" workbookViewId="0">
      <pane xSplit="3" ySplit="3" topLeftCell="D95" activePane="bottomRight" state="frozen"/>
      <selection pane="topRight" activeCell="D1" sqref="D1"/>
      <selection pane="bottomLeft" activeCell="A4" sqref="A4"/>
      <selection pane="bottomRight" activeCell="C9" sqref="C9"/>
    </sheetView>
  </sheetViews>
  <sheetFormatPr defaultColWidth="14.42578125" defaultRowHeight="15" customHeight="1" x14ac:dyDescent="0.25"/>
  <cols>
    <col min="1" max="1" width="2.5703125" customWidth="1"/>
    <col min="2" max="2" width="9.140625" customWidth="1"/>
    <col min="3" max="3" width="100" customWidth="1"/>
    <col min="4" max="4" width="53.7109375" customWidth="1"/>
    <col min="5" max="5" width="15.28515625" customWidth="1"/>
    <col min="6" max="13" width="12.85546875" customWidth="1"/>
    <col min="14" max="14" width="23.7109375" customWidth="1"/>
    <col min="15" max="22" width="12.85546875" customWidth="1"/>
    <col min="23" max="23" width="17.28515625" customWidth="1"/>
    <col min="24" max="26" width="9.140625" customWidth="1"/>
  </cols>
  <sheetData>
    <row r="1" spans="1:26" ht="14.25" customHeight="1" x14ac:dyDescent="0.25">
      <c r="A1" s="1"/>
      <c r="B1" s="51" t="s">
        <v>184</v>
      </c>
      <c r="C1" s="52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1"/>
      <c r="Y1" s="1"/>
      <c r="Z1" s="1"/>
    </row>
    <row r="2" spans="1:26" ht="14.25" customHeight="1" x14ac:dyDescent="0.25">
      <c r="A2" s="1"/>
      <c r="B2" s="54" t="s">
        <v>165</v>
      </c>
      <c r="C2" s="5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1"/>
      <c r="Y2" s="1"/>
      <c r="Z2" s="1"/>
    </row>
    <row r="3" spans="1:26" ht="51" x14ac:dyDescent="0.25">
      <c r="A3" s="1"/>
      <c r="B3" s="55" t="s">
        <v>0</v>
      </c>
      <c r="C3" s="56" t="s">
        <v>1</v>
      </c>
      <c r="D3" s="56" t="s">
        <v>2</v>
      </c>
      <c r="E3" s="56" t="s">
        <v>3</v>
      </c>
      <c r="F3" s="57" t="s">
        <v>4</v>
      </c>
      <c r="G3" s="57" t="s">
        <v>5</v>
      </c>
      <c r="H3" s="57" t="s">
        <v>6</v>
      </c>
      <c r="I3" s="57" t="s">
        <v>7</v>
      </c>
      <c r="J3" s="57" t="s">
        <v>8</v>
      </c>
      <c r="K3" s="57" t="s">
        <v>9</v>
      </c>
      <c r="L3" s="57" t="s">
        <v>10</v>
      </c>
      <c r="M3" s="57" t="s">
        <v>11</v>
      </c>
      <c r="N3" s="57" t="s">
        <v>12</v>
      </c>
      <c r="O3" s="57" t="s">
        <v>13</v>
      </c>
      <c r="P3" s="57" t="s">
        <v>14</v>
      </c>
      <c r="Q3" s="57" t="s">
        <v>15</v>
      </c>
      <c r="R3" s="57" t="s">
        <v>16</v>
      </c>
      <c r="S3" s="57" t="s">
        <v>17</v>
      </c>
      <c r="T3" s="57" t="s">
        <v>18</v>
      </c>
      <c r="U3" s="57" t="s">
        <v>19</v>
      </c>
      <c r="V3" s="57" t="s">
        <v>20</v>
      </c>
      <c r="W3" s="58" t="s">
        <v>21</v>
      </c>
      <c r="X3" s="1"/>
      <c r="Y3" s="1"/>
      <c r="Z3" s="1"/>
    </row>
    <row r="4" spans="1:26" ht="26.25" x14ac:dyDescent="0.25">
      <c r="A4" s="1"/>
      <c r="B4" s="59" t="s">
        <v>22</v>
      </c>
      <c r="C4" s="60" t="s">
        <v>23</v>
      </c>
      <c r="D4" s="61"/>
      <c r="E4" s="60"/>
      <c r="F4" s="62"/>
      <c r="G4" s="62"/>
      <c r="H4" s="62"/>
      <c r="I4" s="62"/>
      <c r="J4" s="62"/>
      <c r="K4" s="62"/>
      <c r="L4" s="62"/>
      <c r="M4" s="62"/>
      <c r="N4" s="60"/>
      <c r="O4" s="62"/>
      <c r="P4" s="62"/>
      <c r="Q4" s="62"/>
      <c r="R4" s="62"/>
      <c r="S4" s="62"/>
      <c r="T4" s="62"/>
      <c r="U4" s="62"/>
      <c r="V4" s="62"/>
      <c r="W4" s="63"/>
      <c r="X4" s="1"/>
      <c r="Y4" s="1"/>
      <c r="Z4" s="1"/>
    </row>
    <row r="5" spans="1:26" ht="14.25" customHeight="1" x14ac:dyDescent="0.25">
      <c r="A5" s="1"/>
      <c r="B5" s="64" t="s">
        <v>24</v>
      </c>
      <c r="C5" s="65" t="s">
        <v>25</v>
      </c>
      <c r="D5" s="66"/>
      <c r="E5" s="67"/>
      <c r="F5" s="68"/>
      <c r="G5" s="68"/>
      <c r="H5" s="68"/>
      <c r="I5" s="68"/>
      <c r="J5" s="68"/>
      <c r="K5" s="68"/>
      <c r="L5" s="68"/>
      <c r="M5" s="68"/>
      <c r="N5" s="67"/>
      <c r="O5" s="69"/>
      <c r="P5" s="69"/>
      <c r="Q5" s="69"/>
      <c r="R5" s="69"/>
      <c r="S5" s="69"/>
      <c r="T5" s="69"/>
      <c r="U5" s="69"/>
      <c r="V5" s="69"/>
      <c r="W5" s="70"/>
      <c r="X5" s="1"/>
      <c r="Y5" s="1"/>
      <c r="Z5" s="1"/>
    </row>
    <row r="6" spans="1:26" ht="14.25" customHeight="1" x14ac:dyDescent="0.25">
      <c r="A6" s="1"/>
      <c r="B6" s="71" t="s">
        <v>26</v>
      </c>
      <c r="C6" s="50" t="s">
        <v>27</v>
      </c>
      <c r="D6" s="72"/>
      <c r="E6" s="73" t="s">
        <v>28</v>
      </c>
      <c r="F6" s="74">
        <v>2</v>
      </c>
      <c r="G6" s="74"/>
      <c r="H6" s="74"/>
      <c r="I6" s="74"/>
      <c r="J6" s="74"/>
      <c r="K6" s="74"/>
      <c r="L6" s="74"/>
      <c r="M6" s="74"/>
      <c r="N6" s="75"/>
      <c r="O6" s="76">
        <f t="shared" ref="O6:O10" si="0">N6*F6</f>
        <v>0</v>
      </c>
      <c r="P6" s="76">
        <f t="shared" ref="P6:P10" si="1">N6*G6</f>
        <v>0</v>
      </c>
      <c r="Q6" s="76">
        <f t="shared" ref="Q6:Q10" si="2">N6*H6</f>
        <v>0</v>
      </c>
      <c r="R6" s="76">
        <f t="shared" ref="R6:R10" si="3">N6*I6</f>
        <v>0</v>
      </c>
      <c r="S6" s="76">
        <f t="shared" ref="S6:S10" si="4">N6*J6</f>
        <v>0</v>
      </c>
      <c r="T6" s="76">
        <f t="shared" ref="T6:T10" si="5">N6*K6</f>
        <v>0</v>
      </c>
      <c r="U6" s="76">
        <f t="shared" ref="U6:U10" si="6">N6*L6</f>
        <v>0</v>
      </c>
      <c r="V6" s="76">
        <f t="shared" ref="V6:V10" si="7">N6*M6</f>
        <v>0</v>
      </c>
      <c r="W6" s="77">
        <f t="shared" ref="W6:W10" si="8">SUM(O6:V6)</f>
        <v>0</v>
      </c>
      <c r="X6" s="1"/>
      <c r="Y6" s="1"/>
      <c r="Z6" s="1"/>
    </row>
    <row r="7" spans="1:26" ht="14.25" customHeight="1" x14ac:dyDescent="0.25">
      <c r="A7" s="1"/>
      <c r="B7" s="78" t="s">
        <v>29</v>
      </c>
      <c r="C7" s="50" t="s">
        <v>30</v>
      </c>
      <c r="D7" s="72"/>
      <c r="E7" s="73" t="s">
        <v>28</v>
      </c>
      <c r="F7" s="74">
        <v>78</v>
      </c>
      <c r="G7" s="74"/>
      <c r="H7" s="74"/>
      <c r="I7" s="74"/>
      <c r="J7" s="74"/>
      <c r="K7" s="74"/>
      <c r="L7" s="74"/>
      <c r="M7" s="74"/>
      <c r="N7" s="75"/>
      <c r="O7" s="76">
        <f t="shared" si="0"/>
        <v>0</v>
      </c>
      <c r="P7" s="76">
        <f t="shared" si="1"/>
        <v>0</v>
      </c>
      <c r="Q7" s="76">
        <f t="shared" si="2"/>
        <v>0</v>
      </c>
      <c r="R7" s="76">
        <f t="shared" si="3"/>
        <v>0</v>
      </c>
      <c r="S7" s="76">
        <f t="shared" si="4"/>
        <v>0</v>
      </c>
      <c r="T7" s="76">
        <f t="shared" si="5"/>
        <v>0</v>
      </c>
      <c r="U7" s="76">
        <f t="shared" si="6"/>
        <v>0</v>
      </c>
      <c r="V7" s="76">
        <f t="shared" si="7"/>
        <v>0</v>
      </c>
      <c r="W7" s="77">
        <f t="shared" si="8"/>
        <v>0</v>
      </c>
      <c r="X7" s="1"/>
      <c r="Y7" s="1"/>
      <c r="Z7" s="1"/>
    </row>
    <row r="8" spans="1:26" ht="14.25" customHeight="1" x14ac:dyDescent="0.25">
      <c r="A8" s="1"/>
      <c r="B8" s="78" t="s">
        <v>31</v>
      </c>
      <c r="C8" s="50" t="s">
        <v>32</v>
      </c>
      <c r="D8" s="72"/>
      <c r="E8" s="73" t="s">
        <v>28</v>
      </c>
      <c r="F8" s="74">
        <v>5</v>
      </c>
      <c r="G8" s="74"/>
      <c r="H8" s="74"/>
      <c r="I8" s="74"/>
      <c r="J8" s="74"/>
      <c r="K8" s="74"/>
      <c r="L8" s="74"/>
      <c r="M8" s="74"/>
      <c r="N8" s="75"/>
      <c r="O8" s="76">
        <f t="shared" si="0"/>
        <v>0</v>
      </c>
      <c r="P8" s="76">
        <f t="shared" si="1"/>
        <v>0</v>
      </c>
      <c r="Q8" s="76">
        <f t="shared" si="2"/>
        <v>0</v>
      </c>
      <c r="R8" s="76">
        <f t="shared" si="3"/>
        <v>0</v>
      </c>
      <c r="S8" s="76">
        <f t="shared" si="4"/>
        <v>0</v>
      </c>
      <c r="T8" s="76">
        <f t="shared" si="5"/>
        <v>0</v>
      </c>
      <c r="U8" s="76">
        <f t="shared" si="6"/>
        <v>0</v>
      </c>
      <c r="V8" s="76">
        <f t="shared" si="7"/>
        <v>0</v>
      </c>
      <c r="W8" s="77">
        <f t="shared" si="8"/>
        <v>0</v>
      </c>
      <c r="X8" s="1"/>
      <c r="Y8" s="1"/>
      <c r="Z8" s="1"/>
    </row>
    <row r="9" spans="1:26" ht="14.25" customHeight="1" x14ac:dyDescent="0.25">
      <c r="A9" s="1"/>
      <c r="B9" s="78" t="s">
        <v>33</v>
      </c>
      <c r="C9" s="50" t="s">
        <v>34</v>
      </c>
      <c r="D9" s="72"/>
      <c r="E9" s="73" t="s">
        <v>28</v>
      </c>
      <c r="F9" s="74">
        <f>198/2+10-5</f>
        <v>104</v>
      </c>
      <c r="G9" s="74">
        <f>198/2-10-5</f>
        <v>84</v>
      </c>
      <c r="H9" s="74"/>
      <c r="I9" s="74"/>
      <c r="J9" s="74"/>
      <c r="K9" s="74"/>
      <c r="L9" s="74"/>
      <c r="M9" s="74"/>
      <c r="N9" s="75"/>
      <c r="O9" s="76">
        <f t="shared" si="0"/>
        <v>0</v>
      </c>
      <c r="P9" s="76">
        <f t="shared" si="1"/>
        <v>0</v>
      </c>
      <c r="Q9" s="76">
        <f t="shared" si="2"/>
        <v>0</v>
      </c>
      <c r="R9" s="76">
        <f t="shared" si="3"/>
        <v>0</v>
      </c>
      <c r="S9" s="76">
        <f t="shared" si="4"/>
        <v>0</v>
      </c>
      <c r="T9" s="76">
        <f t="shared" si="5"/>
        <v>0</v>
      </c>
      <c r="U9" s="76">
        <f t="shared" si="6"/>
        <v>0</v>
      </c>
      <c r="V9" s="76">
        <f t="shared" si="7"/>
        <v>0</v>
      </c>
      <c r="W9" s="77">
        <f t="shared" si="8"/>
        <v>0</v>
      </c>
      <c r="X9" s="1"/>
      <c r="Y9" s="1"/>
      <c r="Z9" s="1"/>
    </row>
    <row r="10" spans="1:26" ht="14.25" customHeight="1" x14ac:dyDescent="0.25">
      <c r="A10" s="1"/>
      <c r="B10" s="78" t="s">
        <v>35</v>
      </c>
      <c r="C10" s="50" t="s">
        <v>36</v>
      </c>
      <c r="D10" s="72"/>
      <c r="E10" s="73" t="s">
        <v>28</v>
      </c>
      <c r="F10" s="74">
        <v>5</v>
      </c>
      <c r="G10" s="74">
        <v>5</v>
      </c>
      <c r="H10" s="74"/>
      <c r="I10" s="74"/>
      <c r="J10" s="74"/>
      <c r="K10" s="74"/>
      <c r="L10" s="74"/>
      <c r="M10" s="74"/>
      <c r="N10" s="75"/>
      <c r="O10" s="76">
        <f t="shared" si="0"/>
        <v>0</v>
      </c>
      <c r="P10" s="76">
        <f t="shared" si="1"/>
        <v>0</v>
      </c>
      <c r="Q10" s="76">
        <f t="shared" si="2"/>
        <v>0</v>
      </c>
      <c r="R10" s="76">
        <f t="shared" si="3"/>
        <v>0</v>
      </c>
      <c r="S10" s="76">
        <f t="shared" si="4"/>
        <v>0</v>
      </c>
      <c r="T10" s="76">
        <f t="shared" si="5"/>
        <v>0</v>
      </c>
      <c r="U10" s="76">
        <f t="shared" si="6"/>
        <v>0</v>
      </c>
      <c r="V10" s="76">
        <f t="shared" si="7"/>
        <v>0</v>
      </c>
      <c r="W10" s="77">
        <f t="shared" si="8"/>
        <v>0</v>
      </c>
      <c r="X10" s="1"/>
      <c r="Y10" s="1"/>
      <c r="Z10" s="1"/>
    </row>
    <row r="11" spans="1:26" ht="14.25" customHeight="1" x14ac:dyDescent="0.25">
      <c r="A11" s="1"/>
      <c r="B11" s="79"/>
      <c r="C11" s="80" t="s">
        <v>37</v>
      </c>
      <c r="D11" s="81"/>
      <c r="E11" s="82"/>
      <c r="F11" s="83"/>
      <c r="G11" s="83"/>
      <c r="H11" s="83"/>
      <c r="I11" s="83"/>
      <c r="J11" s="83"/>
      <c r="K11" s="83"/>
      <c r="L11" s="83"/>
      <c r="M11" s="83"/>
      <c r="N11" s="84"/>
      <c r="O11" s="82"/>
      <c r="P11" s="82"/>
      <c r="Q11" s="82"/>
      <c r="R11" s="82"/>
      <c r="S11" s="82"/>
      <c r="T11" s="82"/>
      <c r="U11" s="82"/>
      <c r="V11" s="82"/>
      <c r="W11" s="85">
        <f>SUM(W6:W10)</f>
        <v>0</v>
      </c>
      <c r="X11" s="1"/>
      <c r="Y11" s="1"/>
      <c r="Z11" s="1"/>
    </row>
    <row r="12" spans="1:26" ht="14.25" customHeight="1" x14ac:dyDescent="0.25">
      <c r="A12" s="1"/>
      <c r="B12" s="64" t="s">
        <v>38</v>
      </c>
      <c r="C12" s="65" t="s">
        <v>39</v>
      </c>
      <c r="D12" s="66"/>
      <c r="E12" s="67"/>
      <c r="F12" s="68"/>
      <c r="G12" s="68"/>
      <c r="H12" s="68"/>
      <c r="I12" s="68"/>
      <c r="J12" s="68"/>
      <c r="K12" s="68"/>
      <c r="L12" s="68"/>
      <c r="M12" s="68"/>
      <c r="N12" s="67"/>
      <c r="O12" s="69"/>
      <c r="P12" s="69"/>
      <c r="Q12" s="69"/>
      <c r="R12" s="69"/>
      <c r="S12" s="69"/>
      <c r="T12" s="69"/>
      <c r="U12" s="69"/>
      <c r="V12" s="69"/>
      <c r="W12" s="70"/>
      <c r="X12" s="1"/>
      <c r="Y12" s="1"/>
      <c r="Z12" s="1"/>
    </row>
    <row r="13" spans="1:26" ht="14.25" customHeight="1" x14ac:dyDescent="0.25">
      <c r="A13" s="1"/>
      <c r="B13" s="78" t="s">
        <v>40</v>
      </c>
      <c r="C13" s="50" t="s">
        <v>41</v>
      </c>
      <c r="D13" s="72"/>
      <c r="E13" s="73" t="s">
        <v>28</v>
      </c>
      <c r="F13" s="74">
        <v>2</v>
      </c>
      <c r="G13" s="74"/>
      <c r="H13" s="74"/>
      <c r="I13" s="74"/>
      <c r="J13" s="74"/>
      <c r="K13" s="74"/>
      <c r="L13" s="74"/>
      <c r="M13" s="74"/>
      <c r="N13" s="75"/>
      <c r="O13" s="76">
        <f t="shared" ref="O13:O15" si="9">N13*F13</f>
        <v>0</v>
      </c>
      <c r="P13" s="76">
        <f t="shared" ref="P13:P15" si="10">N13*G13</f>
        <v>0</v>
      </c>
      <c r="Q13" s="76">
        <f t="shared" ref="Q13:Q15" si="11">N13*H13</f>
        <v>0</v>
      </c>
      <c r="R13" s="76">
        <f t="shared" ref="R13:R15" si="12">N13*I13</f>
        <v>0</v>
      </c>
      <c r="S13" s="76">
        <f t="shared" ref="S13:S15" si="13">N13*J13</f>
        <v>0</v>
      </c>
      <c r="T13" s="76">
        <f t="shared" ref="T13:T15" si="14">N13*K13</f>
        <v>0</v>
      </c>
      <c r="U13" s="76">
        <f t="shared" ref="U13:U15" si="15">N13*L13</f>
        <v>0</v>
      </c>
      <c r="V13" s="76">
        <f t="shared" ref="V13:V15" si="16">N13*M13</f>
        <v>0</v>
      </c>
      <c r="W13" s="77">
        <f t="shared" ref="W13:W15" si="17">SUM(O13:V13)</f>
        <v>0</v>
      </c>
      <c r="X13" s="1"/>
      <c r="Y13" s="1"/>
      <c r="Z13" s="1"/>
    </row>
    <row r="14" spans="1:26" ht="14.25" customHeight="1" x14ac:dyDescent="0.25">
      <c r="A14" s="1"/>
      <c r="B14" s="78" t="s">
        <v>42</v>
      </c>
      <c r="C14" s="50" t="s">
        <v>43</v>
      </c>
      <c r="D14" s="72"/>
      <c r="E14" s="73" t="s">
        <v>28</v>
      </c>
      <c r="F14" s="74">
        <v>6</v>
      </c>
      <c r="G14" s="74"/>
      <c r="H14" s="74"/>
      <c r="I14" s="74"/>
      <c r="J14" s="74"/>
      <c r="K14" s="74"/>
      <c r="L14" s="74"/>
      <c r="M14" s="74"/>
      <c r="N14" s="75"/>
      <c r="O14" s="76">
        <f t="shared" si="9"/>
        <v>0</v>
      </c>
      <c r="P14" s="76">
        <f t="shared" si="10"/>
        <v>0</v>
      </c>
      <c r="Q14" s="76">
        <f t="shared" si="11"/>
        <v>0</v>
      </c>
      <c r="R14" s="76">
        <f t="shared" si="12"/>
        <v>0</v>
      </c>
      <c r="S14" s="76">
        <f t="shared" si="13"/>
        <v>0</v>
      </c>
      <c r="T14" s="76">
        <f t="shared" si="14"/>
        <v>0</v>
      </c>
      <c r="U14" s="76">
        <f t="shared" si="15"/>
        <v>0</v>
      </c>
      <c r="V14" s="76">
        <f t="shared" si="16"/>
        <v>0</v>
      </c>
      <c r="W14" s="77">
        <f t="shared" si="17"/>
        <v>0</v>
      </c>
      <c r="X14" s="1"/>
      <c r="Y14" s="1"/>
      <c r="Z14" s="1"/>
    </row>
    <row r="15" spans="1:26" ht="14.25" customHeight="1" x14ac:dyDescent="0.25">
      <c r="A15" s="1"/>
      <c r="B15" s="78" t="s">
        <v>44</v>
      </c>
      <c r="C15" s="50" t="s">
        <v>45</v>
      </c>
      <c r="D15" s="72"/>
      <c r="E15" s="73" t="s">
        <v>28</v>
      </c>
      <c r="F15" s="74">
        <v>6</v>
      </c>
      <c r="G15" s="74"/>
      <c r="H15" s="74"/>
      <c r="I15" s="74"/>
      <c r="J15" s="74"/>
      <c r="K15" s="74"/>
      <c r="L15" s="74"/>
      <c r="M15" s="74"/>
      <c r="N15" s="75"/>
      <c r="O15" s="76">
        <f t="shared" si="9"/>
        <v>0</v>
      </c>
      <c r="P15" s="76">
        <f t="shared" si="10"/>
        <v>0</v>
      </c>
      <c r="Q15" s="76">
        <f t="shared" si="11"/>
        <v>0</v>
      </c>
      <c r="R15" s="76">
        <f t="shared" si="12"/>
        <v>0</v>
      </c>
      <c r="S15" s="76">
        <f t="shared" si="13"/>
        <v>0</v>
      </c>
      <c r="T15" s="76">
        <f t="shared" si="14"/>
        <v>0</v>
      </c>
      <c r="U15" s="76">
        <f t="shared" si="15"/>
        <v>0</v>
      </c>
      <c r="V15" s="76">
        <f t="shared" si="16"/>
        <v>0</v>
      </c>
      <c r="W15" s="77">
        <f t="shared" si="17"/>
        <v>0</v>
      </c>
      <c r="X15" s="1"/>
      <c r="Y15" s="1"/>
      <c r="Z15" s="1"/>
    </row>
    <row r="16" spans="1:26" ht="14.25" customHeight="1" x14ac:dyDescent="0.25">
      <c r="A16" s="1"/>
      <c r="B16" s="79"/>
      <c r="C16" s="80" t="s">
        <v>46</v>
      </c>
      <c r="D16" s="86"/>
      <c r="E16" s="82"/>
      <c r="F16" s="83"/>
      <c r="G16" s="83"/>
      <c r="H16" s="83"/>
      <c r="I16" s="83"/>
      <c r="J16" s="83"/>
      <c r="K16" s="83"/>
      <c r="L16" s="83"/>
      <c r="M16" s="83"/>
      <c r="N16" s="84"/>
      <c r="O16" s="82"/>
      <c r="P16" s="82"/>
      <c r="Q16" s="82"/>
      <c r="R16" s="82"/>
      <c r="S16" s="82"/>
      <c r="T16" s="82"/>
      <c r="U16" s="82"/>
      <c r="V16" s="82"/>
      <c r="W16" s="85">
        <f>SUM(W13:W15)</f>
        <v>0</v>
      </c>
      <c r="X16" s="1"/>
      <c r="Y16" s="1"/>
      <c r="Z16" s="1"/>
    </row>
    <row r="17" spans="1:26" ht="14.25" customHeight="1" x14ac:dyDescent="0.25">
      <c r="A17" s="1"/>
      <c r="B17" s="64" t="s">
        <v>47</v>
      </c>
      <c r="C17" s="65" t="s">
        <v>48</v>
      </c>
      <c r="D17" s="66"/>
      <c r="E17" s="69"/>
      <c r="F17" s="68"/>
      <c r="G17" s="68"/>
      <c r="H17" s="68"/>
      <c r="I17" s="68"/>
      <c r="J17" s="68"/>
      <c r="K17" s="68"/>
      <c r="L17" s="68"/>
      <c r="M17" s="68"/>
      <c r="N17" s="87"/>
      <c r="O17" s="69"/>
      <c r="P17" s="69"/>
      <c r="Q17" s="69"/>
      <c r="R17" s="69"/>
      <c r="S17" s="69"/>
      <c r="T17" s="69"/>
      <c r="U17" s="69"/>
      <c r="V17" s="69"/>
      <c r="W17" s="70"/>
      <c r="X17" s="1"/>
      <c r="Y17" s="1"/>
      <c r="Z17" s="1"/>
    </row>
    <row r="18" spans="1:26" ht="14.25" customHeight="1" x14ac:dyDescent="0.25">
      <c r="A18" s="1"/>
      <c r="B18" s="143" t="s">
        <v>49</v>
      </c>
      <c r="C18" s="88" t="s">
        <v>188</v>
      </c>
      <c r="D18" s="72"/>
      <c r="E18" s="73" t="s">
        <v>28</v>
      </c>
      <c r="F18" s="74">
        <v>2</v>
      </c>
      <c r="G18" s="74"/>
      <c r="H18" s="74"/>
      <c r="I18" s="74"/>
      <c r="J18" s="74"/>
      <c r="K18" s="74"/>
      <c r="L18" s="74"/>
      <c r="M18" s="74"/>
      <c r="N18" s="75"/>
      <c r="O18" s="76">
        <f t="shared" ref="O18:O20" si="18">N18*F18</f>
        <v>0</v>
      </c>
      <c r="P18" s="76">
        <f t="shared" ref="P18:P20" si="19">N18*G18</f>
        <v>0</v>
      </c>
      <c r="Q18" s="76">
        <f t="shared" ref="Q18:Q20" si="20">N18*H18</f>
        <v>0</v>
      </c>
      <c r="R18" s="76">
        <f t="shared" ref="R18:R20" si="21">N18*I18</f>
        <v>0</v>
      </c>
      <c r="S18" s="76">
        <f t="shared" ref="S18:S20" si="22">N18*J18</f>
        <v>0</v>
      </c>
      <c r="T18" s="76">
        <f t="shared" ref="T18:T20" si="23">N18*K18</f>
        <v>0</v>
      </c>
      <c r="U18" s="76">
        <f t="shared" ref="U18:U20" si="24">N18*L18</f>
        <v>0</v>
      </c>
      <c r="V18" s="76">
        <f t="shared" ref="V18:V20" si="25">N18*M18</f>
        <v>0</v>
      </c>
      <c r="W18" s="77">
        <f t="shared" ref="W18:W20" si="26">SUM(O18:V18)</f>
        <v>0</v>
      </c>
      <c r="X18" s="1"/>
      <c r="Y18" s="1"/>
      <c r="Z18" s="1"/>
    </row>
    <row r="19" spans="1:26" ht="14.25" customHeight="1" x14ac:dyDescent="0.25">
      <c r="A19" s="1"/>
      <c r="B19" s="144"/>
      <c r="C19" s="50" t="s">
        <v>50</v>
      </c>
      <c r="D19" s="89"/>
      <c r="E19" s="73" t="s">
        <v>28</v>
      </c>
      <c r="F19" s="74">
        <v>2</v>
      </c>
      <c r="G19" s="90"/>
      <c r="H19" s="90"/>
      <c r="I19" s="90"/>
      <c r="J19" s="90"/>
      <c r="K19" s="90"/>
      <c r="L19" s="90"/>
      <c r="M19" s="90"/>
      <c r="N19" s="75"/>
      <c r="O19" s="76">
        <f t="shared" si="18"/>
        <v>0</v>
      </c>
      <c r="P19" s="76">
        <f t="shared" si="19"/>
        <v>0</v>
      </c>
      <c r="Q19" s="76">
        <f t="shared" si="20"/>
        <v>0</v>
      </c>
      <c r="R19" s="76">
        <f t="shared" si="21"/>
        <v>0</v>
      </c>
      <c r="S19" s="76">
        <f t="shared" si="22"/>
        <v>0</v>
      </c>
      <c r="T19" s="76">
        <f t="shared" si="23"/>
        <v>0</v>
      </c>
      <c r="U19" s="76">
        <f t="shared" si="24"/>
        <v>0</v>
      </c>
      <c r="V19" s="76">
        <f t="shared" si="25"/>
        <v>0</v>
      </c>
      <c r="W19" s="77">
        <f t="shared" si="26"/>
        <v>0</v>
      </c>
      <c r="X19" s="1"/>
      <c r="Y19" s="1"/>
      <c r="Z19" s="1"/>
    </row>
    <row r="20" spans="1:26" ht="14.25" customHeight="1" x14ac:dyDescent="0.25">
      <c r="A20" s="1"/>
      <c r="B20" s="145"/>
      <c r="C20" s="50" t="s">
        <v>51</v>
      </c>
      <c r="D20" s="89"/>
      <c r="E20" s="73" t="s">
        <v>28</v>
      </c>
      <c r="F20" s="74">
        <v>2</v>
      </c>
      <c r="G20" s="90"/>
      <c r="H20" s="90"/>
      <c r="I20" s="90"/>
      <c r="J20" s="90"/>
      <c r="K20" s="90"/>
      <c r="L20" s="90"/>
      <c r="M20" s="90"/>
      <c r="N20" s="75"/>
      <c r="O20" s="76">
        <f t="shared" si="18"/>
        <v>0</v>
      </c>
      <c r="P20" s="76">
        <f t="shared" si="19"/>
        <v>0</v>
      </c>
      <c r="Q20" s="76">
        <f t="shared" si="20"/>
        <v>0</v>
      </c>
      <c r="R20" s="76">
        <f t="shared" si="21"/>
        <v>0</v>
      </c>
      <c r="S20" s="76">
        <f t="shared" si="22"/>
        <v>0</v>
      </c>
      <c r="T20" s="76">
        <f t="shared" si="23"/>
        <v>0</v>
      </c>
      <c r="U20" s="76">
        <f t="shared" si="24"/>
        <v>0</v>
      </c>
      <c r="V20" s="76">
        <f t="shared" si="25"/>
        <v>0</v>
      </c>
      <c r="W20" s="77">
        <f t="shared" si="26"/>
        <v>0</v>
      </c>
      <c r="X20" s="1"/>
      <c r="Y20" s="1"/>
      <c r="Z20" s="1"/>
    </row>
    <row r="21" spans="1:26" ht="14.25" customHeight="1" thickBot="1" x14ac:dyDescent="0.3">
      <c r="A21" s="1"/>
      <c r="B21" s="79"/>
      <c r="C21" s="80" t="s">
        <v>52</v>
      </c>
      <c r="D21" s="81"/>
      <c r="E21" s="82"/>
      <c r="F21" s="83"/>
      <c r="G21" s="83"/>
      <c r="H21" s="83"/>
      <c r="I21" s="83"/>
      <c r="J21" s="83"/>
      <c r="K21" s="83"/>
      <c r="L21" s="83"/>
      <c r="M21" s="83"/>
      <c r="N21" s="84"/>
      <c r="O21" s="82"/>
      <c r="P21" s="82"/>
      <c r="Q21" s="82"/>
      <c r="R21" s="82"/>
      <c r="S21" s="82"/>
      <c r="T21" s="82"/>
      <c r="U21" s="82"/>
      <c r="V21" s="82"/>
      <c r="W21" s="85">
        <f>SUM(W18:W20)</f>
        <v>0</v>
      </c>
      <c r="X21" s="1"/>
      <c r="Y21" s="1"/>
      <c r="Z21" s="1"/>
    </row>
    <row r="22" spans="1:26" ht="14.25" customHeight="1" x14ac:dyDescent="0.25">
      <c r="A22" s="1"/>
      <c r="B22" s="64" t="s">
        <v>53</v>
      </c>
      <c r="C22" s="65" t="s">
        <v>54</v>
      </c>
      <c r="D22" s="91"/>
      <c r="E22" s="67"/>
      <c r="F22" s="68"/>
      <c r="G22" s="68"/>
      <c r="H22" s="68"/>
      <c r="I22" s="68"/>
      <c r="J22" s="68"/>
      <c r="K22" s="68"/>
      <c r="L22" s="68"/>
      <c r="M22" s="68"/>
      <c r="N22" s="67"/>
      <c r="O22" s="69"/>
      <c r="P22" s="69"/>
      <c r="Q22" s="69"/>
      <c r="R22" s="69"/>
      <c r="S22" s="69"/>
      <c r="T22" s="69"/>
      <c r="U22" s="69"/>
      <c r="V22" s="69"/>
      <c r="W22" s="92"/>
      <c r="X22" s="1"/>
      <c r="Y22" s="1"/>
      <c r="Z22" s="1"/>
    </row>
    <row r="23" spans="1:26" ht="14.25" customHeight="1" x14ac:dyDescent="0.25">
      <c r="A23" s="1"/>
      <c r="B23" s="78" t="s">
        <v>55</v>
      </c>
      <c r="C23" s="50" t="s">
        <v>34</v>
      </c>
      <c r="D23" s="89"/>
      <c r="E23" s="73" t="s">
        <v>28</v>
      </c>
      <c r="F23" s="74"/>
      <c r="G23" s="74">
        <v>15</v>
      </c>
      <c r="H23" s="74"/>
      <c r="I23" s="74"/>
      <c r="J23" s="74"/>
      <c r="K23" s="74"/>
      <c r="L23" s="74"/>
      <c r="M23" s="74"/>
      <c r="N23" s="75"/>
      <c r="O23" s="76">
        <f t="shared" ref="O23:O24" si="27">N23*F23</f>
        <v>0</v>
      </c>
      <c r="P23" s="76">
        <f t="shared" ref="P23:P24" si="28">N23*G23</f>
        <v>0</v>
      </c>
      <c r="Q23" s="76">
        <f t="shared" ref="Q23:Q24" si="29">N23*H23</f>
        <v>0</v>
      </c>
      <c r="R23" s="76">
        <f t="shared" ref="R23:R24" si="30">N23*I23</f>
        <v>0</v>
      </c>
      <c r="S23" s="76">
        <f t="shared" ref="S23:S24" si="31">N23*J23</f>
        <v>0</v>
      </c>
      <c r="T23" s="76">
        <f t="shared" ref="T23:T24" si="32">N23*K23</f>
        <v>0</v>
      </c>
      <c r="U23" s="76">
        <f t="shared" ref="U23:U24" si="33">N23*L23</f>
        <v>0</v>
      </c>
      <c r="V23" s="76">
        <f t="shared" ref="V23:V24" si="34">N23*M23</f>
        <v>0</v>
      </c>
      <c r="W23" s="77">
        <f t="shared" ref="W23:W24" si="35">SUM(O23:V23)</f>
        <v>0</v>
      </c>
      <c r="X23" s="1"/>
      <c r="Y23" s="1"/>
      <c r="Z23" s="1"/>
    </row>
    <row r="24" spans="1:26" ht="14.25" customHeight="1" x14ac:dyDescent="0.25">
      <c r="A24" s="1"/>
      <c r="B24" s="78" t="s">
        <v>56</v>
      </c>
      <c r="C24" s="50" t="s">
        <v>36</v>
      </c>
      <c r="D24" s="89"/>
      <c r="E24" s="73" t="s">
        <v>28</v>
      </c>
      <c r="F24" s="74"/>
      <c r="G24" s="74">
        <v>5</v>
      </c>
      <c r="H24" s="74"/>
      <c r="I24" s="74"/>
      <c r="J24" s="74"/>
      <c r="K24" s="74"/>
      <c r="L24" s="74"/>
      <c r="M24" s="74"/>
      <c r="N24" s="75"/>
      <c r="O24" s="76">
        <f t="shared" si="27"/>
        <v>0</v>
      </c>
      <c r="P24" s="76">
        <f t="shared" si="28"/>
        <v>0</v>
      </c>
      <c r="Q24" s="76">
        <f t="shared" si="29"/>
        <v>0</v>
      </c>
      <c r="R24" s="76">
        <f t="shared" si="30"/>
        <v>0</v>
      </c>
      <c r="S24" s="76">
        <f t="shared" si="31"/>
        <v>0</v>
      </c>
      <c r="T24" s="76">
        <f t="shared" si="32"/>
        <v>0</v>
      </c>
      <c r="U24" s="76">
        <f t="shared" si="33"/>
        <v>0</v>
      </c>
      <c r="V24" s="76">
        <f t="shared" si="34"/>
        <v>0</v>
      </c>
      <c r="W24" s="77">
        <f t="shared" si="35"/>
        <v>0</v>
      </c>
      <c r="X24" s="1"/>
      <c r="Y24" s="1"/>
      <c r="Z24" s="1"/>
    </row>
    <row r="25" spans="1:26" ht="14.25" customHeight="1" x14ac:dyDescent="0.25">
      <c r="A25" s="1"/>
      <c r="B25" s="79"/>
      <c r="C25" s="80" t="s">
        <v>57</v>
      </c>
      <c r="D25" s="93"/>
      <c r="E25" s="82"/>
      <c r="F25" s="83"/>
      <c r="G25" s="83"/>
      <c r="H25" s="83"/>
      <c r="I25" s="83"/>
      <c r="J25" s="83"/>
      <c r="K25" s="83"/>
      <c r="L25" s="83"/>
      <c r="M25" s="83"/>
      <c r="N25" s="82"/>
      <c r="O25" s="82"/>
      <c r="P25" s="82"/>
      <c r="Q25" s="82"/>
      <c r="R25" s="82"/>
      <c r="S25" s="82"/>
      <c r="T25" s="82"/>
      <c r="U25" s="82"/>
      <c r="V25" s="82"/>
      <c r="W25" s="85">
        <f>SUM(W23:W24)</f>
        <v>0</v>
      </c>
      <c r="X25" s="1"/>
      <c r="Y25" s="1"/>
      <c r="Z25" s="1"/>
    </row>
    <row r="26" spans="1:26" ht="14.25" customHeight="1" x14ac:dyDescent="0.25">
      <c r="A26" s="1"/>
      <c r="B26" s="64" t="s">
        <v>58</v>
      </c>
      <c r="C26" s="65" t="s">
        <v>59</v>
      </c>
      <c r="D26" s="91"/>
      <c r="E26" s="67"/>
      <c r="F26" s="68"/>
      <c r="G26" s="68"/>
      <c r="H26" s="68"/>
      <c r="I26" s="68"/>
      <c r="J26" s="68"/>
      <c r="K26" s="68"/>
      <c r="L26" s="68"/>
      <c r="M26" s="68"/>
      <c r="N26" s="67"/>
      <c r="O26" s="69"/>
      <c r="P26" s="69"/>
      <c r="Q26" s="69"/>
      <c r="R26" s="69"/>
      <c r="S26" s="69"/>
      <c r="T26" s="69"/>
      <c r="U26" s="69"/>
      <c r="V26" s="69"/>
      <c r="W26" s="92"/>
      <c r="X26" s="1"/>
      <c r="Y26" s="1"/>
      <c r="Z26" s="1"/>
    </row>
    <row r="27" spans="1:26" ht="14.25" customHeight="1" x14ac:dyDescent="0.25">
      <c r="A27" s="1"/>
      <c r="B27" s="78" t="s">
        <v>60</v>
      </c>
      <c r="C27" s="50" t="s">
        <v>43</v>
      </c>
      <c r="D27" s="89"/>
      <c r="E27" s="73" t="s">
        <v>28</v>
      </c>
      <c r="F27" s="74">
        <v>2</v>
      </c>
      <c r="G27" s="74">
        <v>4</v>
      </c>
      <c r="H27" s="74"/>
      <c r="I27" s="74"/>
      <c r="J27" s="74"/>
      <c r="K27" s="74"/>
      <c r="L27" s="74"/>
      <c r="M27" s="74"/>
      <c r="N27" s="75"/>
      <c r="O27" s="76">
        <f t="shared" ref="O27:O28" si="36">N27*F27</f>
        <v>0</v>
      </c>
      <c r="P27" s="76">
        <f t="shared" ref="P27:P28" si="37">N27*G27</f>
        <v>0</v>
      </c>
      <c r="Q27" s="76">
        <f t="shared" ref="Q27:Q28" si="38">N27*H27</f>
        <v>0</v>
      </c>
      <c r="R27" s="76">
        <f t="shared" ref="R27:R28" si="39">N27*I27</f>
        <v>0</v>
      </c>
      <c r="S27" s="76">
        <f t="shared" ref="S27:S28" si="40">N27*J27</f>
        <v>0</v>
      </c>
      <c r="T27" s="76">
        <f t="shared" ref="T27:T28" si="41">N27*K27</f>
        <v>0</v>
      </c>
      <c r="U27" s="76">
        <f t="shared" ref="U27:U28" si="42">N27*L27</f>
        <v>0</v>
      </c>
      <c r="V27" s="76">
        <f t="shared" ref="V27:V28" si="43">N27*M27</f>
        <v>0</v>
      </c>
      <c r="W27" s="77">
        <f t="shared" ref="W27:W28" si="44">SUM(O27:V27)</f>
        <v>0</v>
      </c>
      <c r="X27" s="1"/>
      <c r="Y27" s="1"/>
      <c r="Z27" s="1"/>
    </row>
    <row r="28" spans="1:26" ht="14.25" customHeight="1" x14ac:dyDescent="0.25">
      <c r="A28" s="1"/>
      <c r="B28" s="78" t="s">
        <v>61</v>
      </c>
      <c r="C28" s="50" t="s">
        <v>45</v>
      </c>
      <c r="D28" s="89"/>
      <c r="E28" s="73" t="s">
        <v>28</v>
      </c>
      <c r="F28" s="74">
        <v>2</v>
      </c>
      <c r="G28" s="74">
        <v>4</v>
      </c>
      <c r="H28" s="74"/>
      <c r="I28" s="74"/>
      <c r="J28" s="74"/>
      <c r="K28" s="74"/>
      <c r="L28" s="74"/>
      <c r="M28" s="74"/>
      <c r="N28" s="75"/>
      <c r="O28" s="76">
        <f t="shared" si="36"/>
        <v>0</v>
      </c>
      <c r="P28" s="76">
        <f t="shared" si="37"/>
        <v>0</v>
      </c>
      <c r="Q28" s="76">
        <f t="shared" si="38"/>
        <v>0</v>
      </c>
      <c r="R28" s="76">
        <f t="shared" si="39"/>
        <v>0</v>
      </c>
      <c r="S28" s="76">
        <f t="shared" si="40"/>
        <v>0</v>
      </c>
      <c r="T28" s="76">
        <f t="shared" si="41"/>
        <v>0</v>
      </c>
      <c r="U28" s="76">
        <f t="shared" si="42"/>
        <v>0</v>
      </c>
      <c r="V28" s="76">
        <f t="shared" si="43"/>
        <v>0</v>
      </c>
      <c r="W28" s="77">
        <f t="shared" si="44"/>
        <v>0</v>
      </c>
      <c r="X28" s="1"/>
      <c r="Y28" s="1"/>
      <c r="Z28" s="1"/>
    </row>
    <row r="29" spans="1:26" ht="14.25" customHeight="1" x14ac:dyDescent="0.25">
      <c r="A29" s="1"/>
      <c r="B29" s="79"/>
      <c r="C29" s="80" t="s">
        <v>62</v>
      </c>
      <c r="D29" s="93"/>
      <c r="E29" s="82"/>
      <c r="F29" s="83"/>
      <c r="G29" s="83"/>
      <c r="H29" s="83"/>
      <c r="I29" s="83"/>
      <c r="J29" s="83"/>
      <c r="K29" s="83"/>
      <c r="L29" s="83"/>
      <c r="M29" s="83"/>
      <c r="N29" s="82"/>
      <c r="O29" s="82"/>
      <c r="P29" s="82"/>
      <c r="Q29" s="82"/>
      <c r="R29" s="82"/>
      <c r="S29" s="82"/>
      <c r="T29" s="82"/>
      <c r="U29" s="82"/>
      <c r="V29" s="82"/>
      <c r="W29" s="85">
        <f>SUM(W27:W28)</f>
        <v>0</v>
      </c>
      <c r="X29" s="1"/>
      <c r="Y29" s="1"/>
      <c r="Z29" s="1"/>
    </row>
    <row r="30" spans="1:26" ht="14.25" customHeight="1" x14ac:dyDescent="0.25">
      <c r="A30" s="1"/>
      <c r="B30" s="94" t="s">
        <v>63</v>
      </c>
      <c r="C30" s="95" t="s">
        <v>64</v>
      </c>
      <c r="D30" s="96"/>
      <c r="E30" s="97"/>
      <c r="F30" s="98"/>
      <c r="G30" s="98"/>
      <c r="H30" s="98"/>
      <c r="I30" s="98"/>
      <c r="J30" s="98"/>
      <c r="K30" s="98"/>
      <c r="L30" s="98"/>
      <c r="M30" s="98"/>
      <c r="N30" s="97"/>
      <c r="O30" s="97"/>
      <c r="P30" s="97"/>
      <c r="Q30" s="97"/>
      <c r="R30" s="97"/>
      <c r="S30" s="97"/>
      <c r="T30" s="97"/>
      <c r="U30" s="97"/>
      <c r="V30" s="97"/>
      <c r="W30" s="99"/>
      <c r="X30" s="1"/>
      <c r="Y30" s="1"/>
      <c r="Z30" s="1"/>
    </row>
    <row r="31" spans="1:26" ht="14.25" customHeight="1" x14ac:dyDescent="0.25">
      <c r="A31" s="1"/>
      <c r="B31" s="143" t="s">
        <v>65</v>
      </c>
      <c r="C31" s="88" t="s">
        <v>176</v>
      </c>
      <c r="D31" s="72"/>
      <c r="E31" s="73" t="s">
        <v>28</v>
      </c>
      <c r="F31" s="74">
        <v>2</v>
      </c>
      <c r="G31" s="74"/>
      <c r="H31" s="74"/>
      <c r="I31" s="74"/>
      <c r="J31" s="74"/>
      <c r="K31" s="74"/>
      <c r="L31" s="74"/>
      <c r="M31" s="74"/>
      <c r="N31" s="75"/>
      <c r="O31" s="76">
        <f t="shared" ref="O31:O33" si="45">N31*F31</f>
        <v>0</v>
      </c>
      <c r="P31" s="76">
        <f t="shared" ref="P31:P33" si="46">N31*G31</f>
        <v>0</v>
      </c>
      <c r="Q31" s="76">
        <f t="shared" ref="Q31:Q33" si="47">N31*H31</f>
        <v>0</v>
      </c>
      <c r="R31" s="76">
        <f t="shared" ref="R31:R33" si="48">N31*I31</f>
        <v>0</v>
      </c>
      <c r="S31" s="76">
        <f t="shared" ref="S31:S33" si="49">N31*J31</f>
        <v>0</v>
      </c>
      <c r="T31" s="76">
        <f t="shared" ref="T31:T33" si="50">N31*K31</f>
        <v>0</v>
      </c>
      <c r="U31" s="76">
        <f t="shared" ref="U31:U33" si="51">N31*L31</f>
        <v>0</v>
      </c>
      <c r="V31" s="76">
        <f t="shared" ref="V31:V33" si="52">N31*M31</f>
        <v>0</v>
      </c>
      <c r="W31" s="77">
        <f t="shared" ref="W31:W33" si="53">SUM(O31:V31)</f>
        <v>0</v>
      </c>
      <c r="X31" s="1"/>
      <c r="Y31" s="1"/>
      <c r="Z31" s="1"/>
    </row>
    <row r="32" spans="1:26" ht="14.25" customHeight="1" x14ac:dyDescent="0.25">
      <c r="A32" s="1"/>
      <c r="B32" s="144"/>
      <c r="C32" s="50" t="s">
        <v>50</v>
      </c>
      <c r="D32" s="89"/>
      <c r="E32" s="73" t="s">
        <v>28</v>
      </c>
      <c r="F32" s="74">
        <v>2</v>
      </c>
      <c r="G32" s="74"/>
      <c r="H32" s="74"/>
      <c r="I32" s="74"/>
      <c r="J32" s="74"/>
      <c r="K32" s="74"/>
      <c r="L32" s="74"/>
      <c r="M32" s="74"/>
      <c r="N32" s="75"/>
      <c r="O32" s="76">
        <f t="shared" si="45"/>
        <v>0</v>
      </c>
      <c r="P32" s="76">
        <f t="shared" si="46"/>
        <v>0</v>
      </c>
      <c r="Q32" s="76">
        <f t="shared" si="47"/>
        <v>0</v>
      </c>
      <c r="R32" s="76">
        <f t="shared" si="48"/>
        <v>0</v>
      </c>
      <c r="S32" s="76">
        <f t="shared" si="49"/>
        <v>0</v>
      </c>
      <c r="T32" s="76">
        <f t="shared" si="50"/>
        <v>0</v>
      </c>
      <c r="U32" s="76">
        <f t="shared" si="51"/>
        <v>0</v>
      </c>
      <c r="V32" s="76">
        <f t="shared" si="52"/>
        <v>0</v>
      </c>
      <c r="W32" s="77">
        <f t="shared" si="53"/>
        <v>0</v>
      </c>
      <c r="X32" s="1"/>
      <c r="Y32" s="1"/>
      <c r="Z32" s="1"/>
    </row>
    <row r="33" spans="1:26" ht="14.25" customHeight="1" x14ac:dyDescent="0.25">
      <c r="A33" s="1"/>
      <c r="B33" s="145"/>
      <c r="C33" s="50" t="s">
        <v>51</v>
      </c>
      <c r="D33" s="89"/>
      <c r="E33" s="73" t="s">
        <v>28</v>
      </c>
      <c r="F33" s="74">
        <v>2</v>
      </c>
      <c r="G33" s="74"/>
      <c r="H33" s="74"/>
      <c r="I33" s="74"/>
      <c r="J33" s="74"/>
      <c r="K33" s="74"/>
      <c r="L33" s="74"/>
      <c r="M33" s="74"/>
      <c r="N33" s="75"/>
      <c r="O33" s="76">
        <f t="shared" si="45"/>
        <v>0</v>
      </c>
      <c r="P33" s="76">
        <f t="shared" si="46"/>
        <v>0</v>
      </c>
      <c r="Q33" s="76">
        <f t="shared" si="47"/>
        <v>0</v>
      </c>
      <c r="R33" s="76">
        <f t="shared" si="48"/>
        <v>0</v>
      </c>
      <c r="S33" s="76">
        <f t="shared" si="49"/>
        <v>0</v>
      </c>
      <c r="T33" s="76">
        <f t="shared" si="50"/>
        <v>0</v>
      </c>
      <c r="U33" s="76">
        <f t="shared" si="51"/>
        <v>0</v>
      </c>
      <c r="V33" s="76">
        <f t="shared" si="52"/>
        <v>0</v>
      </c>
      <c r="W33" s="77">
        <f t="shared" si="53"/>
        <v>0</v>
      </c>
      <c r="X33" s="1"/>
      <c r="Y33" s="1"/>
      <c r="Z33" s="1"/>
    </row>
    <row r="34" spans="1:26" ht="14.25" customHeight="1" thickBot="1" x14ac:dyDescent="0.3">
      <c r="A34" s="1"/>
      <c r="B34" s="79"/>
      <c r="C34" s="80" t="s">
        <v>66</v>
      </c>
      <c r="D34" s="93"/>
      <c r="E34" s="82"/>
      <c r="F34" s="83"/>
      <c r="G34" s="83"/>
      <c r="H34" s="83"/>
      <c r="I34" s="83"/>
      <c r="J34" s="83"/>
      <c r="K34" s="83"/>
      <c r="L34" s="83"/>
      <c r="M34" s="83"/>
      <c r="N34" s="82"/>
      <c r="O34" s="82"/>
      <c r="P34" s="82"/>
      <c r="Q34" s="82"/>
      <c r="R34" s="82"/>
      <c r="S34" s="82"/>
      <c r="T34" s="82"/>
      <c r="U34" s="82"/>
      <c r="V34" s="82"/>
      <c r="W34" s="85">
        <f>SUM(W31:W33)</f>
        <v>0</v>
      </c>
      <c r="X34" s="1"/>
      <c r="Y34" s="1"/>
      <c r="Z34" s="1"/>
    </row>
    <row r="35" spans="1:26" ht="14.25" customHeight="1" x14ac:dyDescent="0.25">
      <c r="A35" s="1"/>
      <c r="B35" s="100" t="s">
        <v>67</v>
      </c>
      <c r="C35" s="101" t="s">
        <v>185</v>
      </c>
      <c r="D35" s="102"/>
      <c r="E35" s="102"/>
      <c r="F35" s="103"/>
      <c r="G35" s="103"/>
      <c r="H35" s="103"/>
      <c r="I35" s="103"/>
      <c r="J35" s="103"/>
      <c r="K35" s="103"/>
      <c r="L35" s="103"/>
      <c r="M35" s="103"/>
      <c r="N35" s="102"/>
      <c r="O35" s="102"/>
      <c r="P35" s="102"/>
      <c r="Q35" s="102"/>
      <c r="R35" s="102"/>
      <c r="S35" s="102"/>
      <c r="T35" s="102"/>
      <c r="U35" s="102"/>
      <c r="V35" s="102"/>
      <c r="W35" s="104"/>
      <c r="Y35" s="1"/>
      <c r="Z35" s="1"/>
    </row>
    <row r="36" spans="1:26" ht="14.25" customHeight="1" x14ac:dyDescent="0.25">
      <c r="A36" s="1"/>
      <c r="B36" s="94" t="s">
        <v>68</v>
      </c>
      <c r="C36" s="95" t="s">
        <v>25</v>
      </c>
      <c r="D36" s="105"/>
      <c r="E36" s="106"/>
      <c r="F36" s="98"/>
      <c r="G36" s="98"/>
      <c r="H36" s="98"/>
      <c r="I36" s="98"/>
      <c r="J36" s="98"/>
      <c r="K36" s="98"/>
      <c r="L36" s="98"/>
      <c r="M36" s="98"/>
      <c r="N36" s="106"/>
      <c r="O36" s="97"/>
      <c r="P36" s="97"/>
      <c r="Q36" s="97"/>
      <c r="R36" s="97"/>
      <c r="S36" s="97"/>
      <c r="T36" s="97"/>
      <c r="U36" s="97"/>
      <c r="V36" s="97"/>
      <c r="W36" s="99"/>
      <c r="X36" s="1"/>
      <c r="Y36" s="1"/>
      <c r="Z36" s="1"/>
    </row>
    <row r="37" spans="1:26" ht="14.25" customHeight="1" x14ac:dyDescent="0.25">
      <c r="A37" s="1"/>
      <c r="B37" s="78" t="s">
        <v>69</v>
      </c>
      <c r="C37" s="50" t="s">
        <v>70</v>
      </c>
      <c r="D37" s="72"/>
      <c r="E37" s="73" t="s">
        <v>71</v>
      </c>
      <c r="F37" s="74">
        <v>2</v>
      </c>
      <c r="G37" s="74">
        <v>2</v>
      </c>
      <c r="H37" s="74">
        <v>2</v>
      </c>
      <c r="I37" s="74">
        <v>2</v>
      </c>
      <c r="J37" s="74">
        <v>2</v>
      </c>
      <c r="K37" s="74">
        <v>2</v>
      </c>
      <c r="L37" s="74">
        <v>2</v>
      </c>
      <c r="M37" s="74">
        <v>2</v>
      </c>
      <c r="N37" s="75"/>
      <c r="O37" s="107">
        <f t="shared" ref="O37:O41" si="54">N37*F37</f>
        <v>0</v>
      </c>
      <c r="P37" s="76">
        <f t="shared" ref="P37:P41" si="55">N37*G37</f>
        <v>0</v>
      </c>
      <c r="Q37" s="76">
        <f t="shared" ref="Q37:Q41" si="56">N37*H37</f>
        <v>0</v>
      </c>
      <c r="R37" s="76">
        <f t="shared" ref="R37:R41" si="57">N37*I37</f>
        <v>0</v>
      </c>
      <c r="S37" s="76">
        <f t="shared" ref="S37:S41" si="58">N37*J37</f>
        <v>0</v>
      </c>
      <c r="T37" s="76">
        <f t="shared" ref="T37:T41" si="59">N37*K37</f>
        <v>0</v>
      </c>
      <c r="U37" s="76">
        <f t="shared" ref="U37:U41" si="60">N37*L37</f>
        <v>0</v>
      </c>
      <c r="V37" s="76">
        <f t="shared" ref="V37:V41" si="61">N37*M37</f>
        <v>0</v>
      </c>
      <c r="W37" s="77">
        <f t="shared" ref="W37:W41" si="62">SUM(O37:V37)</f>
        <v>0</v>
      </c>
      <c r="X37" s="1"/>
      <c r="Y37" s="1"/>
      <c r="Z37" s="1"/>
    </row>
    <row r="38" spans="1:26" ht="14.25" customHeight="1" x14ac:dyDescent="0.25">
      <c r="A38" s="1"/>
      <c r="B38" s="78" t="s">
        <v>72</v>
      </c>
      <c r="C38" s="50" t="s">
        <v>73</v>
      </c>
      <c r="D38" s="72"/>
      <c r="E38" s="73" t="s">
        <v>71</v>
      </c>
      <c r="F38" s="74">
        <v>78</v>
      </c>
      <c r="G38" s="74">
        <v>78</v>
      </c>
      <c r="H38" s="74">
        <v>78</v>
      </c>
      <c r="I38" s="74">
        <v>78</v>
      </c>
      <c r="J38" s="74">
        <v>78</v>
      </c>
      <c r="K38" s="74">
        <v>78</v>
      </c>
      <c r="L38" s="74">
        <v>78</v>
      </c>
      <c r="M38" s="74">
        <v>78</v>
      </c>
      <c r="N38" s="75"/>
      <c r="O38" s="107">
        <f t="shared" si="54"/>
        <v>0</v>
      </c>
      <c r="P38" s="76">
        <f t="shared" si="55"/>
        <v>0</v>
      </c>
      <c r="Q38" s="76">
        <f t="shared" si="56"/>
        <v>0</v>
      </c>
      <c r="R38" s="76">
        <f t="shared" si="57"/>
        <v>0</v>
      </c>
      <c r="S38" s="76">
        <f t="shared" si="58"/>
        <v>0</v>
      </c>
      <c r="T38" s="76">
        <f t="shared" si="59"/>
        <v>0</v>
      </c>
      <c r="U38" s="76">
        <f t="shared" si="60"/>
        <v>0</v>
      </c>
      <c r="V38" s="76">
        <f t="shared" si="61"/>
        <v>0</v>
      </c>
      <c r="W38" s="77">
        <f t="shared" si="62"/>
        <v>0</v>
      </c>
      <c r="X38" s="1"/>
      <c r="Y38" s="1"/>
      <c r="Z38" s="1"/>
    </row>
    <row r="39" spans="1:26" ht="14.25" customHeight="1" x14ac:dyDescent="0.25">
      <c r="A39" s="1"/>
      <c r="B39" s="78" t="s">
        <v>74</v>
      </c>
      <c r="C39" s="50" t="s">
        <v>75</v>
      </c>
      <c r="D39" s="72"/>
      <c r="E39" s="73" t="s">
        <v>71</v>
      </c>
      <c r="F39" s="74">
        <v>5</v>
      </c>
      <c r="G39" s="74">
        <v>5</v>
      </c>
      <c r="H39" s="74">
        <v>5</v>
      </c>
      <c r="I39" s="74">
        <v>5</v>
      </c>
      <c r="J39" s="74">
        <v>5</v>
      </c>
      <c r="K39" s="74">
        <v>5</v>
      </c>
      <c r="L39" s="74">
        <v>5</v>
      </c>
      <c r="M39" s="74">
        <v>5</v>
      </c>
      <c r="N39" s="75"/>
      <c r="O39" s="107">
        <f t="shared" si="54"/>
        <v>0</v>
      </c>
      <c r="P39" s="76">
        <f t="shared" si="55"/>
        <v>0</v>
      </c>
      <c r="Q39" s="76">
        <f t="shared" si="56"/>
        <v>0</v>
      </c>
      <c r="R39" s="76">
        <f t="shared" si="57"/>
        <v>0</v>
      </c>
      <c r="S39" s="76">
        <f t="shared" si="58"/>
        <v>0</v>
      </c>
      <c r="T39" s="76">
        <f t="shared" si="59"/>
        <v>0</v>
      </c>
      <c r="U39" s="76">
        <f t="shared" si="60"/>
        <v>0</v>
      </c>
      <c r="V39" s="76">
        <f t="shared" si="61"/>
        <v>0</v>
      </c>
      <c r="W39" s="77">
        <f t="shared" si="62"/>
        <v>0</v>
      </c>
      <c r="X39" s="1"/>
      <c r="Y39" s="1"/>
      <c r="Z39" s="1"/>
    </row>
    <row r="40" spans="1:26" ht="14.25" customHeight="1" x14ac:dyDescent="0.25">
      <c r="A40" s="1"/>
      <c r="B40" s="78" t="s">
        <v>76</v>
      </c>
      <c r="C40" s="50" t="s">
        <v>77</v>
      </c>
      <c r="D40" s="72"/>
      <c r="E40" s="73" t="s">
        <v>71</v>
      </c>
      <c r="F40" s="74">
        <f>198/2+10-5</f>
        <v>104</v>
      </c>
      <c r="G40" s="74">
        <v>188</v>
      </c>
      <c r="H40" s="74">
        <v>188</v>
      </c>
      <c r="I40" s="74">
        <v>188</v>
      </c>
      <c r="J40" s="74">
        <v>188</v>
      </c>
      <c r="K40" s="74">
        <v>188</v>
      </c>
      <c r="L40" s="74">
        <v>188</v>
      </c>
      <c r="M40" s="74">
        <v>188</v>
      </c>
      <c r="N40" s="75"/>
      <c r="O40" s="107">
        <f t="shared" si="54"/>
        <v>0</v>
      </c>
      <c r="P40" s="76">
        <f t="shared" si="55"/>
        <v>0</v>
      </c>
      <c r="Q40" s="76">
        <f t="shared" si="56"/>
        <v>0</v>
      </c>
      <c r="R40" s="76">
        <f t="shared" si="57"/>
        <v>0</v>
      </c>
      <c r="S40" s="76">
        <f t="shared" si="58"/>
        <v>0</v>
      </c>
      <c r="T40" s="76">
        <f t="shared" si="59"/>
        <v>0</v>
      </c>
      <c r="U40" s="76">
        <f t="shared" si="60"/>
        <v>0</v>
      </c>
      <c r="V40" s="76">
        <f t="shared" si="61"/>
        <v>0</v>
      </c>
      <c r="W40" s="77">
        <f t="shared" si="62"/>
        <v>0</v>
      </c>
      <c r="X40" s="1"/>
      <c r="Y40" s="1"/>
      <c r="Z40" s="1"/>
    </row>
    <row r="41" spans="1:26" ht="14.25" customHeight="1" x14ac:dyDescent="0.25">
      <c r="A41" s="1"/>
      <c r="B41" s="78" t="s">
        <v>78</v>
      </c>
      <c r="C41" s="50" t="s">
        <v>155</v>
      </c>
      <c r="D41" s="72"/>
      <c r="E41" s="73" t="s">
        <v>71</v>
      </c>
      <c r="F41" s="74">
        <v>5</v>
      </c>
      <c r="G41" s="74">
        <v>10</v>
      </c>
      <c r="H41" s="74">
        <v>10</v>
      </c>
      <c r="I41" s="74">
        <v>10</v>
      </c>
      <c r="J41" s="74">
        <v>10</v>
      </c>
      <c r="K41" s="74">
        <v>10</v>
      </c>
      <c r="L41" s="74">
        <v>10</v>
      </c>
      <c r="M41" s="74">
        <v>10</v>
      </c>
      <c r="N41" s="75"/>
      <c r="O41" s="107">
        <f t="shared" si="54"/>
        <v>0</v>
      </c>
      <c r="P41" s="76">
        <f t="shared" si="55"/>
        <v>0</v>
      </c>
      <c r="Q41" s="76">
        <f t="shared" si="56"/>
        <v>0</v>
      </c>
      <c r="R41" s="76">
        <f t="shared" si="57"/>
        <v>0</v>
      </c>
      <c r="S41" s="76">
        <f t="shared" si="58"/>
        <v>0</v>
      </c>
      <c r="T41" s="76">
        <f t="shared" si="59"/>
        <v>0</v>
      </c>
      <c r="U41" s="76">
        <f t="shared" si="60"/>
        <v>0</v>
      </c>
      <c r="V41" s="76">
        <f t="shared" si="61"/>
        <v>0</v>
      </c>
      <c r="W41" s="77">
        <f t="shared" si="62"/>
        <v>0</v>
      </c>
      <c r="X41" s="1"/>
      <c r="Y41" s="1"/>
      <c r="Z41" s="1"/>
    </row>
    <row r="42" spans="1:26" ht="14.25" customHeight="1" x14ac:dyDescent="0.25">
      <c r="A42" s="1"/>
      <c r="B42" s="146" t="s">
        <v>166</v>
      </c>
      <c r="C42" s="108" t="s">
        <v>167</v>
      </c>
      <c r="D42" s="89"/>
      <c r="E42" s="109" t="s">
        <v>71</v>
      </c>
      <c r="F42" s="110">
        <v>1</v>
      </c>
      <c r="G42" s="110">
        <v>1</v>
      </c>
      <c r="H42" s="110">
        <v>1</v>
      </c>
      <c r="I42" s="110">
        <v>1</v>
      </c>
      <c r="J42" s="110">
        <v>1</v>
      </c>
      <c r="K42" s="110">
        <v>1</v>
      </c>
      <c r="L42" s="110">
        <v>1</v>
      </c>
      <c r="M42" s="110">
        <v>1</v>
      </c>
      <c r="N42" s="111"/>
      <c r="O42" s="112">
        <v>0</v>
      </c>
      <c r="P42" s="112">
        <v>0</v>
      </c>
      <c r="Q42" s="112">
        <v>0</v>
      </c>
      <c r="R42" s="112">
        <v>0</v>
      </c>
      <c r="S42" s="112">
        <v>0</v>
      </c>
      <c r="T42" s="112">
        <v>0</v>
      </c>
      <c r="U42" s="112">
        <v>0</v>
      </c>
      <c r="V42" s="112">
        <v>0</v>
      </c>
      <c r="W42" s="113">
        <v>0</v>
      </c>
      <c r="X42" s="1"/>
      <c r="Y42" s="1"/>
      <c r="Z42" s="1"/>
    </row>
    <row r="43" spans="1:26" ht="14.25" customHeight="1" x14ac:dyDescent="0.25">
      <c r="A43" s="1"/>
      <c r="B43" s="147"/>
      <c r="C43" s="108" t="s">
        <v>167</v>
      </c>
      <c r="D43" s="89"/>
      <c r="E43" s="109" t="s">
        <v>71</v>
      </c>
      <c r="F43" s="110">
        <v>1</v>
      </c>
      <c r="G43" s="110">
        <v>1</v>
      </c>
      <c r="H43" s="110">
        <v>1</v>
      </c>
      <c r="I43" s="110">
        <v>1</v>
      </c>
      <c r="J43" s="110">
        <v>1</v>
      </c>
      <c r="K43" s="110">
        <v>1</v>
      </c>
      <c r="L43" s="110">
        <v>1</v>
      </c>
      <c r="M43" s="110">
        <v>1</v>
      </c>
      <c r="N43" s="111"/>
      <c r="O43" s="112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2">
        <v>0</v>
      </c>
      <c r="V43" s="112">
        <v>0</v>
      </c>
      <c r="W43" s="113">
        <v>0</v>
      </c>
      <c r="X43" s="1"/>
      <c r="Y43" s="1"/>
      <c r="Z43" s="1"/>
    </row>
    <row r="44" spans="1:26" ht="15.75" thickBot="1" x14ac:dyDescent="0.3">
      <c r="A44" s="1"/>
      <c r="B44" s="79"/>
      <c r="C44" s="114" t="s">
        <v>168</v>
      </c>
      <c r="D44" s="82"/>
      <c r="E44" s="82"/>
      <c r="F44" s="83"/>
      <c r="G44" s="83"/>
      <c r="H44" s="83"/>
      <c r="I44" s="83"/>
      <c r="J44" s="83"/>
      <c r="K44" s="83"/>
      <c r="L44" s="83"/>
      <c r="M44" s="83"/>
      <c r="N44" s="82"/>
      <c r="O44" s="82"/>
      <c r="P44" s="82"/>
      <c r="Q44" s="82"/>
      <c r="R44" s="82"/>
      <c r="S44" s="82"/>
      <c r="T44" s="82"/>
      <c r="U44" s="82"/>
      <c r="V44" s="82"/>
      <c r="W44" s="85">
        <f>SUM(W37:W43)</f>
        <v>0</v>
      </c>
      <c r="X44" s="1"/>
      <c r="Y44" s="1"/>
      <c r="Z44" s="1"/>
    </row>
    <row r="45" spans="1:26" ht="14.25" customHeight="1" x14ac:dyDescent="0.25">
      <c r="A45" s="1"/>
      <c r="B45" s="64" t="s">
        <v>79</v>
      </c>
      <c r="C45" s="65" t="s">
        <v>39</v>
      </c>
      <c r="D45" s="66"/>
      <c r="E45" s="69"/>
      <c r="F45" s="68"/>
      <c r="G45" s="68"/>
      <c r="H45" s="68"/>
      <c r="I45" s="68"/>
      <c r="J45" s="68"/>
      <c r="K45" s="68"/>
      <c r="L45" s="68"/>
      <c r="M45" s="68"/>
      <c r="N45" s="69"/>
      <c r="O45" s="69"/>
      <c r="P45" s="69"/>
      <c r="Q45" s="69"/>
      <c r="R45" s="69"/>
      <c r="S45" s="69"/>
      <c r="T45" s="69"/>
      <c r="U45" s="69"/>
      <c r="V45" s="69"/>
      <c r="W45" s="92"/>
      <c r="X45" s="1"/>
      <c r="Y45" s="1"/>
      <c r="Z45" s="1"/>
    </row>
    <row r="46" spans="1:26" ht="14.25" customHeight="1" x14ac:dyDescent="0.25">
      <c r="A46" s="1"/>
      <c r="B46" s="3" t="s">
        <v>80</v>
      </c>
      <c r="C46" s="50" t="s">
        <v>81</v>
      </c>
      <c r="D46" s="72"/>
      <c r="E46" s="73" t="s">
        <v>71</v>
      </c>
      <c r="F46" s="74">
        <v>2</v>
      </c>
      <c r="G46" s="74">
        <v>2</v>
      </c>
      <c r="H46" s="74">
        <v>2</v>
      </c>
      <c r="I46" s="74">
        <v>2</v>
      </c>
      <c r="J46" s="74">
        <v>2</v>
      </c>
      <c r="K46" s="74">
        <v>2</v>
      </c>
      <c r="L46" s="74">
        <v>2</v>
      </c>
      <c r="M46" s="74">
        <v>2</v>
      </c>
      <c r="N46" s="75"/>
      <c r="O46" s="107">
        <f t="shared" ref="O46:O48" si="63">F46*N46</f>
        <v>0</v>
      </c>
      <c r="P46" s="76">
        <f t="shared" ref="P46:P50" si="64">N46*G46</f>
        <v>0</v>
      </c>
      <c r="Q46" s="76">
        <f t="shared" ref="Q46:Q50" si="65">N46*H46</f>
        <v>0</v>
      </c>
      <c r="R46" s="76">
        <f t="shared" ref="R46:R50" si="66">N46*I46</f>
        <v>0</v>
      </c>
      <c r="S46" s="76">
        <f t="shared" ref="S46:S50" si="67">N46*J46</f>
        <v>0</v>
      </c>
      <c r="T46" s="76">
        <f t="shared" ref="T46:T50" si="68">N46*K46</f>
        <v>0</v>
      </c>
      <c r="U46" s="76">
        <f t="shared" ref="U46:U50" si="69">N46*L46</f>
        <v>0</v>
      </c>
      <c r="V46" s="76">
        <f t="shared" ref="V46:V50" si="70">N46*M46</f>
        <v>0</v>
      </c>
      <c r="W46" s="77">
        <f t="shared" ref="W46:W48" si="71">SUM(O46:V46)</f>
        <v>0</v>
      </c>
      <c r="X46" s="1"/>
      <c r="Y46" s="1"/>
      <c r="Z46" s="1"/>
    </row>
    <row r="47" spans="1:26" ht="14.25" customHeight="1" x14ac:dyDescent="0.25">
      <c r="A47" s="1"/>
      <c r="B47" s="3" t="s">
        <v>82</v>
      </c>
      <c r="C47" s="50" t="s">
        <v>83</v>
      </c>
      <c r="D47" s="72"/>
      <c r="E47" s="73" t="s">
        <v>71</v>
      </c>
      <c r="F47" s="74">
        <v>6</v>
      </c>
      <c r="G47" s="74">
        <v>6</v>
      </c>
      <c r="H47" s="74">
        <v>6</v>
      </c>
      <c r="I47" s="74">
        <v>6</v>
      </c>
      <c r="J47" s="74">
        <v>6</v>
      </c>
      <c r="K47" s="74">
        <v>6</v>
      </c>
      <c r="L47" s="74">
        <v>6</v>
      </c>
      <c r="M47" s="74">
        <v>6</v>
      </c>
      <c r="N47" s="75"/>
      <c r="O47" s="107">
        <f t="shared" si="63"/>
        <v>0</v>
      </c>
      <c r="P47" s="76">
        <f t="shared" si="64"/>
        <v>0</v>
      </c>
      <c r="Q47" s="76">
        <f t="shared" si="65"/>
        <v>0</v>
      </c>
      <c r="R47" s="76">
        <f t="shared" si="66"/>
        <v>0</v>
      </c>
      <c r="S47" s="76">
        <f t="shared" si="67"/>
        <v>0</v>
      </c>
      <c r="T47" s="76">
        <f t="shared" si="68"/>
        <v>0</v>
      </c>
      <c r="U47" s="76">
        <f t="shared" si="69"/>
        <v>0</v>
      </c>
      <c r="V47" s="76">
        <f t="shared" si="70"/>
        <v>0</v>
      </c>
      <c r="W47" s="77">
        <f t="shared" si="71"/>
        <v>0</v>
      </c>
      <c r="X47" s="1"/>
      <c r="Y47" s="1"/>
      <c r="Z47" s="1"/>
    </row>
    <row r="48" spans="1:26" ht="14.25" customHeight="1" x14ac:dyDescent="0.25">
      <c r="A48" s="1"/>
      <c r="B48" s="3" t="s">
        <v>84</v>
      </c>
      <c r="C48" s="50" t="s">
        <v>85</v>
      </c>
      <c r="D48" s="72"/>
      <c r="E48" s="73" t="s">
        <v>71</v>
      </c>
      <c r="F48" s="74">
        <v>6</v>
      </c>
      <c r="G48" s="74">
        <v>6</v>
      </c>
      <c r="H48" s="74">
        <v>6</v>
      </c>
      <c r="I48" s="74">
        <v>6</v>
      </c>
      <c r="J48" s="74">
        <v>6</v>
      </c>
      <c r="K48" s="74">
        <v>6</v>
      </c>
      <c r="L48" s="74">
        <v>6</v>
      </c>
      <c r="M48" s="74">
        <v>6</v>
      </c>
      <c r="N48" s="75"/>
      <c r="O48" s="107">
        <f t="shared" si="63"/>
        <v>0</v>
      </c>
      <c r="P48" s="76">
        <f t="shared" si="64"/>
        <v>0</v>
      </c>
      <c r="Q48" s="76">
        <f t="shared" si="65"/>
        <v>0</v>
      </c>
      <c r="R48" s="76">
        <f t="shared" si="66"/>
        <v>0</v>
      </c>
      <c r="S48" s="76">
        <f t="shared" si="67"/>
        <v>0</v>
      </c>
      <c r="T48" s="76">
        <f t="shared" si="68"/>
        <v>0</v>
      </c>
      <c r="U48" s="76">
        <f t="shared" si="69"/>
        <v>0</v>
      </c>
      <c r="V48" s="76">
        <f t="shared" si="70"/>
        <v>0</v>
      </c>
      <c r="W48" s="77">
        <f t="shared" si="71"/>
        <v>0</v>
      </c>
      <c r="X48" s="1"/>
      <c r="Y48" s="1"/>
      <c r="Z48" s="1"/>
    </row>
    <row r="49" spans="1:26" ht="14.25" customHeight="1" x14ac:dyDescent="0.25">
      <c r="A49" s="1"/>
      <c r="B49" s="148" t="s">
        <v>169</v>
      </c>
      <c r="C49" s="115" t="s">
        <v>167</v>
      </c>
      <c r="D49" s="116"/>
      <c r="E49" s="117" t="s">
        <v>71</v>
      </c>
      <c r="F49" s="118">
        <v>1</v>
      </c>
      <c r="G49" s="118">
        <v>1</v>
      </c>
      <c r="H49" s="118">
        <v>1</v>
      </c>
      <c r="I49" s="118">
        <v>1</v>
      </c>
      <c r="J49" s="118">
        <v>1</v>
      </c>
      <c r="K49" s="118">
        <v>1</v>
      </c>
      <c r="L49" s="118">
        <v>1</v>
      </c>
      <c r="M49" s="118">
        <v>1</v>
      </c>
      <c r="N49" s="119"/>
      <c r="O49" s="107">
        <f t="shared" ref="O49:O50" si="72">N49*F49</f>
        <v>0</v>
      </c>
      <c r="P49" s="107">
        <f t="shared" si="64"/>
        <v>0</v>
      </c>
      <c r="Q49" s="107">
        <f t="shared" si="65"/>
        <v>0</v>
      </c>
      <c r="R49" s="107">
        <f t="shared" si="66"/>
        <v>0</v>
      </c>
      <c r="S49" s="107">
        <f t="shared" si="67"/>
        <v>0</v>
      </c>
      <c r="T49" s="107">
        <f t="shared" si="68"/>
        <v>0</v>
      </c>
      <c r="U49" s="107">
        <f t="shared" si="69"/>
        <v>0</v>
      </c>
      <c r="V49" s="107">
        <f t="shared" si="70"/>
        <v>0</v>
      </c>
      <c r="W49" s="120">
        <f t="shared" ref="W49:W50" si="73">SUM(O49:V49)</f>
        <v>0</v>
      </c>
      <c r="X49" s="1"/>
      <c r="Y49" s="1"/>
      <c r="Z49" s="1"/>
    </row>
    <row r="50" spans="1:26" ht="14.25" customHeight="1" x14ac:dyDescent="0.25">
      <c r="A50" s="1"/>
      <c r="B50" s="149"/>
      <c r="C50" s="115" t="s">
        <v>167</v>
      </c>
      <c r="D50" s="116"/>
      <c r="E50" s="117" t="s">
        <v>71</v>
      </c>
      <c r="F50" s="118">
        <v>1</v>
      </c>
      <c r="G50" s="118">
        <v>1</v>
      </c>
      <c r="H50" s="118">
        <v>1</v>
      </c>
      <c r="I50" s="118">
        <v>1</v>
      </c>
      <c r="J50" s="118">
        <v>1</v>
      </c>
      <c r="K50" s="118">
        <v>1</v>
      </c>
      <c r="L50" s="118">
        <v>1</v>
      </c>
      <c r="M50" s="118">
        <v>1</v>
      </c>
      <c r="N50" s="119"/>
      <c r="O50" s="107">
        <f t="shared" si="72"/>
        <v>0</v>
      </c>
      <c r="P50" s="107">
        <f t="shared" si="64"/>
        <v>0</v>
      </c>
      <c r="Q50" s="107">
        <f t="shared" si="65"/>
        <v>0</v>
      </c>
      <c r="R50" s="107">
        <f t="shared" si="66"/>
        <v>0</v>
      </c>
      <c r="S50" s="107">
        <f t="shared" si="67"/>
        <v>0</v>
      </c>
      <c r="T50" s="107">
        <f t="shared" si="68"/>
        <v>0</v>
      </c>
      <c r="U50" s="107">
        <f t="shared" si="69"/>
        <v>0</v>
      </c>
      <c r="V50" s="107">
        <f t="shared" si="70"/>
        <v>0</v>
      </c>
      <c r="W50" s="120">
        <f t="shared" si="73"/>
        <v>0</v>
      </c>
      <c r="X50" s="1"/>
      <c r="Y50" s="1"/>
      <c r="Z50" s="1"/>
    </row>
    <row r="51" spans="1:26" ht="15.75" thickBot="1" x14ac:dyDescent="0.3">
      <c r="A51" s="1"/>
      <c r="B51" s="4"/>
      <c r="C51" s="114" t="s">
        <v>173</v>
      </c>
      <c r="D51" s="81"/>
      <c r="E51" s="82"/>
      <c r="F51" s="83"/>
      <c r="G51" s="83"/>
      <c r="H51" s="83"/>
      <c r="I51" s="83"/>
      <c r="J51" s="83"/>
      <c r="K51" s="83"/>
      <c r="L51" s="83"/>
      <c r="M51" s="83"/>
      <c r="N51" s="82"/>
      <c r="O51" s="82"/>
      <c r="P51" s="82"/>
      <c r="Q51" s="82"/>
      <c r="R51" s="82"/>
      <c r="S51" s="82"/>
      <c r="T51" s="82"/>
      <c r="U51" s="82"/>
      <c r="V51" s="82"/>
      <c r="W51" s="121">
        <f>SUM(W46:W50)</f>
        <v>0</v>
      </c>
      <c r="X51" s="1"/>
      <c r="Y51" s="1"/>
      <c r="Z51" s="1"/>
    </row>
    <row r="52" spans="1:26" ht="14.25" customHeight="1" x14ac:dyDescent="0.25">
      <c r="A52" s="1"/>
      <c r="B52" s="64" t="s">
        <v>86</v>
      </c>
      <c r="C52" s="65" t="s">
        <v>87</v>
      </c>
      <c r="D52" s="66"/>
      <c r="E52" s="69"/>
      <c r="F52" s="68"/>
      <c r="G52" s="68"/>
      <c r="H52" s="68"/>
      <c r="I52" s="68"/>
      <c r="J52" s="68"/>
      <c r="K52" s="68"/>
      <c r="L52" s="68"/>
      <c r="M52" s="68"/>
      <c r="N52" s="69"/>
      <c r="O52" s="69"/>
      <c r="P52" s="69"/>
      <c r="Q52" s="69"/>
      <c r="R52" s="69"/>
      <c r="S52" s="69"/>
      <c r="T52" s="69"/>
      <c r="U52" s="69"/>
      <c r="V52" s="69"/>
      <c r="W52" s="92"/>
      <c r="X52" s="1"/>
      <c r="Y52" s="1"/>
      <c r="Z52" s="1"/>
    </row>
    <row r="53" spans="1:26" ht="14.25" customHeight="1" x14ac:dyDescent="0.25">
      <c r="A53" s="1"/>
      <c r="B53" s="3" t="s">
        <v>88</v>
      </c>
      <c r="C53" s="88" t="s">
        <v>189</v>
      </c>
      <c r="D53" s="72"/>
      <c r="E53" s="73" t="s">
        <v>71</v>
      </c>
      <c r="F53" s="74">
        <v>2</v>
      </c>
      <c r="G53" s="74">
        <v>2</v>
      </c>
      <c r="H53" s="74">
        <v>2</v>
      </c>
      <c r="I53" s="74">
        <v>2</v>
      </c>
      <c r="J53" s="74">
        <v>2</v>
      </c>
      <c r="K53" s="74">
        <v>2</v>
      </c>
      <c r="L53" s="74">
        <v>2</v>
      </c>
      <c r="M53" s="74">
        <v>2</v>
      </c>
      <c r="N53" s="75"/>
      <c r="O53" s="76">
        <f t="shared" ref="O53:O57" si="74">N53*F53</f>
        <v>0</v>
      </c>
      <c r="P53" s="76">
        <f t="shared" ref="P53:P57" si="75">N53*G53</f>
        <v>0</v>
      </c>
      <c r="Q53" s="76">
        <f t="shared" ref="Q53:Q57" si="76">N53*H53</f>
        <v>0</v>
      </c>
      <c r="R53" s="76">
        <f t="shared" ref="R53:R57" si="77">N53*I53</f>
        <v>0</v>
      </c>
      <c r="S53" s="76">
        <f t="shared" ref="S53:S57" si="78">N53*J53</f>
        <v>0</v>
      </c>
      <c r="T53" s="76">
        <f t="shared" ref="T53:T57" si="79">N53*K53</f>
        <v>0</v>
      </c>
      <c r="U53" s="76">
        <f t="shared" ref="U53:U57" si="80">N53*L53</f>
        <v>0</v>
      </c>
      <c r="V53" s="76">
        <f t="shared" ref="V53:V57" si="81">N53*M53</f>
        <v>0</v>
      </c>
      <c r="W53" s="77">
        <f t="shared" ref="W53:W55" si="82">SUM(O53:V53)</f>
        <v>0</v>
      </c>
      <c r="X53" s="1"/>
      <c r="Y53" s="1"/>
      <c r="Z53" s="1"/>
    </row>
    <row r="54" spans="1:26" ht="14.25" customHeight="1" x14ac:dyDescent="0.25">
      <c r="A54" s="1"/>
      <c r="B54" s="3"/>
      <c r="C54" s="50" t="s">
        <v>89</v>
      </c>
      <c r="D54" s="72"/>
      <c r="E54" s="73" t="s">
        <v>71</v>
      </c>
      <c r="F54" s="74">
        <v>2</v>
      </c>
      <c r="G54" s="74">
        <v>2</v>
      </c>
      <c r="H54" s="74">
        <v>2</v>
      </c>
      <c r="I54" s="74">
        <v>2</v>
      </c>
      <c r="J54" s="74">
        <v>2</v>
      </c>
      <c r="K54" s="74">
        <v>2</v>
      </c>
      <c r="L54" s="74">
        <v>2</v>
      </c>
      <c r="M54" s="74">
        <v>2</v>
      </c>
      <c r="N54" s="122"/>
      <c r="O54" s="107">
        <f t="shared" si="74"/>
        <v>0</v>
      </c>
      <c r="P54" s="76">
        <f t="shared" si="75"/>
        <v>0</v>
      </c>
      <c r="Q54" s="76">
        <f t="shared" si="76"/>
        <v>0</v>
      </c>
      <c r="R54" s="76">
        <f t="shared" si="77"/>
        <v>0</v>
      </c>
      <c r="S54" s="76">
        <f t="shared" si="78"/>
        <v>0</v>
      </c>
      <c r="T54" s="76">
        <f t="shared" si="79"/>
        <v>0</v>
      </c>
      <c r="U54" s="76">
        <f t="shared" si="80"/>
        <v>0</v>
      </c>
      <c r="V54" s="76">
        <f t="shared" si="81"/>
        <v>0</v>
      </c>
      <c r="W54" s="77">
        <f t="shared" si="82"/>
        <v>0</v>
      </c>
      <c r="X54" s="1"/>
      <c r="Y54" s="1"/>
      <c r="Z54" s="1"/>
    </row>
    <row r="55" spans="1:26" ht="14.25" customHeight="1" x14ac:dyDescent="0.25">
      <c r="A55" s="1"/>
      <c r="B55" s="3"/>
      <c r="C55" s="50" t="s">
        <v>90</v>
      </c>
      <c r="D55" s="72"/>
      <c r="E55" s="73" t="s">
        <v>71</v>
      </c>
      <c r="F55" s="74">
        <v>2</v>
      </c>
      <c r="G55" s="74">
        <v>2</v>
      </c>
      <c r="H55" s="74">
        <v>2</v>
      </c>
      <c r="I55" s="74">
        <v>2</v>
      </c>
      <c r="J55" s="74">
        <v>2</v>
      </c>
      <c r="K55" s="74">
        <v>2</v>
      </c>
      <c r="L55" s="74">
        <v>2</v>
      </c>
      <c r="M55" s="74">
        <v>2</v>
      </c>
      <c r="N55" s="122"/>
      <c r="O55" s="107">
        <f t="shared" si="74"/>
        <v>0</v>
      </c>
      <c r="P55" s="76">
        <f t="shared" si="75"/>
        <v>0</v>
      </c>
      <c r="Q55" s="76">
        <f t="shared" si="76"/>
        <v>0</v>
      </c>
      <c r="R55" s="76">
        <f t="shared" si="77"/>
        <v>0</v>
      </c>
      <c r="S55" s="76">
        <f t="shared" si="78"/>
        <v>0</v>
      </c>
      <c r="T55" s="76">
        <f t="shared" si="79"/>
        <v>0</v>
      </c>
      <c r="U55" s="76">
        <f t="shared" si="80"/>
        <v>0</v>
      </c>
      <c r="V55" s="76">
        <f t="shared" si="81"/>
        <v>0</v>
      </c>
      <c r="W55" s="77">
        <f t="shared" si="82"/>
        <v>0</v>
      </c>
      <c r="X55" s="1"/>
      <c r="Y55" s="1"/>
      <c r="Z55" s="1"/>
    </row>
    <row r="56" spans="1:26" ht="14.25" customHeight="1" x14ac:dyDescent="0.25">
      <c r="A56" s="1"/>
      <c r="B56" s="148" t="s">
        <v>170</v>
      </c>
      <c r="C56" s="115" t="s">
        <v>171</v>
      </c>
      <c r="D56" s="116"/>
      <c r="E56" s="117" t="s">
        <v>71</v>
      </c>
      <c r="F56" s="118">
        <v>1</v>
      </c>
      <c r="G56" s="118">
        <v>1</v>
      </c>
      <c r="H56" s="118">
        <v>1</v>
      </c>
      <c r="I56" s="118">
        <v>1</v>
      </c>
      <c r="J56" s="118">
        <v>1</v>
      </c>
      <c r="K56" s="118">
        <v>1</v>
      </c>
      <c r="L56" s="118">
        <v>1</v>
      </c>
      <c r="M56" s="118">
        <v>1</v>
      </c>
      <c r="N56" s="119"/>
      <c r="O56" s="107">
        <f t="shared" si="74"/>
        <v>0</v>
      </c>
      <c r="P56" s="107">
        <f t="shared" si="75"/>
        <v>0</v>
      </c>
      <c r="Q56" s="107">
        <f t="shared" si="76"/>
        <v>0</v>
      </c>
      <c r="R56" s="107">
        <f t="shared" si="77"/>
        <v>0</v>
      </c>
      <c r="S56" s="107">
        <f t="shared" si="78"/>
        <v>0</v>
      </c>
      <c r="T56" s="107">
        <f t="shared" si="79"/>
        <v>0</v>
      </c>
      <c r="U56" s="107">
        <f t="shared" si="80"/>
        <v>0</v>
      </c>
      <c r="V56" s="107">
        <f t="shared" si="81"/>
        <v>0</v>
      </c>
      <c r="W56" s="120">
        <f t="shared" ref="W56:W57" si="83">SUM(O56:V56)</f>
        <v>0</v>
      </c>
      <c r="X56" s="1"/>
      <c r="Y56" s="1"/>
      <c r="Z56" s="1"/>
    </row>
    <row r="57" spans="1:26" ht="14.25" customHeight="1" x14ac:dyDescent="0.25">
      <c r="A57" s="1"/>
      <c r="B57" s="149"/>
      <c r="C57" s="115" t="s">
        <v>171</v>
      </c>
      <c r="D57" s="116"/>
      <c r="E57" s="117" t="s">
        <v>71</v>
      </c>
      <c r="F57" s="118">
        <v>1</v>
      </c>
      <c r="G57" s="118">
        <v>1</v>
      </c>
      <c r="H57" s="118">
        <v>1</v>
      </c>
      <c r="I57" s="118">
        <v>1</v>
      </c>
      <c r="J57" s="118">
        <v>1</v>
      </c>
      <c r="K57" s="118">
        <v>1</v>
      </c>
      <c r="L57" s="118">
        <v>1</v>
      </c>
      <c r="M57" s="118">
        <v>1</v>
      </c>
      <c r="N57" s="119"/>
      <c r="O57" s="107">
        <f t="shared" si="74"/>
        <v>0</v>
      </c>
      <c r="P57" s="107">
        <f t="shared" si="75"/>
        <v>0</v>
      </c>
      <c r="Q57" s="107">
        <f t="shared" si="76"/>
        <v>0</v>
      </c>
      <c r="R57" s="107">
        <f t="shared" si="77"/>
        <v>0</v>
      </c>
      <c r="S57" s="107">
        <f t="shared" si="78"/>
        <v>0</v>
      </c>
      <c r="T57" s="107">
        <f t="shared" si="79"/>
        <v>0</v>
      </c>
      <c r="U57" s="107">
        <f t="shared" si="80"/>
        <v>0</v>
      </c>
      <c r="V57" s="107">
        <f t="shared" si="81"/>
        <v>0</v>
      </c>
      <c r="W57" s="120">
        <f t="shared" si="83"/>
        <v>0</v>
      </c>
      <c r="X57" s="1"/>
      <c r="Y57" s="1"/>
      <c r="Z57" s="1"/>
    </row>
    <row r="58" spans="1:26" ht="15.75" thickBot="1" x14ac:dyDescent="0.3">
      <c r="A58" s="1"/>
      <c r="B58" s="4"/>
      <c r="C58" s="114" t="s">
        <v>172</v>
      </c>
      <c r="D58" s="81"/>
      <c r="E58" s="82"/>
      <c r="F58" s="83"/>
      <c r="G58" s="83"/>
      <c r="H58" s="83"/>
      <c r="I58" s="83"/>
      <c r="J58" s="83"/>
      <c r="K58" s="83"/>
      <c r="L58" s="83"/>
      <c r="M58" s="83"/>
      <c r="N58" s="82"/>
      <c r="O58" s="82"/>
      <c r="P58" s="82"/>
      <c r="Q58" s="82"/>
      <c r="R58" s="82"/>
      <c r="S58" s="82"/>
      <c r="T58" s="82"/>
      <c r="U58" s="82"/>
      <c r="V58" s="82"/>
      <c r="W58" s="85">
        <f>SUM(W53:W57)</f>
        <v>0</v>
      </c>
      <c r="X58" s="1"/>
      <c r="Y58" s="1"/>
      <c r="Z58" s="1"/>
    </row>
    <row r="59" spans="1:26" ht="14.25" customHeight="1" x14ac:dyDescent="0.25">
      <c r="A59" s="1"/>
      <c r="B59" s="64" t="s">
        <v>91</v>
      </c>
      <c r="C59" s="65" t="s">
        <v>54</v>
      </c>
      <c r="D59" s="91"/>
      <c r="E59" s="67"/>
      <c r="F59" s="68"/>
      <c r="G59" s="68"/>
      <c r="H59" s="68"/>
      <c r="I59" s="68"/>
      <c r="J59" s="68"/>
      <c r="K59" s="68"/>
      <c r="L59" s="68"/>
      <c r="M59" s="68"/>
      <c r="N59" s="67"/>
      <c r="O59" s="69"/>
      <c r="P59" s="69"/>
      <c r="Q59" s="69"/>
      <c r="R59" s="69"/>
      <c r="S59" s="69"/>
      <c r="T59" s="69"/>
      <c r="U59" s="69"/>
      <c r="V59" s="69"/>
      <c r="W59" s="92"/>
      <c r="X59" s="1"/>
      <c r="Y59" s="1"/>
      <c r="Z59" s="1"/>
    </row>
    <row r="60" spans="1:26" ht="14.25" customHeight="1" x14ac:dyDescent="0.25">
      <c r="A60" s="1"/>
      <c r="B60" s="78" t="s">
        <v>92</v>
      </c>
      <c r="C60" s="50" t="s">
        <v>93</v>
      </c>
      <c r="D60" s="72"/>
      <c r="E60" s="73" t="s">
        <v>71</v>
      </c>
      <c r="F60" s="74">
        <v>0</v>
      </c>
      <c r="G60" s="74">
        <v>15</v>
      </c>
      <c r="H60" s="74">
        <v>15</v>
      </c>
      <c r="I60" s="74">
        <v>15</v>
      </c>
      <c r="J60" s="74">
        <v>15</v>
      </c>
      <c r="K60" s="74">
        <v>15</v>
      </c>
      <c r="L60" s="74">
        <v>15</v>
      </c>
      <c r="M60" s="74">
        <v>15</v>
      </c>
      <c r="N60" s="75"/>
      <c r="O60" s="76">
        <f t="shared" ref="O60:O61" si="84">N60*F60</f>
        <v>0</v>
      </c>
      <c r="P60" s="76">
        <f t="shared" ref="P60:P61" si="85">N60*G60</f>
        <v>0</v>
      </c>
      <c r="Q60" s="76">
        <f t="shared" ref="Q60:Q61" si="86">N60*H60</f>
        <v>0</v>
      </c>
      <c r="R60" s="76">
        <f t="shared" ref="R60:R61" si="87">N60*I60</f>
        <v>0</v>
      </c>
      <c r="S60" s="76">
        <f t="shared" ref="S60:S61" si="88">N60*J60</f>
        <v>0</v>
      </c>
      <c r="T60" s="76">
        <f t="shared" ref="T60:T61" si="89">N60*K60</f>
        <v>0</v>
      </c>
      <c r="U60" s="76">
        <f t="shared" ref="U60:U61" si="90">N60*L60</f>
        <v>0</v>
      </c>
      <c r="V60" s="76">
        <f t="shared" ref="V60:V61" si="91">N60*M60</f>
        <v>0</v>
      </c>
      <c r="W60" s="77">
        <f t="shared" ref="W60:W61" si="92">SUM(O60:V60)</f>
        <v>0</v>
      </c>
      <c r="X60" s="1"/>
      <c r="Y60" s="1"/>
      <c r="Z60" s="1"/>
    </row>
    <row r="61" spans="1:26" ht="14.25" customHeight="1" x14ac:dyDescent="0.25">
      <c r="A61" s="1"/>
      <c r="B61" s="78" t="s">
        <v>94</v>
      </c>
      <c r="C61" s="50" t="s">
        <v>95</v>
      </c>
      <c r="D61" s="72"/>
      <c r="E61" s="73" t="s">
        <v>71</v>
      </c>
      <c r="F61" s="74">
        <v>0</v>
      </c>
      <c r="G61" s="74">
        <v>5</v>
      </c>
      <c r="H61" s="74">
        <v>5</v>
      </c>
      <c r="I61" s="74">
        <v>5</v>
      </c>
      <c r="J61" s="74">
        <v>5</v>
      </c>
      <c r="K61" s="74">
        <v>5</v>
      </c>
      <c r="L61" s="74">
        <v>5</v>
      </c>
      <c r="M61" s="74">
        <v>5</v>
      </c>
      <c r="N61" s="75"/>
      <c r="O61" s="76">
        <f t="shared" si="84"/>
        <v>0</v>
      </c>
      <c r="P61" s="76">
        <f t="shared" si="85"/>
        <v>0</v>
      </c>
      <c r="Q61" s="76">
        <f t="shared" si="86"/>
        <v>0</v>
      </c>
      <c r="R61" s="76">
        <f t="shared" si="87"/>
        <v>0</v>
      </c>
      <c r="S61" s="76">
        <f t="shared" si="88"/>
        <v>0</v>
      </c>
      <c r="T61" s="76">
        <f t="shared" si="89"/>
        <v>0</v>
      </c>
      <c r="U61" s="76">
        <f t="shared" si="90"/>
        <v>0</v>
      </c>
      <c r="V61" s="76">
        <f t="shared" si="91"/>
        <v>0</v>
      </c>
      <c r="W61" s="77">
        <f t="shared" si="92"/>
        <v>0</v>
      </c>
      <c r="X61" s="1"/>
      <c r="Y61" s="1"/>
      <c r="Z61" s="1"/>
    </row>
    <row r="62" spans="1:26" ht="14.25" customHeight="1" x14ac:dyDescent="0.25">
      <c r="A62" s="1"/>
      <c r="B62" s="79"/>
      <c r="C62" s="80" t="s">
        <v>96</v>
      </c>
      <c r="D62" s="93"/>
      <c r="E62" s="82"/>
      <c r="F62" s="83"/>
      <c r="G62" s="83"/>
      <c r="H62" s="83"/>
      <c r="I62" s="83"/>
      <c r="J62" s="83"/>
      <c r="K62" s="83"/>
      <c r="L62" s="83"/>
      <c r="M62" s="83"/>
      <c r="N62" s="82"/>
      <c r="O62" s="82"/>
      <c r="P62" s="82"/>
      <c r="Q62" s="82"/>
      <c r="R62" s="82"/>
      <c r="S62" s="82"/>
      <c r="T62" s="82"/>
      <c r="U62" s="82"/>
      <c r="V62" s="82"/>
      <c r="W62" s="85">
        <f>SUM(W60:W61)</f>
        <v>0</v>
      </c>
      <c r="X62" s="1"/>
      <c r="Y62" s="1"/>
      <c r="Z62" s="1"/>
    </row>
    <row r="63" spans="1:26" ht="14.25" customHeight="1" x14ac:dyDescent="0.25">
      <c r="A63" s="1"/>
      <c r="B63" s="64" t="s">
        <v>97</v>
      </c>
      <c r="C63" s="65" t="s">
        <v>59</v>
      </c>
      <c r="D63" s="123"/>
      <c r="E63" s="67"/>
      <c r="F63" s="68"/>
      <c r="G63" s="68"/>
      <c r="H63" s="68"/>
      <c r="I63" s="68"/>
      <c r="J63" s="68"/>
      <c r="K63" s="68"/>
      <c r="L63" s="68"/>
      <c r="M63" s="68"/>
      <c r="N63" s="67"/>
      <c r="O63" s="69"/>
      <c r="P63" s="69"/>
      <c r="Q63" s="69"/>
      <c r="R63" s="69"/>
      <c r="S63" s="69"/>
      <c r="T63" s="69"/>
      <c r="U63" s="69"/>
      <c r="V63" s="69"/>
      <c r="W63" s="92"/>
      <c r="X63" s="1"/>
      <c r="Y63" s="1"/>
      <c r="Z63" s="1"/>
    </row>
    <row r="64" spans="1:26" ht="14.25" customHeight="1" x14ac:dyDescent="0.25">
      <c r="A64" s="1"/>
      <c r="B64" s="78" t="s">
        <v>98</v>
      </c>
      <c r="C64" s="50" t="s">
        <v>99</v>
      </c>
      <c r="D64" s="72"/>
      <c r="E64" s="73" t="s">
        <v>71</v>
      </c>
      <c r="F64" s="74">
        <v>2</v>
      </c>
      <c r="G64" s="74">
        <v>6</v>
      </c>
      <c r="H64" s="74">
        <v>6</v>
      </c>
      <c r="I64" s="74">
        <v>6</v>
      </c>
      <c r="J64" s="74">
        <v>6</v>
      </c>
      <c r="K64" s="74">
        <v>6</v>
      </c>
      <c r="L64" s="74">
        <v>6</v>
      </c>
      <c r="M64" s="74">
        <v>6</v>
      </c>
      <c r="N64" s="75"/>
      <c r="O64" s="76">
        <f t="shared" ref="O64:O65" si="93">N64*F64</f>
        <v>0</v>
      </c>
      <c r="P64" s="76">
        <f t="shared" ref="P64:P65" si="94">N64*G64</f>
        <v>0</v>
      </c>
      <c r="Q64" s="76">
        <f t="shared" ref="Q64:Q65" si="95">N64*H64</f>
        <v>0</v>
      </c>
      <c r="R64" s="76">
        <f t="shared" ref="R64:R65" si="96">N64*I64</f>
        <v>0</v>
      </c>
      <c r="S64" s="76">
        <f t="shared" ref="S64:S65" si="97">N64*J64</f>
        <v>0</v>
      </c>
      <c r="T64" s="76">
        <f t="shared" ref="T64:T65" si="98">N64*K64</f>
        <v>0</v>
      </c>
      <c r="U64" s="76">
        <f t="shared" ref="U64:U65" si="99">N64*L64</f>
        <v>0</v>
      </c>
      <c r="V64" s="76">
        <f t="shared" ref="V64:V65" si="100">N64*M64</f>
        <v>0</v>
      </c>
      <c r="W64" s="77">
        <f t="shared" ref="W64:W65" si="101">SUM(O64:V64)</f>
        <v>0</v>
      </c>
      <c r="X64" s="1"/>
      <c r="Y64" s="1"/>
      <c r="Z64" s="1"/>
    </row>
    <row r="65" spans="1:26" ht="14.25" customHeight="1" x14ac:dyDescent="0.25">
      <c r="A65" s="1"/>
      <c r="B65" s="78" t="s">
        <v>100</v>
      </c>
      <c r="C65" s="50" t="s">
        <v>101</v>
      </c>
      <c r="D65" s="72"/>
      <c r="E65" s="73" t="s">
        <v>71</v>
      </c>
      <c r="F65" s="74">
        <v>2</v>
      </c>
      <c r="G65" s="74">
        <v>6</v>
      </c>
      <c r="H65" s="74">
        <v>6</v>
      </c>
      <c r="I65" s="74">
        <v>6</v>
      </c>
      <c r="J65" s="74">
        <v>6</v>
      </c>
      <c r="K65" s="74">
        <v>6</v>
      </c>
      <c r="L65" s="74">
        <v>6</v>
      </c>
      <c r="M65" s="74">
        <v>6</v>
      </c>
      <c r="N65" s="75"/>
      <c r="O65" s="76">
        <f t="shared" si="93"/>
        <v>0</v>
      </c>
      <c r="P65" s="76">
        <f t="shared" si="94"/>
        <v>0</v>
      </c>
      <c r="Q65" s="76">
        <f t="shared" si="95"/>
        <v>0</v>
      </c>
      <c r="R65" s="76">
        <f t="shared" si="96"/>
        <v>0</v>
      </c>
      <c r="S65" s="76">
        <f t="shared" si="97"/>
        <v>0</v>
      </c>
      <c r="T65" s="76">
        <f t="shared" si="98"/>
        <v>0</v>
      </c>
      <c r="U65" s="76">
        <f t="shared" si="99"/>
        <v>0</v>
      </c>
      <c r="V65" s="76">
        <f t="shared" si="100"/>
        <v>0</v>
      </c>
      <c r="W65" s="77">
        <f t="shared" si="101"/>
        <v>0</v>
      </c>
      <c r="X65" s="1"/>
      <c r="Y65" s="1"/>
      <c r="Z65" s="1"/>
    </row>
    <row r="66" spans="1:26" ht="14.25" customHeight="1" x14ac:dyDescent="0.25">
      <c r="A66" s="1"/>
      <c r="B66" s="79"/>
      <c r="C66" s="80" t="s">
        <v>102</v>
      </c>
      <c r="D66" s="93"/>
      <c r="E66" s="82"/>
      <c r="F66" s="83"/>
      <c r="G66" s="83"/>
      <c r="H66" s="83"/>
      <c r="I66" s="83"/>
      <c r="J66" s="83"/>
      <c r="K66" s="83"/>
      <c r="L66" s="83"/>
      <c r="M66" s="83"/>
      <c r="N66" s="82"/>
      <c r="O66" s="82"/>
      <c r="P66" s="82"/>
      <c r="Q66" s="82"/>
      <c r="R66" s="82"/>
      <c r="S66" s="82"/>
      <c r="T66" s="82"/>
      <c r="U66" s="82"/>
      <c r="V66" s="82"/>
      <c r="W66" s="85">
        <f>SUM(W64:W65)</f>
        <v>0</v>
      </c>
      <c r="X66" s="1"/>
      <c r="Y66" s="1"/>
      <c r="Z66" s="1"/>
    </row>
    <row r="67" spans="1:26" ht="14.25" customHeight="1" x14ac:dyDescent="0.25">
      <c r="A67" s="1"/>
      <c r="B67" s="64" t="s">
        <v>103</v>
      </c>
      <c r="C67" s="65" t="s">
        <v>104</v>
      </c>
      <c r="D67" s="91"/>
      <c r="E67" s="67"/>
      <c r="F67" s="68"/>
      <c r="G67" s="68"/>
      <c r="H67" s="68"/>
      <c r="I67" s="68"/>
      <c r="J67" s="68"/>
      <c r="K67" s="68"/>
      <c r="L67" s="68"/>
      <c r="M67" s="68"/>
      <c r="N67" s="67"/>
      <c r="O67" s="69"/>
      <c r="P67" s="69"/>
      <c r="Q67" s="69"/>
      <c r="R67" s="69"/>
      <c r="S67" s="69"/>
      <c r="T67" s="69"/>
      <c r="U67" s="69"/>
      <c r="V67" s="69"/>
      <c r="W67" s="92"/>
      <c r="X67" s="1"/>
      <c r="Y67" s="1"/>
      <c r="Z67" s="1"/>
    </row>
    <row r="68" spans="1:26" ht="14.25" customHeight="1" x14ac:dyDescent="0.25">
      <c r="A68" s="1"/>
      <c r="B68" s="143" t="s">
        <v>105</v>
      </c>
      <c r="C68" s="50" t="s">
        <v>106</v>
      </c>
      <c r="D68" s="72"/>
      <c r="E68" s="73" t="s">
        <v>71</v>
      </c>
      <c r="F68" s="74">
        <v>2</v>
      </c>
      <c r="G68" s="74">
        <v>2</v>
      </c>
      <c r="H68" s="74">
        <v>2</v>
      </c>
      <c r="I68" s="74">
        <v>2</v>
      </c>
      <c r="J68" s="74">
        <v>2</v>
      </c>
      <c r="K68" s="74">
        <v>2</v>
      </c>
      <c r="L68" s="74">
        <v>2</v>
      </c>
      <c r="M68" s="74">
        <v>2</v>
      </c>
      <c r="N68" s="75"/>
      <c r="O68" s="76">
        <f t="shared" ref="O68:O70" si="102">N68*F68</f>
        <v>0</v>
      </c>
      <c r="P68" s="76">
        <f t="shared" ref="P68:P70" si="103">N68*G68</f>
        <v>0</v>
      </c>
      <c r="Q68" s="76">
        <f t="shared" ref="Q68:Q70" si="104">N68*H68</f>
        <v>0</v>
      </c>
      <c r="R68" s="76">
        <f t="shared" ref="R68:R70" si="105">N68*I68</f>
        <v>0</v>
      </c>
      <c r="S68" s="76">
        <f t="shared" ref="S68:S70" si="106">N68*J68</f>
        <v>0</v>
      </c>
      <c r="T68" s="76">
        <f t="shared" ref="T68:T70" si="107">N68*K68</f>
        <v>0</v>
      </c>
      <c r="U68" s="76">
        <f t="shared" ref="U68:U70" si="108">N68*L68</f>
        <v>0</v>
      </c>
      <c r="V68" s="76">
        <f t="shared" ref="V68:V70" si="109">N68*M68</f>
        <v>0</v>
      </c>
      <c r="W68" s="77">
        <f t="shared" ref="W68:W70" si="110">SUM(O68:V68)</f>
        <v>0</v>
      </c>
      <c r="X68" s="1"/>
      <c r="Y68" s="1"/>
      <c r="Z68" s="1"/>
    </row>
    <row r="69" spans="1:26" ht="14.25" customHeight="1" x14ac:dyDescent="0.25">
      <c r="A69" s="1"/>
      <c r="B69" s="144"/>
      <c r="C69" s="50" t="s">
        <v>107</v>
      </c>
      <c r="D69" s="72"/>
      <c r="E69" s="73" t="s">
        <v>71</v>
      </c>
      <c r="F69" s="74">
        <v>2</v>
      </c>
      <c r="G69" s="74">
        <v>2</v>
      </c>
      <c r="H69" s="74">
        <v>2</v>
      </c>
      <c r="I69" s="74">
        <v>2</v>
      </c>
      <c r="J69" s="74">
        <v>2</v>
      </c>
      <c r="K69" s="74">
        <v>2</v>
      </c>
      <c r="L69" s="74">
        <v>2</v>
      </c>
      <c r="M69" s="74">
        <v>2</v>
      </c>
      <c r="N69" s="122"/>
      <c r="O69" s="76">
        <f t="shared" si="102"/>
        <v>0</v>
      </c>
      <c r="P69" s="76">
        <f t="shared" si="103"/>
        <v>0</v>
      </c>
      <c r="Q69" s="76">
        <f t="shared" si="104"/>
        <v>0</v>
      </c>
      <c r="R69" s="76">
        <f t="shared" si="105"/>
        <v>0</v>
      </c>
      <c r="S69" s="76">
        <f t="shared" si="106"/>
        <v>0</v>
      </c>
      <c r="T69" s="76">
        <f t="shared" si="107"/>
        <v>0</v>
      </c>
      <c r="U69" s="76">
        <f t="shared" si="108"/>
        <v>0</v>
      </c>
      <c r="V69" s="76">
        <f t="shared" si="109"/>
        <v>0</v>
      </c>
      <c r="W69" s="77">
        <f t="shared" si="110"/>
        <v>0</v>
      </c>
      <c r="X69" s="1"/>
      <c r="Y69" s="1"/>
      <c r="Z69" s="1"/>
    </row>
    <row r="70" spans="1:26" ht="14.25" customHeight="1" x14ac:dyDescent="0.25">
      <c r="A70" s="1"/>
      <c r="B70" s="145"/>
      <c r="C70" s="50" t="s">
        <v>108</v>
      </c>
      <c r="D70" s="72"/>
      <c r="E70" s="73" t="s">
        <v>71</v>
      </c>
      <c r="F70" s="74">
        <v>2</v>
      </c>
      <c r="G70" s="74">
        <v>2</v>
      </c>
      <c r="H70" s="74">
        <v>2</v>
      </c>
      <c r="I70" s="74">
        <v>2</v>
      </c>
      <c r="J70" s="74">
        <v>2</v>
      </c>
      <c r="K70" s="74">
        <v>2</v>
      </c>
      <c r="L70" s="74">
        <v>2</v>
      </c>
      <c r="M70" s="74">
        <v>2</v>
      </c>
      <c r="N70" s="122"/>
      <c r="O70" s="107">
        <f t="shared" si="102"/>
        <v>0</v>
      </c>
      <c r="P70" s="76">
        <f t="shared" si="103"/>
        <v>0</v>
      </c>
      <c r="Q70" s="76">
        <f t="shared" si="104"/>
        <v>0</v>
      </c>
      <c r="R70" s="76">
        <f t="shared" si="105"/>
        <v>0</v>
      </c>
      <c r="S70" s="76">
        <f t="shared" si="106"/>
        <v>0</v>
      </c>
      <c r="T70" s="76">
        <f t="shared" si="107"/>
        <v>0</v>
      </c>
      <c r="U70" s="76">
        <f t="shared" si="108"/>
        <v>0</v>
      </c>
      <c r="V70" s="76">
        <f t="shared" si="109"/>
        <v>0</v>
      </c>
      <c r="W70" s="77">
        <f t="shared" si="110"/>
        <v>0</v>
      </c>
      <c r="X70" s="1"/>
      <c r="Y70" s="1"/>
      <c r="Z70" s="1"/>
    </row>
    <row r="71" spans="1:26" ht="14.25" customHeight="1" thickBot="1" x14ac:dyDescent="0.3">
      <c r="A71" s="1"/>
      <c r="B71" s="79"/>
      <c r="C71" s="80" t="s">
        <v>109</v>
      </c>
      <c r="D71" s="93"/>
      <c r="E71" s="82"/>
      <c r="F71" s="83"/>
      <c r="G71" s="83"/>
      <c r="H71" s="83"/>
      <c r="I71" s="83"/>
      <c r="J71" s="83"/>
      <c r="K71" s="83"/>
      <c r="L71" s="83"/>
      <c r="M71" s="83"/>
      <c r="N71" s="82"/>
      <c r="O71" s="82"/>
      <c r="P71" s="82"/>
      <c r="Q71" s="82"/>
      <c r="R71" s="82"/>
      <c r="S71" s="82"/>
      <c r="T71" s="82"/>
      <c r="U71" s="82"/>
      <c r="V71" s="82"/>
      <c r="W71" s="85">
        <f>SUM(W68:W70)</f>
        <v>0</v>
      </c>
      <c r="X71" s="1"/>
      <c r="Y71" s="1"/>
      <c r="Z71" s="1"/>
    </row>
    <row r="72" spans="1:26" ht="26.25" x14ac:dyDescent="0.25">
      <c r="A72" s="1"/>
      <c r="B72" s="124" t="s">
        <v>110</v>
      </c>
      <c r="C72" s="65" t="s">
        <v>186</v>
      </c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92"/>
      <c r="X72" s="1"/>
      <c r="Y72" s="1"/>
      <c r="Z72" s="1"/>
    </row>
    <row r="73" spans="1:26" ht="14.25" customHeight="1" x14ac:dyDescent="0.25">
      <c r="A73" s="1"/>
      <c r="B73" s="94" t="s">
        <v>111</v>
      </c>
      <c r="C73" s="95" t="s">
        <v>112</v>
      </c>
      <c r="D73" s="97"/>
      <c r="E73" s="97"/>
      <c r="F73" s="125"/>
      <c r="G73" s="125"/>
      <c r="H73" s="125"/>
      <c r="I73" s="125"/>
      <c r="J73" s="125"/>
      <c r="K73" s="125"/>
      <c r="L73" s="125"/>
      <c r="M73" s="125"/>
      <c r="N73" s="126"/>
      <c r="O73" s="127"/>
      <c r="P73" s="127"/>
      <c r="Q73" s="127"/>
      <c r="R73" s="127"/>
      <c r="S73" s="127"/>
      <c r="T73" s="127"/>
      <c r="U73" s="127"/>
      <c r="V73" s="127"/>
      <c r="W73" s="99"/>
      <c r="X73" s="1"/>
      <c r="Y73" s="1"/>
      <c r="Z73" s="1"/>
    </row>
    <row r="74" spans="1:26" ht="14.25" customHeight="1" x14ac:dyDescent="0.25">
      <c r="A74" s="1"/>
      <c r="B74" s="128" t="s">
        <v>113</v>
      </c>
      <c r="C74" s="129" t="s">
        <v>177</v>
      </c>
      <c r="D74" s="130" t="s">
        <v>114</v>
      </c>
      <c r="E74" s="97" t="s">
        <v>115</v>
      </c>
      <c r="F74" s="98">
        <v>500</v>
      </c>
      <c r="G74" s="98">
        <v>250</v>
      </c>
      <c r="H74" s="125"/>
      <c r="I74" s="125"/>
      <c r="J74" s="125"/>
      <c r="K74" s="125"/>
      <c r="L74" s="125"/>
      <c r="M74" s="125"/>
      <c r="N74" s="75"/>
      <c r="O74" s="76">
        <f t="shared" ref="O74:O76" si="111">N74*F74</f>
        <v>0</v>
      </c>
      <c r="P74" s="76">
        <f t="shared" ref="P74:P76" si="112">N74*G74</f>
        <v>0</v>
      </c>
      <c r="Q74" s="76">
        <f t="shared" ref="Q74:Q76" si="113">N74*H74</f>
        <v>0</v>
      </c>
      <c r="R74" s="76">
        <f t="shared" ref="R74:R76" si="114">N74*I74</f>
        <v>0</v>
      </c>
      <c r="S74" s="76">
        <f t="shared" ref="S74:S76" si="115">N74*J74</f>
        <v>0</v>
      </c>
      <c r="T74" s="76">
        <f t="shared" ref="T74:T76" si="116">N74*K74</f>
        <v>0</v>
      </c>
      <c r="U74" s="76">
        <f t="shared" ref="U74:U76" si="117">N74*L74</f>
        <v>0</v>
      </c>
      <c r="V74" s="76">
        <f t="shared" ref="V74:V76" si="118">N74*M74</f>
        <v>0</v>
      </c>
      <c r="W74" s="77">
        <f t="shared" ref="W74:W76" si="119">SUM(O74:V74)</f>
        <v>0</v>
      </c>
      <c r="X74" s="1"/>
      <c r="Y74" s="1"/>
      <c r="Z74" s="1"/>
    </row>
    <row r="75" spans="1:26" ht="14.25" customHeight="1" x14ac:dyDescent="0.25">
      <c r="A75" s="1"/>
      <c r="B75" s="78" t="s">
        <v>116</v>
      </c>
      <c r="C75" s="50" t="s">
        <v>178</v>
      </c>
      <c r="D75" s="130" t="s">
        <v>114</v>
      </c>
      <c r="E75" s="73" t="s">
        <v>115</v>
      </c>
      <c r="F75" s="74">
        <v>750</v>
      </c>
      <c r="G75" s="74"/>
      <c r="H75" s="131"/>
      <c r="I75" s="131"/>
      <c r="J75" s="131"/>
      <c r="K75" s="131"/>
      <c r="L75" s="131"/>
      <c r="M75" s="131"/>
      <c r="N75" s="75"/>
      <c r="O75" s="76">
        <f t="shared" si="111"/>
        <v>0</v>
      </c>
      <c r="P75" s="76">
        <f t="shared" si="112"/>
        <v>0</v>
      </c>
      <c r="Q75" s="76">
        <f t="shared" si="113"/>
        <v>0</v>
      </c>
      <c r="R75" s="76">
        <f t="shared" si="114"/>
        <v>0</v>
      </c>
      <c r="S75" s="76">
        <f t="shared" si="115"/>
        <v>0</v>
      </c>
      <c r="T75" s="76">
        <f t="shared" si="116"/>
        <v>0</v>
      </c>
      <c r="U75" s="76">
        <f t="shared" si="117"/>
        <v>0</v>
      </c>
      <c r="V75" s="76">
        <f t="shared" si="118"/>
        <v>0</v>
      </c>
      <c r="W75" s="77">
        <f t="shared" si="119"/>
        <v>0</v>
      </c>
      <c r="X75" s="1"/>
      <c r="Y75" s="1"/>
      <c r="Z75" s="1"/>
    </row>
    <row r="76" spans="1:26" ht="14.25" customHeight="1" x14ac:dyDescent="0.25">
      <c r="A76" s="1"/>
      <c r="B76" s="78" t="s">
        <v>117</v>
      </c>
      <c r="C76" s="50" t="s">
        <v>179</v>
      </c>
      <c r="D76" s="130" t="s">
        <v>114</v>
      </c>
      <c r="E76" s="73" t="s">
        <v>115</v>
      </c>
      <c r="F76" s="74">
        <v>750</v>
      </c>
      <c r="G76" s="74"/>
      <c r="H76" s="131"/>
      <c r="I76" s="131"/>
      <c r="J76" s="131"/>
      <c r="K76" s="131"/>
      <c r="L76" s="131"/>
      <c r="M76" s="131"/>
      <c r="N76" s="75"/>
      <c r="O76" s="76">
        <f t="shared" si="111"/>
        <v>0</v>
      </c>
      <c r="P76" s="76">
        <f t="shared" si="112"/>
        <v>0</v>
      </c>
      <c r="Q76" s="76">
        <f t="shared" si="113"/>
        <v>0</v>
      </c>
      <c r="R76" s="76">
        <f t="shared" si="114"/>
        <v>0</v>
      </c>
      <c r="S76" s="76">
        <f t="shared" si="115"/>
        <v>0</v>
      </c>
      <c r="T76" s="76">
        <f t="shared" si="116"/>
        <v>0</v>
      </c>
      <c r="U76" s="76">
        <f t="shared" si="117"/>
        <v>0</v>
      </c>
      <c r="V76" s="76">
        <f t="shared" si="118"/>
        <v>0</v>
      </c>
      <c r="W76" s="77">
        <f t="shared" si="119"/>
        <v>0</v>
      </c>
      <c r="X76" s="1"/>
      <c r="Y76" s="1"/>
      <c r="Z76" s="1"/>
    </row>
    <row r="77" spans="1:26" ht="14.25" customHeight="1" x14ac:dyDescent="0.25">
      <c r="A77" s="1"/>
      <c r="B77" s="79"/>
      <c r="C77" s="80" t="s">
        <v>118</v>
      </c>
      <c r="D77" s="82"/>
      <c r="E77" s="82"/>
      <c r="F77" s="132"/>
      <c r="G77" s="132"/>
      <c r="H77" s="132"/>
      <c r="I77" s="132"/>
      <c r="J77" s="132"/>
      <c r="K77" s="132"/>
      <c r="L77" s="132"/>
      <c r="M77" s="132"/>
      <c r="N77" s="84"/>
      <c r="O77" s="133"/>
      <c r="P77" s="133"/>
      <c r="Q77" s="133"/>
      <c r="R77" s="133"/>
      <c r="S77" s="133"/>
      <c r="T77" s="133"/>
      <c r="U77" s="133"/>
      <c r="V77" s="133"/>
      <c r="W77" s="85">
        <f>SUM(W74:W76)</f>
        <v>0</v>
      </c>
      <c r="X77" s="1"/>
      <c r="Y77" s="1"/>
      <c r="Z77" s="1"/>
    </row>
    <row r="78" spans="1:26" ht="14.25" customHeight="1" x14ac:dyDescent="0.25">
      <c r="A78" s="1"/>
      <c r="B78" s="94" t="s">
        <v>119</v>
      </c>
      <c r="C78" s="95" t="s">
        <v>120</v>
      </c>
      <c r="D78" s="97"/>
      <c r="E78" s="134"/>
      <c r="F78" s="98"/>
      <c r="G78" s="98"/>
      <c r="H78" s="98"/>
      <c r="I78" s="98"/>
      <c r="J78" s="98"/>
      <c r="K78" s="98"/>
      <c r="L78" s="98"/>
      <c r="M78" s="98"/>
      <c r="N78" s="126"/>
      <c r="O78" s="127"/>
      <c r="P78" s="127"/>
      <c r="Q78" s="127"/>
      <c r="R78" s="127"/>
      <c r="S78" s="127"/>
      <c r="T78" s="127"/>
      <c r="U78" s="127"/>
      <c r="V78" s="127"/>
      <c r="W78" s="99"/>
      <c r="X78" s="1"/>
      <c r="Y78" s="1"/>
      <c r="Z78" s="1"/>
    </row>
    <row r="79" spans="1:26" ht="14.25" customHeight="1" x14ac:dyDescent="0.25">
      <c r="A79" s="1"/>
      <c r="B79" s="78" t="s">
        <v>121</v>
      </c>
      <c r="C79" s="50" t="s">
        <v>122</v>
      </c>
      <c r="D79" s="72"/>
      <c r="E79" s="73" t="s">
        <v>123</v>
      </c>
      <c r="F79" s="74">
        <v>3</v>
      </c>
      <c r="G79" s="74"/>
      <c r="H79" s="74"/>
      <c r="I79" s="74"/>
      <c r="J79" s="74"/>
      <c r="K79" s="74"/>
      <c r="L79" s="74"/>
      <c r="M79" s="74"/>
      <c r="N79" s="75"/>
      <c r="O79" s="76">
        <f t="shared" ref="O79:O80" si="120">N79*F79</f>
        <v>0</v>
      </c>
      <c r="P79" s="76">
        <f t="shared" ref="P79:P80" si="121">N79*G79</f>
        <v>0</v>
      </c>
      <c r="Q79" s="76">
        <f t="shared" ref="Q79:Q80" si="122">N79*H79</f>
        <v>0</v>
      </c>
      <c r="R79" s="76">
        <f t="shared" ref="R79:R80" si="123">N79*I79</f>
        <v>0</v>
      </c>
      <c r="S79" s="76">
        <f t="shared" ref="S79:S80" si="124">N79*J79</f>
        <v>0</v>
      </c>
      <c r="T79" s="76">
        <f t="shared" ref="T79:T80" si="125">N79*K79</f>
        <v>0</v>
      </c>
      <c r="U79" s="76">
        <f t="shared" ref="U79:U80" si="126">N79*L79</f>
        <v>0</v>
      </c>
      <c r="V79" s="76">
        <f t="shared" ref="V79:V80" si="127">N79*M79</f>
        <v>0</v>
      </c>
      <c r="W79" s="77">
        <f t="shared" ref="W79:W80" si="128">SUM(O79:V79)</f>
        <v>0</v>
      </c>
      <c r="X79" s="1"/>
      <c r="Y79" s="1"/>
      <c r="Z79" s="1"/>
    </row>
    <row r="80" spans="1:26" ht="14.25" customHeight="1" x14ac:dyDescent="0.25">
      <c r="A80" s="1"/>
      <c r="B80" s="78" t="s">
        <v>124</v>
      </c>
      <c r="C80" s="50" t="s">
        <v>125</v>
      </c>
      <c r="D80" s="73" t="s">
        <v>114</v>
      </c>
      <c r="E80" s="73" t="s">
        <v>126</v>
      </c>
      <c r="F80" s="74">
        <v>1</v>
      </c>
      <c r="G80" s="74"/>
      <c r="H80" s="74"/>
      <c r="I80" s="74"/>
      <c r="J80" s="74"/>
      <c r="K80" s="74"/>
      <c r="L80" s="74"/>
      <c r="M80" s="74"/>
      <c r="N80" s="75"/>
      <c r="O80" s="76">
        <f t="shared" si="120"/>
        <v>0</v>
      </c>
      <c r="P80" s="76">
        <f t="shared" si="121"/>
        <v>0</v>
      </c>
      <c r="Q80" s="76">
        <f t="shared" si="122"/>
        <v>0</v>
      </c>
      <c r="R80" s="76">
        <f t="shared" si="123"/>
        <v>0</v>
      </c>
      <c r="S80" s="76">
        <f t="shared" si="124"/>
        <v>0</v>
      </c>
      <c r="T80" s="76">
        <f t="shared" si="125"/>
        <v>0</v>
      </c>
      <c r="U80" s="76">
        <f t="shared" si="126"/>
        <v>0</v>
      </c>
      <c r="V80" s="76">
        <f t="shared" si="127"/>
        <v>0</v>
      </c>
      <c r="W80" s="77">
        <f t="shared" si="128"/>
        <v>0</v>
      </c>
      <c r="X80" s="1"/>
      <c r="Y80" s="1"/>
      <c r="Z80" s="1"/>
    </row>
    <row r="81" spans="1:26" ht="14.25" customHeight="1" x14ac:dyDescent="0.25">
      <c r="A81" s="1"/>
      <c r="B81" s="79"/>
      <c r="C81" s="80" t="s">
        <v>127</v>
      </c>
      <c r="D81" s="82"/>
      <c r="E81" s="135"/>
      <c r="F81" s="83"/>
      <c r="G81" s="83"/>
      <c r="H81" s="83"/>
      <c r="I81" s="83"/>
      <c r="J81" s="83"/>
      <c r="K81" s="83"/>
      <c r="L81" s="83"/>
      <c r="M81" s="83"/>
      <c r="N81" s="84"/>
      <c r="O81" s="133"/>
      <c r="P81" s="133"/>
      <c r="Q81" s="133"/>
      <c r="R81" s="133"/>
      <c r="S81" s="133"/>
      <c r="T81" s="133"/>
      <c r="U81" s="133"/>
      <c r="V81" s="133"/>
      <c r="W81" s="85">
        <f>SUM(W79:W80)</f>
        <v>0</v>
      </c>
      <c r="X81" s="1"/>
      <c r="Y81" s="1"/>
      <c r="Z81" s="1"/>
    </row>
    <row r="82" spans="1:26" ht="14.25" customHeight="1" x14ac:dyDescent="0.25">
      <c r="A82" s="1"/>
      <c r="B82" s="94" t="s">
        <v>128</v>
      </c>
      <c r="C82" s="95" t="s">
        <v>129</v>
      </c>
      <c r="D82" s="97"/>
      <c r="E82" s="97"/>
      <c r="F82" s="136"/>
      <c r="G82" s="137"/>
      <c r="H82" s="137"/>
      <c r="I82" s="137"/>
      <c r="J82" s="137"/>
      <c r="K82" s="137"/>
      <c r="L82" s="137"/>
      <c r="M82" s="137"/>
      <c r="N82" s="126"/>
      <c r="O82" s="127"/>
      <c r="P82" s="127"/>
      <c r="Q82" s="127"/>
      <c r="R82" s="127"/>
      <c r="S82" s="127"/>
      <c r="T82" s="127"/>
      <c r="U82" s="127"/>
      <c r="V82" s="127"/>
      <c r="W82" s="99"/>
      <c r="X82" s="1"/>
      <c r="Y82" s="1"/>
      <c r="Z82" s="1"/>
    </row>
    <row r="83" spans="1:26" ht="14.25" customHeight="1" x14ac:dyDescent="0.25">
      <c r="A83" s="1"/>
      <c r="B83" s="78" t="s">
        <v>130</v>
      </c>
      <c r="C83" s="50" t="s">
        <v>131</v>
      </c>
      <c r="D83" s="73" t="s">
        <v>114</v>
      </c>
      <c r="E83" s="73" t="s">
        <v>28</v>
      </c>
      <c r="F83" s="138">
        <v>1</v>
      </c>
      <c r="G83" s="139"/>
      <c r="H83" s="139"/>
      <c r="I83" s="139"/>
      <c r="J83" s="139"/>
      <c r="K83" s="139"/>
      <c r="L83" s="139"/>
      <c r="M83" s="139"/>
      <c r="N83" s="75"/>
      <c r="O83" s="76">
        <f>N83*F83</f>
        <v>0</v>
      </c>
      <c r="P83" s="76">
        <f>N83*G83</f>
        <v>0</v>
      </c>
      <c r="Q83" s="76">
        <f>N83*H83</f>
        <v>0</v>
      </c>
      <c r="R83" s="76">
        <f>N83*I83</f>
        <v>0</v>
      </c>
      <c r="S83" s="76">
        <f>N83*J83</f>
        <v>0</v>
      </c>
      <c r="T83" s="76">
        <f>N83*K83</f>
        <v>0</v>
      </c>
      <c r="U83" s="76">
        <f>N83*L83</f>
        <v>0</v>
      </c>
      <c r="V83" s="76">
        <f>N83*M83</f>
        <v>0</v>
      </c>
      <c r="W83" s="77">
        <f>SUM(O83:V83)</f>
        <v>0</v>
      </c>
      <c r="X83" s="1"/>
      <c r="Y83" s="1"/>
      <c r="Z83" s="1"/>
    </row>
    <row r="84" spans="1:26" ht="14.25" customHeight="1" x14ac:dyDescent="0.25">
      <c r="A84" s="1"/>
      <c r="B84" s="79"/>
      <c r="C84" s="80" t="s">
        <v>132</v>
      </c>
      <c r="D84" s="82"/>
      <c r="E84" s="82"/>
      <c r="F84" s="140"/>
      <c r="G84" s="141"/>
      <c r="H84" s="141"/>
      <c r="I84" s="141"/>
      <c r="J84" s="141"/>
      <c r="K84" s="141"/>
      <c r="L84" s="141"/>
      <c r="M84" s="141"/>
      <c r="N84" s="82"/>
      <c r="O84" s="141"/>
      <c r="P84" s="141"/>
      <c r="Q84" s="141"/>
      <c r="R84" s="141"/>
      <c r="S84" s="82"/>
      <c r="T84" s="82"/>
      <c r="U84" s="82"/>
      <c r="V84" s="82"/>
      <c r="W84" s="85">
        <f>SUM(W83)</f>
        <v>0</v>
      </c>
      <c r="X84" s="1"/>
      <c r="Y84" s="1"/>
      <c r="Z84" s="1"/>
    </row>
    <row r="85" spans="1:26" ht="26.25" x14ac:dyDescent="0.25">
      <c r="A85" s="1"/>
      <c r="B85" s="124" t="s">
        <v>133</v>
      </c>
      <c r="C85" s="65" t="s">
        <v>187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92"/>
      <c r="X85" s="1"/>
      <c r="Y85" s="1"/>
      <c r="Z85" s="1"/>
    </row>
    <row r="86" spans="1:26" ht="14.25" customHeight="1" x14ac:dyDescent="0.25">
      <c r="A86" s="1"/>
      <c r="B86" s="94" t="s">
        <v>134</v>
      </c>
      <c r="C86" s="95" t="s">
        <v>112</v>
      </c>
      <c r="D86" s="97"/>
      <c r="E86" s="97"/>
      <c r="F86" s="125"/>
      <c r="G86" s="125"/>
      <c r="H86" s="125"/>
      <c r="I86" s="125"/>
      <c r="J86" s="125"/>
      <c r="K86" s="125"/>
      <c r="L86" s="125"/>
      <c r="M86" s="125"/>
      <c r="N86" s="126"/>
      <c r="O86" s="127"/>
      <c r="P86" s="127"/>
      <c r="Q86" s="127"/>
      <c r="R86" s="127"/>
      <c r="S86" s="127"/>
      <c r="T86" s="127"/>
      <c r="U86" s="127"/>
      <c r="V86" s="127"/>
      <c r="W86" s="99"/>
      <c r="X86" s="1"/>
      <c r="Y86" s="1"/>
      <c r="Z86" s="1"/>
    </row>
    <row r="87" spans="1:26" ht="14.25" customHeight="1" x14ac:dyDescent="0.25">
      <c r="A87" s="1"/>
      <c r="B87" s="128" t="s">
        <v>135</v>
      </c>
      <c r="C87" s="142" t="s">
        <v>180</v>
      </c>
      <c r="D87" s="97" t="s">
        <v>114</v>
      </c>
      <c r="E87" s="97" t="s">
        <v>115</v>
      </c>
      <c r="F87" s="125"/>
      <c r="G87" s="98">
        <v>100</v>
      </c>
      <c r="H87" s="98">
        <v>100</v>
      </c>
      <c r="I87" s="98">
        <v>100</v>
      </c>
      <c r="J87" s="98">
        <v>100</v>
      </c>
      <c r="K87" s="98">
        <v>100</v>
      </c>
      <c r="L87" s="98">
        <v>100</v>
      </c>
      <c r="M87" s="98">
        <v>100</v>
      </c>
      <c r="N87" s="75"/>
      <c r="O87" s="76">
        <f t="shared" ref="O87:O89" si="129">N87*F87</f>
        <v>0</v>
      </c>
      <c r="P87" s="76">
        <f t="shared" ref="P87:P89" si="130">N87*G87</f>
        <v>0</v>
      </c>
      <c r="Q87" s="76">
        <f t="shared" ref="Q87:Q89" si="131">N87*H87</f>
        <v>0</v>
      </c>
      <c r="R87" s="76">
        <f t="shared" ref="R87:R89" si="132">N87*I87</f>
        <v>0</v>
      </c>
      <c r="S87" s="76">
        <f t="shared" ref="S87:S89" si="133">N87*J87</f>
        <v>0</v>
      </c>
      <c r="T87" s="76">
        <f t="shared" ref="T87:T89" si="134">N87*K87</f>
        <v>0</v>
      </c>
      <c r="U87" s="76">
        <f t="shared" ref="U87:U89" si="135">N87*L87</f>
        <v>0</v>
      </c>
      <c r="V87" s="76">
        <f t="shared" ref="V87:V89" si="136">N87*M87</f>
        <v>0</v>
      </c>
      <c r="W87" s="77">
        <f t="shared" ref="W87:W89" si="137">SUM(O87:V87)</f>
        <v>0</v>
      </c>
      <c r="X87" s="1"/>
      <c r="Y87" s="1"/>
      <c r="Z87" s="1"/>
    </row>
    <row r="88" spans="1:26" ht="14.25" customHeight="1" x14ac:dyDescent="0.25">
      <c r="A88" s="1"/>
      <c r="B88" s="78" t="s">
        <v>136</v>
      </c>
      <c r="C88" s="50" t="s">
        <v>181</v>
      </c>
      <c r="D88" s="73" t="s">
        <v>114</v>
      </c>
      <c r="E88" s="73" t="s">
        <v>115</v>
      </c>
      <c r="F88" s="131"/>
      <c r="G88" s="74">
        <v>40</v>
      </c>
      <c r="H88" s="74">
        <v>40</v>
      </c>
      <c r="I88" s="74">
        <v>40</v>
      </c>
      <c r="J88" s="74">
        <v>40</v>
      </c>
      <c r="K88" s="74">
        <v>40</v>
      </c>
      <c r="L88" s="74">
        <v>40</v>
      </c>
      <c r="M88" s="74">
        <v>40</v>
      </c>
      <c r="N88" s="75"/>
      <c r="O88" s="76">
        <f t="shared" si="129"/>
        <v>0</v>
      </c>
      <c r="P88" s="76">
        <f t="shared" si="130"/>
        <v>0</v>
      </c>
      <c r="Q88" s="76">
        <f t="shared" si="131"/>
        <v>0</v>
      </c>
      <c r="R88" s="76">
        <f t="shared" si="132"/>
        <v>0</v>
      </c>
      <c r="S88" s="76">
        <f t="shared" si="133"/>
        <v>0</v>
      </c>
      <c r="T88" s="76">
        <f t="shared" si="134"/>
        <v>0</v>
      </c>
      <c r="U88" s="76">
        <f t="shared" si="135"/>
        <v>0</v>
      </c>
      <c r="V88" s="76">
        <f t="shared" si="136"/>
        <v>0</v>
      </c>
      <c r="W88" s="77">
        <f t="shared" si="137"/>
        <v>0</v>
      </c>
      <c r="X88" s="1"/>
      <c r="Y88" s="1"/>
      <c r="Z88" s="1"/>
    </row>
    <row r="89" spans="1:26" ht="14.25" customHeight="1" x14ac:dyDescent="0.25">
      <c r="A89" s="1"/>
      <c r="B89" s="78" t="s">
        <v>137</v>
      </c>
      <c r="C89" s="50" t="s">
        <v>182</v>
      </c>
      <c r="D89" s="73" t="s">
        <v>114</v>
      </c>
      <c r="E89" s="73" t="s">
        <v>115</v>
      </c>
      <c r="F89" s="131"/>
      <c r="G89" s="74">
        <v>40</v>
      </c>
      <c r="H89" s="74">
        <v>40</v>
      </c>
      <c r="I89" s="74">
        <v>40</v>
      </c>
      <c r="J89" s="74">
        <v>40</v>
      </c>
      <c r="K89" s="74">
        <v>40</v>
      </c>
      <c r="L89" s="74">
        <v>40</v>
      </c>
      <c r="M89" s="74">
        <v>40</v>
      </c>
      <c r="N89" s="75"/>
      <c r="O89" s="76">
        <f t="shared" si="129"/>
        <v>0</v>
      </c>
      <c r="P89" s="76">
        <f t="shared" si="130"/>
        <v>0</v>
      </c>
      <c r="Q89" s="76">
        <f t="shared" si="131"/>
        <v>0</v>
      </c>
      <c r="R89" s="76">
        <f t="shared" si="132"/>
        <v>0</v>
      </c>
      <c r="S89" s="76">
        <f t="shared" si="133"/>
        <v>0</v>
      </c>
      <c r="T89" s="76">
        <f t="shared" si="134"/>
        <v>0</v>
      </c>
      <c r="U89" s="76">
        <f t="shared" si="135"/>
        <v>0</v>
      </c>
      <c r="V89" s="76">
        <f t="shared" si="136"/>
        <v>0</v>
      </c>
      <c r="W89" s="77">
        <f t="shared" si="137"/>
        <v>0</v>
      </c>
      <c r="X89" s="1"/>
      <c r="Y89" s="1"/>
      <c r="Z89" s="1"/>
    </row>
    <row r="90" spans="1:26" ht="14.25" customHeight="1" x14ac:dyDescent="0.25">
      <c r="A90" s="1"/>
      <c r="B90" s="79"/>
      <c r="C90" s="80" t="s">
        <v>138</v>
      </c>
      <c r="D90" s="82"/>
      <c r="E90" s="82"/>
      <c r="F90" s="132"/>
      <c r="G90" s="132"/>
      <c r="H90" s="132"/>
      <c r="I90" s="132"/>
      <c r="J90" s="132"/>
      <c r="K90" s="132"/>
      <c r="L90" s="132"/>
      <c r="M90" s="132"/>
      <c r="N90" s="84"/>
      <c r="O90" s="133"/>
      <c r="P90" s="133"/>
      <c r="Q90" s="133"/>
      <c r="R90" s="133"/>
      <c r="S90" s="133"/>
      <c r="T90" s="133"/>
      <c r="U90" s="133"/>
      <c r="V90" s="133"/>
      <c r="W90" s="85">
        <f>SUM(W87:W89)</f>
        <v>0</v>
      </c>
      <c r="X90" s="1"/>
      <c r="Y90" s="1"/>
      <c r="Z90" s="1"/>
    </row>
    <row r="91" spans="1:26" ht="14.25" customHeight="1" x14ac:dyDescent="0.25">
      <c r="A91" s="1"/>
      <c r="B91" s="94" t="s">
        <v>139</v>
      </c>
      <c r="C91" s="95" t="s">
        <v>120</v>
      </c>
      <c r="D91" s="97"/>
      <c r="E91" s="97"/>
      <c r="F91" s="98"/>
      <c r="G91" s="125"/>
      <c r="H91" s="125"/>
      <c r="I91" s="125"/>
      <c r="J91" s="125"/>
      <c r="K91" s="98"/>
      <c r="L91" s="98"/>
      <c r="M91" s="98"/>
      <c r="N91" s="126"/>
      <c r="O91" s="127"/>
      <c r="P91" s="127"/>
      <c r="Q91" s="127"/>
      <c r="R91" s="127"/>
      <c r="S91" s="127"/>
      <c r="T91" s="127"/>
      <c r="U91" s="127"/>
      <c r="V91" s="127"/>
      <c r="W91" s="99"/>
      <c r="X91" s="1"/>
      <c r="Y91" s="1"/>
      <c r="Z91" s="1"/>
    </row>
    <row r="92" spans="1:26" ht="14.25" customHeight="1" x14ac:dyDescent="0.25">
      <c r="A92" s="1"/>
      <c r="B92" s="78" t="s">
        <v>140</v>
      </c>
      <c r="C92" s="50" t="s">
        <v>141</v>
      </c>
      <c r="D92" s="72"/>
      <c r="E92" s="73" t="s">
        <v>123</v>
      </c>
      <c r="F92" s="74"/>
      <c r="G92" s="74">
        <v>6</v>
      </c>
      <c r="H92" s="131"/>
      <c r="I92" s="131"/>
      <c r="J92" s="131"/>
      <c r="K92" s="74"/>
      <c r="L92" s="74"/>
      <c r="M92" s="74"/>
      <c r="N92" s="75"/>
      <c r="O92" s="76">
        <f t="shared" ref="O92:O94" si="138">N92*F92</f>
        <v>0</v>
      </c>
      <c r="P92" s="76">
        <f t="shared" ref="P92:P94" si="139">N92*G92</f>
        <v>0</v>
      </c>
      <c r="Q92" s="76">
        <f t="shared" ref="Q92:Q94" si="140">N92*H92</f>
        <v>0</v>
      </c>
      <c r="R92" s="76">
        <f t="shared" ref="R92:R94" si="141">N92*I92</f>
        <v>0</v>
      </c>
      <c r="S92" s="76">
        <f t="shared" ref="S92:S94" si="142">N92*J92</f>
        <v>0</v>
      </c>
      <c r="T92" s="76">
        <f t="shared" ref="T92:T94" si="143">N92*K92</f>
        <v>0</v>
      </c>
      <c r="U92" s="76">
        <f t="shared" ref="U92:U94" si="144">N92*L92</f>
        <v>0</v>
      </c>
      <c r="V92" s="76">
        <f t="shared" ref="V92:V94" si="145">N92*M92</f>
        <v>0</v>
      </c>
      <c r="W92" s="77">
        <f t="shared" ref="W92:W94" si="146">SUM(O92:V92)</f>
        <v>0</v>
      </c>
      <c r="X92" s="1"/>
      <c r="Y92" s="1"/>
      <c r="Z92" s="1"/>
    </row>
    <row r="93" spans="1:26" ht="14.25" customHeight="1" x14ac:dyDescent="0.25">
      <c r="A93" s="1"/>
      <c r="B93" s="78" t="s">
        <v>142</v>
      </c>
      <c r="C93" s="50" t="s">
        <v>143</v>
      </c>
      <c r="D93" s="72"/>
      <c r="E93" s="73" t="s">
        <v>123</v>
      </c>
      <c r="F93" s="74"/>
      <c r="G93" s="74">
        <v>2</v>
      </c>
      <c r="H93" s="131"/>
      <c r="I93" s="131"/>
      <c r="J93" s="131"/>
      <c r="K93" s="74"/>
      <c r="L93" s="74"/>
      <c r="M93" s="74"/>
      <c r="N93" s="75"/>
      <c r="O93" s="76">
        <f t="shared" si="138"/>
        <v>0</v>
      </c>
      <c r="P93" s="76">
        <f t="shared" si="139"/>
        <v>0</v>
      </c>
      <c r="Q93" s="76">
        <f t="shared" si="140"/>
        <v>0</v>
      </c>
      <c r="R93" s="76">
        <f t="shared" si="141"/>
        <v>0</v>
      </c>
      <c r="S93" s="76">
        <f t="shared" si="142"/>
        <v>0</v>
      </c>
      <c r="T93" s="76">
        <f t="shared" si="143"/>
        <v>0</v>
      </c>
      <c r="U93" s="76">
        <f t="shared" si="144"/>
        <v>0</v>
      </c>
      <c r="V93" s="76">
        <f t="shared" si="145"/>
        <v>0</v>
      </c>
      <c r="W93" s="77">
        <f t="shared" si="146"/>
        <v>0</v>
      </c>
      <c r="X93" s="1"/>
      <c r="Y93" s="1"/>
      <c r="Z93" s="1"/>
    </row>
    <row r="94" spans="1:26" ht="14.25" customHeight="1" x14ac:dyDescent="0.25">
      <c r="A94" s="1"/>
      <c r="B94" s="78" t="s">
        <v>144</v>
      </c>
      <c r="C94" s="50" t="s">
        <v>145</v>
      </c>
      <c r="D94" s="72"/>
      <c r="E94" s="73" t="s">
        <v>123</v>
      </c>
      <c r="F94" s="74"/>
      <c r="G94" s="74">
        <v>4</v>
      </c>
      <c r="H94" s="131"/>
      <c r="I94" s="131"/>
      <c r="J94" s="131"/>
      <c r="K94" s="74"/>
      <c r="L94" s="74"/>
      <c r="M94" s="74"/>
      <c r="N94" s="75"/>
      <c r="O94" s="76">
        <f t="shared" si="138"/>
        <v>0</v>
      </c>
      <c r="P94" s="76">
        <f t="shared" si="139"/>
        <v>0</v>
      </c>
      <c r="Q94" s="76">
        <f t="shared" si="140"/>
        <v>0</v>
      </c>
      <c r="R94" s="76">
        <f t="shared" si="141"/>
        <v>0</v>
      </c>
      <c r="S94" s="76">
        <f t="shared" si="142"/>
        <v>0</v>
      </c>
      <c r="T94" s="76">
        <f t="shared" si="143"/>
        <v>0</v>
      </c>
      <c r="U94" s="76">
        <f t="shared" si="144"/>
        <v>0</v>
      </c>
      <c r="V94" s="76">
        <f t="shared" si="145"/>
        <v>0</v>
      </c>
      <c r="W94" s="77">
        <f t="shared" si="146"/>
        <v>0</v>
      </c>
      <c r="X94" s="1"/>
      <c r="Y94" s="1"/>
      <c r="Z94" s="1"/>
    </row>
    <row r="95" spans="1:26" ht="14.25" customHeight="1" x14ac:dyDescent="0.25">
      <c r="A95" s="1"/>
      <c r="B95" s="79"/>
      <c r="C95" s="80" t="s">
        <v>146</v>
      </c>
      <c r="D95" s="82"/>
      <c r="E95" s="135"/>
      <c r="F95" s="83"/>
      <c r="G95" s="132"/>
      <c r="H95" s="132"/>
      <c r="I95" s="132"/>
      <c r="J95" s="132"/>
      <c r="K95" s="83"/>
      <c r="L95" s="83"/>
      <c r="M95" s="83"/>
      <c r="N95" s="84"/>
      <c r="O95" s="133"/>
      <c r="P95" s="133"/>
      <c r="Q95" s="133"/>
      <c r="R95" s="133"/>
      <c r="S95" s="133"/>
      <c r="T95" s="133"/>
      <c r="U95" s="133"/>
      <c r="V95" s="133"/>
      <c r="W95" s="85">
        <f>SUM(W92:W94)</f>
        <v>0</v>
      </c>
      <c r="X95" s="1"/>
      <c r="Y95" s="1"/>
      <c r="Z95" s="1"/>
    </row>
    <row r="96" spans="1:26" ht="14.25" customHeight="1" x14ac:dyDescent="0.25">
      <c r="A96" s="1"/>
      <c r="B96" s="94" t="s">
        <v>147</v>
      </c>
      <c r="C96" s="95" t="s">
        <v>148</v>
      </c>
      <c r="D96" s="97"/>
      <c r="E96" s="134"/>
      <c r="F96" s="125"/>
      <c r="G96" s="125"/>
      <c r="H96" s="125"/>
      <c r="I96" s="125"/>
      <c r="J96" s="125"/>
      <c r="K96" s="125"/>
      <c r="L96" s="125"/>
      <c r="M96" s="125"/>
      <c r="N96" s="126"/>
      <c r="O96" s="127"/>
      <c r="P96" s="127"/>
      <c r="Q96" s="127"/>
      <c r="R96" s="127"/>
      <c r="S96" s="127"/>
      <c r="T96" s="127"/>
      <c r="U96" s="127"/>
      <c r="V96" s="127"/>
      <c r="W96" s="99"/>
      <c r="X96" s="1"/>
      <c r="Y96" s="1"/>
      <c r="Z96" s="1"/>
    </row>
    <row r="97" spans="1:26" ht="14.25" customHeight="1" x14ac:dyDescent="0.25">
      <c r="A97" s="1"/>
      <c r="B97" s="78" t="s">
        <v>149</v>
      </c>
      <c r="C97" s="50" t="s">
        <v>150</v>
      </c>
      <c r="D97" s="73" t="s">
        <v>114</v>
      </c>
      <c r="E97" s="117" t="s">
        <v>151</v>
      </c>
      <c r="F97" s="74">
        <v>12</v>
      </c>
      <c r="G97" s="74">
        <v>12</v>
      </c>
      <c r="H97" s="74">
        <v>12</v>
      </c>
      <c r="I97" s="74">
        <v>12</v>
      </c>
      <c r="J97" s="74">
        <v>12</v>
      </c>
      <c r="K97" s="74">
        <v>12</v>
      </c>
      <c r="L97" s="74">
        <v>12</v>
      </c>
      <c r="M97" s="74">
        <v>12</v>
      </c>
      <c r="N97" s="75"/>
      <c r="O97" s="76">
        <f t="shared" ref="O97:O98" si="147">N97*F97</f>
        <v>0</v>
      </c>
      <c r="P97" s="76">
        <f t="shared" ref="P97:P98" si="148">N97*G97</f>
        <v>0</v>
      </c>
      <c r="Q97" s="76">
        <f t="shared" ref="Q97:Q98" si="149">N97*H97</f>
        <v>0</v>
      </c>
      <c r="R97" s="76">
        <f t="shared" ref="R97:R98" si="150">N97*I97</f>
        <v>0</v>
      </c>
      <c r="S97" s="76">
        <f t="shared" ref="S97:S98" si="151">N97*J97</f>
        <v>0</v>
      </c>
      <c r="T97" s="76">
        <f t="shared" ref="T97:T98" si="152">N97*K97</f>
        <v>0</v>
      </c>
      <c r="U97" s="76">
        <f t="shared" ref="U97:U98" si="153">N97*L97</f>
        <v>0</v>
      </c>
      <c r="V97" s="76">
        <f t="shared" ref="V97:V98" si="154">N97*M97</f>
        <v>0</v>
      </c>
      <c r="W97" s="77">
        <f t="shared" ref="W97:W98" si="155">SUM(O97:V97)</f>
        <v>0</v>
      </c>
      <c r="X97" s="1"/>
      <c r="Y97" s="1"/>
      <c r="Z97" s="1"/>
    </row>
    <row r="98" spans="1:26" ht="26.25" x14ac:dyDescent="0.25">
      <c r="A98" s="1"/>
      <c r="B98" s="78" t="s">
        <v>152</v>
      </c>
      <c r="C98" s="50" t="s">
        <v>183</v>
      </c>
      <c r="D98" s="73" t="s">
        <v>114</v>
      </c>
      <c r="E98" s="73" t="s">
        <v>115</v>
      </c>
      <c r="F98" s="74">
        <v>0</v>
      </c>
      <c r="G98" s="74">
        <v>100</v>
      </c>
      <c r="H98" s="74">
        <v>100</v>
      </c>
      <c r="I98" s="74">
        <v>100</v>
      </c>
      <c r="J98" s="74">
        <v>100</v>
      </c>
      <c r="K98" s="74">
        <v>100</v>
      </c>
      <c r="L98" s="74">
        <v>100</v>
      </c>
      <c r="M98" s="74">
        <v>100</v>
      </c>
      <c r="N98" s="75"/>
      <c r="O98" s="76">
        <f t="shared" si="147"/>
        <v>0</v>
      </c>
      <c r="P98" s="76">
        <f t="shared" si="148"/>
        <v>0</v>
      </c>
      <c r="Q98" s="76">
        <f t="shared" si="149"/>
        <v>0</v>
      </c>
      <c r="R98" s="76">
        <f t="shared" si="150"/>
        <v>0</v>
      </c>
      <c r="S98" s="76">
        <f t="shared" si="151"/>
        <v>0</v>
      </c>
      <c r="T98" s="76">
        <f t="shared" si="152"/>
        <v>0</v>
      </c>
      <c r="U98" s="76">
        <f t="shared" si="153"/>
        <v>0</v>
      </c>
      <c r="V98" s="76">
        <f t="shared" si="154"/>
        <v>0</v>
      </c>
      <c r="W98" s="77">
        <f t="shared" si="155"/>
        <v>0</v>
      </c>
      <c r="X98" s="1"/>
      <c r="Y98" s="1"/>
      <c r="Z98" s="1"/>
    </row>
    <row r="99" spans="1:26" ht="14.25" customHeight="1" x14ac:dyDescent="0.25">
      <c r="A99" s="1"/>
      <c r="B99" s="79"/>
      <c r="C99" s="80" t="s">
        <v>153</v>
      </c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5">
        <f>SUM(W97:W98)</f>
        <v>0</v>
      </c>
      <c r="X99" s="1"/>
      <c r="Y99" s="1"/>
      <c r="Z99" s="1"/>
    </row>
    <row r="100" spans="1:26" ht="14.2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6" t="s">
        <v>174</v>
      </c>
      <c r="D101" s="7">
        <f>W11+W16+W21+W25+W29+W34+W44+W51+W58+W62+W66+W71+W84+W99+W77+W81+W90+W95</f>
        <v>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8" t="s">
        <v>154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1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5">
      <c r="A1002" s="1"/>
      <c r="B1002" s="1"/>
      <c r="C1002" s="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5">
      <c r="A1003" s="1"/>
      <c r="B1003" s="1"/>
      <c r="C1003" s="2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5">
      <c r="A1004" s="1"/>
      <c r="B1004" s="1"/>
      <c r="C1004" s="2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5">
      <c r="A1005" s="1"/>
      <c r="B1005" s="1"/>
      <c r="C1005" s="2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5">
      <c r="A1006" s="1"/>
      <c r="B1006" s="1"/>
      <c r="C1006" s="2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5">
      <c r="A1007" s="1"/>
      <c r="B1007" s="1"/>
      <c r="C1007" s="2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5">
      <c r="A1008" s="1"/>
      <c r="B1008" s="1"/>
      <c r="C1008" s="2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5">
      <c r="A1009" s="1"/>
      <c r="B1009" s="1"/>
      <c r="C1009" s="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5">
      <c r="A1010" s="1"/>
      <c r="B1010" s="1"/>
      <c r="C1010" s="2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5">
      <c r="A1011" s="1"/>
      <c r="B1011" s="1"/>
      <c r="C1011" s="2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5">
      <c r="A1012" s="1"/>
      <c r="B1012" s="1"/>
      <c r="C1012" s="2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5">
      <c r="A1013" s="1"/>
      <c r="B1013" s="1"/>
      <c r="C1013" s="2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25">
      <c r="A1014" s="1"/>
      <c r="B1014" s="1"/>
      <c r="C1014" s="2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25">
      <c r="A1015" s="1"/>
      <c r="B1015" s="1"/>
      <c r="C1015" s="2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25">
      <c r="A1016" s="1"/>
      <c r="B1016" s="1"/>
      <c r="C1016" s="2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25">
      <c r="A1017" s="1"/>
      <c r="B1017" s="1"/>
      <c r="C1017" s="2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25">
      <c r="A1018" s="1"/>
      <c r="B1018" s="1"/>
      <c r="C1018" s="2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25">
      <c r="A1019" s="1"/>
      <c r="B1019" s="1"/>
      <c r="C1019" s="2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25">
      <c r="A1020" s="1"/>
      <c r="B1020" s="1"/>
      <c r="C1020" s="2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</sheetData>
  <sheetProtection selectLockedCells="1"/>
  <mergeCells count="6">
    <mergeCell ref="B18:B20"/>
    <mergeCell ref="B31:B33"/>
    <mergeCell ref="B68:B70"/>
    <mergeCell ref="B42:B43"/>
    <mergeCell ref="B49:B50"/>
    <mergeCell ref="B56:B57"/>
  </mergeCells>
  <pageMargins left="0.7" right="0.7" top="0.75" bottom="0.75" header="0" footer="0"/>
  <pageSetup orientation="landscape"/>
  <ignoredErrors>
    <ignoredError sqref="F9:G9 F40 O6:W10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FCAC-E773-4585-9656-8DF9EC7948D5}">
  <sheetPr>
    <tabColor theme="9" tint="0.79998168889431442"/>
  </sheetPr>
  <dimension ref="A1:BF171"/>
  <sheetViews>
    <sheetView zoomScaleNormal="100" workbookViewId="0">
      <pane ySplit="5" topLeftCell="A6" activePane="bottomLeft" state="frozen"/>
      <selection activeCell="D25" sqref="D25"/>
      <selection pane="bottomLeft" sqref="A1:XFD1048576"/>
    </sheetView>
  </sheetViews>
  <sheetFormatPr defaultColWidth="0" defaultRowHeight="12" customHeight="1" zeroHeight="1" x14ac:dyDescent="0.2"/>
  <cols>
    <col min="1" max="1" width="2.140625" style="45" customWidth="1"/>
    <col min="2" max="2" width="21.5703125" style="12" customWidth="1"/>
    <col min="3" max="3" width="46.42578125" style="12" customWidth="1"/>
    <col min="4" max="4" width="13.5703125" style="12" bestFit="1" customWidth="1"/>
    <col min="5" max="5" width="12.140625" style="12" customWidth="1"/>
    <col min="6" max="6" width="11" style="12" bestFit="1" customWidth="1"/>
    <col min="7" max="8" width="11" style="12" customWidth="1"/>
    <col min="9" max="9" width="10" style="12" bestFit="1" customWidth="1"/>
    <col min="10" max="10" width="3.5703125" style="12" customWidth="1"/>
    <col min="11" max="11" width="8.85546875" style="12" customWidth="1"/>
    <col min="12" max="12" width="21.5703125" style="12" hidden="1" customWidth="1"/>
    <col min="13" max="13" width="12.5703125" style="12" hidden="1" customWidth="1"/>
    <col min="14" max="14" width="10.140625" style="12" hidden="1" customWidth="1"/>
    <col min="15" max="15" width="16.5703125" style="12" hidden="1" customWidth="1"/>
    <col min="16" max="16" width="4.85546875" style="12" hidden="1" customWidth="1"/>
    <col min="17" max="17" width="6.5703125" style="12" hidden="1" customWidth="1"/>
    <col min="18" max="18" width="13.42578125" style="12" hidden="1" customWidth="1"/>
    <col min="19" max="19" width="12.42578125" style="12" hidden="1" customWidth="1"/>
    <col min="20" max="20" width="22.5703125" style="12" hidden="1" customWidth="1"/>
    <col min="21" max="21" width="1.42578125" style="12" hidden="1" customWidth="1"/>
    <col min="22" max="22" width="26.42578125" style="12" hidden="1" customWidth="1"/>
    <col min="23" max="23" width="12.5703125" style="12" hidden="1" customWidth="1"/>
    <col min="24" max="24" width="8.85546875" style="12" hidden="1" customWidth="1"/>
    <col min="25" max="25" width="2.42578125" style="12" hidden="1" customWidth="1"/>
    <col min="26" max="26" width="8.85546875" style="12" hidden="1" customWidth="1"/>
    <col min="27" max="27" width="27.85546875" style="12" hidden="1" customWidth="1"/>
    <col min="28" max="28" width="12.5703125" style="12" hidden="1" customWidth="1"/>
    <col min="29" max="29" width="8.85546875" style="12" hidden="1" customWidth="1"/>
    <col min="30" max="30" width="2.5703125" style="12" hidden="1" customWidth="1"/>
    <col min="31" max="31" width="8.85546875" style="12" hidden="1" customWidth="1"/>
    <col min="32" max="32" width="25.5703125" style="12" hidden="1" customWidth="1"/>
    <col min="33" max="33" width="12.5703125" style="12" hidden="1" customWidth="1"/>
    <col min="34" max="34" width="8.85546875" style="12" hidden="1" customWidth="1"/>
    <col min="35" max="35" width="2" style="12" hidden="1" customWidth="1"/>
    <col min="36" max="36" width="8.85546875" style="12" hidden="1" customWidth="1"/>
    <col min="37" max="37" width="26.85546875" style="12" hidden="1" customWidth="1"/>
    <col min="38" max="38" width="12.5703125" style="12" hidden="1" customWidth="1"/>
    <col min="39" max="41" width="8.85546875" style="12" hidden="1" customWidth="1"/>
    <col min="42" max="42" width="26.140625" style="12" hidden="1" customWidth="1"/>
    <col min="43" max="43" width="12.5703125" style="12" hidden="1" customWidth="1"/>
    <col min="44" max="44" width="8.85546875" style="12" hidden="1" customWidth="1"/>
    <col min="45" max="45" width="2.42578125" style="12" hidden="1" customWidth="1"/>
    <col min="46" max="46" width="8.85546875" style="12" hidden="1" customWidth="1"/>
    <col min="47" max="47" width="26.5703125" style="12" hidden="1" customWidth="1"/>
    <col min="48" max="48" width="12.5703125" style="12" hidden="1" customWidth="1"/>
    <col min="49" max="49" width="8.85546875" style="12" hidden="1" customWidth="1"/>
    <col min="50" max="50" width="1.85546875" style="12" hidden="1" customWidth="1"/>
    <col min="51" max="51" width="20" style="12" hidden="1" customWidth="1"/>
    <col min="52" max="52" width="16.5703125" style="12" hidden="1" customWidth="1"/>
    <col min="53" max="53" width="12.5703125" style="12" hidden="1" customWidth="1"/>
    <col min="54" max="54" width="8.85546875" style="12" hidden="1" customWidth="1"/>
    <col min="55" max="55" width="1.5703125" style="12" hidden="1" customWidth="1"/>
    <col min="56" max="56" width="13" style="12" hidden="1" customWidth="1"/>
    <col min="57" max="57" width="21.85546875" style="12" hidden="1" customWidth="1"/>
    <col min="58" max="58" width="12.5703125" style="12" hidden="1" customWidth="1"/>
    <col min="59" max="16384" width="8.85546875" style="12" hidden="1"/>
  </cols>
  <sheetData>
    <row r="1" spans="1:21" x14ac:dyDescent="0.2">
      <c r="A1" s="9"/>
      <c r="B1" s="9"/>
      <c r="C1" s="10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1"/>
      <c r="Q1" s="11"/>
      <c r="R1" s="11"/>
      <c r="S1" s="11"/>
      <c r="T1" s="11"/>
      <c r="U1" s="11"/>
    </row>
    <row r="2" spans="1:21" ht="20.25" x14ac:dyDescent="0.2">
      <c r="A2" s="9"/>
      <c r="B2" s="13" t="s">
        <v>164</v>
      </c>
      <c r="C2" s="14"/>
      <c r="D2" s="15"/>
      <c r="E2" s="16"/>
      <c r="F2" s="15"/>
      <c r="G2" s="15"/>
      <c r="H2" s="15"/>
      <c r="I2" s="15"/>
      <c r="J2" s="15"/>
      <c r="K2" s="15"/>
      <c r="L2" s="15"/>
      <c r="M2" s="15"/>
      <c r="N2" s="15"/>
      <c r="O2" s="17"/>
      <c r="P2" s="15"/>
      <c r="Q2" s="15"/>
      <c r="R2" s="15"/>
      <c r="S2" s="15"/>
      <c r="T2" s="18"/>
      <c r="U2" s="11"/>
    </row>
    <row r="3" spans="1:21" ht="15" customHeight="1" x14ac:dyDescent="0.25">
      <c r="A3" s="9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  <c r="R3" s="21"/>
      <c r="S3" s="21"/>
      <c r="T3" s="22"/>
      <c r="U3" s="11"/>
    </row>
    <row r="4" spans="1:21" ht="12.75" x14ac:dyDescent="0.2">
      <c r="A4" s="23"/>
      <c r="B4" s="24"/>
      <c r="C4" s="25"/>
      <c r="D4" s="25"/>
      <c r="E4" s="25"/>
      <c r="F4" s="25"/>
      <c r="G4" s="25"/>
      <c r="H4" s="25"/>
      <c r="I4" s="25"/>
      <c r="J4" s="25"/>
      <c r="K4" s="25"/>
      <c r="L4" s="26"/>
      <c r="M4" s="26"/>
      <c r="N4" s="26"/>
      <c r="O4" s="27"/>
      <c r="P4" s="26"/>
      <c r="Q4" s="26"/>
      <c r="R4" s="26"/>
      <c r="S4" s="26"/>
      <c r="T4" s="28"/>
      <c r="U4" s="11"/>
    </row>
    <row r="5" spans="1:21" ht="13.35" customHeight="1" x14ac:dyDescent="0.2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 ht="12.9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12.95" customHeight="1" x14ac:dyDescent="0.2">
      <c r="A7" s="11"/>
      <c r="B7" s="31"/>
      <c r="C7" s="32"/>
      <c r="D7" s="33" t="s">
        <v>156</v>
      </c>
      <c r="E7" s="33" t="s">
        <v>157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ht="12.95" customHeight="1" x14ac:dyDescent="0.2">
      <c r="A8" s="11"/>
      <c r="B8" s="150" t="s">
        <v>158</v>
      </c>
      <c r="C8" s="151"/>
      <c r="D8" s="34">
        <f>1360000+500000</f>
        <v>1860000</v>
      </c>
      <c r="E8" s="47">
        <v>0</v>
      </c>
      <c r="F8" s="35" t="str">
        <f>IF(D10&gt;D8,"Let op: de waarde in cel D10 moet lager zijn dan de waarde in cel D8","")</f>
        <v/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12.95" customHeight="1" x14ac:dyDescent="0.2">
      <c r="A9" s="11"/>
      <c r="B9" s="152" t="s">
        <v>163</v>
      </c>
      <c r="C9" s="153"/>
      <c r="D9" s="36">
        <v>1500000</v>
      </c>
      <c r="E9" s="48">
        <v>3000</v>
      </c>
      <c r="F9" s="37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ht="12.95" customHeight="1" x14ac:dyDescent="0.2">
      <c r="A10" s="11"/>
      <c r="B10" s="154" t="s">
        <v>159</v>
      </c>
      <c r="C10" s="154"/>
      <c r="D10" s="38">
        <f>1360000-500000</f>
        <v>860000</v>
      </c>
      <c r="E10" s="49">
        <v>4000</v>
      </c>
      <c r="F10" s="3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12.95" customHeight="1" x14ac:dyDescent="0.2">
      <c r="A11" s="11"/>
      <c r="B11" s="11"/>
      <c r="C11" s="11"/>
      <c r="D11" s="11"/>
      <c r="E11" s="11"/>
      <c r="F11" s="37"/>
      <c r="G11" s="37"/>
      <c r="H11" s="3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38.25" customHeight="1" x14ac:dyDescent="0.2">
      <c r="A12" s="11"/>
      <c r="B12" s="155" t="s">
        <v>175</v>
      </c>
      <c r="C12" s="156"/>
      <c r="D12" s="36">
        <f>'Tabblad 1 - Prijsformulier'!D101</f>
        <v>0</v>
      </c>
      <c r="E12" s="46">
        <f>IF(D12="","",IF(D12&gt;D8,"0",IF(D12&gt;D9,E8+(E9-E8)/(D9-D8)*(D12-D8),IF(D12&gt;=D10,(E10-E9)/(D10-D9)*(D12-D9)+E9,E10))))</f>
        <v>4000</v>
      </c>
      <c r="F12" s="3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12.95" customHeight="1" x14ac:dyDescent="0.2">
      <c r="A13" s="11"/>
      <c r="B13" s="11"/>
      <c r="C13" s="11"/>
      <c r="D13" s="11"/>
      <c r="E13" s="11"/>
      <c r="F13" s="37"/>
      <c r="G13" s="37"/>
      <c r="H13" s="3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12.95" customHeight="1" x14ac:dyDescent="0.2">
      <c r="A14" s="11"/>
      <c r="B14" s="11"/>
      <c r="C14" s="11"/>
      <c r="D14" s="11"/>
      <c r="E14" s="11"/>
      <c r="F14" s="37"/>
      <c r="G14" s="37"/>
      <c r="H14" s="37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12.9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12.95" customHeight="1" x14ac:dyDescent="0.2">
      <c r="A16" s="11"/>
      <c r="B16" s="11"/>
      <c r="C16" s="11"/>
      <c r="D16" s="11"/>
      <c r="E16" s="39" t="s">
        <v>160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12.95" customHeight="1" x14ac:dyDescent="0.2">
      <c r="A17" s="11"/>
      <c r="B17" s="11"/>
      <c r="C17" s="11"/>
      <c r="D17" s="11"/>
      <c r="E17" s="40" t="str">
        <f>" = "&amp;E8&amp;" + ("&amp;E8&amp;-E10&amp;") / ("&amp;D8&amp;"- "&amp;D10&amp;") * (Inschrijfprijs - "&amp;D8&amp;")"</f>
        <v xml:space="preserve"> = 0 + (0-4000) / (1860000- 860000) * (Inschrijfprijs - 1860000)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12.95" customHeight="1" x14ac:dyDescent="0.2">
      <c r="A18" s="11"/>
      <c r="B18" s="11"/>
      <c r="C18" s="11"/>
      <c r="D18" s="11"/>
      <c r="E18" s="41" t="s">
        <v>161</v>
      </c>
      <c r="F18" s="42"/>
      <c r="G18" s="42"/>
      <c r="H18" s="42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12.95" customHeight="1" x14ac:dyDescent="0.2">
      <c r="A19" s="11"/>
      <c r="B19" s="11"/>
      <c r="C19" s="11"/>
      <c r="D19" s="11"/>
      <c r="E19" s="41"/>
      <c r="F19" s="42"/>
      <c r="G19" s="42"/>
      <c r="H19" s="42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12.95" customHeight="1" x14ac:dyDescent="0.2">
      <c r="A20" s="11"/>
      <c r="B20" s="11"/>
      <c r="C20" s="11"/>
      <c r="D20" s="11"/>
      <c r="E20" s="41" t="str">
        <f>"= "&amp;E8&amp;" + ("&amp;E9&amp;" - "&amp;E8&amp;") / ("&amp;D9&amp;" - "&amp;D8&amp;") * (Inschrijfprijs - "&amp;D8&amp;")"</f>
        <v>= 0 + (3000 - 0) / (1500000 - 1860000) * (Inschrijfprijs - 1860000)</v>
      </c>
      <c r="F20" s="42"/>
      <c r="G20" s="42"/>
      <c r="H20" s="42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12.95" customHeight="1" x14ac:dyDescent="0.2">
      <c r="A21" s="11"/>
      <c r="B21" s="11"/>
      <c r="C21" s="11"/>
      <c r="D21" s="11"/>
      <c r="E21" s="41"/>
      <c r="F21" s="42"/>
      <c r="G21" s="42"/>
      <c r="H21" s="4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12.95" customHeight="1" x14ac:dyDescent="0.2">
      <c r="A22" s="11"/>
      <c r="B22" s="11"/>
      <c r="C22" s="11"/>
      <c r="D22" s="11"/>
      <c r="E22" s="41" t="s">
        <v>162</v>
      </c>
      <c r="F22" s="42"/>
      <c r="G22" s="42"/>
      <c r="H22" s="4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12.95" customHeight="1" x14ac:dyDescent="0.2">
      <c r="A23" s="43"/>
      <c r="B23" s="11"/>
      <c r="C23" s="11"/>
      <c r="D23" s="11"/>
      <c r="E23" s="41" t="str">
        <f>"= "&amp;E9&amp;" + ("&amp;E10&amp;" - "&amp;E9&amp;") / ("&amp;D10&amp;" - "&amp;D9&amp;") * (Inschrijfprijs - "&amp;D9&amp;")"</f>
        <v>= 3000 + (4000 - 3000) / (860000 - 1500000) * (Inschrijfprijs - 1500000)</v>
      </c>
      <c r="F23" s="42"/>
      <c r="G23" s="42"/>
      <c r="H23" s="4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12.95" customHeight="1" x14ac:dyDescent="0.2">
      <c r="A24" s="4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ht="12.95" customHeight="1" x14ac:dyDescent="0.2">
      <c r="A25" s="4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12.95" customHeight="1" x14ac:dyDescent="0.2">
      <c r="A26" s="4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12.95" customHeight="1" x14ac:dyDescent="0.2">
      <c r="A27" s="4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12.9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2.9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12.95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12.95" customHeight="1" x14ac:dyDescent="0.2">
      <c r="A31" s="11"/>
      <c r="B31" s="4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2.95" customHeight="1" x14ac:dyDescent="0.2">
      <c r="A32" s="11"/>
      <c r="B32" s="4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12.9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12.95" customHeight="1" x14ac:dyDescent="0.2">
      <c r="A34" s="11"/>
      <c r="B34" s="157"/>
      <c r="C34" s="157"/>
      <c r="D34" s="157"/>
      <c r="E34" s="157"/>
      <c r="F34" s="157"/>
      <c r="G34" s="157"/>
      <c r="H34" s="157"/>
      <c r="I34" s="157"/>
      <c r="J34" s="157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ht="12.95" customHeight="1" x14ac:dyDescent="0.2">
      <c r="A35" s="11"/>
      <c r="B35" s="157"/>
      <c r="C35" s="157"/>
      <c r="D35" s="157"/>
      <c r="E35" s="157"/>
      <c r="F35" s="157"/>
      <c r="G35" s="157"/>
      <c r="H35" s="157"/>
      <c r="I35" s="157"/>
      <c r="J35" s="157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12.95" customHeight="1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2.95" hidden="1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ht="12.95" hidden="1" customHeight="1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hidden="1" x14ac:dyDescent="0.2">
      <c r="A39" s="12"/>
      <c r="E39" s="44"/>
    </row>
    <row r="40" spans="1:21" hidden="1" x14ac:dyDescent="0.2">
      <c r="A40" s="12"/>
      <c r="E40" s="44"/>
    </row>
    <row r="41" spans="1:21" hidden="1" x14ac:dyDescent="0.2">
      <c r="A41" s="12"/>
    </row>
    <row r="42" spans="1:21" hidden="1" x14ac:dyDescent="0.2">
      <c r="A42" s="12"/>
    </row>
    <row r="43" spans="1:21" hidden="1" x14ac:dyDescent="0.2">
      <c r="A43" s="12"/>
    </row>
    <row r="44" spans="1:21" hidden="1" x14ac:dyDescent="0.2">
      <c r="A44" s="12"/>
    </row>
    <row r="45" spans="1:21" hidden="1" x14ac:dyDescent="0.2">
      <c r="A45" s="12"/>
    </row>
    <row r="46" spans="1:21" hidden="1" x14ac:dyDescent="0.2">
      <c r="A46" s="12"/>
    </row>
    <row r="47" spans="1:21" hidden="1" x14ac:dyDescent="0.2">
      <c r="A47" s="12"/>
    </row>
    <row r="48" spans="1:21" hidden="1" x14ac:dyDescent="0.2">
      <c r="A48" s="12"/>
    </row>
    <row r="49" s="12" customFormat="1" hidden="1" x14ac:dyDescent="0.2"/>
    <row r="50" s="12" customFormat="1" hidden="1" x14ac:dyDescent="0.2"/>
    <row r="51" s="12" customFormat="1" hidden="1" x14ac:dyDescent="0.2"/>
    <row r="52" s="12" customFormat="1" hidden="1" x14ac:dyDescent="0.2"/>
    <row r="53" s="12" customFormat="1" hidden="1" x14ac:dyDescent="0.2"/>
    <row r="54" s="12" customFormat="1" hidden="1" x14ac:dyDescent="0.2"/>
    <row r="55" s="12" customFormat="1" hidden="1" x14ac:dyDescent="0.2"/>
    <row r="56" s="12" customFormat="1" hidden="1" x14ac:dyDescent="0.2"/>
    <row r="57" s="12" customFormat="1" hidden="1" x14ac:dyDescent="0.2"/>
    <row r="58" s="12" customFormat="1" hidden="1" x14ac:dyDescent="0.2"/>
    <row r="59" s="12" customFormat="1" hidden="1" x14ac:dyDescent="0.2"/>
    <row r="60" s="12" customFormat="1" hidden="1" x14ac:dyDescent="0.2"/>
    <row r="61" s="12" customFormat="1" hidden="1" x14ac:dyDescent="0.2"/>
    <row r="62" s="12" customFormat="1" hidden="1" x14ac:dyDescent="0.2"/>
    <row r="63" s="12" customFormat="1" hidden="1" x14ac:dyDescent="0.2"/>
    <row r="64" s="12" customFormat="1" hidden="1" x14ac:dyDescent="0.2"/>
    <row r="65" s="12" customFormat="1" hidden="1" x14ac:dyDescent="0.2"/>
    <row r="66" s="12" customFormat="1" hidden="1" x14ac:dyDescent="0.2"/>
    <row r="67" s="12" customFormat="1" hidden="1" x14ac:dyDescent="0.2"/>
    <row r="68" s="12" customFormat="1" hidden="1" x14ac:dyDescent="0.2"/>
    <row r="69" s="12" customFormat="1" hidden="1" x14ac:dyDescent="0.2"/>
    <row r="70" s="12" customFormat="1" hidden="1" x14ac:dyDescent="0.2"/>
    <row r="71" s="12" customFormat="1" hidden="1" x14ac:dyDescent="0.2"/>
    <row r="72" s="12" customFormat="1" hidden="1" x14ac:dyDescent="0.2"/>
    <row r="73" s="12" customFormat="1" hidden="1" x14ac:dyDescent="0.2"/>
    <row r="74" s="12" customFormat="1" hidden="1" x14ac:dyDescent="0.2"/>
    <row r="75" s="12" customFormat="1" hidden="1" x14ac:dyDescent="0.2"/>
    <row r="76" s="12" customFormat="1" hidden="1" x14ac:dyDescent="0.2"/>
    <row r="77" s="12" customFormat="1" hidden="1" x14ac:dyDescent="0.2"/>
    <row r="78" s="12" customFormat="1" hidden="1" x14ac:dyDescent="0.2"/>
    <row r="79" s="12" customFormat="1" hidden="1" x14ac:dyDescent="0.2"/>
    <row r="80" s="12" customFormat="1" hidden="1" x14ac:dyDescent="0.2"/>
    <row r="81" s="12" customFormat="1" hidden="1" x14ac:dyDescent="0.2"/>
    <row r="82" s="12" customFormat="1" hidden="1" x14ac:dyDescent="0.2"/>
    <row r="83" s="12" customFormat="1" hidden="1" x14ac:dyDescent="0.2"/>
    <row r="84" s="12" customFormat="1" hidden="1" x14ac:dyDescent="0.2"/>
    <row r="85" s="12" customFormat="1" hidden="1" x14ac:dyDescent="0.2"/>
    <row r="86" s="12" customFormat="1" hidden="1" x14ac:dyDescent="0.2"/>
    <row r="87" s="12" customFormat="1" hidden="1" x14ac:dyDescent="0.2"/>
    <row r="88" s="12" customFormat="1" hidden="1" x14ac:dyDescent="0.2"/>
    <row r="89" s="12" customFormat="1" hidden="1" x14ac:dyDescent="0.2"/>
    <row r="90" s="12" customFormat="1" hidden="1" x14ac:dyDescent="0.2"/>
    <row r="91" s="12" customFormat="1" hidden="1" x14ac:dyDescent="0.2"/>
    <row r="92" s="12" customFormat="1" hidden="1" x14ac:dyDescent="0.2"/>
    <row r="93" s="12" customFormat="1" hidden="1" x14ac:dyDescent="0.2"/>
    <row r="94" s="12" customFormat="1" hidden="1" x14ac:dyDescent="0.2"/>
    <row r="95" s="12" customFormat="1" hidden="1" x14ac:dyDescent="0.2"/>
    <row r="96" s="12" customFormat="1" hidden="1" x14ac:dyDescent="0.2"/>
    <row r="97" spans="1:22" hidden="1" x14ac:dyDescent="0.2">
      <c r="A97" s="12"/>
    </row>
    <row r="98" spans="1:22" hidden="1" x14ac:dyDescent="0.2">
      <c r="A98" s="12"/>
    </row>
    <row r="99" spans="1:22" hidden="1" x14ac:dyDescent="0.2">
      <c r="A99" s="12"/>
    </row>
    <row r="100" spans="1:22" hidden="1" x14ac:dyDescent="0.2">
      <c r="V100" s="45"/>
    </row>
    <row r="101" spans="1:22" hidden="1" x14ac:dyDescent="0.2">
      <c r="V101" s="45"/>
    </row>
    <row r="102" spans="1:22" hidden="1" x14ac:dyDescent="0.2">
      <c r="V102" s="45"/>
    </row>
    <row r="103" spans="1:22" hidden="1" x14ac:dyDescent="0.2">
      <c r="V103" s="45"/>
    </row>
    <row r="104" spans="1:22" hidden="1" x14ac:dyDescent="0.2">
      <c r="V104" s="45"/>
    </row>
    <row r="105" spans="1:22" hidden="1" x14ac:dyDescent="0.2">
      <c r="V105" s="45"/>
    </row>
    <row r="106" spans="1:22" hidden="1" x14ac:dyDescent="0.2">
      <c r="V106" s="45"/>
    </row>
    <row r="107" spans="1:22" hidden="1" x14ac:dyDescent="0.2">
      <c r="V107" s="45"/>
    </row>
    <row r="108" spans="1:22" hidden="1" x14ac:dyDescent="0.2">
      <c r="V108" s="45"/>
    </row>
    <row r="109" spans="1:22" hidden="1" x14ac:dyDescent="0.2">
      <c r="V109" s="45"/>
    </row>
    <row r="110" spans="1:22" hidden="1" x14ac:dyDescent="0.2">
      <c r="V110" s="45"/>
    </row>
    <row r="111" spans="1:22" hidden="1" x14ac:dyDescent="0.2">
      <c r="V111" s="45"/>
    </row>
    <row r="112" spans="1:22" hidden="1" x14ac:dyDescent="0.2">
      <c r="V112" s="45"/>
    </row>
    <row r="113" spans="22:22" hidden="1" x14ac:dyDescent="0.2">
      <c r="V113" s="45"/>
    </row>
    <row r="114" spans="22:22" hidden="1" x14ac:dyDescent="0.2">
      <c r="V114" s="45"/>
    </row>
    <row r="115" spans="22:22" hidden="1" x14ac:dyDescent="0.2">
      <c r="V115" s="45"/>
    </row>
    <row r="116" spans="22:22" hidden="1" x14ac:dyDescent="0.2">
      <c r="V116" s="45"/>
    </row>
    <row r="117" spans="22:22" hidden="1" x14ac:dyDescent="0.2">
      <c r="V117" s="45"/>
    </row>
    <row r="118" spans="22:22" hidden="1" x14ac:dyDescent="0.2">
      <c r="V118" s="45"/>
    </row>
    <row r="119" spans="22:22" hidden="1" x14ac:dyDescent="0.2">
      <c r="V119" s="45"/>
    </row>
    <row r="120" spans="22:22" hidden="1" x14ac:dyDescent="0.2">
      <c r="V120" s="45"/>
    </row>
    <row r="121" spans="22:22" hidden="1" x14ac:dyDescent="0.2">
      <c r="V121" s="45"/>
    </row>
    <row r="122" spans="22:22" hidden="1" x14ac:dyDescent="0.2">
      <c r="V122" s="45"/>
    </row>
    <row r="123" spans="22:22" hidden="1" x14ac:dyDescent="0.2">
      <c r="V123" s="45"/>
    </row>
    <row r="124" spans="22:22" hidden="1" x14ac:dyDescent="0.2">
      <c r="V124" s="45"/>
    </row>
    <row r="125" spans="22:22" hidden="1" x14ac:dyDescent="0.2">
      <c r="V125" s="45"/>
    </row>
    <row r="126" spans="22:22" hidden="1" x14ac:dyDescent="0.2">
      <c r="V126" s="45"/>
    </row>
    <row r="127" spans="22:22" hidden="1" x14ac:dyDescent="0.2">
      <c r="V127" s="45"/>
    </row>
    <row r="128" spans="22:22" hidden="1" x14ac:dyDescent="0.2">
      <c r="V128" s="45"/>
    </row>
    <row r="129" spans="22:22" hidden="1" x14ac:dyDescent="0.2">
      <c r="V129" s="45"/>
    </row>
    <row r="130" spans="22:22" hidden="1" x14ac:dyDescent="0.2">
      <c r="V130" s="45"/>
    </row>
    <row r="131" spans="22:22" hidden="1" x14ac:dyDescent="0.2">
      <c r="V131" s="45"/>
    </row>
    <row r="132" spans="22:22" hidden="1" x14ac:dyDescent="0.2">
      <c r="V132" s="45"/>
    </row>
    <row r="133" spans="22:22" hidden="1" x14ac:dyDescent="0.2">
      <c r="V133" s="45"/>
    </row>
    <row r="134" spans="22:22" hidden="1" x14ac:dyDescent="0.2">
      <c r="V134" s="45"/>
    </row>
    <row r="135" spans="22:22" hidden="1" x14ac:dyDescent="0.2">
      <c r="V135" s="45"/>
    </row>
    <row r="136" spans="22:22" hidden="1" x14ac:dyDescent="0.2">
      <c r="V136" s="45"/>
    </row>
    <row r="137" spans="22:22" hidden="1" x14ac:dyDescent="0.2">
      <c r="V137" s="45"/>
    </row>
    <row r="138" spans="22:22" hidden="1" x14ac:dyDescent="0.2">
      <c r="V138" s="45"/>
    </row>
    <row r="139" spans="22:22" hidden="1" x14ac:dyDescent="0.2">
      <c r="V139" s="45"/>
    </row>
    <row r="140" spans="22:22" hidden="1" x14ac:dyDescent="0.2">
      <c r="V140" s="45"/>
    </row>
    <row r="141" spans="22:22" hidden="1" x14ac:dyDescent="0.2">
      <c r="V141" s="45"/>
    </row>
    <row r="142" spans="22:22" hidden="1" x14ac:dyDescent="0.2">
      <c r="V142" s="45"/>
    </row>
    <row r="143" spans="22:22" hidden="1" x14ac:dyDescent="0.2">
      <c r="V143" s="45"/>
    </row>
    <row r="144" spans="22:22" hidden="1" x14ac:dyDescent="0.2">
      <c r="V144" s="45"/>
    </row>
    <row r="145" spans="22:22" hidden="1" x14ac:dyDescent="0.2">
      <c r="V145" s="45"/>
    </row>
    <row r="146" spans="22:22" hidden="1" x14ac:dyDescent="0.2">
      <c r="V146" s="45"/>
    </row>
    <row r="147" spans="22:22" hidden="1" x14ac:dyDescent="0.2">
      <c r="V147" s="45"/>
    </row>
    <row r="148" spans="22:22" hidden="1" x14ac:dyDescent="0.2">
      <c r="V148" s="45"/>
    </row>
    <row r="149" spans="22:22" hidden="1" x14ac:dyDescent="0.2">
      <c r="V149" s="45"/>
    </row>
    <row r="150" spans="22:22" hidden="1" x14ac:dyDescent="0.2">
      <c r="V150" s="45"/>
    </row>
    <row r="151" spans="22:22" hidden="1" x14ac:dyDescent="0.2">
      <c r="V151" s="45"/>
    </row>
    <row r="152" spans="22:22" hidden="1" x14ac:dyDescent="0.2">
      <c r="V152" s="45"/>
    </row>
    <row r="153" spans="22:22" hidden="1" x14ac:dyDescent="0.2">
      <c r="V153" s="45"/>
    </row>
    <row r="154" spans="22:22" hidden="1" x14ac:dyDescent="0.2">
      <c r="V154" s="45"/>
    </row>
    <row r="155" spans="22:22" hidden="1" x14ac:dyDescent="0.2">
      <c r="V155" s="45"/>
    </row>
    <row r="156" spans="22:22" hidden="1" x14ac:dyDescent="0.2">
      <c r="V156" s="45"/>
    </row>
    <row r="157" spans="22:22" hidden="1" x14ac:dyDescent="0.2">
      <c r="V157" s="45"/>
    </row>
    <row r="158" spans="22:22" hidden="1" x14ac:dyDescent="0.2">
      <c r="V158" s="45"/>
    </row>
    <row r="159" spans="22:22" hidden="1" x14ac:dyDescent="0.2">
      <c r="V159" s="45"/>
    </row>
    <row r="160" spans="22:22" hidden="1" x14ac:dyDescent="0.2">
      <c r="V160" s="45"/>
    </row>
    <row r="161" spans="22:22" hidden="1" x14ac:dyDescent="0.2">
      <c r="V161" s="45"/>
    </row>
    <row r="162" spans="22:22" hidden="1" x14ac:dyDescent="0.2">
      <c r="V162" s="45"/>
    </row>
    <row r="163" spans="22:22" hidden="1" x14ac:dyDescent="0.2">
      <c r="V163" s="45"/>
    </row>
    <row r="164" spans="22:22" hidden="1" x14ac:dyDescent="0.2">
      <c r="V164" s="45"/>
    </row>
    <row r="165" spans="22:22" hidden="1" x14ac:dyDescent="0.2">
      <c r="V165" s="45"/>
    </row>
    <row r="166" spans="22:22" hidden="1" x14ac:dyDescent="0.2">
      <c r="V166" s="45"/>
    </row>
    <row r="167" spans="22:22" hidden="1" x14ac:dyDescent="0.2">
      <c r="V167" s="45"/>
    </row>
    <row r="168" spans="22:22" hidden="1" x14ac:dyDescent="0.2">
      <c r="V168" s="45"/>
    </row>
    <row r="169" spans="22:22" hidden="1" x14ac:dyDescent="0.2">
      <c r="V169" s="45"/>
    </row>
    <row r="170" spans="22:22" hidden="1" x14ac:dyDescent="0.2">
      <c r="V170" s="45"/>
    </row>
    <row r="171" spans="22:22" hidden="1" x14ac:dyDescent="0.2">
      <c r="V171" s="45"/>
    </row>
  </sheetData>
  <sheetProtection algorithmName="SHA-512" hashValue="cxRtPvgPNUGsQlfvtnfDeBQSWC+X8/ZFo7rc9J9zApXADT8ZGT70nEtfS5YxSrRz0nuGg5RyaLeIrW+HuJTg4w==" saltValue="q+Y+8D9SmqMJOt7MQBE/lw==" spinCount="100000" sheet="1" objects="1" scenarios="1" selectLockedCells="1" selectUnlockedCells="1"/>
  <mergeCells count="5">
    <mergeCell ref="B8:C8"/>
    <mergeCell ref="B9:C9"/>
    <mergeCell ref="B10:C10"/>
    <mergeCell ref="B12:C12"/>
    <mergeCell ref="B34:J35"/>
  </mergeCells>
  <conditionalFormatting sqref="E16:E17">
    <cfRule type="expression" dxfId="1" priority="2">
      <formula>$E$9&gt;0</formula>
    </cfRule>
  </conditionalFormatting>
  <conditionalFormatting sqref="E18:E23">
    <cfRule type="expression" dxfId="0" priority="1">
      <formula>$E$9=0</formula>
    </cfRule>
  </conditionalFormatting>
  <dataValidations count="1">
    <dataValidation type="list" allowBlank="1" showInputMessage="1" showErrorMessage="1" sqref="F3:I3 M3:P3" xr:uid="{82CCE3A8-F8F2-4D25-A1EE-19EF285C3FAA}">
      <formula1>"Kromme,Lineair"</formula1>
    </dataValidation>
  </dataValidations>
  <pageMargins left="0.7" right="0.7" top="0.75" bottom="0.75" header="0.3" footer="0.3"/>
  <pageSetup paperSize="9" orientation="portrait" r:id="rId1"/>
  <ignoredErrors>
    <ignoredError sqref="D8 D10 E1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Tabblad 1 - Prijsformulier</vt:lpstr>
      <vt:lpstr>Tabblad 2 - Prijsbeoordeling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Abbenhuis</dc:creator>
  <cp:lastModifiedBy>Ramon Abbenhuis</cp:lastModifiedBy>
  <dcterms:created xsi:type="dcterms:W3CDTF">2024-05-24T10:45:48Z</dcterms:created>
  <dcterms:modified xsi:type="dcterms:W3CDTF">2024-08-06T12:35:12Z</dcterms:modified>
</cp:coreProperties>
</file>