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stichtingrijk.sharepoint.com/sites/CateringHeemskerk/Gedeelde documenten/General/2. Aanbestedingsdocumenten/"/>
    </mc:Choice>
  </mc:AlternateContent>
  <xr:revisionPtr revIDLastSave="3030" documentId="8_{40B1C6DA-EF5F-4E2E-8B66-D3C9937A2756}" xr6:coauthVersionLast="47" xr6:coauthVersionMax="47" xr10:uidLastSave="{7D51129B-2AB5-4950-8074-EC04EFD07325}"/>
  <bookViews>
    <workbookView xWindow="-28920" yWindow="-120" windowWidth="29040" windowHeight="15720" tabRatio="756" xr2:uid="{99711760-6B1A-47D5-9233-0D6EF899708A}"/>
  </bookViews>
  <sheets>
    <sheet name="Invulinstructie" sheetId="1" r:id="rId1"/>
    <sheet name="1. Ondertekening" sheetId="2" r:id="rId2"/>
    <sheet name="2. Totaal" sheetId="3" r:id="rId3"/>
    <sheet name="3. Vaste Verreken Prijzen" sheetId="5" r:id="rId4"/>
    <sheet name="4. Integr. uurtarief banqueting" sheetId="6" r:id="rId5"/>
    <sheet name="5. Begrotingen"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4" i="4" l="1"/>
  <c r="C98" i="4" s="1"/>
  <c r="C82" i="4"/>
  <c r="H20" i="4"/>
  <c r="H84" i="4"/>
  <c r="I28" i="5"/>
  <c r="F28" i="5"/>
  <c r="J28" i="5" s="1"/>
  <c r="F13" i="5" l="1"/>
  <c r="C27" i="4"/>
  <c r="C13" i="4"/>
  <c r="C14" i="4" s="1"/>
  <c r="C39" i="4"/>
  <c r="K27" i="6" l="1"/>
  <c r="K26" i="6"/>
  <c r="K25" i="6"/>
  <c r="K24" i="6"/>
  <c r="G27" i="6"/>
  <c r="G26" i="6"/>
  <c r="G25" i="6"/>
  <c r="G24" i="6"/>
  <c r="C15" i="3" l="1"/>
  <c r="C19" i="3"/>
  <c r="C25" i="3"/>
  <c r="D25" i="3" s="1"/>
  <c r="C30" i="3"/>
  <c r="D30" i="3" s="1"/>
  <c r="E73" i="4"/>
  <c r="F71" i="4"/>
  <c r="G71" i="4" s="1"/>
  <c r="H71" i="4" s="1"/>
  <c r="F70" i="4"/>
  <c r="G70" i="4" s="1"/>
  <c r="H70" i="4" s="1"/>
  <c r="F69" i="4"/>
  <c r="G69" i="4" s="1"/>
  <c r="H69" i="4" s="1"/>
  <c r="F68" i="4"/>
  <c r="G68" i="4" s="1"/>
  <c r="H68" i="4" s="1"/>
  <c r="F67" i="4"/>
  <c r="G67" i="4" s="1"/>
  <c r="H67" i="4" s="1"/>
  <c r="F66" i="4"/>
  <c r="G66" i="4" s="1"/>
  <c r="H66" i="4" s="1"/>
  <c r="F65" i="4"/>
  <c r="G65" i="4" s="1"/>
  <c r="F64" i="4"/>
  <c r="G64" i="4" s="1"/>
  <c r="H64" i="4" s="1"/>
  <c r="G73" i="4" l="1"/>
  <c r="H65" i="4"/>
  <c r="H73" i="4" s="1"/>
  <c r="C18" i="4" l="1"/>
  <c r="C17" i="3" s="1"/>
  <c r="D17" i="3" s="1"/>
  <c r="C26" i="3"/>
  <c r="D26" i="3" s="1"/>
  <c r="C12" i="3" l="1"/>
  <c r="C38" i="4" l="1"/>
  <c r="C13" i="3"/>
  <c r="D13" i="3" s="1"/>
  <c r="F14" i="5" l="1"/>
  <c r="C5" i="2"/>
  <c r="F48" i="4"/>
  <c r="F49" i="4"/>
  <c r="G49" i="4" s="1"/>
  <c r="F50" i="4"/>
  <c r="G50" i="4" s="1"/>
  <c r="H50" i="4" s="1"/>
  <c r="F51" i="4"/>
  <c r="G51" i="4" s="1"/>
  <c r="H51" i="4" s="1"/>
  <c r="F52" i="4"/>
  <c r="G52" i="4" s="1"/>
  <c r="H52" i="4" s="1"/>
  <c r="F53" i="4"/>
  <c r="G53" i="4" s="1"/>
  <c r="H53" i="4" s="1"/>
  <c r="F54" i="4"/>
  <c r="G54" i="4" s="1"/>
  <c r="H54" i="4" s="1"/>
  <c r="F55" i="4"/>
  <c r="G55" i="4" s="1"/>
  <c r="H55" i="4" s="1"/>
  <c r="F56" i="4"/>
  <c r="G56" i="4" s="1"/>
  <c r="H56" i="4" s="1"/>
  <c r="F57" i="4"/>
  <c r="G57" i="4" s="1"/>
  <c r="H57" i="4" s="1"/>
  <c r="F47" i="4"/>
  <c r="G47" i="4" s="1"/>
  <c r="E59" i="4"/>
  <c r="C3" i="2"/>
  <c r="C6" i="3"/>
  <c r="D19" i="3"/>
  <c r="C10" i="3"/>
  <c r="H47" i="4" l="1"/>
  <c r="G48" i="4"/>
  <c r="H48" i="4" s="1"/>
  <c r="H49" i="4"/>
  <c r="H59" i="4" l="1"/>
  <c r="C17" i="4" s="1"/>
  <c r="C16" i="3" s="1"/>
  <c r="G59" i="4"/>
  <c r="D12" i="3"/>
  <c r="J27" i="6"/>
  <c r="L27" i="6" s="1"/>
  <c r="F27" i="6"/>
  <c r="H27" i="6" s="1"/>
  <c r="J26" i="6"/>
  <c r="L26" i="6" s="1"/>
  <c r="F26" i="6"/>
  <c r="H26" i="6" s="1"/>
  <c r="J25" i="6"/>
  <c r="L25" i="6" s="1"/>
  <c r="F25" i="6"/>
  <c r="H25" i="6" s="1"/>
  <c r="J24" i="6"/>
  <c r="L24" i="6" s="1"/>
  <c r="F24" i="6"/>
  <c r="H24" i="6" s="1"/>
  <c r="K15" i="6"/>
  <c r="K14" i="6"/>
  <c r="K13" i="6"/>
  <c r="K12" i="6"/>
  <c r="J15" i="6"/>
  <c r="L15" i="6" s="1"/>
  <c r="J14" i="6"/>
  <c r="L14" i="6" s="1"/>
  <c r="J13" i="6"/>
  <c r="L13" i="6" s="1"/>
  <c r="J12" i="6"/>
  <c r="L12" i="6" s="1"/>
  <c r="G15" i="6"/>
  <c r="G14" i="6"/>
  <c r="G13" i="6"/>
  <c r="G12" i="6"/>
  <c r="F15" i="6"/>
  <c r="H15" i="6" s="1"/>
  <c r="F14" i="6"/>
  <c r="H14" i="6" s="1"/>
  <c r="F13" i="6"/>
  <c r="H13" i="6" s="1"/>
  <c r="F12" i="6"/>
  <c r="H12" i="6" s="1"/>
  <c r="H17" i="6" l="1"/>
  <c r="G17" i="6"/>
  <c r="D16" i="3"/>
  <c r="D15" i="3"/>
  <c r="L17" i="6"/>
  <c r="K17" i="6"/>
  <c r="G29" i="6"/>
  <c r="K29" i="6"/>
  <c r="H29" i="6"/>
  <c r="L29" i="6"/>
  <c r="G34" i="6" l="1"/>
  <c r="H37" i="6" s="1"/>
  <c r="H34" i="6"/>
  <c r="I37" i="6" s="1"/>
  <c r="D29" i="3"/>
  <c r="D17" i="6" l="1"/>
  <c r="D6" i="6"/>
  <c r="D5" i="6"/>
  <c r="D4" i="6"/>
  <c r="D3" i="6"/>
  <c r="I25" i="5"/>
  <c r="F25" i="5"/>
  <c r="J25" i="5" s="1"/>
  <c r="I22" i="5"/>
  <c r="F22" i="5"/>
  <c r="J22" i="5" s="1"/>
  <c r="I21" i="5"/>
  <c r="F21" i="5"/>
  <c r="J21" i="5" s="1"/>
  <c r="I18" i="5"/>
  <c r="F18" i="5"/>
  <c r="J18" i="5" s="1"/>
  <c r="I17" i="5"/>
  <c r="F17" i="5"/>
  <c r="J17" i="5" s="1"/>
  <c r="I14" i="5"/>
  <c r="J14" i="5"/>
  <c r="I13" i="5"/>
  <c r="J13" i="5"/>
  <c r="H94" i="4"/>
  <c r="D6" i="5"/>
  <c r="C94" i="4" l="1"/>
  <c r="C96" i="4" s="1"/>
  <c r="J30" i="5"/>
  <c r="D28" i="3" s="1"/>
  <c r="D31" i="3" l="1"/>
  <c r="D33" i="3" s="1"/>
  <c r="D5" i="5"/>
  <c r="D4" i="5"/>
  <c r="D3" i="5"/>
  <c r="C5" i="4"/>
  <c r="C5" i="3"/>
  <c r="C6" i="4"/>
  <c r="C4" i="4"/>
  <c r="C3" i="4"/>
  <c r="C4" i="3"/>
  <c r="C3" i="3"/>
  <c r="C4" i="2"/>
  <c r="C19" i="4" l="1"/>
  <c r="C37" i="4" l="1"/>
  <c r="C18" i="3"/>
  <c r="D18" i="3" s="1"/>
  <c r="C21" i="4"/>
  <c r="C20" i="3" l="1"/>
  <c r="D20" i="3" s="1"/>
  <c r="C29" i="4"/>
  <c r="C30" i="4" s="1"/>
  <c r="C23" i="4"/>
  <c r="C24" i="4" s="1"/>
  <c r="C23" i="3" l="1"/>
  <c r="C22" i="3"/>
  <c r="D22" i="3" s="1"/>
</calcChain>
</file>

<file path=xl/sharedStrings.xml><?xml version="1.0" encoding="utf-8"?>
<sst xmlns="http://schemas.openxmlformats.org/spreadsheetml/2006/main" count="202" uniqueCount="137">
  <si>
    <t>Naam opdrachtgever</t>
  </si>
  <si>
    <t>Versienummer</t>
  </si>
  <si>
    <t>Prijspeil</t>
  </si>
  <si>
    <t>INSTRUCTIES VOOR HET INVULLEN VAN HET PRIJZENBLAD</t>
  </si>
  <si>
    <t>Algemeen</t>
  </si>
  <si>
    <t>1. Ondertekening</t>
  </si>
  <si>
    <t>2. Totaal</t>
  </si>
  <si>
    <t>3. Vaste Verreken Prijzen</t>
  </si>
  <si>
    <t>4. Integraal uurtarief banqueting</t>
  </si>
  <si>
    <t>5. Begrotingen</t>
  </si>
  <si>
    <t>Leverancier</t>
  </si>
  <si>
    <t>RECHTSGELDIGE ONDERTEKENING*</t>
  </si>
  <si>
    <t>Organisatienaam</t>
  </si>
  <si>
    <t>Naam tekeningsbevoegde functionaris</t>
  </si>
  <si>
    <t>Functie tekeningsbevoegde functionaris</t>
  </si>
  <si>
    <t>Handtekening</t>
  </si>
  <si>
    <t>* Door het indienen van het Prijzenblad verklaart Inschrijver dat deze zich volledig conformeert aan de aanbestedingsleidraad inclusief bijlagen. Tevens accepteert Inschrijver eventuele wijzigingen/ aanvullingen zoals opgenomen in de nota('s) van inlichtingen en gaat ermee akkoord dat de hierin opgenomen wijzigingen/ aanvullingen prevaleren boven hetgeen bepaald in eerder genoemde aanbestedingsleidraad inclusief bijlagen. Door het indienen van het Prijzenblad verklaart Inschrijver tevens dat de Inschrijving volledig is gebaseerd op en voldoet aan de bepalingen in de eerder genoemde aanbestedingsleidraad, programma van eisen, nota('s) van inlichtingen en de eigen beantwoording van de gunningscriteria. Alle kosten gerelateerd aan de uitvoering van de beantwoording van de gunningscriteria worden geacht in de aangeboden prijzen te zijn verdisconteerd. Inschrijver verklaart met het indienen van het Prijzenblad dat de door hem geoffreerde prijzen en tarieven zonder voorbehoud zijn.</t>
  </si>
  <si>
    <t>TOTAAL BEGROTING</t>
  </si>
  <si>
    <t>Deelbegroting excl. BTW</t>
  </si>
  <si>
    <t>Totale omzet</t>
  </si>
  <si>
    <t>Brutomarge</t>
  </si>
  <si>
    <t>Personeelskosten</t>
  </si>
  <si>
    <t>Algemene kosten</t>
  </si>
  <si>
    <t>Managementfee</t>
  </si>
  <si>
    <t>Kengetallen</t>
  </si>
  <si>
    <t>Dagelijks aantal aanwezige pandbewoners</t>
  </si>
  <si>
    <t>Variabele algemene kosten in % van de omzet</t>
  </si>
  <si>
    <t>Bezettingspercentage / conversie</t>
  </si>
  <si>
    <t>Aantal openingsdagen</t>
  </si>
  <si>
    <t>Functie medewerker</t>
  </si>
  <si>
    <t>CAO-schaal</t>
  </si>
  <si>
    <t>Uurtarief</t>
  </si>
  <si>
    <t>Uren per dag</t>
  </si>
  <si>
    <t>Aantal dagen per jaar</t>
  </si>
  <si>
    <t>Aantal uren per jaar</t>
  </si>
  <si>
    <t>Kosten per jaar</t>
  </si>
  <si>
    <t>Variabele algemene kosten</t>
  </si>
  <si>
    <t>Disposables</t>
  </si>
  <si>
    <t>Diverse hulpmaterialen</t>
  </si>
  <si>
    <t>Schoonmaakmiddelen</t>
  </si>
  <si>
    <t>Wasserijkosten</t>
  </si>
  <si>
    <t>Bankkosten / transactiekosten</t>
  </si>
  <si>
    <t>Overige variabele algemene kosten</t>
  </si>
  <si>
    <t>Totaal variabele algemene kosten</t>
  </si>
  <si>
    <t>Kosten</t>
  </si>
  <si>
    <t>Specificatie overige variabele algemene kosten (indien van toepassing)</t>
  </si>
  <si>
    <t>Totaal</t>
  </si>
  <si>
    <t>Vaste algemene kosten</t>
  </si>
  <si>
    <t>Kantoormiddelen</t>
  </si>
  <si>
    <t>Verzekeringskosten</t>
  </si>
  <si>
    <t>Bacteriologisch / hygiëneonderzoek</t>
  </si>
  <si>
    <t>Presentatiemiddelen en signing</t>
  </si>
  <si>
    <t>Kledingkosten</t>
  </si>
  <si>
    <t>Onderhoud / reparatie eigen apparatuur</t>
  </si>
  <si>
    <t>Overige vaste algemene kosten</t>
  </si>
  <si>
    <t>Totaal vaste algemene kosten</t>
  </si>
  <si>
    <t>Totale algemene kosten</t>
  </si>
  <si>
    <t>VASTE VERREKEN PRIJZEN</t>
  </si>
  <si>
    <t>Vaste Verrekenprijzen</t>
  </si>
  <si>
    <t>VVP exclusief BTW</t>
  </si>
  <si>
    <t>BTW</t>
  </si>
  <si>
    <t>VVP inclusief BTW</t>
  </si>
  <si>
    <t>Maximum prijzen</t>
  </si>
  <si>
    <t>Aantallen</t>
  </si>
  <si>
    <t>Gewogen Vaste Verrekenprijs exclusief BTW</t>
  </si>
  <si>
    <t>Gewogen Vaste Verrekenprijs inclusief BTW</t>
  </si>
  <si>
    <t>Vergaderarrangementen</t>
  </si>
  <si>
    <t>Luncharrangementen</t>
  </si>
  <si>
    <t>Borrelarrangementen</t>
  </si>
  <si>
    <t>Drankenarrangementen</t>
  </si>
  <si>
    <t>Prognose kosten vergaderservice en banqueting</t>
  </si>
  <si>
    <t>INTEGRAAL UURTARIEF BANQUETING</t>
  </si>
  <si>
    <t>Functie</t>
  </si>
  <si>
    <t>Cateringmedewerker / bediening</t>
  </si>
  <si>
    <t>Kok</t>
  </si>
  <si>
    <t>Afwas, opruimen en schoonmaak</t>
  </si>
  <si>
    <t>Management</t>
  </si>
  <si>
    <t>Weging</t>
  </si>
  <si>
    <t>Tarief excl. BTW</t>
  </si>
  <si>
    <t>Tarief incl. BTW</t>
  </si>
  <si>
    <t>Gewogen excl. BTW</t>
  </si>
  <si>
    <t>Gewogen incl. BTW</t>
  </si>
  <si>
    <t>Totaal gewogen gemiddelde aandeel</t>
  </si>
  <si>
    <t>Daguren (ma - vr : 08:00 uur - 18:00 uur)</t>
  </si>
  <si>
    <t>Avonduren (ma - vr : 18:00 uur - 06:00 uur)</t>
  </si>
  <si>
    <t>Zaterdaguren</t>
  </si>
  <si>
    <t>Zondaguren</t>
  </si>
  <si>
    <t>Gemiddeld gewogen integraal personeelstarief</t>
  </si>
  <si>
    <t>Gewogen integraal personeelstarief voor totale inschrijfprijs</t>
  </si>
  <si>
    <t>Excl. BTW</t>
  </si>
  <si>
    <t>Incl. BTW</t>
  </si>
  <si>
    <t>Aantal</t>
  </si>
  <si>
    <t>Begroting totaal</t>
  </si>
  <si>
    <t>Prognose kosten vaste verrekenprijzen</t>
  </si>
  <si>
    <t>Gewogen integraal uurtarief banqueting</t>
  </si>
  <si>
    <t>TOTALE INSCHRIJFPRIJS</t>
  </si>
  <si>
    <t>Totaal personeelsinzet</t>
  </si>
  <si>
    <t>Inschrijver vult dit tabblad in en ondertekent het rechtsgeldig.</t>
  </si>
  <si>
    <t>Deze totaalbegroting wordt automatisch gegenereerd op basis van de andere tabbladen in dit Prijzenblad.</t>
  </si>
  <si>
    <t xml:space="preserve">- Inschrijver vult de uurtarieven exclusief BTW voor de verschillende functies in. De uurtarieven worden automatisch berekend door het uurtarief exclusief BTW te vermenigvuldigen met 21% BTW.
- De uurtarieven zijn gebaseerd op de van toepassing zijnde cao (of zoals weergegeven in het programma van eisen) en zijn all-in tarieven. 
- De uurtarieven zijn onderveeld in verschillende typen functionarissen.
- Het gewogen uurtarief wordt gedurende de contractperiode (exclusief eventuele indexeringen) gebruikt voor alle banqueting-, evenementen en- maatwerkactiviteiten die door Inschrijver voor Opdrachtgever worden uitgevoerd. Ook wordt dit uurtarief gebruikt voor de inzet van extra uren (na goedkeuring van opdrachtgever) ten behoeve van vergaderservices en banqueting. 
- Het aantal opgenomen uren is een fictieve opname en is niet wijzigbaar door Inschrijver. </t>
  </si>
  <si>
    <t>Inkoop ingrediënten</t>
  </si>
  <si>
    <t>Directe loonkosten</t>
  </si>
  <si>
    <t>Totaal directe kosten</t>
  </si>
  <si>
    <t>Operationeel resultaat</t>
  </si>
  <si>
    <t>Bijdrage van opdrachtgever</t>
  </si>
  <si>
    <t>Totaal commerciële afspraken</t>
  </si>
  <si>
    <t>Als % van de omzet</t>
  </si>
  <si>
    <t>Als % van de totale omzet</t>
  </si>
  <si>
    <t>Foodcost</t>
  </si>
  <si>
    <t>Kosten voor kassa en randapparatuur</t>
  </si>
  <si>
    <t>Specificatie overige vaste algemene kosten (indien van toepassing)</t>
  </si>
  <si>
    <t>Eenmalige kosten</t>
  </si>
  <si>
    <t>Overnamekosten</t>
  </si>
  <si>
    <t>Overnamekosten jaarlijks</t>
  </si>
  <si>
    <t>Totale overnamekosten</t>
  </si>
  <si>
    <t>Totale variabele kosten voor opdrachtgever</t>
  </si>
  <si>
    <t>Totaal commerciële afspraken (aanneemsom)</t>
  </si>
  <si>
    <t xml:space="preserve"> </t>
  </si>
  <si>
    <t>Gemeente Heemskerk</t>
  </si>
  <si>
    <t>Netwerkcafé</t>
  </si>
  <si>
    <t>Omzet medewerkers en huurders gemeente</t>
  </si>
  <si>
    <t>Aantal medewerkers en huurders gemeente per dag</t>
  </si>
  <si>
    <t>Gemiddelde besteding medewerkers en huurders gemeente</t>
  </si>
  <si>
    <t>Heemskerk lunch luxe: 2 verse broodjes, afwisselend luxe beleg, glas jus d'orange, stuk handfruit</t>
  </si>
  <si>
    <t>Heemskerk basis lunch: vers en zacht broodje, afwisselend beleg, glas jus d'orange</t>
  </si>
  <si>
    <t>Heemskerk borrelarrangement drank: diverse soorten frisdrank, Heineken, Heineken 0.0%, witte en rode wijn</t>
  </si>
  <si>
    <t>Heemskerk borrelarrangement drank luxe: diverse soorten frisdrank, Heineken, Heineken 0.0%, witte en rode wijn, prosecco</t>
  </si>
  <si>
    <t>Heemskerk borrelarrangement: oude en jonge kaas blokjes, ossenworst, grillworst, gemengde noten, warme bittergartinuur (2 p.p.), crudités en kaasvlinders</t>
  </si>
  <si>
    <t>Werkfruit (optioneel)</t>
  </si>
  <si>
    <t xml:space="preserve">- Inschrijver vult het aantal te verwachten gasten per dag en de gemiddelde besteding per gast in. Dit genereert automatisch de omzet. 
- De inkoop ingrediënten bestaan uit alle kosten van de ingekochte goederen die worden verwerkt in de verstrekkingen en zijn inclusief alle kortingen maar zonder winstmarges.
- De managementfee wordt door Inschrijver ingevuld en omvat alle kosten (waaronder in ieder geval (maar niet limitatief) inbegrepen: winst, overhead, administratie, kosten hoofd- of servicekantoor). Dit zijn de kosten voor het managen van de samenwerking. 
- Ten behoeve van de personeelskosten vult Inschrijver de functienaam, de cao-schaal en functiejaar (bijvoorbeels schaal 2.3 of 4.2), het uurtarief en het aantal uren per dag dat de medewerker werkzaam is. Indien de medewerker niet 5 dagen per week werkt dan wordt hier het aantal uren opgenomen dat medewerker per week werkt gedeeld door 5 (bijvoorbeeld 3 dagen van 7 uur = 21 gedeeld door 5 is 4,2 uur per dag)
- Het uurtarief is een all-in tarief en bevat de onderdelen zoals bij Algemeen beschreven. In de uurtarieven worden geen opslagen en winsten opgenomen.
- Bij de overnamekosten wordt gespecificeerd per medewerker, gebaseerd op bijlage overname personeel, aangegeven welke kosten van toepassing zijn. Na definitieve gunning wordt met de gecontracteerde dienstverlener de definitieve kosten vastgesteld op basis van de werkelijke overname personeel. Indien gedurende de contractperiode de medewerkers waarvoor overnamekosten in rekening worden gebracht uit dienst gaan of naar een andere locatie worden overgeplaatst zal dit bedrag naar beneden worden aangepast.
- Bij algemene kosten vult Inschrijver de vaste en de variabele algemene kosten in. Indien een post niet is opgenomen dan kan dit worden opgenomen onder overige variabele algemene kosten of overige vaste algemene kosten met een specificatie van deze kosten in het naastgelegen invulveld. Het bedrag wordt automatisch gegeneerd in het overzicht. 
- De algemene kosten bestaan uit de kosten van goederen en diensten die niet ter consumptie worden verstrekt of worden verwerkt in verstrekkingen. We onderscheiden hierbij variabele en vaste algemene kosten. Alle algemene kosten worden opgenomen in de begroting. Variabele algemene kosten bestaan uit: schoonmaakmiddelen, disposables, diverse hulpmaterialen, bankkosten/ transactiekosten, wasserijkosten, overige variabele algemene kosten. De vaste algemene kosten bestaan uit: kantoormiddelen, verzekeringskosten, bacteriologisch/ hygiëneonderzoek, kledingkosten, presentatiemiddelen, kosten voor kassa’s, onderhoud en reparatie van eigen apparatuur en overige vaste algemene kosten.
- In het invulveld Eenmalige kosten kan Inschrijver eventueel de kosten invullen die gepaard gaan met de implementatie bij aanvang of na renovatie/ verbouwing van de locatie. 
- Bij de bijdrage van opdrachtgever vult de inschrijver het bedrag in dat hij van opdrachtgever ontvangt in de vorm van een aanneemsom om een gezonde brutomarge te realiseren.
- De brutomarge is het resultaat dat de inschrijver overhoudt om een gezonde overeenkomst te realiseren. </t>
  </si>
  <si>
    <t>Aantal pandbewoners</t>
  </si>
  <si>
    <t>Vergaderarrangement per persoon: koffie, thee en koekjes</t>
  </si>
  <si>
    <t>Vergaderarrangement per persoon uitgebreid: koffie, thee, en lokale lekkernijen</t>
  </si>
  <si>
    <t>Gemeentehuis (per krat van 65 stuks)</t>
  </si>
  <si>
    <t>V3.0</t>
  </si>
  <si>
    <t xml:space="preserve">- De Vaste Verreken Prijzen voor de arrangementen zoals aangegeven worden door Inschrijver ingevuld.
- Tabblad Vaste Verrekenprijzen is een fictieve begroting. Voor de te leveren hoeveelheden zijn door opdrachtgever aantallen opgegeven. Deze aantallen zijn fictieve aantallen en niet wijzigbaar door Inschrijver. Aan deze aantallen kunnen geen rechten worden ontleend. 
- De Vaste Verreken Prijzen zijn inclusief ingrediëntkosten, algemene kosten en eventuele opslagen. De Vaste Verreken Prijzen zijn exclusief personeelskosten. 
- De inschrijver vult zelf de VVP exclusief BTW en het juiste BTW percentage in. Wanneer er verschillende BTW tarieven gelden binnen één arrangement dan wordt het BTW tarief berekend dat geldt voor het hoofdbestanddeel van het arrangement.
- Daar waar een maximumprijs staat genoemd in kolom G dient de Vaste Verreken Prijs inclusief BTW (in kolom F) onder dit bedrag te blijven. Indien de cel van de VVP inclusief BTW rood kleurt is maximumprijs overschreden en zal de inschrijving terzijde worden gelegd.
</t>
  </si>
  <si>
    <t xml:space="preserve">- Inschrijver vult de tarieven in het Prijzenblad (zoals dat door opdrachtgever is opgesteld) in en levert dit aan bij het indienen van de Inschrijving.
- Het Prijzenblad dient u (rechtsgeldig ondertekend) in als pdf-document en tevens in Excel format. Bij eventuele verschillen tussen deze documenten gaan wij uit van de prijzen zoals ingediend in het pdf-document.
- Alle prijzen en tarieven zijn gebaseerd op de uitvraag verzorging cateringvoorzieningen, zie specifiek (maar niet uitsluitend) het Programma van Eisen.
- Inschrijver vult alleen de lichtblauwe cellen in.
- Inschrijver brengt geen wijzigingen aan in het Prijzenblad (uitgezonderd natuurlijk het vak voor ondertekening en de in te vullen prijzen en tarieven).
- Prijzen en tarieven zijn opgegeven in Euro's en exclusief BTW, tenzij ook om prijzen inclusief btw wordt gevraagd.
- Prijzen en tarieven zijn "all-in" en op het prijspeil januari 2025
- De prijzen en tarieven die in het Prijzenblad worden ingevuld zijn redelijk en marktconform (reëel). Niet reële tarieven en prijzen kunnen leiden tot een ongeldige inschrijving.
- Het indienen van negatieve prijzen of tarieven is niet toegestaan.
- De begrotingen zijn gebaseerd op 204 werkbare dagen. 
- Indien uurtarieven/ personeelskosten worden opgenomen in een van de tabbladen dan zijn de uurtarieven gebaseerd op de van toepassing zijnde cao (of zoals weergegeven in het programma van eisen) en zijn all-in tarieven. Dit wil zeggen dat in het uurtarief de volgende aspecten (maar niet gelimiteerd tot deze aspecten) zijn opgenomen: het percentage vakantietoeslag, pensioenopbouw, opbouw toeslag sociale lasten, ziektesuppletie, improductiviteit, opleidingskosten, vervangingskosten in geval van ziekte en/of verlof, eventuele vereveningstoeslag, etc. Ook indirecte personeelskosten zoals overige personeelskosten, personeelsgebruik, gratificaties, ARBO-begeleiding, aanvraag VOG, eventuele overnamekosten etc. zijn opgenomen.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</si>
</sst>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2]\ * #,##0.00_ ;_ [$€-2]\ * \-#,##0.00_ ;_ [$€-2]\ * &quot;-&quot;??_ ;_ @_ "/>
    <numFmt numFmtId="165" formatCode="_ [$€-413]\ * #,##0.00_ ;_ [$€-413]\ * \-#,##0.00_ ;_ [$€-413]\ * &quot;-&quot;??_ ;_ @_ "/>
    <numFmt numFmtId="166" formatCode="#,##0_ ;\-#,##0\ "/>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Black"/>
      <family val="2"/>
    </font>
    <font>
      <sz val="14"/>
      <color theme="0"/>
      <name val="Arial Black"/>
      <family val="2"/>
    </font>
    <font>
      <sz val="12"/>
      <name val="System"/>
      <family val="2"/>
    </font>
    <font>
      <sz val="10"/>
      <name val="Georgia"/>
      <family val="1"/>
    </font>
    <font>
      <sz val="11"/>
      <color theme="1"/>
      <name val="Georgia"/>
      <family val="1"/>
    </font>
    <font>
      <sz val="10"/>
      <color theme="1"/>
      <name val="Georgia"/>
      <family val="1"/>
    </font>
    <font>
      <sz val="9"/>
      <color theme="1"/>
      <name val="Georgia"/>
      <family val="1"/>
    </font>
    <font>
      <sz val="10"/>
      <name val="Arial"/>
      <family val="2"/>
    </font>
    <font>
      <b/>
      <sz val="11"/>
      <color rgb="FFFFFFFF"/>
      <name val="Arial Black"/>
      <family val="2"/>
    </font>
    <font>
      <b/>
      <sz val="11"/>
      <color theme="0"/>
      <name val="Arial Black"/>
      <family val="2"/>
    </font>
    <font>
      <b/>
      <sz val="10"/>
      <color theme="1"/>
      <name val="Georgia"/>
      <family val="1"/>
    </font>
    <font>
      <i/>
      <sz val="10"/>
      <color theme="1"/>
      <name val="Georgia"/>
      <family val="1"/>
    </font>
    <font>
      <b/>
      <sz val="10"/>
      <color rgb="FFFF0000"/>
      <name val="Georgia"/>
      <family val="1"/>
    </font>
    <font>
      <b/>
      <sz val="10"/>
      <color rgb="FFFFFFFF"/>
      <name val="Georgia"/>
      <family val="1"/>
    </font>
    <font>
      <b/>
      <sz val="10"/>
      <name val="Georgia"/>
      <family val="1"/>
    </font>
    <font>
      <b/>
      <sz val="11"/>
      <color theme="1"/>
      <name val="Georgia"/>
      <family val="1"/>
    </font>
    <font>
      <b/>
      <sz val="11"/>
      <color rgb="FFFFFFFF"/>
      <name val="Georgia"/>
      <family val="1"/>
    </font>
  </fonts>
  <fills count="9">
    <fill>
      <patternFill patternType="none"/>
    </fill>
    <fill>
      <patternFill patternType="gray125"/>
    </fill>
    <fill>
      <patternFill patternType="solid">
        <fgColor theme="1"/>
        <bgColor indexed="64"/>
      </patternFill>
    </fill>
    <fill>
      <patternFill patternType="solid">
        <fgColor rgb="FF314091"/>
        <bgColor rgb="FF000000"/>
      </patternFill>
    </fill>
    <fill>
      <patternFill patternType="solid">
        <fgColor theme="0"/>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0"/>
        <bgColor rgb="FF000000"/>
      </patternFill>
    </fill>
    <fill>
      <patternFill patternType="solid">
        <fgColor rgb="FF00206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9" fontId="1" fillId="0" borderId="0" applyFont="0" applyFill="0" applyBorder="0" applyAlignment="0" applyProtection="0"/>
    <xf numFmtId="0" fontId="5" fillId="0" borderId="0"/>
    <xf numFmtId="0" fontId="1" fillId="0" borderId="0"/>
    <xf numFmtId="0" fontId="10" fillId="0" borderId="0" applyFill="0"/>
    <xf numFmtId="44" fontId="1" fillId="0" borderId="0" applyFont="0" applyFill="0" applyBorder="0" applyAlignment="0" applyProtection="0"/>
  </cellStyleXfs>
  <cellXfs count="194">
    <xf numFmtId="0" fontId="0" fillId="0" borderId="0" xfId="0"/>
    <xf numFmtId="0" fontId="6" fillId="4" borderId="1" xfId="2" quotePrefix="1" applyFont="1" applyFill="1" applyBorder="1" applyAlignment="1">
      <alignment horizontal="left" vertical="top" wrapText="1"/>
    </xf>
    <xf numFmtId="0" fontId="6" fillId="4" borderId="1" xfId="2" applyFont="1" applyFill="1" applyBorder="1" applyAlignment="1">
      <alignment horizontal="left" vertical="top" wrapText="1"/>
    </xf>
    <xf numFmtId="0" fontId="6" fillId="4" borderId="1" xfId="0" quotePrefix="1" applyFont="1" applyFill="1" applyBorder="1" applyAlignment="1">
      <alignment horizontal="left" vertical="top" wrapText="1"/>
    </xf>
    <xf numFmtId="0" fontId="3" fillId="0" borderId="6" xfId="0" applyFont="1" applyBorder="1"/>
    <xf numFmtId="0" fontId="3" fillId="0" borderId="8" xfId="0" applyFont="1" applyBorder="1"/>
    <xf numFmtId="0" fontId="8" fillId="0" borderId="0" xfId="0" applyFont="1"/>
    <xf numFmtId="164" fontId="0" fillId="0" borderId="0" xfId="0" applyNumberFormat="1"/>
    <xf numFmtId="0" fontId="11" fillId="3" borderId="1" xfId="0" applyFont="1" applyFill="1" applyBorder="1" applyAlignment="1">
      <alignment horizontal="left" vertical="top"/>
    </xf>
    <xf numFmtId="0" fontId="8" fillId="0" borderId="4" xfId="0" applyFont="1" applyBorder="1"/>
    <xf numFmtId="0" fontId="8" fillId="0" borderId="6" xfId="0" applyFont="1" applyBorder="1"/>
    <xf numFmtId="0" fontId="8" fillId="0" borderId="2" xfId="0" applyFont="1" applyBorder="1"/>
    <xf numFmtId="0" fontId="13" fillId="0" borderId="0" xfId="0" applyFont="1"/>
    <xf numFmtId="0" fontId="13" fillId="0" borderId="8" xfId="0" applyFont="1" applyBorder="1"/>
    <xf numFmtId="0" fontId="13" fillId="0" borderId="1" xfId="0" applyFont="1" applyBorder="1"/>
    <xf numFmtId="0" fontId="0" fillId="0" borderId="15" xfId="0" applyBorder="1"/>
    <xf numFmtId="0" fontId="8" fillId="0" borderId="8" xfId="0" applyFont="1" applyBorder="1"/>
    <xf numFmtId="0" fontId="8" fillId="0" borderId="1" xfId="0" applyFont="1" applyBorder="1"/>
    <xf numFmtId="0" fontId="7" fillId="6" borderId="1" xfId="0" applyFont="1" applyFill="1" applyBorder="1" applyAlignment="1">
      <alignment horizontal="left"/>
    </xf>
    <xf numFmtId="14" fontId="7" fillId="6" borderId="10" xfId="0" applyNumberFormat="1" applyFont="1" applyFill="1" applyBorder="1" applyAlignment="1">
      <alignment horizontal="left"/>
    </xf>
    <xf numFmtId="0" fontId="7" fillId="6" borderId="1" xfId="0" applyFont="1" applyFill="1" applyBorder="1"/>
    <xf numFmtId="0" fontId="0" fillId="0" borderId="4" xfId="0" applyBorder="1"/>
    <xf numFmtId="0" fontId="13" fillId="0" borderId="0" xfId="0" applyFont="1" applyAlignment="1">
      <alignment horizontal="left"/>
    </xf>
    <xf numFmtId="0" fontId="13" fillId="0" borderId="6" xfId="0" applyFont="1" applyBorder="1"/>
    <xf numFmtId="0" fontId="13" fillId="0" borderId="4" xfId="0" applyFont="1" applyBorder="1"/>
    <xf numFmtId="165" fontId="2" fillId="0" borderId="0" xfId="0" applyNumberFormat="1" applyFont="1" applyAlignment="1">
      <alignment horizontal="left"/>
    </xf>
    <xf numFmtId="0" fontId="7" fillId="0" borderId="0" xfId="0" applyFont="1"/>
    <xf numFmtId="0" fontId="8" fillId="0" borderId="1" xfId="0" applyFont="1" applyBorder="1" applyAlignment="1">
      <alignment vertical="top"/>
    </xf>
    <xf numFmtId="165" fontId="8" fillId="5" borderId="1" xfId="0" applyNumberFormat="1" applyFont="1" applyFill="1" applyBorder="1" applyAlignment="1">
      <alignment horizontal="left" vertical="top"/>
    </xf>
    <xf numFmtId="165" fontId="8" fillId="0" borderId="1" xfId="0" applyNumberFormat="1" applyFont="1" applyBorder="1" applyAlignment="1">
      <alignment horizontal="left" vertical="top"/>
    </xf>
    <xf numFmtId="165" fontId="8" fillId="0" borderId="1" xfId="0" applyNumberFormat="1" applyFont="1" applyBorder="1"/>
    <xf numFmtId="165" fontId="15" fillId="6" borderId="1" xfId="0" applyNumberFormat="1" applyFont="1" applyFill="1" applyBorder="1" applyAlignment="1">
      <alignment horizontal="left" vertical="top"/>
    </xf>
    <xf numFmtId="165" fontId="13" fillId="0" borderId="1" xfId="0" applyNumberFormat="1" applyFont="1" applyBorder="1" applyAlignment="1">
      <alignment horizontal="left" vertical="top"/>
    </xf>
    <xf numFmtId="165" fontId="8" fillId="5" borderId="1" xfId="0" applyNumberFormat="1" applyFont="1" applyFill="1" applyBorder="1"/>
    <xf numFmtId="0" fontId="16" fillId="3" borderId="1" xfId="0" applyFont="1" applyFill="1" applyBorder="1" applyAlignment="1">
      <alignment vertical="top" wrapText="1"/>
    </xf>
    <xf numFmtId="0" fontId="0" fillId="0" borderId="5" xfId="0" applyBorder="1"/>
    <xf numFmtId="165" fontId="8" fillId="0" borderId="0" xfId="0" applyNumberFormat="1" applyFont="1" applyAlignment="1">
      <alignment horizontal="left" vertical="top"/>
    </xf>
    <xf numFmtId="165" fontId="13" fillId="0" borderId="15" xfId="0" applyNumberFormat="1" applyFont="1" applyBorder="1" applyAlignment="1">
      <alignment horizontal="left" vertical="top"/>
    </xf>
    <xf numFmtId="165" fontId="8" fillId="0" borderId="15" xfId="0" applyNumberFormat="1" applyFont="1" applyBorder="1" applyAlignment="1">
      <alignment horizontal="left" vertical="top"/>
    </xf>
    <xf numFmtId="0" fontId="8" fillId="0" borderId="15" xfId="0" applyFont="1" applyBorder="1"/>
    <xf numFmtId="165" fontId="13" fillId="0" borderId="15" xfId="0" applyNumberFormat="1" applyFont="1" applyBorder="1"/>
    <xf numFmtId="0" fontId="8" fillId="6" borderId="1" xfId="0" applyFont="1" applyFill="1" applyBorder="1"/>
    <xf numFmtId="0" fontId="11" fillId="3" borderId="1" xfId="0" applyFont="1" applyFill="1" applyBorder="1" applyAlignment="1">
      <alignmen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8" fillId="0" borderId="8" xfId="0" applyFont="1" applyBorder="1" applyAlignment="1">
      <alignment horizontal="center"/>
    </xf>
    <xf numFmtId="0" fontId="8" fillId="0" borderId="9" xfId="0" applyFont="1" applyBorder="1" applyAlignment="1">
      <alignment horizontal="center"/>
    </xf>
    <xf numFmtId="0" fontId="0" fillId="0" borderId="0" xfId="0" applyAlignment="1">
      <alignment horizontal="center"/>
    </xf>
    <xf numFmtId="0" fontId="12" fillId="3" borderId="8" xfId="0" applyFont="1" applyFill="1" applyBorder="1" applyAlignment="1">
      <alignment horizontal="left" vertical="center"/>
    </xf>
    <xf numFmtId="0" fontId="12" fillId="3" borderId="13" xfId="0" applyFont="1" applyFill="1" applyBorder="1" applyAlignment="1">
      <alignment horizontal="left" vertical="center"/>
    </xf>
    <xf numFmtId="0" fontId="12" fillId="3" borderId="9" xfId="0" applyFont="1" applyFill="1" applyBorder="1" applyAlignment="1">
      <alignment horizontal="left" vertical="center"/>
    </xf>
    <xf numFmtId="3" fontId="8" fillId="6" borderId="1" xfId="0" applyNumberFormat="1" applyFont="1" applyFill="1" applyBorder="1" applyAlignment="1">
      <alignment horizontal="center" vertical="top"/>
    </xf>
    <xf numFmtId="0" fontId="11" fillId="3" borderId="8" xfId="0" applyFont="1" applyFill="1" applyBorder="1" applyAlignment="1">
      <alignment vertical="center"/>
    </xf>
    <xf numFmtId="0" fontId="11" fillId="3" borderId="9" xfId="0" applyFont="1" applyFill="1" applyBorder="1" applyAlignment="1">
      <alignment vertical="center"/>
    </xf>
    <xf numFmtId="0" fontId="11" fillId="7" borderId="0" xfId="0" applyFont="1" applyFill="1" applyAlignment="1">
      <alignment vertical="center"/>
    </xf>
    <xf numFmtId="164" fontId="2" fillId="4" borderId="0" xfId="0" applyNumberFormat="1" applyFont="1" applyFill="1"/>
    <xf numFmtId="164" fontId="0" fillId="4" borderId="0" xfId="0" applyNumberFormat="1" applyFill="1"/>
    <xf numFmtId="0" fontId="11" fillId="3" borderId="2" xfId="0" applyFont="1" applyFill="1" applyBorder="1" applyAlignment="1">
      <alignment vertical="center"/>
    </xf>
    <xf numFmtId="0" fontId="17" fillId="0" borderId="6" xfId="0" applyFont="1" applyBorder="1"/>
    <xf numFmtId="0" fontId="17" fillId="0" borderId="4" xfId="0" applyFont="1" applyBorder="1"/>
    <xf numFmtId="0" fontId="8" fillId="0" borderId="1" xfId="0" applyFont="1" applyBorder="1" applyAlignment="1">
      <alignment horizontal="center"/>
    </xf>
    <xf numFmtId="0" fontId="8" fillId="0" borderId="13" xfId="0" applyFont="1" applyBorder="1" applyAlignment="1">
      <alignment horizontal="center"/>
    </xf>
    <xf numFmtId="44" fontId="8" fillId="4" borderId="0" xfId="5" applyFont="1" applyFill="1" applyBorder="1" applyAlignment="1"/>
    <xf numFmtId="165" fontId="0" fillId="4" borderId="0" xfId="0" applyNumberFormat="1" applyFill="1"/>
    <xf numFmtId="165" fontId="2" fillId="4" borderId="0" xfId="0" applyNumberFormat="1" applyFont="1" applyFill="1"/>
    <xf numFmtId="0" fontId="13" fillId="0" borderId="12" xfId="0" applyFont="1" applyBorder="1"/>
    <xf numFmtId="0" fontId="13" fillId="0" borderId="7" xfId="0" applyFont="1" applyBorder="1"/>
    <xf numFmtId="44" fontId="8" fillId="0" borderId="1" xfId="5" applyFont="1" applyBorder="1" applyAlignment="1"/>
    <xf numFmtId="165" fontId="7" fillId="0" borderId="15" xfId="0" applyNumberFormat="1" applyFont="1" applyBorder="1" applyAlignment="1">
      <alignment horizontal="left" vertical="top"/>
    </xf>
    <xf numFmtId="164" fontId="18" fillId="0" borderId="15" xfId="0" applyNumberFormat="1" applyFont="1" applyBorder="1"/>
    <xf numFmtId="164" fontId="7" fillId="0" borderId="15" xfId="0" applyNumberFormat="1" applyFont="1" applyBorder="1"/>
    <xf numFmtId="164" fontId="7" fillId="5" borderId="15" xfId="0" applyNumberFormat="1" applyFont="1" applyFill="1" applyBorder="1"/>
    <xf numFmtId="164" fontId="18" fillId="0" borderId="10" xfId="0" applyNumberFormat="1" applyFont="1" applyBorder="1"/>
    <xf numFmtId="3" fontId="7" fillId="6" borderId="15" xfId="0" applyNumberFormat="1" applyFont="1" applyFill="1" applyBorder="1" applyAlignment="1">
      <alignment horizontal="center"/>
    </xf>
    <xf numFmtId="9" fontId="7" fillId="0" borderId="15" xfId="1" applyFont="1" applyBorder="1" applyAlignment="1">
      <alignment horizontal="center"/>
    </xf>
    <xf numFmtId="165" fontId="7" fillId="5" borderId="15" xfId="0" applyNumberFormat="1" applyFont="1" applyFill="1" applyBorder="1"/>
    <xf numFmtId="9" fontId="7" fillId="0" borderId="15" xfId="1" applyFont="1" applyBorder="1" applyAlignment="1"/>
    <xf numFmtId="0" fontId="11" fillId="3" borderId="11" xfId="0" applyFont="1" applyFill="1" applyBorder="1" applyAlignment="1">
      <alignment vertical="center"/>
    </xf>
    <xf numFmtId="0" fontId="19" fillId="7" borderId="14" xfId="0" applyFont="1" applyFill="1" applyBorder="1" applyAlignment="1">
      <alignment vertical="center"/>
    </xf>
    <xf numFmtId="164" fontId="18" fillId="4" borderId="10" xfId="0" applyNumberFormat="1" applyFont="1" applyFill="1" applyBorder="1"/>
    <xf numFmtId="0" fontId="12" fillId="3" borderId="8" xfId="0" applyFont="1" applyFill="1" applyBorder="1" applyAlignment="1">
      <alignment vertical="center"/>
    </xf>
    <xf numFmtId="0" fontId="12" fillId="3" borderId="13" xfId="0" applyFont="1" applyFill="1" applyBorder="1" applyAlignment="1">
      <alignment vertical="center"/>
    </xf>
    <xf numFmtId="0" fontId="12" fillId="3" borderId="9" xfId="0" applyFont="1" applyFill="1" applyBorder="1" applyAlignment="1">
      <alignment vertical="center"/>
    </xf>
    <xf numFmtId="0" fontId="12" fillId="7" borderId="0" xfId="0" applyFont="1" applyFill="1" applyAlignment="1">
      <alignment vertical="center"/>
    </xf>
    <xf numFmtId="0" fontId="8" fillId="4" borderId="14" xfId="0" applyFont="1" applyFill="1" applyBorder="1" applyAlignment="1">
      <alignment horizontal="center"/>
    </xf>
    <xf numFmtId="0" fontId="8" fillId="4" borderId="0" xfId="0" applyFont="1" applyFill="1" applyAlignment="1">
      <alignment horizontal="center"/>
    </xf>
    <xf numFmtId="0" fontId="8" fillId="4" borderId="14" xfId="0" applyFont="1" applyFill="1" applyBorder="1"/>
    <xf numFmtId="0" fontId="7" fillId="5" borderId="15" xfId="0" applyFont="1" applyFill="1" applyBorder="1"/>
    <xf numFmtId="0" fontId="18" fillId="0" borderId="1" xfId="0" applyFont="1" applyBorder="1"/>
    <xf numFmtId="0" fontId="18" fillId="0" borderId="8" xfId="0" applyFont="1" applyBorder="1" applyAlignment="1">
      <alignment horizontal="center" vertical="top"/>
    </xf>
    <xf numFmtId="0" fontId="7" fillId="5" borderId="0" xfId="0" applyFont="1" applyFill="1" applyAlignment="1">
      <alignment horizontal="center"/>
    </xf>
    <xf numFmtId="165" fontId="7" fillId="5" borderId="15" xfId="0" applyNumberFormat="1" applyFont="1" applyFill="1" applyBorder="1" applyAlignment="1">
      <alignment horizontal="left"/>
    </xf>
    <xf numFmtId="0" fontId="7" fillId="0" borderId="0" xfId="0" applyFont="1" applyAlignment="1">
      <alignment horizontal="center"/>
    </xf>
    <xf numFmtId="0" fontId="7" fillId="0" borderId="15" xfId="0" applyFont="1" applyBorder="1" applyAlignment="1">
      <alignment horizontal="center"/>
    </xf>
    <xf numFmtId="0" fontId="18" fillId="0" borderId="9" xfId="0" applyFont="1" applyBorder="1" applyAlignment="1">
      <alignment horizontal="center"/>
    </xf>
    <xf numFmtId="165" fontId="18" fillId="0" borderId="1" xfId="0" applyNumberFormat="1" applyFont="1" applyBorder="1"/>
    <xf numFmtId="0" fontId="8" fillId="4" borderId="10" xfId="0" applyFont="1" applyFill="1" applyBorder="1"/>
    <xf numFmtId="0" fontId="8" fillId="4" borderId="10" xfId="0" applyFont="1" applyFill="1" applyBorder="1" applyAlignment="1">
      <alignment horizontal="center"/>
    </xf>
    <xf numFmtId="0" fontId="16" fillId="7" borderId="4" xfId="0" applyFont="1" applyFill="1" applyBorder="1" applyAlignment="1">
      <alignment vertical="top" wrapText="1"/>
    </xf>
    <xf numFmtId="0" fontId="16" fillId="7" borderId="15" xfId="0" applyFont="1" applyFill="1" applyBorder="1" applyAlignment="1">
      <alignment vertical="top" wrapText="1"/>
    </xf>
    <xf numFmtId="165" fontId="15" fillId="0" borderId="1" xfId="0" applyNumberFormat="1" applyFont="1" applyBorder="1"/>
    <xf numFmtId="9" fontId="8" fillId="0" borderId="15" xfId="1" applyFont="1" applyBorder="1" applyAlignment="1">
      <alignment horizontal="right" vertical="top"/>
    </xf>
    <xf numFmtId="0" fontId="16" fillId="7" borderId="2" xfId="0" applyFont="1" applyFill="1" applyBorder="1" applyAlignment="1">
      <alignment vertical="top" wrapText="1"/>
    </xf>
    <xf numFmtId="0" fontId="16" fillId="3" borderId="1" xfId="0" applyFont="1" applyFill="1" applyBorder="1" applyAlignment="1">
      <alignment horizontal="center" vertical="center" wrapText="1"/>
    </xf>
    <xf numFmtId="44" fontId="7" fillId="5" borderId="14" xfId="5" applyFont="1" applyFill="1" applyBorder="1" applyAlignment="1"/>
    <xf numFmtId="44" fontId="7" fillId="5" borderId="15" xfId="5" applyFont="1" applyFill="1" applyBorder="1" applyAlignment="1"/>
    <xf numFmtId="165" fontId="7" fillId="0" borderId="15" xfId="0" applyNumberFormat="1" applyFont="1" applyBorder="1"/>
    <xf numFmtId="165" fontId="18" fillId="0" borderId="10" xfId="0" applyNumberFormat="1" applyFont="1" applyBorder="1"/>
    <xf numFmtId="165" fontId="18" fillId="0" borderId="0" xfId="0" applyNumberFormat="1" applyFont="1" applyAlignment="1">
      <alignment horizontal="left"/>
    </xf>
    <xf numFmtId="9" fontId="8" fillId="0" borderId="1" xfId="1" applyFont="1" applyBorder="1" applyAlignment="1">
      <alignment horizontal="center" vertical="center"/>
    </xf>
    <xf numFmtId="166" fontId="7" fillId="5" borderId="15" xfId="0" applyNumberFormat="1" applyFont="1" applyFill="1" applyBorder="1" applyAlignment="1">
      <alignment horizontal="center"/>
    </xf>
    <xf numFmtId="0" fontId="8" fillId="6" borderId="1" xfId="0" applyFont="1" applyFill="1" applyBorder="1" applyAlignment="1">
      <alignment wrapText="1"/>
    </xf>
    <xf numFmtId="0" fontId="8" fillId="0" borderId="1" xfId="0" applyFont="1" applyBorder="1" applyAlignment="1">
      <alignment wrapText="1"/>
    </xf>
    <xf numFmtId="0" fontId="7" fillId="0" borderId="10" xfId="0" applyFont="1" applyBorder="1" applyAlignment="1">
      <alignment horizontal="center"/>
    </xf>
    <xf numFmtId="0" fontId="8" fillId="5" borderId="4" xfId="0" applyFont="1" applyFill="1" applyBorder="1" applyAlignment="1">
      <alignment horizontal="left"/>
    </xf>
    <xf numFmtId="0" fontId="8" fillId="5" borderId="0" xfId="0" applyFont="1" applyFill="1" applyAlignment="1">
      <alignment horizontal="left"/>
    </xf>
    <xf numFmtId="0" fontId="8" fillId="5" borderId="5" xfId="0" applyFont="1" applyFill="1" applyBorder="1" applyAlignment="1">
      <alignment horizontal="left"/>
    </xf>
    <xf numFmtId="0" fontId="16" fillId="3" borderId="8" xfId="0" applyFont="1" applyFill="1" applyBorder="1" applyAlignment="1">
      <alignment vertical="top" wrapText="1"/>
    </xf>
    <xf numFmtId="0" fontId="16" fillId="0" borderId="15" xfId="0" applyFont="1" applyBorder="1" applyAlignment="1">
      <alignment vertical="top" wrapText="1"/>
    </xf>
    <xf numFmtId="0" fontId="8" fillId="0" borderId="10" xfId="0" applyFont="1" applyBorder="1"/>
    <xf numFmtId="0" fontId="0" fillId="0" borderId="2" xfId="0" applyBorder="1"/>
    <xf numFmtId="0" fontId="8" fillId="6" borderId="14" xfId="0" applyFont="1" applyFill="1" applyBorder="1" applyAlignment="1">
      <alignment wrapText="1"/>
    </xf>
    <xf numFmtId="165" fontId="8" fillId="0" borderId="14" xfId="0" applyNumberFormat="1" applyFont="1" applyBorder="1" applyAlignment="1">
      <alignment horizontal="left" vertical="top"/>
    </xf>
    <xf numFmtId="9" fontId="8" fillId="5" borderId="1" xfId="1" applyFont="1" applyFill="1" applyBorder="1" applyAlignment="1">
      <alignment horizontal="center" vertical="top"/>
    </xf>
    <xf numFmtId="0" fontId="8" fillId="0" borderId="0" xfId="0" applyFont="1" applyAlignment="1">
      <alignment horizontal="center"/>
    </xf>
    <xf numFmtId="0" fontId="0" fillId="0" borderId="3" xfId="0" applyBorder="1"/>
    <xf numFmtId="165" fontId="15" fillId="8" borderId="1" xfId="0" applyNumberFormat="1" applyFont="1" applyFill="1" applyBorder="1" applyAlignment="1">
      <alignment horizontal="left" vertical="top"/>
    </xf>
    <xf numFmtId="165" fontId="7" fillId="5" borderId="14" xfId="0" applyNumberFormat="1" applyFont="1" applyFill="1" applyBorder="1"/>
    <xf numFmtId="0" fontId="7" fillId="0" borderId="15" xfId="0" applyFont="1" applyBorder="1"/>
    <xf numFmtId="3" fontId="8" fillId="6" borderId="1" xfId="0" applyNumberFormat="1" applyFont="1" applyFill="1" applyBorder="1" applyAlignment="1">
      <alignment horizontal="center"/>
    </xf>
    <xf numFmtId="165" fontId="8" fillId="4" borderId="1" xfId="0" applyNumberFormat="1" applyFont="1" applyFill="1" applyBorder="1"/>
    <xf numFmtId="0" fontId="4" fillId="2" borderId="0" xfId="0" applyFont="1" applyFill="1" applyAlignment="1">
      <alignment horizontal="center"/>
    </xf>
    <xf numFmtId="0" fontId="8" fillId="5" borderId="4" xfId="0" applyFont="1" applyFill="1" applyBorder="1" applyAlignment="1">
      <alignment horizontal="left"/>
    </xf>
    <xf numFmtId="0" fontId="8" fillId="5" borderId="0" xfId="0" applyFont="1" applyFill="1" applyAlignment="1">
      <alignment horizontal="left"/>
    </xf>
    <xf numFmtId="0" fontId="8" fillId="5" borderId="5" xfId="0" applyFont="1" applyFill="1" applyBorder="1" applyAlignment="1">
      <alignment horizontal="left"/>
    </xf>
    <xf numFmtId="0" fontId="8" fillId="5" borderId="6" xfId="0" applyFont="1" applyFill="1" applyBorder="1" applyAlignment="1">
      <alignment horizontal="left"/>
    </xf>
    <xf numFmtId="0" fontId="8" fillId="5" borderId="12" xfId="0" applyFont="1" applyFill="1" applyBorder="1" applyAlignment="1">
      <alignment horizontal="left"/>
    </xf>
    <xf numFmtId="0" fontId="8" fillId="5" borderId="7" xfId="0" applyFont="1" applyFill="1" applyBorder="1" applyAlignment="1">
      <alignment horizontal="left"/>
    </xf>
    <xf numFmtId="0" fontId="6" fillId="4" borderId="0" xfId="4" applyFont="1" applyFill="1" applyAlignment="1">
      <alignment horizontal="left" vertical="top" wrapText="1"/>
    </xf>
    <xf numFmtId="0" fontId="7" fillId="0" borderId="1" xfId="0" applyFont="1" applyBorder="1" applyAlignment="1">
      <alignment horizontal="left"/>
    </xf>
    <xf numFmtId="14" fontId="7" fillId="0" borderId="1" xfId="0" applyNumberFormat="1" applyFont="1" applyBorder="1" applyAlignment="1">
      <alignment horizontal="left"/>
    </xf>
    <xf numFmtId="0" fontId="7" fillId="5" borderId="1" xfId="0" applyFont="1" applyFill="1" applyBorder="1" applyAlignment="1">
      <alignment horizontal="left"/>
    </xf>
    <xf numFmtId="0" fontId="4" fillId="2" borderId="8" xfId="0" applyFont="1" applyFill="1" applyBorder="1" applyAlignment="1">
      <alignment horizontal="center"/>
    </xf>
    <xf numFmtId="0" fontId="4" fillId="2" borderId="13" xfId="0" applyFont="1" applyFill="1" applyBorder="1" applyAlignment="1">
      <alignment horizontal="center"/>
    </xf>
    <xf numFmtId="0" fontId="4" fillId="2" borderId="9" xfId="0" applyFont="1" applyFill="1" applyBorder="1" applyAlignment="1">
      <alignment horizontal="center"/>
    </xf>
    <xf numFmtId="0" fontId="11" fillId="3" borderId="2"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11" fillId="3" borderId="0" xfId="0" applyFont="1" applyFill="1" applyAlignment="1">
      <alignment horizontal="left" vertical="center"/>
    </xf>
    <xf numFmtId="0" fontId="11" fillId="3" borderId="5" xfId="0" applyFont="1" applyFill="1" applyBorder="1" applyAlignment="1">
      <alignment horizontal="left" vertical="center"/>
    </xf>
    <xf numFmtId="0" fontId="15" fillId="0" borderId="1" xfId="0" applyFont="1" applyBorder="1" applyAlignment="1">
      <alignment horizontal="left"/>
    </xf>
    <xf numFmtId="0" fontId="7" fillId="0" borderId="1" xfId="0" applyFont="1" applyBorder="1" applyAlignment="1">
      <alignment horizontal="left" vertical="top"/>
    </xf>
    <xf numFmtId="0" fontId="9" fillId="0" borderId="1" xfId="0" applyFont="1" applyBorder="1" applyAlignment="1">
      <alignment horizontal="left" vertical="center"/>
    </xf>
    <xf numFmtId="14" fontId="7" fillId="0" borderId="1" xfId="0" applyNumberFormat="1" applyFont="1" applyBorder="1" applyAlignment="1">
      <alignment horizontal="left" vertical="top"/>
    </xf>
    <xf numFmtId="0" fontId="13" fillId="0" borderId="8" xfId="0" applyFont="1" applyBorder="1" applyAlignment="1">
      <alignment horizontal="left"/>
    </xf>
    <xf numFmtId="0" fontId="13" fillId="0" borderId="13" xfId="0" applyFont="1" applyBorder="1" applyAlignment="1">
      <alignment horizontal="left"/>
    </xf>
    <xf numFmtId="0" fontId="13" fillId="0" borderId="9" xfId="0" applyFont="1" applyBorder="1" applyAlignment="1">
      <alignment horizontal="left"/>
    </xf>
    <xf numFmtId="0" fontId="7" fillId="6" borderId="8" xfId="0" applyFont="1" applyFill="1" applyBorder="1" applyAlignment="1">
      <alignment horizontal="left"/>
    </xf>
    <xf numFmtId="0" fontId="7" fillId="6" borderId="13" xfId="0" applyFont="1" applyFill="1" applyBorder="1" applyAlignment="1">
      <alignment horizontal="left"/>
    </xf>
    <xf numFmtId="0" fontId="7" fillId="6" borderId="9" xfId="0" applyFont="1" applyFill="1" applyBorder="1" applyAlignment="1">
      <alignment horizontal="left"/>
    </xf>
    <xf numFmtId="0" fontId="7" fillId="0" borderId="8" xfId="0" applyFont="1" applyBorder="1" applyAlignment="1">
      <alignment horizontal="left"/>
    </xf>
    <xf numFmtId="0" fontId="7" fillId="0" borderId="13" xfId="0" applyFont="1" applyBorder="1" applyAlignment="1">
      <alignment horizontal="left"/>
    </xf>
    <xf numFmtId="0" fontId="7" fillId="0" borderId="9" xfId="0" applyFont="1" applyBorder="1" applyAlignment="1">
      <alignment horizontal="left"/>
    </xf>
    <xf numFmtId="14" fontId="7" fillId="0" borderId="8" xfId="0" applyNumberFormat="1" applyFont="1" applyBorder="1" applyAlignment="1">
      <alignment horizontal="left"/>
    </xf>
    <xf numFmtId="14" fontId="7" fillId="0" borderId="13" xfId="0" applyNumberFormat="1" applyFont="1" applyBorder="1" applyAlignment="1">
      <alignment horizontal="left"/>
    </xf>
    <xf numFmtId="14" fontId="7" fillId="0" borderId="9" xfId="0" applyNumberFormat="1" applyFont="1" applyBorder="1" applyAlignment="1">
      <alignment horizontal="left"/>
    </xf>
    <xf numFmtId="0" fontId="11" fillId="3" borderId="1" xfId="0" applyFont="1" applyFill="1" applyBorder="1" applyAlignment="1">
      <alignment horizontal="left" vertical="top"/>
    </xf>
    <xf numFmtId="0" fontId="11" fillId="3" borderId="8" xfId="0" applyFont="1" applyFill="1" applyBorder="1" applyAlignment="1">
      <alignment horizontal="left" vertical="top"/>
    </xf>
    <xf numFmtId="0" fontId="11" fillId="3" borderId="1" xfId="0" applyFont="1" applyFill="1" applyBorder="1" applyAlignment="1">
      <alignment horizontal="center" vertical="top" wrapText="1"/>
    </xf>
    <xf numFmtId="9" fontId="8" fillId="6" borderId="8" xfId="1" applyFont="1" applyFill="1" applyBorder="1" applyAlignment="1">
      <alignment horizontal="center"/>
    </xf>
    <xf numFmtId="9" fontId="8" fillId="6" borderId="13" xfId="1" applyFont="1" applyFill="1" applyBorder="1" applyAlignment="1">
      <alignment horizontal="center"/>
    </xf>
    <xf numFmtId="9" fontId="8" fillId="6" borderId="9" xfId="1" applyFont="1" applyFill="1" applyBorder="1" applyAlignment="1">
      <alignment horizontal="center"/>
    </xf>
    <xf numFmtId="0" fontId="8" fillId="0" borderId="8" xfId="0" applyFont="1" applyBorder="1" applyAlignment="1">
      <alignment horizontal="left"/>
    </xf>
    <xf numFmtId="0" fontId="8" fillId="0" borderId="9" xfId="0" applyFont="1" applyBorder="1" applyAlignment="1">
      <alignment horizontal="left"/>
    </xf>
    <xf numFmtId="0" fontId="8" fillId="0" borderId="8" xfId="0" applyFont="1" applyBorder="1" applyAlignment="1">
      <alignment horizontal="center"/>
    </xf>
    <xf numFmtId="0" fontId="8" fillId="0" borderId="9" xfId="0" applyFont="1" applyBorder="1" applyAlignment="1">
      <alignment horizontal="center"/>
    </xf>
    <xf numFmtId="0" fontId="7" fillId="6" borderId="1" xfId="0" applyFont="1" applyFill="1" applyBorder="1" applyAlignment="1">
      <alignment horizontal="left"/>
    </xf>
    <xf numFmtId="0" fontId="8" fillId="0" borderId="2" xfId="0" applyFont="1" applyBorder="1" applyAlignment="1">
      <alignment horizontal="left"/>
    </xf>
    <xf numFmtId="0" fontId="8" fillId="0" borderId="11" xfId="0" applyFont="1" applyBorder="1" applyAlignment="1">
      <alignment horizontal="left"/>
    </xf>
    <xf numFmtId="0" fontId="8" fillId="0" borderId="3" xfId="0" applyFont="1" applyBorder="1" applyAlignment="1">
      <alignment horizontal="left"/>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14" fillId="0" borderId="8" xfId="0" applyFont="1" applyBorder="1" applyAlignment="1">
      <alignment horizontal="left"/>
    </xf>
    <xf numFmtId="0" fontId="14" fillId="0" borderId="13" xfId="0" applyFont="1" applyBorder="1" applyAlignment="1">
      <alignment horizontal="left"/>
    </xf>
    <xf numFmtId="0" fontId="14" fillId="0" borderId="9" xfId="0" applyFont="1" applyBorder="1" applyAlignment="1">
      <alignment horizontal="left"/>
    </xf>
    <xf numFmtId="0" fontId="8" fillId="5" borderId="2" xfId="0" applyFont="1" applyFill="1" applyBorder="1" applyAlignment="1">
      <alignment horizontal="left"/>
    </xf>
    <xf numFmtId="0" fontId="8" fillId="5" borderId="11" xfId="0" applyFont="1" applyFill="1" applyBorder="1" applyAlignment="1">
      <alignment horizontal="left"/>
    </xf>
    <xf numFmtId="0" fontId="8" fillId="5" borderId="3" xfId="0" applyFont="1" applyFill="1" applyBorder="1" applyAlignment="1">
      <alignment horizontal="left"/>
    </xf>
    <xf numFmtId="0" fontId="13" fillId="0" borderId="6" xfId="0" applyFont="1" applyBorder="1" applyAlignment="1">
      <alignment horizontal="left"/>
    </xf>
    <xf numFmtId="0" fontId="13" fillId="0" borderId="12" xfId="0" applyFont="1" applyBorder="1" applyAlignment="1">
      <alignment horizontal="left"/>
    </xf>
    <xf numFmtId="0" fontId="13" fillId="0" borderId="7" xfId="0" applyFont="1" applyBorder="1" applyAlignment="1">
      <alignment horizontal="left"/>
    </xf>
    <xf numFmtId="0" fontId="4" fillId="2" borderId="0" xfId="0" applyFont="1" applyFill="1" applyAlignment="1">
      <alignment horizontal="left"/>
    </xf>
  </cellXfs>
  <cellStyles count="6">
    <cellStyle name="Procent" xfId="1" builtinId="5"/>
    <cellStyle name="Standaard" xfId="0" builtinId="0"/>
    <cellStyle name="Standaard_Gemeente Nijmegen-begrotingsmodel" xfId="4" xr:uid="{41300179-CED0-40DE-9AB6-8CCB7EC2F2E4}"/>
    <cellStyle name="Standard 2" xfId="3" xr:uid="{37091E84-ED15-491C-9AA5-176EA066A7D3}"/>
    <cellStyle name="Standard_Ecklohn Baden Württemberg 2" xfId="2" xr:uid="{332D7D2A-7B7C-4A67-81D4-D3FBE4D47653}"/>
    <cellStyle name="Valuta" xfId="5" builtinId="4"/>
  </cellStyles>
  <dxfs count="2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9F8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56B7-6E48-4AE8-97DE-8FC205621FA6}">
  <dimension ref="B3:C14"/>
  <sheetViews>
    <sheetView showGridLines="0" tabSelected="1" topLeftCell="B1" zoomScale="90" zoomScaleNormal="90" workbookViewId="0">
      <selection activeCell="C9" sqref="C9"/>
    </sheetView>
  </sheetViews>
  <sheetFormatPr defaultRowHeight="14.4" x14ac:dyDescent="0.3"/>
  <cols>
    <col min="2" max="2" width="39" customWidth="1"/>
    <col min="3" max="3" width="184.88671875" customWidth="1"/>
  </cols>
  <sheetData>
    <row r="3" spans="2:3" ht="16.2" x14ac:dyDescent="0.4">
      <c r="B3" s="5" t="s">
        <v>0</v>
      </c>
      <c r="C3" s="18" t="s">
        <v>118</v>
      </c>
    </row>
    <row r="4" spans="2:3" ht="16.2" x14ac:dyDescent="0.4">
      <c r="B4" s="5" t="s">
        <v>1</v>
      </c>
      <c r="C4" s="20" t="s">
        <v>134</v>
      </c>
    </row>
    <row r="5" spans="2:3" ht="16.2" x14ac:dyDescent="0.4">
      <c r="B5" s="4" t="s">
        <v>2</v>
      </c>
      <c r="C5" s="19">
        <v>45839</v>
      </c>
    </row>
    <row r="7" spans="2:3" ht="21" x14ac:dyDescent="0.5">
      <c r="B7" s="131" t="s">
        <v>3</v>
      </c>
      <c r="C7" s="131"/>
    </row>
    <row r="9" spans="2:3" ht="206.4" customHeight="1" x14ac:dyDescent="0.3">
      <c r="B9" s="8" t="s">
        <v>4</v>
      </c>
      <c r="C9" s="1" t="s">
        <v>136</v>
      </c>
    </row>
    <row r="10" spans="2:3" ht="23.4" customHeight="1" x14ac:dyDescent="0.3">
      <c r="B10" s="8" t="s">
        <v>5</v>
      </c>
      <c r="C10" s="2" t="s">
        <v>97</v>
      </c>
    </row>
    <row r="11" spans="2:3" ht="25.2" customHeight="1" x14ac:dyDescent="0.3">
      <c r="B11" s="8" t="s">
        <v>6</v>
      </c>
      <c r="C11" s="3" t="s">
        <v>98</v>
      </c>
    </row>
    <row r="12" spans="2:3" ht="128.4" customHeight="1" x14ac:dyDescent="0.3">
      <c r="B12" s="8" t="s">
        <v>7</v>
      </c>
      <c r="C12" s="3" t="s">
        <v>135</v>
      </c>
    </row>
    <row r="13" spans="2:3" ht="94.95" customHeight="1" x14ac:dyDescent="0.3">
      <c r="B13" s="8" t="s">
        <v>8</v>
      </c>
      <c r="C13" s="3" t="s">
        <v>99</v>
      </c>
    </row>
    <row r="14" spans="2:3" ht="269.39999999999998" customHeight="1" x14ac:dyDescent="0.3">
      <c r="B14" s="8" t="s">
        <v>9</v>
      </c>
      <c r="C14" s="3" t="s">
        <v>129</v>
      </c>
    </row>
  </sheetData>
  <mergeCells count="1">
    <mergeCell ref="B7:C7"/>
  </mergeCells>
  <conditionalFormatting sqref="C3:C5">
    <cfRule type="notContainsBlanks" dxfId="20" priority="3">
      <formula>LEN(TRIM(C3))&gt;0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708D2-CAAF-404A-9354-8798625C8C02}">
  <dimension ref="B3:D25"/>
  <sheetViews>
    <sheetView showGridLines="0" zoomScaleNormal="100" workbookViewId="0">
      <selection activeCell="D30" sqref="D30"/>
    </sheetView>
  </sheetViews>
  <sheetFormatPr defaultRowHeight="14.4" x14ac:dyDescent="0.3"/>
  <cols>
    <col min="2" max="2" width="29.21875" customWidth="1"/>
    <col min="3" max="3" width="26.33203125" customWidth="1"/>
    <col min="4" max="4" width="101.77734375" customWidth="1"/>
  </cols>
  <sheetData>
    <row r="3" spans="2:4" ht="16.2" x14ac:dyDescent="0.4">
      <c r="B3" s="5" t="s">
        <v>0</v>
      </c>
      <c r="C3" s="139" t="str">
        <f>Invulinstructie!C3</f>
        <v>Gemeente Heemskerk</v>
      </c>
      <c r="D3" s="139"/>
    </row>
    <row r="4" spans="2:4" ht="16.2" x14ac:dyDescent="0.4">
      <c r="B4" s="5" t="s">
        <v>1</v>
      </c>
      <c r="C4" s="139" t="str">
        <f>Invulinstructie!C4</f>
        <v>V3.0</v>
      </c>
      <c r="D4" s="139"/>
    </row>
    <row r="5" spans="2:4" ht="16.2" x14ac:dyDescent="0.4">
      <c r="B5" s="4" t="s">
        <v>2</v>
      </c>
      <c r="C5" s="140">
        <f>Invulinstructie!C5</f>
        <v>45839</v>
      </c>
      <c r="D5" s="139"/>
    </row>
    <row r="6" spans="2:4" ht="16.2" x14ac:dyDescent="0.4">
      <c r="B6" s="4" t="s">
        <v>10</v>
      </c>
      <c r="C6" s="141"/>
      <c r="D6" s="141"/>
    </row>
    <row r="8" spans="2:4" ht="21" x14ac:dyDescent="0.5">
      <c r="B8" s="142" t="s">
        <v>11</v>
      </c>
      <c r="C8" s="143"/>
      <c r="D8" s="144"/>
    </row>
    <row r="10" spans="2:4" ht="17.399999999999999" x14ac:dyDescent="0.3">
      <c r="B10" s="145" t="s">
        <v>12</v>
      </c>
      <c r="C10" s="146"/>
      <c r="D10" s="147"/>
    </row>
    <row r="11" spans="2:4" x14ac:dyDescent="0.3">
      <c r="B11" s="132"/>
      <c r="C11" s="133"/>
      <c r="D11" s="134"/>
    </row>
    <row r="12" spans="2:4" x14ac:dyDescent="0.3">
      <c r="B12" s="21"/>
      <c r="D12" s="35"/>
    </row>
    <row r="13" spans="2:4" ht="17.399999999999999" x14ac:dyDescent="0.3">
      <c r="B13" s="148" t="s">
        <v>13</v>
      </c>
      <c r="C13" s="149"/>
      <c r="D13" s="150"/>
    </row>
    <row r="14" spans="2:4" x14ac:dyDescent="0.3">
      <c r="B14" s="132"/>
      <c r="C14" s="133"/>
      <c r="D14" s="134"/>
    </row>
    <row r="15" spans="2:4" x14ac:dyDescent="0.3">
      <c r="B15" s="21"/>
      <c r="D15" s="35"/>
    </row>
    <row r="16" spans="2:4" ht="17.399999999999999" x14ac:dyDescent="0.3">
      <c r="B16" s="148" t="s">
        <v>14</v>
      </c>
      <c r="C16" s="149"/>
      <c r="D16" s="150"/>
    </row>
    <row r="17" spans="2:4" x14ac:dyDescent="0.3">
      <c r="B17" s="132"/>
      <c r="C17" s="133"/>
      <c r="D17" s="134"/>
    </row>
    <row r="18" spans="2:4" x14ac:dyDescent="0.3">
      <c r="B18" s="21"/>
      <c r="D18" s="35"/>
    </row>
    <row r="19" spans="2:4" ht="17.399999999999999" x14ac:dyDescent="0.3">
      <c r="B19" s="148" t="s">
        <v>15</v>
      </c>
      <c r="C19" s="149"/>
      <c r="D19" s="150"/>
    </row>
    <row r="20" spans="2:4" x14ac:dyDescent="0.3">
      <c r="B20" s="132"/>
      <c r="C20" s="133"/>
      <c r="D20" s="134"/>
    </row>
    <row r="21" spans="2:4" x14ac:dyDescent="0.3">
      <c r="B21" s="132"/>
      <c r="C21" s="133"/>
      <c r="D21" s="134"/>
    </row>
    <row r="22" spans="2:4" x14ac:dyDescent="0.3">
      <c r="B22" s="132"/>
      <c r="C22" s="133"/>
      <c r="D22" s="134"/>
    </row>
    <row r="23" spans="2:4" x14ac:dyDescent="0.3">
      <c r="B23" s="135"/>
      <c r="C23" s="136"/>
      <c r="D23" s="137"/>
    </row>
    <row r="25" spans="2:4" ht="112.5" customHeight="1" x14ac:dyDescent="0.3">
      <c r="B25" s="138" t="s">
        <v>16</v>
      </c>
      <c r="C25" s="138"/>
      <c r="D25" s="138"/>
    </row>
  </sheetData>
  <mergeCells count="14">
    <mergeCell ref="B20:D23"/>
    <mergeCell ref="B25:D25"/>
    <mergeCell ref="C3:D3"/>
    <mergeCell ref="C4:D4"/>
    <mergeCell ref="C5:D5"/>
    <mergeCell ref="C6:D6"/>
    <mergeCell ref="B8:D8"/>
    <mergeCell ref="B10:D10"/>
    <mergeCell ref="B16:D16"/>
    <mergeCell ref="B19:D19"/>
    <mergeCell ref="B17:D17"/>
    <mergeCell ref="B13:D13"/>
    <mergeCell ref="B11:D11"/>
    <mergeCell ref="B14:D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DC551-616F-446A-97DF-489C95806256}">
  <dimension ref="B3:X33"/>
  <sheetViews>
    <sheetView showGridLines="0" zoomScaleNormal="100" workbookViewId="0">
      <selection activeCell="D28" sqref="D28"/>
    </sheetView>
  </sheetViews>
  <sheetFormatPr defaultRowHeight="14.4" x14ac:dyDescent="0.3"/>
  <cols>
    <col min="2" max="2" width="47.6640625" bestFit="1" customWidth="1"/>
    <col min="3" max="3" width="18.6640625" bestFit="1" customWidth="1"/>
    <col min="4" max="4" width="19.33203125" customWidth="1"/>
  </cols>
  <sheetData>
    <row r="3" spans="2:24" ht="16.2" x14ac:dyDescent="0.4">
      <c r="B3" s="5" t="s">
        <v>0</v>
      </c>
      <c r="C3" s="152" t="str">
        <f>Invulinstructie!C3</f>
        <v>Gemeente Heemskerk</v>
      </c>
      <c r="D3" s="152"/>
    </row>
    <row r="4" spans="2:24" ht="16.2" x14ac:dyDescent="0.4">
      <c r="B4" s="5" t="s">
        <v>1</v>
      </c>
      <c r="C4" s="152" t="str">
        <f>Invulinstructie!C4</f>
        <v>V3.0</v>
      </c>
      <c r="D4" s="152"/>
    </row>
    <row r="5" spans="2:24" ht="16.2" x14ac:dyDescent="0.4">
      <c r="B5" s="4" t="s">
        <v>2</v>
      </c>
      <c r="C5" s="154">
        <f>Invulinstructie!C5</f>
        <v>45839</v>
      </c>
      <c r="D5" s="154"/>
    </row>
    <row r="6" spans="2:24" ht="16.2" x14ac:dyDescent="0.4">
      <c r="B6" s="4" t="s">
        <v>10</v>
      </c>
      <c r="C6" s="153">
        <f>'1. Ondertekening'!C6</f>
        <v>0</v>
      </c>
      <c r="D6" s="153"/>
    </row>
    <row r="8" spans="2:24" ht="21" x14ac:dyDescent="0.5">
      <c r="B8" s="131" t="s">
        <v>17</v>
      </c>
      <c r="C8" s="131"/>
      <c r="D8" s="131"/>
    </row>
    <row r="10" spans="2:24" x14ac:dyDescent="0.3">
      <c r="B10" s="117" t="s">
        <v>92</v>
      </c>
      <c r="C10" s="103" t="str">
        <f>'5. Begrotingen'!B9</f>
        <v>Netwerkcafé</v>
      </c>
      <c r="D10" s="34" t="s">
        <v>46</v>
      </c>
      <c r="E10" s="6"/>
      <c r="F10" s="6"/>
      <c r="G10" s="6"/>
      <c r="H10" s="6"/>
      <c r="I10" s="6"/>
      <c r="J10" s="6"/>
      <c r="K10" s="6"/>
      <c r="L10" s="6"/>
      <c r="M10" s="6"/>
      <c r="N10" s="6"/>
      <c r="O10" s="6"/>
      <c r="P10" s="6"/>
      <c r="Q10" s="6"/>
      <c r="R10" s="6"/>
      <c r="S10" s="6"/>
      <c r="T10" s="6"/>
      <c r="U10" s="6"/>
      <c r="V10" s="6"/>
      <c r="W10" s="6"/>
      <c r="X10" s="6"/>
    </row>
    <row r="11" spans="2:24" x14ac:dyDescent="0.3">
      <c r="B11" s="98"/>
      <c r="C11" s="99"/>
      <c r="D11" s="102"/>
      <c r="E11" s="9"/>
      <c r="F11" s="6"/>
      <c r="G11" s="6"/>
      <c r="H11" s="6"/>
      <c r="I11" s="6"/>
      <c r="J11" s="6"/>
      <c r="K11" s="6"/>
      <c r="L11" s="6"/>
      <c r="M11" s="6"/>
      <c r="N11" s="6"/>
      <c r="O11" s="6"/>
      <c r="P11" s="6"/>
      <c r="Q11" s="6"/>
      <c r="R11" s="6"/>
      <c r="S11" s="6"/>
      <c r="T11" s="6"/>
      <c r="U11" s="6"/>
      <c r="V11" s="6"/>
      <c r="W11" s="6"/>
      <c r="X11" s="6"/>
    </row>
    <row r="12" spans="2:24" x14ac:dyDescent="0.3">
      <c r="B12" s="9" t="s">
        <v>120</v>
      </c>
      <c r="C12" s="38">
        <f>'5. Begrotingen'!C13</f>
        <v>0</v>
      </c>
      <c r="D12" s="38">
        <f>SUM(C12:C12)</f>
        <v>0</v>
      </c>
      <c r="E12" s="6"/>
      <c r="F12" s="6"/>
      <c r="G12" s="6"/>
      <c r="H12" s="6"/>
      <c r="I12" s="6"/>
      <c r="J12" s="6"/>
      <c r="K12" s="6"/>
      <c r="L12" s="6"/>
      <c r="M12" s="6"/>
      <c r="N12" s="6"/>
      <c r="O12" s="6"/>
      <c r="P12" s="6"/>
      <c r="Q12" s="6"/>
      <c r="R12" s="6"/>
      <c r="S12" s="6"/>
      <c r="T12" s="6"/>
      <c r="U12" s="6"/>
      <c r="V12" s="6"/>
      <c r="W12" s="6"/>
      <c r="X12" s="6"/>
    </row>
    <row r="13" spans="2:24" x14ac:dyDescent="0.3">
      <c r="B13" s="24" t="s">
        <v>19</v>
      </c>
      <c r="C13" s="37">
        <f>'5. Begrotingen'!C14</f>
        <v>0</v>
      </c>
      <c r="D13" s="37">
        <f>SUM(C13:C13)</f>
        <v>0</v>
      </c>
      <c r="E13" s="6"/>
      <c r="F13" s="6"/>
      <c r="G13" s="6"/>
      <c r="H13" s="6"/>
      <c r="I13" s="6"/>
      <c r="J13" s="6"/>
      <c r="K13" s="6"/>
      <c r="L13" s="6"/>
      <c r="M13" s="6"/>
      <c r="N13" s="6"/>
      <c r="O13" s="6"/>
      <c r="P13" s="6"/>
      <c r="Q13" s="6"/>
      <c r="R13" s="6"/>
      <c r="S13" s="6"/>
      <c r="T13" s="6"/>
      <c r="U13" s="6"/>
      <c r="V13" s="6"/>
      <c r="W13" s="6"/>
      <c r="X13" s="6"/>
    </row>
    <row r="14" spans="2:24" x14ac:dyDescent="0.3">
      <c r="B14" s="9"/>
      <c r="C14" s="37"/>
      <c r="D14" s="38"/>
      <c r="E14" s="6"/>
      <c r="F14" s="6"/>
      <c r="G14" s="6"/>
      <c r="H14" s="6"/>
      <c r="I14" s="6"/>
      <c r="J14" s="6"/>
      <c r="K14" s="6"/>
      <c r="L14" s="6"/>
      <c r="M14" s="6"/>
      <c r="N14" s="6"/>
      <c r="O14" s="6"/>
      <c r="P14" s="6"/>
      <c r="Q14" s="6"/>
      <c r="R14" s="6"/>
      <c r="S14" s="6"/>
      <c r="T14" s="6"/>
      <c r="U14" s="6"/>
      <c r="V14" s="6"/>
      <c r="W14" s="6"/>
      <c r="X14" s="6"/>
    </row>
    <row r="15" spans="2:24" x14ac:dyDescent="0.3">
      <c r="B15" s="9" t="s">
        <v>100</v>
      </c>
      <c r="C15" s="38">
        <f>'5. Begrotingen'!C16</f>
        <v>0</v>
      </c>
      <c r="D15" s="38">
        <f t="shared" ref="D15:D20" si="0">SUM(C15:C15)</f>
        <v>0</v>
      </c>
      <c r="E15" s="6"/>
      <c r="F15" s="6"/>
      <c r="G15" s="6"/>
      <c r="H15" s="6"/>
      <c r="I15" s="6"/>
      <c r="J15" s="6"/>
      <c r="K15" s="6"/>
      <c r="L15" s="6"/>
      <c r="M15" s="6"/>
      <c r="N15" s="6"/>
      <c r="O15" s="6"/>
      <c r="P15" s="6"/>
      <c r="Q15" s="6"/>
      <c r="R15" s="6"/>
      <c r="S15" s="6"/>
      <c r="T15" s="6"/>
      <c r="U15" s="6"/>
      <c r="V15" s="6"/>
      <c r="W15" s="6"/>
      <c r="X15" s="6"/>
    </row>
    <row r="16" spans="2:24" x14ac:dyDescent="0.3">
      <c r="B16" s="9" t="s">
        <v>101</v>
      </c>
      <c r="C16" s="38">
        <f>'5. Begrotingen'!C17</f>
        <v>0</v>
      </c>
      <c r="D16" s="38">
        <f t="shared" si="0"/>
        <v>0</v>
      </c>
      <c r="E16" s="6"/>
      <c r="F16" s="6"/>
      <c r="G16" s="6"/>
      <c r="H16" s="6"/>
      <c r="I16" s="6"/>
      <c r="J16" s="6"/>
      <c r="K16" s="6"/>
      <c r="L16" s="6"/>
      <c r="M16" s="6"/>
      <c r="N16" s="6"/>
      <c r="O16" s="6"/>
      <c r="P16" s="6"/>
      <c r="Q16" s="6"/>
      <c r="R16" s="6"/>
      <c r="S16" s="6"/>
      <c r="T16" s="6"/>
      <c r="U16" s="6"/>
      <c r="V16" s="6"/>
      <c r="W16" s="6"/>
      <c r="X16" s="6"/>
    </row>
    <row r="17" spans="2:24" x14ac:dyDescent="0.3">
      <c r="B17" s="9" t="s">
        <v>112</v>
      </c>
      <c r="C17" s="38">
        <f>'5. Begrotingen'!C18</f>
        <v>0</v>
      </c>
      <c r="D17" s="38">
        <f t="shared" si="0"/>
        <v>0</v>
      </c>
      <c r="E17" s="6"/>
      <c r="F17" s="6"/>
      <c r="G17" s="6"/>
      <c r="H17" s="6"/>
      <c r="I17" s="6"/>
      <c r="J17" s="6"/>
      <c r="K17" s="6"/>
      <c r="L17" s="6"/>
      <c r="M17" s="6"/>
      <c r="N17" s="6"/>
      <c r="O17" s="6"/>
      <c r="P17" s="6"/>
      <c r="Q17" s="6"/>
      <c r="R17" s="6"/>
      <c r="S17" s="6"/>
      <c r="T17" s="6"/>
      <c r="U17" s="6"/>
      <c r="V17" s="6"/>
      <c r="W17" s="6"/>
      <c r="X17" s="6"/>
    </row>
    <row r="18" spans="2:24" x14ac:dyDescent="0.3">
      <c r="B18" s="9" t="s">
        <v>22</v>
      </c>
      <c r="C18" s="38">
        <f>'5. Begrotingen'!C19</f>
        <v>0</v>
      </c>
      <c r="D18" s="38">
        <f t="shared" si="0"/>
        <v>0</v>
      </c>
      <c r="E18" s="6"/>
      <c r="F18" s="6"/>
      <c r="G18" s="6"/>
      <c r="H18" s="6"/>
      <c r="I18" s="6"/>
      <c r="J18" s="6"/>
      <c r="K18" s="6"/>
      <c r="L18" s="6"/>
      <c r="M18" s="6"/>
      <c r="N18" s="6"/>
      <c r="O18" s="6"/>
      <c r="P18" s="6"/>
      <c r="Q18" s="6"/>
      <c r="R18" s="6"/>
      <c r="S18" s="6"/>
      <c r="T18" s="6"/>
      <c r="U18" s="6"/>
      <c r="V18" s="6"/>
      <c r="W18" s="6"/>
      <c r="X18" s="6"/>
    </row>
    <row r="19" spans="2:24" x14ac:dyDescent="0.3">
      <c r="B19" s="9" t="s">
        <v>23</v>
      </c>
      <c r="C19" s="38">
        <f>'5. Begrotingen'!C20</f>
        <v>0</v>
      </c>
      <c r="D19" s="38">
        <f t="shared" si="0"/>
        <v>0</v>
      </c>
      <c r="E19" s="6"/>
      <c r="F19" s="6"/>
      <c r="G19" s="6"/>
      <c r="H19" s="6"/>
      <c r="I19" s="6"/>
      <c r="J19" s="6"/>
      <c r="K19" s="6"/>
      <c r="L19" s="6"/>
      <c r="M19" s="6"/>
      <c r="N19" s="6"/>
      <c r="O19" s="6"/>
      <c r="P19" s="6"/>
      <c r="Q19" s="6"/>
      <c r="R19" s="6"/>
      <c r="S19" s="6"/>
      <c r="T19" s="6"/>
      <c r="U19" s="6"/>
      <c r="V19" s="6"/>
      <c r="W19" s="6"/>
      <c r="X19" s="6"/>
    </row>
    <row r="20" spans="2:24" x14ac:dyDescent="0.3">
      <c r="B20" s="59" t="s">
        <v>102</v>
      </c>
      <c r="C20" s="37">
        <f>'5. Begrotingen'!C21</f>
        <v>0</v>
      </c>
      <c r="D20" s="37">
        <f t="shared" si="0"/>
        <v>0</v>
      </c>
      <c r="E20" s="6"/>
      <c r="F20" s="6"/>
      <c r="G20" s="6"/>
      <c r="H20" s="6"/>
      <c r="I20" s="6"/>
      <c r="J20" s="6"/>
      <c r="K20" s="6"/>
      <c r="L20" s="6"/>
      <c r="M20" s="6"/>
      <c r="N20" s="6"/>
      <c r="O20" s="6"/>
      <c r="P20" s="6"/>
      <c r="Q20" s="6"/>
      <c r="R20" s="6"/>
      <c r="S20" s="6"/>
      <c r="T20" s="6"/>
      <c r="U20" s="6"/>
      <c r="V20" s="6"/>
      <c r="W20" s="6"/>
      <c r="X20" s="6"/>
    </row>
    <row r="21" spans="2:24" x14ac:dyDescent="0.3">
      <c r="B21" s="9"/>
      <c r="C21" s="37"/>
      <c r="D21" s="38"/>
      <c r="E21" s="6"/>
      <c r="F21" s="6"/>
      <c r="G21" s="6"/>
      <c r="H21" s="6"/>
      <c r="I21" s="6"/>
      <c r="J21" s="6"/>
      <c r="K21" s="6"/>
      <c r="L21" s="6"/>
      <c r="M21" s="6"/>
      <c r="N21" s="6"/>
      <c r="O21" s="6"/>
      <c r="P21" s="6"/>
      <c r="Q21" s="6"/>
      <c r="R21" s="6"/>
      <c r="S21" s="6"/>
      <c r="T21" s="6"/>
      <c r="U21" s="6"/>
      <c r="V21" s="6"/>
      <c r="W21" s="6"/>
      <c r="X21" s="6"/>
    </row>
    <row r="22" spans="2:24" x14ac:dyDescent="0.3">
      <c r="B22" s="9" t="s">
        <v>103</v>
      </c>
      <c r="C22" s="38">
        <f>'5. Begrotingen'!C23</f>
        <v>0</v>
      </c>
      <c r="D22" s="38">
        <f>SUM(C22:C22)</f>
        <v>0</v>
      </c>
      <c r="E22" s="6"/>
      <c r="F22" s="6"/>
      <c r="G22" s="6"/>
      <c r="H22" s="6"/>
      <c r="I22" s="6"/>
      <c r="J22" s="6"/>
      <c r="K22" s="6"/>
      <c r="L22" s="6"/>
      <c r="M22" s="6"/>
      <c r="N22" s="6"/>
      <c r="O22" s="6"/>
      <c r="P22" s="6"/>
      <c r="Q22" s="6"/>
      <c r="R22" s="6"/>
      <c r="S22" s="6"/>
      <c r="T22" s="6"/>
      <c r="U22" s="6"/>
      <c r="V22" s="6"/>
      <c r="W22" s="6"/>
      <c r="X22" s="6"/>
    </row>
    <row r="23" spans="2:24" x14ac:dyDescent="0.3">
      <c r="B23" s="9" t="s">
        <v>107</v>
      </c>
      <c r="C23" s="101" t="e">
        <f>'5. Begrotingen'!C24</f>
        <v>#DIV/0!</v>
      </c>
      <c r="D23" s="38"/>
      <c r="E23" s="6"/>
      <c r="F23" s="6"/>
      <c r="G23" s="6"/>
      <c r="H23" s="6"/>
      <c r="I23" s="6"/>
      <c r="J23" s="6"/>
      <c r="K23" s="6"/>
      <c r="L23" s="6"/>
      <c r="M23" s="6"/>
      <c r="N23" s="6"/>
      <c r="O23" s="6"/>
      <c r="P23" s="6"/>
      <c r="Q23" s="6"/>
      <c r="R23" s="6"/>
      <c r="S23" s="6"/>
      <c r="T23" s="6"/>
      <c r="U23" s="6"/>
      <c r="V23" s="6"/>
      <c r="W23" s="6"/>
      <c r="X23" s="6"/>
    </row>
    <row r="24" spans="2:24" x14ac:dyDescent="0.3">
      <c r="B24" s="9"/>
      <c r="C24" s="37"/>
      <c r="D24" s="38"/>
      <c r="E24" s="6"/>
      <c r="F24" s="6"/>
      <c r="G24" s="6"/>
      <c r="H24" s="6"/>
      <c r="I24" s="6"/>
      <c r="J24" s="6"/>
      <c r="K24" s="6"/>
      <c r="L24" s="6"/>
      <c r="M24" s="6"/>
      <c r="N24" s="6"/>
      <c r="O24" s="6"/>
      <c r="P24" s="6"/>
      <c r="Q24" s="6"/>
      <c r="R24" s="6"/>
      <c r="S24" s="6"/>
      <c r="T24" s="6"/>
      <c r="U24" s="6"/>
      <c r="V24" s="6"/>
      <c r="W24" s="6"/>
      <c r="X24" s="6"/>
    </row>
    <row r="25" spans="2:24" x14ac:dyDescent="0.3">
      <c r="B25" s="9" t="s">
        <v>104</v>
      </c>
      <c r="C25" s="38">
        <f>'5. Begrotingen'!C26</f>
        <v>0</v>
      </c>
      <c r="D25" s="38">
        <f>SUM(C25:C25)</f>
        <v>0</v>
      </c>
      <c r="E25" s="6"/>
      <c r="F25" s="6"/>
      <c r="G25" s="6"/>
      <c r="H25" s="6"/>
      <c r="I25" s="6"/>
      <c r="J25" s="6"/>
      <c r="K25" s="6"/>
      <c r="L25" s="6"/>
      <c r="M25" s="6"/>
      <c r="N25" s="6"/>
      <c r="O25" s="6"/>
      <c r="P25" s="6"/>
      <c r="Q25" s="6"/>
      <c r="R25" s="6"/>
      <c r="S25" s="6"/>
      <c r="T25" s="6"/>
      <c r="U25" s="6"/>
      <c r="V25" s="6"/>
      <c r="W25" s="6"/>
      <c r="X25" s="6"/>
    </row>
    <row r="26" spans="2:24" x14ac:dyDescent="0.3">
      <c r="B26" s="24" t="s">
        <v>116</v>
      </c>
      <c r="C26" s="37">
        <f>'5. Begrotingen'!C27</f>
        <v>0</v>
      </c>
      <c r="D26" s="37">
        <f>SUM(C26:C26)</f>
        <v>0</v>
      </c>
      <c r="E26" s="6"/>
      <c r="F26" s="6"/>
      <c r="G26" s="6"/>
      <c r="H26" s="6"/>
      <c r="I26" s="6"/>
      <c r="J26" s="6"/>
      <c r="K26" s="6"/>
      <c r="L26" s="6"/>
      <c r="M26" s="6"/>
      <c r="N26" s="6"/>
      <c r="O26" s="6"/>
      <c r="P26" s="6"/>
      <c r="Q26" s="6"/>
      <c r="R26" s="6"/>
      <c r="S26" s="6"/>
      <c r="T26" s="6"/>
      <c r="U26" s="6"/>
      <c r="V26" s="6"/>
      <c r="W26" s="6"/>
      <c r="X26" s="6"/>
    </row>
    <row r="27" spans="2:24" x14ac:dyDescent="0.3">
      <c r="B27" s="9"/>
      <c r="C27" s="39"/>
      <c r="D27" s="39"/>
      <c r="E27" s="6"/>
      <c r="F27" s="6"/>
      <c r="G27" s="6"/>
      <c r="H27" s="6"/>
      <c r="I27" s="6"/>
      <c r="J27" s="6"/>
      <c r="K27" s="6"/>
      <c r="L27" s="6"/>
      <c r="M27" s="6"/>
      <c r="N27" s="6"/>
      <c r="O27" s="6"/>
      <c r="P27" s="6"/>
      <c r="Q27" s="6"/>
      <c r="R27" s="6"/>
      <c r="S27" s="6"/>
      <c r="T27" s="6"/>
      <c r="U27" s="6"/>
      <c r="V27" s="6"/>
      <c r="W27" s="6"/>
      <c r="X27" s="6"/>
    </row>
    <row r="28" spans="2:24" x14ac:dyDescent="0.3">
      <c r="B28" s="9" t="s">
        <v>93</v>
      </c>
      <c r="C28" s="118"/>
      <c r="D28" s="38">
        <f>'3. Vaste Verreken Prijzen'!J30</f>
        <v>0</v>
      </c>
      <c r="E28" s="6"/>
      <c r="F28" s="6"/>
      <c r="G28" s="6"/>
      <c r="H28" s="6"/>
      <c r="I28" s="6"/>
      <c r="J28" s="6"/>
      <c r="K28" s="6"/>
      <c r="L28" s="6"/>
      <c r="M28" s="6"/>
      <c r="N28" s="6"/>
      <c r="O28" s="6"/>
      <c r="P28" s="6"/>
      <c r="Q28" s="6"/>
      <c r="R28" s="6"/>
      <c r="S28" s="6"/>
      <c r="T28" s="6"/>
      <c r="U28" s="6"/>
      <c r="V28" s="6"/>
      <c r="W28" s="6"/>
      <c r="X28" s="6"/>
    </row>
    <row r="29" spans="2:24" x14ac:dyDescent="0.3">
      <c r="B29" s="9" t="s">
        <v>94</v>
      </c>
      <c r="C29" s="118"/>
      <c r="D29" s="38">
        <f>'4. Integr. uurtarief banqueting'!I37</f>
        <v>0</v>
      </c>
      <c r="E29" s="6"/>
      <c r="F29" s="6"/>
      <c r="G29" s="6"/>
      <c r="H29" s="6"/>
      <c r="I29" s="6"/>
      <c r="J29" s="6"/>
      <c r="K29" s="6"/>
      <c r="L29" s="6"/>
      <c r="M29" s="6"/>
      <c r="N29" s="6"/>
      <c r="O29" s="6"/>
      <c r="P29" s="6"/>
      <c r="Q29" s="6"/>
      <c r="R29" s="6"/>
      <c r="S29" s="6"/>
      <c r="T29" s="6"/>
      <c r="U29" s="6"/>
      <c r="V29" s="6"/>
      <c r="W29" s="6"/>
      <c r="X29" s="6"/>
    </row>
    <row r="30" spans="2:24" x14ac:dyDescent="0.3">
      <c r="B30" s="9" t="s">
        <v>111</v>
      </c>
      <c r="C30" s="38">
        <f>'5. Begrotingen'!H20</f>
        <v>0</v>
      </c>
      <c r="D30" s="38">
        <f>SUM(C30:C30)</f>
        <v>0</v>
      </c>
      <c r="E30" s="6"/>
      <c r="F30" s="6"/>
      <c r="G30" s="6"/>
      <c r="H30" s="6"/>
      <c r="I30" s="6"/>
      <c r="J30" s="6"/>
      <c r="K30" s="6"/>
      <c r="L30" s="6"/>
      <c r="M30" s="6"/>
      <c r="N30" s="6"/>
      <c r="O30" s="6"/>
      <c r="P30" s="6"/>
      <c r="Q30" s="6"/>
      <c r="R30" s="6"/>
      <c r="S30" s="6"/>
      <c r="T30" s="6"/>
      <c r="U30" s="6"/>
      <c r="V30" s="6"/>
      <c r="W30" s="6"/>
      <c r="X30" s="6"/>
    </row>
    <row r="31" spans="2:24" x14ac:dyDescent="0.3">
      <c r="B31" s="59" t="s">
        <v>115</v>
      </c>
      <c r="C31" s="37"/>
      <c r="D31" s="40">
        <f>SUM(D28:D30)</f>
        <v>0</v>
      </c>
      <c r="E31" s="6"/>
      <c r="F31" s="6"/>
      <c r="G31" s="6"/>
      <c r="H31" s="6"/>
      <c r="I31" s="6"/>
      <c r="J31" s="6"/>
      <c r="K31" s="6"/>
      <c r="L31" s="6"/>
      <c r="M31" s="6"/>
      <c r="N31" s="6"/>
      <c r="O31" s="6"/>
      <c r="P31" s="6"/>
      <c r="Q31" s="6"/>
      <c r="R31" s="6"/>
      <c r="S31" s="6"/>
      <c r="T31" s="6"/>
      <c r="U31" s="6"/>
      <c r="V31" s="6"/>
      <c r="W31" s="6"/>
      <c r="X31" s="6"/>
    </row>
    <row r="32" spans="2:24" x14ac:dyDescent="0.3">
      <c r="B32" s="9"/>
      <c r="C32" s="119"/>
      <c r="D32" s="39"/>
      <c r="E32" s="6"/>
      <c r="F32" s="6"/>
      <c r="G32" s="6"/>
      <c r="H32" s="6"/>
      <c r="I32" s="6"/>
      <c r="J32" s="6"/>
      <c r="K32" s="6"/>
      <c r="L32" s="6"/>
      <c r="M32" s="6"/>
      <c r="N32" s="6"/>
      <c r="O32" s="6"/>
      <c r="P32" s="6"/>
      <c r="Q32" s="6"/>
      <c r="R32" s="6"/>
      <c r="S32" s="6"/>
      <c r="T32" s="6"/>
      <c r="U32" s="6"/>
      <c r="V32" s="6"/>
      <c r="W32" s="6"/>
      <c r="X32" s="6"/>
    </row>
    <row r="33" spans="2:24" x14ac:dyDescent="0.3">
      <c r="B33" s="151" t="s">
        <v>95</v>
      </c>
      <c r="C33" s="151"/>
      <c r="D33" s="100">
        <f>D26+D31</f>
        <v>0</v>
      </c>
      <c r="E33" s="6"/>
      <c r="F33" s="6"/>
      <c r="G33" s="6"/>
      <c r="H33" s="6"/>
      <c r="I33" s="6"/>
      <c r="J33" s="6"/>
      <c r="K33" s="6"/>
      <c r="L33" s="6"/>
      <c r="M33" s="6"/>
      <c r="N33" s="6"/>
      <c r="O33" s="6"/>
      <c r="P33" s="6"/>
      <c r="Q33" s="6"/>
      <c r="R33" s="6"/>
      <c r="S33" s="6"/>
      <c r="T33" s="6"/>
      <c r="U33" s="6"/>
      <c r="V33" s="6"/>
      <c r="W33" s="6"/>
      <c r="X33" s="6"/>
    </row>
  </sheetData>
  <mergeCells count="6">
    <mergeCell ref="B33:C33"/>
    <mergeCell ref="C4:D4"/>
    <mergeCell ref="C3:D3"/>
    <mergeCell ref="B8:D8"/>
    <mergeCell ref="C6:D6"/>
    <mergeCell ref="C5:D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F018-625E-4CF3-B05B-C8DCCC509D3C}">
  <dimension ref="C3:T30"/>
  <sheetViews>
    <sheetView showGridLines="0" zoomScale="90" zoomScaleNormal="90" workbookViewId="0">
      <selection activeCell="J13" sqref="J13"/>
    </sheetView>
  </sheetViews>
  <sheetFormatPr defaultRowHeight="14.4" x14ac:dyDescent="0.3"/>
  <cols>
    <col min="3" max="3" width="94.109375" customWidth="1"/>
    <col min="4" max="4" width="11.6640625" customWidth="1"/>
    <col min="5" max="5" width="11" style="47" customWidth="1"/>
    <col min="6" max="6" width="20.109375" customWidth="1"/>
    <col min="7" max="7" width="22" customWidth="1"/>
    <col min="8" max="8" width="19.77734375" customWidth="1"/>
    <col min="9" max="9" width="25.21875" customWidth="1"/>
    <col min="10" max="10" width="24.109375" customWidth="1"/>
  </cols>
  <sheetData>
    <row r="3" spans="3:20" ht="16.2" x14ac:dyDescent="0.4">
      <c r="C3" s="5" t="s">
        <v>0</v>
      </c>
      <c r="D3" s="158" t="str">
        <f>Invulinstructie!C3</f>
        <v>Gemeente Heemskerk</v>
      </c>
      <c r="E3" s="159"/>
      <c r="F3" s="159"/>
      <c r="G3" s="159"/>
      <c r="H3" s="159"/>
      <c r="I3" s="159"/>
      <c r="J3" s="160"/>
      <c r="K3" s="26"/>
    </row>
    <row r="4" spans="3:20" ht="16.2" x14ac:dyDescent="0.4">
      <c r="C4" s="5" t="s">
        <v>1</v>
      </c>
      <c r="D4" s="161" t="str">
        <f>Invulinstructie!C4</f>
        <v>V3.0</v>
      </c>
      <c r="E4" s="162"/>
      <c r="F4" s="162"/>
      <c r="G4" s="162"/>
      <c r="H4" s="162"/>
      <c r="I4" s="162"/>
      <c r="J4" s="163"/>
    </row>
    <row r="5" spans="3:20" ht="16.2" x14ac:dyDescent="0.4">
      <c r="C5" s="4" t="s">
        <v>2</v>
      </c>
      <c r="D5" s="164">
        <f>Invulinstructie!C5</f>
        <v>45839</v>
      </c>
      <c r="E5" s="165"/>
      <c r="F5" s="165"/>
      <c r="G5" s="165"/>
      <c r="H5" s="165"/>
      <c r="I5" s="165"/>
      <c r="J5" s="166"/>
    </row>
    <row r="6" spans="3:20" ht="16.2" x14ac:dyDescent="0.4">
      <c r="C6" s="4" t="s">
        <v>10</v>
      </c>
      <c r="D6" s="161">
        <f>'1. Ondertekening'!C6</f>
        <v>0</v>
      </c>
      <c r="E6" s="162"/>
      <c r="F6" s="162"/>
      <c r="G6" s="162"/>
      <c r="H6" s="162"/>
      <c r="I6" s="162"/>
      <c r="J6" s="163"/>
    </row>
    <row r="8" spans="3:20" ht="21" x14ac:dyDescent="0.5">
      <c r="C8" s="131" t="s">
        <v>57</v>
      </c>
      <c r="D8" s="131"/>
      <c r="E8" s="131"/>
      <c r="F8" s="131"/>
      <c r="G8" s="131"/>
      <c r="H8" s="131"/>
      <c r="I8" s="131"/>
      <c r="J8" s="131"/>
    </row>
    <row r="9" spans="3:20" x14ac:dyDescent="0.3">
      <c r="T9" s="36"/>
    </row>
    <row r="10" spans="3:20" ht="52.2" x14ac:dyDescent="0.3">
      <c r="C10" s="42" t="s">
        <v>58</v>
      </c>
      <c r="D10" s="43" t="s">
        <v>59</v>
      </c>
      <c r="E10" s="43" t="s">
        <v>60</v>
      </c>
      <c r="F10" s="43" t="s">
        <v>61</v>
      </c>
      <c r="G10" s="43" t="s">
        <v>62</v>
      </c>
      <c r="H10" s="44" t="s">
        <v>63</v>
      </c>
      <c r="I10" s="43" t="s">
        <v>64</v>
      </c>
      <c r="J10" s="43" t="s">
        <v>65</v>
      </c>
      <c r="Q10" s="36"/>
    </row>
    <row r="11" spans="3:20" x14ac:dyDescent="0.3">
      <c r="C11" s="21"/>
      <c r="J11" s="35"/>
    </row>
    <row r="12" spans="3:20" x14ac:dyDescent="0.3">
      <c r="C12" s="24" t="s">
        <v>66</v>
      </c>
      <c r="J12" s="35"/>
    </row>
    <row r="13" spans="3:20" x14ac:dyDescent="0.3">
      <c r="C13" s="17" t="s">
        <v>131</v>
      </c>
      <c r="D13" s="28">
        <v>0</v>
      </c>
      <c r="E13" s="123">
        <v>0</v>
      </c>
      <c r="F13" s="29">
        <f>D13+(D13*E13)</f>
        <v>0</v>
      </c>
      <c r="G13" s="31">
        <v>3.22</v>
      </c>
      <c r="H13" s="51">
        <v>500</v>
      </c>
      <c r="I13" s="29">
        <f>D13*H13</f>
        <v>0</v>
      </c>
      <c r="J13" s="29">
        <f t="shared" ref="J13:J14" si="0">F13*H13</f>
        <v>0</v>
      </c>
    </row>
    <row r="14" spans="3:20" x14ac:dyDescent="0.3">
      <c r="C14" s="112" t="s">
        <v>132</v>
      </c>
      <c r="D14" s="28">
        <v>0</v>
      </c>
      <c r="E14" s="123">
        <v>0</v>
      </c>
      <c r="F14" s="29">
        <f>D14+(D14*E14)</f>
        <v>0</v>
      </c>
      <c r="G14" s="31">
        <v>4.8499999999999996</v>
      </c>
      <c r="H14" s="51">
        <v>500</v>
      </c>
      <c r="I14" s="29">
        <f>D14*H14</f>
        <v>0</v>
      </c>
      <c r="J14" s="29">
        <f t="shared" si="0"/>
        <v>0</v>
      </c>
    </row>
    <row r="15" spans="3:20" x14ac:dyDescent="0.3">
      <c r="C15" s="21"/>
      <c r="D15" s="6"/>
      <c r="E15" s="124"/>
      <c r="F15" s="6"/>
      <c r="H15" s="6"/>
      <c r="J15" s="35"/>
    </row>
    <row r="16" spans="3:20" x14ac:dyDescent="0.3">
      <c r="C16" s="24" t="s">
        <v>67</v>
      </c>
      <c r="D16" s="6"/>
      <c r="E16" s="124"/>
      <c r="F16" s="6"/>
      <c r="H16" s="6"/>
      <c r="J16" s="35"/>
    </row>
    <row r="17" spans="3:10" x14ac:dyDescent="0.3">
      <c r="C17" s="41" t="s">
        <v>124</v>
      </c>
      <c r="D17" s="28">
        <v>0</v>
      </c>
      <c r="E17" s="123">
        <v>0</v>
      </c>
      <c r="F17" s="29">
        <f t="shared" ref="F17:F18" si="1">D17+(D17*E17)</f>
        <v>0</v>
      </c>
      <c r="G17" s="31">
        <v>8.18</v>
      </c>
      <c r="H17" s="51">
        <v>500</v>
      </c>
      <c r="I17" s="29">
        <f t="shared" ref="I17:I18" si="2">D17*H17</f>
        <v>0</v>
      </c>
      <c r="J17" s="29">
        <f t="shared" ref="J17:J18" si="3">F17*H17</f>
        <v>0</v>
      </c>
    </row>
    <row r="18" spans="3:10" x14ac:dyDescent="0.3">
      <c r="C18" s="41" t="s">
        <v>123</v>
      </c>
      <c r="D18" s="28">
        <v>0</v>
      </c>
      <c r="E18" s="123">
        <v>0</v>
      </c>
      <c r="F18" s="29">
        <f t="shared" si="1"/>
        <v>0</v>
      </c>
      <c r="G18" s="31">
        <v>11.01</v>
      </c>
      <c r="H18" s="51">
        <v>500</v>
      </c>
      <c r="I18" s="29">
        <f t="shared" si="2"/>
        <v>0</v>
      </c>
      <c r="J18" s="29">
        <f t="shared" si="3"/>
        <v>0</v>
      </c>
    </row>
    <row r="19" spans="3:10" x14ac:dyDescent="0.3">
      <c r="C19" s="21"/>
      <c r="D19" s="6"/>
      <c r="E19" s="124"/>
      <c r="F19" s="6"/>
      <c r="H19" s="6"/>
      <c r="J19" s="35"/>
    </row>
    <row r="20" spans="3:10" x14ac:dyDescent="0.3">
      <c r="C20" s="24" t="s">
        <v>69</v>
      </c>
      <c r="D20" s="6"/>
      <c r="E20" s="124"/>
      <c r="F20" s="6"/>
      <c r="H20" s="6"/>
      <c r="J20" s="35"/>
    </row>
    <row r="21" spans="3:10" ht="27" x14ac:dyDescent="0.3">
      <c r="C21" s="111" t="s">
        <v>125</v>
      </c>
      <c r="D21" s="28">
        <v>0</v>
      </c>
      <c r="E21" s="123">
        <v>0</v>
      </c>
      <c r="F21" s="29">
        <f t="shared" ref="F21:F22" si="4">D21+(D21*E21)</f>
        <v>0</v>
      </c>
      <c r="G21" s="31">
        <v>2.59</v>
      </c>
      <c r="H21" s="51">
        <v>500</v>
      </c>
      <c r="I21" s="29">
        <f t="shared" ref="I21:I22" si="5">D21*H21</f>
        <v>0</v>
      </c>
      <c r="J21" s="29">
        <f t="shared" ref="J21:J22" si="6">F21*H21</f>
        <v>0</v>
      </c>
    </row>
    <row r="22" spans="3:10" ht="27" x14ac:dyDescent="0.3">
      <c r="C22" s="111" t="s">
        <v>126</v>
      </c>
      <c r="D22" s="28">
        <v>0</v>
      </c>
      <c r="E22" s="123">
        <v>0</v>
      </c>
      <c r="F22" s="29">
        <f t="shared" si="4"/>
        <v>0</v>
      </c>
      <c r="G22" s="31">
        <v>4.54</v>
      </c>
      <c r="H22" s="51">
        <v>500</v>
      </c>
      <c r="I22" s="29">
        <f t="shared" si="5"/>
        <v>0</v>
      </c>
      <c r="J22" s="29">
        <f t="shared" si="6"/>
        <v>0</v>
      </c>
    </row>
    <row r="23" spans="3:10" x14ac:dyDescent="0.3">
      <c r="C23" s="21"/>
      <c r="D23" s="6"/>
      <c r="E23" s="124"/>
      <c r="F23" s="6"/>
      <c r="H23" s="6"/>
      <c r="J23" s="35"/>
    </row>
    <row r="24" spans="3:10" x14ac:dyDescent="0.3">
      <c r="C24" s="24" t="s">
        <v>68</v>
      </c>
      <c r="D24" s="6"/>
      <c r="E24" s="124"/>
      <c r="F24" s="6"/>
      <c r="H24" s="6"/>
      <c r="J24" s="35"/>
    </row>
    <row r="25" spans="3:10" ht="27" x14ac:dyDescent="0.3">
      <c r="C25" s="121" t="s">
        <v>127</v>
      </c>
      <c r="D25" s="28">
        <v>0</v>
      </c>
      <c r="E25" s="123">
        <v>0</v>
      </c>
      <c r="F25" s="29">
        <f t="shared" ref="F25" si="7">D25+(D25*E25)</f>
        <v>0</v>
      </c>
      <c r="G25" s="31">
        <v>6.49</v>
      </c>
      <c r="H25" s="51">
        <v>500</v>
      </c>
      <c r="I25" s="29">
        <f t="shared" ref="I25" si="8">D25*H25</f>
        <v>0</v>
      </c>
      <c r="J25" s="122">
        <f t="shared" ref="J25" si="9">F25*H25</f>
        <v>0</v>
      </c>
    </row>
    <row r="26" spans="3:10" x14ac:dyDescent="0.3">
      <c r="C26" s="120"/>
      <c r="D26" s="6"/>
      <c r="E26" s="124"/>
      <c r="F26" s="6"/>
      <c r="H26" s="6"/>
      <c r="J26" s="125"/>
    </row>
    <row r="27" spans="3:10" x14ac:dyDescent="0.3">
      <c r="C27" s="24" t="s">
        <v>128</v>
      </c>
      <c r="D27" s="6"/>
      <c r="E27" s="124"/>
      <c r="F27" s="6"/>
      <c r="H27" s="6"/>
      <c r="J27" s="35"/>
    </row>
    <row r="28" spans="3:10" x14ac:dyDescent="0.3">
      <c r="C28" s="17" t="s">
        <v>133</v>
      </c>
      <c r="D28" s="28">
        <v>0</v>
      </c>
      <c r="E28" s="123">
        <v>0</v>
      </c>
      <c r="F28" s="29">
        <f t="shared" ref="F28" si="10">D28+(D28*E28)</f>
        <v>0</v>
      </c>
      <c r="G28" s="126"/>
      <c r="H28" s="51">
        <v>260</v>
      </c>
      <c r="I28" s="29">
        <f t="shared" ref="I28" si="11">D28*H28</f>
        <v>0</v>
      </c>
      <c r="J28" s="29">
        <f t="shared" ref="J28" si="12">F28*H28</f>
        <v>0</v>
      </c>
    </row>
    <row r="30" spans="3:10" x14ac:dyDescent="0.3">
      <c r="G30" s="155" t="s">
        <v>70</v>
      </c>
      <c r="H30" s="156"/>
      <c r="I30" s="157"/>
      <c r="J30" s="32">
        <f>SUM(J13:J25)</f>
        <v>0</v>
      </c>
    </row>
  </sheetData>
  <mergeCells count="6">
    <mergeCell ref="G30:I30"/>
    <mergeCell ref="C8:J8"/>
    <mergeCell ref="D3:J3"/>
    <mergeCell ref="D4:J4"/>
    <mergeCell ref="D5:J5"/>
    <mergeCell ref="D6:J6"/>
  </mergeCells>
  <conditionalFormatting sqref="C21:C22">
    <cfRule type="notContainsBlanks" dxfId="19" priority="91">
      <formula>LEN(TRIM(C21))&gt;0</formula>
    </cfRule>
  </conditionalFormatting>
  <conditionalFormatting sqref="C25">
    <cfRule type="notContainsBlanks" dxfId="18" priority="90">
      <formula>LEN(TRIM(C25))&gt;0</formula>
    </cfRule>
  </conditionalFormatting>
  <conditionalFormatting sqref="D3">
    <cfRule type="notContainsBlanks" dxfId="17" priority="94">
      <formula>LEN(TRIM(D3))&gt;0</formula>
    </cfRule>
  </conditionalFormatting>
  <conditionalFormatting sqref="F13:F14 F17:F18 F21:F22 F25">
    <cfRule type="expression" dxfId="16" priority="28">
      <formula>$G13=""</formula>
    </cfRule>
    <cfRule type="cellIs" dxfId="15" priority="79" operator="greaterThan">
      <formula>$G13</formula>
    </cfRule>
  </conditionalFormatting>
  <conditionalFormatting sqref="F28">
    <cfRule type="expression" dxfId="14" priority="2">
      <formula>$G28=""</formula>
    </cfRule>
    <cfRule type="cellIs" dxfId="13" priority="3" operator="greaterThan">
      <formula>$G28</formula>
    </cfRule>
  </conditionalFormatting>
  <conditionalFormatting sqref="G13:H14 C17:C18">
    <cfRule type="notContainsBlanks" dxfId="12" priority="92">
      <formula>LEN(TRIM(C13))&gt;0</formula>
    </cfRule>
  </conditionalFormatting>
  <conditionalFormatting sqref="G17:H18">
    <cfRule type="notContainsBlanks" dxfId="11" priority="9">
      <formula>LEN(TRIM(G17))&gt;0</formula>
    </cfRule>
  </conditionalFormatting>
  <conditionalFormatting sqref="G21:H22">
    <cfRule type="notContainsBlanks" dxfId="10" priority="8">
      <formula>LEN(TRIM(G21))&gt;0</formula>
    </cfRule>
  </conditionalFormatting>
  <conditionalFormatting sqref="G25:H25">
    <cfRule type="notContainsBlanks" dxfId="9" priority="7">
      <formula>LEN(TRIM(G25))&gt;0</formula>
    </cfRule>
  </conditionalFormatting>
  <conditionalFormatting sqref="G28:H28">
    <cfRule type="notContainsBlanks" dxfId="8" priority="1">
      <formula>LEN(TRIM(G28))&gt;0</formula>
    </cfRule>
  </conditionalFormatting>
  <conditionalFormatting sqref="T9 Q10">
    <cfRule type="expression" dxfId="7" priority="757">
      <formula>#REF!=""</formula>
    </cfRule>
    <cfRule type="cellIs" dxfId="6" priority="758" operator="greaterThan">
      <formula>#REF!</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E306A-832E-4F13-871F-0999D2050CC8}">
  <dimension ref="C3:N37"/>
  <sheetViews>
    <sheetView showGridLines="0" topLeftCell="A6" zoomScaleNormal="100" workbookViewId="0">
      <selection activeCell="H46" sqref="H46"/>
    </sheetView>
  </sheetViews>
  <sheetFormatPr defaultRowHeight="14.4" x14ac:dyDescent="0.3"/>
  <cols>
    <col min="3" max="3" width="36.21875" bestFit="1" customWidth="1"/>
    <col min="4" max="4" width="9.88671875" bestFit="1" customWidth="1"/>
    <col min="5" max="6" width="20.6640625" bestFit="1" customWidth="1"/>
    <col min="7" max="8" width="23.33203125" bestFit="1" customWidth="1"/>
    <col min="9" max="10" width="20.6640625" bestFit="1" customWidth="1"/>
    <col min="11" max="12" width="23.33203125" bestFit="1" customWidth="1"/>
  </cols>
  <sheetData>
    <row r="3" spans="3:14" ht="16.2" x14ac:dyDescent="0.4">
      <c r="C3" s="5" t="s">
        <v>0</v>
      </c>
      <c r="D3" s="177" t="str">
        <f>Invulinstructie!C3</f>
        <v>Gemeente Heemskerk</v>
      </c>
      <c r="E3" s="177"/>
      <c r="F3" s="177"/>
      <c r="G3" s="177"/>
      <c r="H3" s="177"/>
      <c r="I3" s="177"/>
      <c r="J3" s="177"/>
      <c r="K3" s="177"/>
      <c r="L3" s="177"/>
    </row>
    <row r="4" spans="3:14" ht="16.2" x14ac:dyDescent="0.4">
      <c r="C4" s="5" t="s">
        <v>1</v>
      </c>
      <c r="D4" s="152" t="str">
        <f>Invulinstructie!C4</f>
        <v>V3.0</v>
      </c>
      <c r="E4" s="152"/>
      <c r="F4" s="152"/>
      <c r="G4" s="152"/>
      <c r="H4" s="152"/>
      <c r="I4" s="152"/>
      <c r="J4" s="152"/>
      <c r="K4" s="152"/>
      <c r="L4" s="152"/>
    </row>
    <row r="5" spans="3:14" ht="16.2" x14ac:dyDescent="0.4">
      <c r="C5" s="4" t="s">
        <v>2</v>
      </c>
      <c r="D5" s="140">
        <f>Invulinstructie!C5</f>
        <v>45839</v>
      </c>
      <c r="E5" s="140"/>
      <c r="F5" s="140"/>
      <c r="G5" s="140"/>
      <c r="H5" s="140"/>
      <c r="I5" s="140"/>
      <c r="J5" s="140"/>
      <c r="K5" s="140"/>
      <c r="L5" s="140"/>
    </row>
    <row r="6" spans="3:14" ht="16.2" x14ac:dyDescent="0.4">
      <c r="C6" s="4" t="s">
        <v>10</v>
      </c>
      <c r="D6" s="139">
        <f>'1. Ondertekening'!C6</f>
        <v>0</v>
      </c>
      <c r="E6" s="139"/>
      <c r="F6" s="139"/>
      <c r="G6" s="139"/>
      <c r="H6" s="139"/>
      <c r="I6" s="139"/>
      <c r="J6" s="139"/>
      <c r="K6" s="139"/>
      <c r="L6" s="139"/>
    </row>
    <row r="8" spans="3:14" ht="21" x14ac:dyDescent="0.5">
      <c r="C8" s="131" t="s">
        <v>71</v>
      </c>
      <c r="D8" s="131"/>
      <c r="E8" s="131"/>
      <c r="F8" s="131"/>
      <c r="G8" s="131"/>
      <c r="H8" s="131"/>
      <c r="I8" s="131"/>
      <c r="J8" s="131"/>
      <c r="K8" s="131"/>
      <c r="L8" s="131"/>
    </row>
    <row r="10" spans="3:14" ht="18.75" customHeight="1" x14ac:dyDescent="0.3">
      <c r="E10" s="169" t="s">
        <v>83</v>
      </c>
      <c r="F10" s="169"/>
      <c r="G10" s="169"/>
      <c r="H10" s="169"/>
      <c r="I10" s="169" t="s">
        <v>84</v>
      </c>
      <c r="J10" s="169"/>
      <c r="K10" s="169"/>
      <c r="L10" s="169"/>
    </row>
    <row r="11" spans="3:14" x14ac:dyDescent="0.3">
      <c r="C11" s="14" t="s">
        <v>72</v>
      </c>
      <c r="D11" s="14" t="s">
        <v>77</v>
      </c>
      <c r="E11" s="14" t="s">
        <v>78</v>
      </c>
      <c r="F11" s="14" t="s">
        <v>79</v>
      </c>
      <c r="G11" s="14" t="s">
        <v>80</v>
      </c>
      <c r="H11" s="14" t="s">
        <v>81</v>
      </c>
      <c r="I11" s="14" t="s">
        <v>78</v>
      </c>
      <c r="J11" s="14" t="s">
        <v>79</v>
      </c>
      <c r="K11" s="14" t="s">
        <v>80</v>
      </c>
      <c r="L11" s="14" t="s">
        <v>81</v>
      </c>
    </row>
    <row r="12" spans="3:14" x14ac:dyDescent="0.3">
      <c r="C12" s="17" t="s">
        <v>73</v>
      </c>
      <c r="D12" s="109">
        <v>0.7</v>
      </c>
      <c r="E12" s="33">
        <v>0</v>
      </c>
      <c r="F12" s="30">
        <f>E12*1.21</f>
        <v>0</v>
      </c>
      <c r="G12" s="30">
        <f>E12*D12</f>
        <v>0</v>
      </c>
      <c r="H12" s="30">
        <f>F12*D12</f>
        <v>0</v>
      </c>
      <c r="I12" s="33">
        <v>0</v>
      </c>
      <c r="J12" s="30">
        <f>I12*1.21</f>
        <v>0</v>
      </c>
      <c r="K12" s="30">
        <f>I12*D12</f>
        <v>0</v>
      </c>
      <c r="L12" s="30">
        <f>J12*D12</f>
        <v>0</v>
      </c>
    </row>
    <row r="13" spans="3:14" x14ac:dyDescent="0.3">
      <c r="C13" s="17" t="s">
        <v>74</v>
      </c>
      <c r="D13" s="109">
        <v>0.1</v>
      </c>
      <c r="E13" s="33">
        <v>0</v>
      </c>
      <c r="F13" s="30">
        <f>E13*1.21</f>
        <v>0</v>
      </c>
      <c r="G13" s="30">
        <f>E13*D13</f>
        <v>0</v>
      </c>
      <c r="H13" s="30">
        <f>F13*D13</f>
        <v>0</v>
      </c>
      <c r="I13" s="33">
        <v>0</v>
      </c>
      <c r="J13" s="30">
        <f>I13*1.21</f>
        <v>0</v>
      </c>
      <c r="K13" s="30">
        <f>I13*D13</f>
        <v>0</v>
      </c>
      <c r="L13" s="30">
        <f>J13*D13</f>
        <v>0</v>
      </c>
    </row>
    <row r="14" spans="3:14" x14ac:dyDescent="0.3">
      <c r="C14" s="17" t="s">
        <v>75</v>
      </c>
      <c r="D14" s="109">
        <v>0.1</v>
      </c>
      <c r="E14" s="33">
        <v>0</v>
      </c>
      <c r="F14" s="30">
        <f>E14*1.21</f>
        <v>0</v>
      </c>
      <c r="G14" s="30">
        <f>E14*D14</f>
        <v>0</v>
      </c>
      <c r="H14" s="30">
        <f>F14*D14</f>
        <v>0</v>
      </c>
      <c r="I14" s="33">
        <v>0</v>
      </c>
      <c r="J14" s="30">
        <f>I14*1.21</f>
        <v>0</v>
      </c>
      <c r="K14" s="30">
        <f>I14*D14</f>
        <v>0</v>
      </c>
      <c r="L14" s="30">
        <f>J14*D14</f>
        <v>0</v>
      </c>
    </row>
    <row r="15" spans="3:14" x14ac:dyDescent="0.3">
      <c r="C15" s="17" t="s">
        <v>76</v>
      </c>
      <c r="D15" s="109">
        <v>0.1</v>
      </c>
      <c r="E15" s="33">
        <v>0</v>
      </c>
      <c r="F15" s="30">
        <f>E15*1.21</f>
        <v>0</v>
      </c>
      <c r="G15" s="30">
        <f>E15*D15</f>
        <v>0</v>
      </c>
      <c r="H15" s="30">
        <f>F15*D15</f>
        <v>0</v>
      </c>
      <c r="I15" s="33">
        <v>0</v>
      </c>
      <c r="J15" s="30">
        <f>I15*1.21</f>
        <v>0</v>
      </c>
      <c r="K15" s="30">
        <f>I15*D15</f>
        <v>0</v>
      </c>
      <c r="L15" s="30">
        <f>J15*D15</f>
        <v>0</v>
      </c>
      <c r="N15" t="s">
        <v>117</v>
      </c>
    </row>
    <row r="16" spans="3:14" x14ac:dyDescent="0.3">
      <c r="C16" s="17"/>
      <c r="D16" s="109"/>
      <c r="E16" s="17"/>
      <c r="F16" s="17"/>
      <c r="G16" s="17"/>
      <c r="H16" s="17"/>
      <c r="I16" s="17"/>
      <c r="J16" s="17"/>
      <c r="K16" s="17"/>
      <c r="L16" s="17"/>
    </row>
    <row r="17" spans="3:12" x14ac:dyDescent="0.3">
      <c r="C17" s="17"/>
      <c r="D17" s="109">
        <f>SUM(D12:D16)</f>
        <v>0.99999999999999989</v>
      </c>
      <c r="E17" s="17"/>
      <c r="F17" s="17"/>
      <c r="G17" s="29">
        <f>SUM(G12:G16)</f>
        <v>0</v>
      </c>
      <c r="H17" s="30">
        <f>SUM(H12:H16)</f>
        <v>0</v>
      </c>
      <c r="I17" s="17"/>
      <c r="J17" s="17"/>
      <c r="K17" s="30">
        <f>SUM(K12:K16)</f>
        <v>0</v>
      </c>
      <c r="L17" s="30">
        <f>SUM(L12:L16)</f>
        <v>0</v>
      </c>
    </row>
    <row r="19" spans="3:12" x14ac:dyDescent="0.3">
      <c r="C19" s="155" t="s">
        <v>82</v>
      </c>
      <c r="D19" s="157"/>
      <c r="E19" s="170">
        <v>0.93</v>
      </c>
      <c r="F19" s="171"/>
      <c r="G19" s="171"/>
      <c r="H19" s="172"/>
      <c r="I19" s="170">
        <v>0.05</v>
      </c>
      <c r="J19" s="171"/>
      <c r="K19" s="171"/>
      <c r="L19" s="172"/>
    </row>
    <row r="22" spans="3:12" ht="17.399999999999999" x14ac:dyDescent="0.3">
      <c r="E22" s="169" t="s">
        <v>85</v>
      </c>
      <c r="F22" s="169"/>
      <c r="G22" s="169"/>
      <c r="H22" s="169"/>
      <c r="I22" s="169" t="s">
        <v>86</v>
      </c>
      <c r="J22" s="169"/>
      <c r="K22" s="169"/>
      <c r="L22" s="169"/>
    </row>
    <row r="23" spans="3:12" x14ac:dyDescent="0.3">
      <c r="C23" s="155" t="s">
        <v>72</v>
      </c>
      <c r="D23" s="157"/>
      <c r="E23" s="14" t="s">
        <v>78</v>
      </c>
      <c r="F23" s="14" t="s">
        <v>79</v>
      </c>
      <c r="G23" s="14" t="s">
        <v>80</v>
      </c>
      <c r="H23" s="14" t="s">
        <v>81</v>
      </c>
      <c r="I23" s="14" t="s">
        <v>78</v>
      </c>
      <c r="J23" s="14" t="s">
        <v>79</v>
      </c>
      <c r="K23" s="14" t="s">
        <v>80</v>
      </c>
      <c r="L23" s="14" t="s">
        <v>81</v>
      </c>
    </row>
    <row r="24" spans="3:12" x14ac:dyDescent="0.3">
      <c r="C24" s="173" t="s">
        <v>73</v>
      </c>
      <c r="D24" s="174"/>
      <c r="E24" s="33">
        <v>0</v>
      </c>
      <c r="F24" s="30">
        <f>E24*1.21</f>
        <v>0</v>
      </c>
      <c r="G24" s="30">
        <f>E24*D12</f>
        <v>0</v>
      </c>
      <c r="H24" s="30">
        <f>F24*D12</f>
        <v>0</v>
      </c>
      <c r="I24" s="33">
        <v>0</v>
      </c>
      <c r="J24" s="30">
        <f>I24*1.21</f>
        <v>0</v>
      </c>
      <c r="K24" s="30">
        <f>I24*D12</f>
        <v>0</v>
      </c>
      <c r="L24" s="30">
        <f>J24*D12</f>
        <v>0</v>
      </c>
    </row>
    <row r="25" spans="3:12" x14ac:dyDescent="0.3">
      <c r="C25" s="173" t="s">
        <v>74</v>
      </c>
      <c r="D25" s="174"/>
      <c r="E25" s="33">
        <v>0</v>
      </c>
      <c r="F25" s="30">
        <f>E25*1.21</f>
        <v>0</v>
      </c>
      <c r="G25" s="30">
        <f>E25*D13</f>
        <v>0</v>
      </c>
      <c r="H25" s="30">
        <f>F25*D13</f>
        <v>0</v>
      </c>
      <c r="I25" s="33">
        <v>0</v>
      </c>
      <c r="J25" s="30">
        <f>I25*1.21</f>
        <v>0</v>
      </c>
      <c r="K25" s="30">
        <f>I25*D13</f>
        <v>0</v>
      </c>
      <c r="L25" s="30">
        <f>J25*D13</f>
        <v>0</v>
      </c>
    </row>
    <row r="26" spans="3:12" x14ac:dyDescent="0.3">
      <c r="C26" s="173" t="s">
        <v>75</v>
      </c>
      <c r="D26" s="174"/>
      <c r="E26" s="33">
        <v>0</v>
      </c>
      <c r="F26" s="30">
        <f>E26*1.21</f>
        <v>0</v>
      </c>
      <c r="G26" s="30">
        <f>E26*D14</f>
        <v>0</v>
      </c>
      <c r="H26" s="30">
        <f>F26*D14</f>
        <v>0</v>
      </c>
      <c r="I26" s="33">
        <v>0</v>
      </c>
      <c r="J26" s="30">
        <f>I26*1.21</f>
        <v>0</v>
      </c>
      <c r="K26" s="30">
        <f>I26*D14</f>
        <v>0</v>
      </c>
      <c r="L26" s="30">
        <f>J26*D14</f>
        <v>0</v>
      </c>
    </row>
    <row r="27" spans="3:12" x14ac:dyDescent="0.3">
      <c r="C27" s="173" t="s">
        <v>76</v>
      </c>
      <c r="D27" s="174"/>
      <c r="E27" s="33">
        <v>0</v>
      </c>
      <c r="F27" s="30">
        <f>E27*1.21</f>
        <v>0</v>
      </c>
      <c r="G27" s="30">
        <f>E27*D15</f>
        <v>0</v>
      </c>
      <c r="H27" s="30">
        <f>F27*D15</f>
        <v>0</v>
      </c>
      <c r="I27" s="33">
        <v>0</v>
      </c>
      <c r="J27" s="30">
        <f>I27*1.21</f>
        <v>0</v>
      </c>
      <c r="K27" s="30">
        <f>I27*D15</f>
        <v>0</v>
      </c>
      <c r="L27" s="30">
        <f>J27*D15</f>
        <v>0</v>
      </c>
    </row>
    <row r="28" spans="3:12" x14ac:dyDescent="0.3">
      <c r="C28" s="175"/>
      <c r="D28" s="176"/>
      <c r="E28" s="17"/>
      <c r="F28" s="17"/>
      <c r="G28" s="17"/>
      <c r="H28" s="17"/>
      <c r="I28" s="17"/>
      <c r="J28" s="17"/>
      <c r="K28" s="17"/>
      <c r="L28" s="17"/>
    </row>
    <row r="29" spans="3:12" x14ac:dyDescent="0.3">
      <c r="C29" s="175"/>
      <c r="D29" s="176"/>
      <c r="E29" s="17"/>
      <c r="F29" s="17"/>
      <c r="G29" s="29">
        <f>SUM(G24:G28)</f>
        <v>0</v>
      </c>
      <c r="H29" s="30">
        <f>SUM(H24:H28)</f>
        <v>0</v>
      </c>
      <c r="I29" s="17"/>
      <c r="J29" s="17"/>
      <c r="K29" s="30">
        <f>SUM(K24:K28)</f>
        <v>0</v>
      </c>
      <c r="L29" s="30">
        <f>SUM(L24:L28)</f>
        <v>0</v>
      </c>
    </row>
    <row r="31" spans="3:12" x14ac:dyDescent="0.3">
      <c r="C31" s="155" t="s">
        <v>82</v>
      </c>
      <c r="D31" s="157"/>
      <c r="E31" s="170">
        <v>0.01</v>
      </c>
      <c r="F31" s="171"/>
      <c r="G31" s="171"/>
      <c r="H31" s="172"/>
      <c r="I31" s="170">
        <v>0.01</v>
      </c>
      <c r="J31" s="171"/>
      <c r="K31" s="171"/>
      <c r="L31" s="172"/>
    </row>
    <row r="33" spans="3:9" x14ac:dyDescent="0.3">
      <c r="G33" s="14" t="s">
        <v>89</v>
      </c>
      <c r="H33" s="14" t="s">
        <v>90</v>
      </c>
    </row>
    <row r="34" spans="3:9" ht="17.399999999999999" x14ac:dyDescent="0.3">
      <c r="C34" s="167" t="s">
        <v>87</v>
      </c>
      <c r="D34" s="167"/>
      <c r="E34" s="167"/>
      <c r="F34" s="167"/>
      <c r="G34" s="130">
        <f>(G17*E19)+(K17*I19)+(G29*E31)+(K29*I31)</f>
        <v>0</v>
      </c>
      <c r="H34" s="130">
        <f>(H17*E19)+(L17*I19)+(H29*E31)+(L29*I31)</f>
        <v>0</v>
      </c>
    </row>
    <row r="36" spans="3:9" x14ac:dyDescent="0.3">
      <c r="G36" s="14" t="s">
        <v>91</v>
      </c>
      <c r="H36" s="14" t="s">
        <v>89</v>
      </c>
      <c r="I36" s="14" t="s">
        <v>90</v>
      </c>
    </row>
    <row r="37" spans="3:9" ht="17.399999999999999" x14ac:dyDescent="0.3">
      <c r="C37" s="167" t="s">
        <v>88</v>
      </c>
      <c r="D37" s="167"/>
      <c r="E37" s="167"/>
      <c r="F37" s="168"/>
      <c r="G37" s="129">
        <v>500</v>
      </c>
      <c r="H37" s="30">
        <f>G34*G37</f>
        <v>0</v>
      </c>
      <c r="I37" s="30">
        <f>H34*G37</f>
        <v>0</v>
      </c>
    </row>
  </sheetData>
  <mergeCells count="24">
    <mergeCell ref="C8:L8"/>
    <mergeCell ref="D6:L6"/>
    <mergeCell ref="D5:L5"/>
    <mergeCell ref="D4:L4"/>
    <mergeCell ref="D3:L3"/>
    <mergeCell ref="E10:H10"/>
    <mergeCell ref="I10:L10"/>
    <mergeCell ref="C19:D19"/>
    <mergeCell ref="E19:H19"/>
    <mergeCell ref="I19:L19"/>
    <mergeCell ref="C34:F34"/>
    <mergeCell ref="C37:F37"/>
    <mergeCell ref="E22:H22"/>
    <mergeCell ref="I22:L22"/>
    <mergeCell ref="C31:D31"/>
    <mergeCell ref="E31:H31"/>
    <mergeCell ref="I31:L31"/>
    <mergeCell ref="C23:D23"/>
    <mergeCell ref="C24:D24"/>
    <mergeCell ref="C25:D25"/>
    <mergeCell ref="C26:D26"/>
    <mergeCell ref="C27:D27"/>
    <mergeCell ref="C28:D28"/>
    <mergeCell ref="C29:D29"/>
  </mergeCells>
  <conditionalFormatting sqref="D3">
    <cfRule type="notContainsBlanks" dxfId="5" priority="6">
      <formula>LEN(TRIM(D3))&gt;0</formula>
    </cfRule>
  </conditionalFormatting>
  <conditionalFormatting sqref="E19:L19">
    <cfRule type="notContainsBlanks" dxfId="4" priority="4">
      <formula>LEN(TRIM(E19))&gt;0</formula>
    </cfRule>
  </conditionalFormatting>
  <conditionalFormatting sqref="E31:L31">
    <cfRule type="notContainsBlanks" dxfId="3" priority="1">
      <formula>LEN(TRIM(E31))&gt;0</formula>
    </cfRule>
  </conditionalFormatting>
  <conditionalFormatting sqref="G37">
    <cfRule type="notContainsBlanks" dxfId="2" priority="3">
      <formula>LEN(TRIM(G37))&gt;0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F0CE-EE9A-474E-A172-6FAF0335ACAA}">
  <dimension ref="B3:H100"/>
  <sheetViews>
    <sheetView showGridLines="0" zoomScale="80" zoomScaleNormal="80" workbookViewId="0">
      <selection activeCell="F96" sqref="F96"/>
    </sheetView>
  </sheetViews>
  <sheetFormatPr defaultRowHeight="14.4" x14ac:dyDescent="0.3"/>
  <cols>
    <col min="2" max="2" width="54.77734375" customWidth="1"/>
    <col min="3" max="3" width="20.77734375" bestFit="1" customWidth="1"/>
    <col min="4" max="4" width="15.109375" customWidth="1"/>
    <col min="5" max="5" width="16.21875" bestFit="1" customWidth="1"/>
    <col min="6" max="6" width="24.6640625" customWidth="1"/>
    <col min="7" max="7" width="23.109375" bestFit="1" customWidth="1"/>
    <col min="8" max="8" width="22.33203125" customWidth="1"/>
  </cols>
  <sheetData>
    <row r="3" spans="2:8" ht="16.2" customHeight="1" x14ac:dyDescent="0.4">
      <c r="B3" s="5" t="s">
        <v>0</v>
      </c>
      <c r="C3" s="161" t="str">
        <f>Invulinstructie!C3</f>
        <v>Gemeente Heemskerk</v>
      </c>
      <c r="D3" s="162"/>
      <c r="E3" s="162"/>
      <c r="F3" s="162"/>
      <c r="G3" s="162"/>
      <c r="H3" s="163"/>
    </row>
    <row r="4" spans="2:8" ht="16.2" customHeight="1" x14ac:dyDescent="0.4">
      <c r="B4" s="5" t="s">
        <v>1</v>
      </c>
      <c r="C4" s="161" t="str">
        <f>Invulinstructie!C4</f>
        <v>V3.0</v>
      </c>
      <c r="D4" s="162"/>
      <c r="E4" s="162"/>
      <c r="F4" s="162"/>
      <c r="G4" s="162"/>
      <c r="H4" s="163"/>
    </row>
    <row r="5" spans="2:8" ht="16.2" customHeight="1" x14ac:dyDescent="0.4">
      <c r="B5" s="4" t="s">
        <v>2</v>
      </c>
      <c r="C5" s="164">
        <f>Invulinstructie!C5</f>
        <v>45839</v>
      </c>
      <c r="D5" s="165"/>
      <c r="E5" s="165"/>
      <c r="F5" s="165"/>
      <c r="G5" s="165"/>
      <c r="H5" s="166"/>
    </row>
    <row r="6" spans="2:8" ht="16.2" customHeight="1" x14ac:dyDescent="0.4">
      <c r="B6" s="4" t="s">
        <v>10</v>
      </c>
      <c r="C6" s="161">
        <f>'1. Ondertekening'!C6</f>
        <v>0</v>
      </c>
      <c r="D6" s="162"/>
      <c r="E6" s="162"/>
      <c r="F6" s="162"/>
      <c r="G6" s="162"/>
      <c r="H6" s="163"/>
    </row>
    <row r="9" spans="2:8" ht="21" x14ac:dyDescent="0.5">
      <c r="B9" s="193" t="s">
        <v>119</v>
      </c>
      <c r="C9" s="193"/>
      <c r="D9" s="193"/>
      <c r="E9" s="193"/>
      <c r="F9" s="193"/>
      <c r="G9" s="193"/>
      <c r="H9" s="193"/>
    </row>
    <row r="11" spans="2:8" ht="17.399999999999999" x14ac:dyDescent="0.3">
      <c r="B11" s="52" t="s">
        <v>18</v>
      </c>
      <c r="C11" s="53"/>
      <c r="D11" s="54"/>
      <c r="E11" s="57" t="s">
        <v>111</v>
      </c>
      <c r="F11" s="77"/>
      <c r="G11" s="77"/>
      <c r="H11" s="53"/>
    </row>
    <row r="12" spans="2:8" x14ac:dyDescent="0.3">
      <c r="B12" s="24"/>
      <c r="C12" s="69"/>
      <c r="D12" s="55"/>
      <c r="E12" s="178"/>
      <c r="F12" s="179"/>
      <c r="G12" s="180"/>
      <c r="H12" s="78"/>
    </row>
    <row r="13" spans="2:8" x14ac:dyDescent="0.3">
      <c r="B13" s="9" t="s">
        <v>120</v>
      </c>
      <c r="C13" s="70">
        <f>C40*C41*C42</f>
        <v>0</v>
      </c>
      <c r="D13" s="56"/>
      <c r="E13" s="132"/>
      <c r="F13" s="133"/>
      <c r="G13" s="134"/>
      <c r="H13" s="75">
        <v>0</v>
      </c>
    </row>
    <row r="14" spans="2:8" x14ac:dyDescent="0.3">
      <c r="B14" s="24" t="s">
        <v>19</v>
      </c>
      <c r="C14" s="69">
        <f>C13</f>
        <v>0</v>
      </c>
      <c r="D14" s="56"/>
      <c r="E14" s="114"/>
      <c r="F14" s="115"/>
      <c r="G14" s="116"/>
      <c r="H14" s="75">
        <v>0</v>
      </c>
    </row>
    <row r="15" spans="2:8" x14ac:dyDescent="0.3">
      <c r="B15" s="9"/>
      <c r="C15" s="70"/>
      <c r="D15" s="55"/>
      <c r="E15" s="132"/>
      <c r="F15" s="133"/>
      <c r="G15" s="134"/>
      <c r="H15" s="75">
        <v>0</v>
      </c>
    </row>
    <row r="16" spans="2:8" x14ac:dyDescent="0.3">
      <c r="B16" s="9" t="s">
        <v>100</v>
      </c>
      <c r="C16" s="71">
        <v>0</v>
      </c>
      <c r="D16" s="56"/>
      <c r="E16" s="132"/>
      <c r="F16" s="133"/>
      <c r="G16" s="134"/>
      <c r="H16" s="75">
        <v>0</v>
      </c>
    </row>
    <row r="17" spans="2:8" x14ac:dyDescent="0.3">
      <c r="B17" s="9" t="s">
        <v>101</v>
      </c>
      <c r="C17" s="70">
        <f>H59</f>
        <v>0</v>
      </c>
      <c r="D17" s="56"/>
      <c r="E17" s="132"/>
      <c r="F17" s="133"/>
      <c r="G17" s="134"/>
      <c r="H17" s="75">
        <v>0</v>
      </c>
    </row>
    <row r="18" spans="2:8" x14ac:dyDescent="0.3">
      <c r="B18" s="9" t="s">
        <v>112</v>
      </c>
      <c r="C18" s="70">
        <f>H73</f>
        <v>0</v>
      </c>
      <c r="D18" s="56"/>
      <c r="E18" s="132"/>
      <c r="F18" s="133"/>
      <c r="G18" s="134"/>
      <c r="H18" s="75">
        <v>0</v>
      </c>
    </row>
    <row r="19" spans="2:8" x14ac:dyDescent="0.3">
      <c r="B19" s="9" t="s">
        <v>22</v>
      </c>
      <c r="C19" s="70">
        <f>C98</f>
        <v>0</v>
      </c>
      <c r="D19" s="56"/>
      <c r="E19" s="21"/>
      <c r="G19" s="35"/>
      <c r="H19" s="15"/>
    </row>
    <row r="20" spans="2:8" x14ac:dyDescent="0.3">
      <c r="B20" s="9" t="s">
        <v>23</v>
      </c>
      <c r="C20" s="71">
        <v>0</v>
      </c>
      <c r="D20" s="56"/>
      <c r="E20" s="190" t="s">
        <v>46</v>
      </c>
      <c r="F20" s="191"/>
      <c r="G20" s="192"/>
      <c r="H20" s="79">
        <f>SUM(H13:H18)</f>
        <v>0</v>
      </c>
    </row>
    <row r="21" spans="2:8" x14ac:dyDescent="0.3">
      <c r="B21" s="59" t="s">
        <v>102</v>
      </c>
      <c r="C21" s="69">
        <f>SUM(C16:C20)</f>
        <v>0</v>
      </c>
      <c r="D21" s="56"/>
      <c r="E21" s="56"/>
      <c r="F21" s="56"/>
      <c r="G21" s="56"/>
      <c r="H21" s="56"/>
    </row>
    <row r="22" spans="2:8" x14ac:dyDescent="0.3">
      <c r="B22" s="9"/>
      <c r="C22" s="70"/>
      <c r="D22" s="56"/>
      <c r="E22" s="56"/>
      <c r="F22" s="56"/>
      <c r="G22" s="56"/>
      <c r="H22" s="56"/>
    </row>
    <row r="23" spans="2:8" x14ac:dyDescent="0.3">
      <c r="B23" s="9" t="s">
        <v>103</v>
      </c>
      <c r="C23" s="70">
        <f>C14-C21</f>
        <v>0</v>
      </c>
      <c r="D23" s="56"/>
      <c r="E23" s="55"/>
      <c r="F23" s="55"/>
      <c r="G23" s="55"/>
      <c r="H23" s="55"/>
    </row>
    <row r="24" spans="2:8" x14ac:dyDescent="0.3">
      <c r="B24" s="9" t="s">
        <v>107</v>
      </c>
      <c r="C24" s="76" t="e">
        <f>C23/C14</f>
        <v>#DIV/0!</v>
      </c>
      <c r="D24" s="56"/>
      <c r="E24" s="56"/>
      <c r="F24" s="56"/>
      <c r="G24" s="56"/>
      <c r="H24" s="56"/>
    </row>
    <row r="25" spans="2:8" x14ac:dyDescent="0.3">
      <c r="B25" s="9"/>
      <c r="C25" s="70"/>
      <c r="D25" s="56"/>
      <c r="E25" s="56"/>
      <c r="F25" s="56"/>
      <c r="G25" s="56"/>
      <c r="H25" s="56"/>
    </row>
    <row r="26" spans="2:8" x14ac:dyDescent="0.3">
      <c r="B26" s="9" t="s">
        <v>104</v>
      </c>
      <c r="C26" s="71">
        <v>0</v>
      </c>
      <c r="D26" s="56"/>
      <c r="E26" s="56"/>
      <c r="F26" s="56"/>
      <c r="G26" s="56"/>
      <c r="H26" s="56"/>
    </row>
    <row r="27" spans="2:8" x14ac:dyDescent="0.3">
      <c r="B27" s="24" t="s">
        <v>105</v>
      </c>
      <c r="C27" s="69">
        <f>C26</f>
        <v>0</v>
      </c>
      <c r="D27" s="56"/>
      <c r="E27" s="55"/>
      <c r="F27" s="55"/>
      <c r="G27" s="55"/>
      <c r="H27" s="55"/>
    </row>
    <row r="28" spans="2:8" x14ac:dyDescent="0.3">
      <c r="B28" s="9"/>
      <c r="C28" s="70"/>
      <c r="D28" s="55"/>
    </row>
    <row r="29" spans="2:8" ht="17.399999999999999" x14ac:dyDescent="0.3">
      <c r="B29" s="9" t="s">
        <v>20</v>
      </c>
      <c r="C29" s="70">
        <f>C14-C21+C27</f>
        <v>0</v>
      </c>
      <c r="D29" s="56"/>
      <c r="E29" s="83"/>
      <c r="F29" s="83"/>
      <c r="G29" s="83"/>
      <c r="H29" s="83"/>
    </row>
    <row r="30" spans="2:8" ht="17.399999999999999" x14ac:dyDescent="0.3">
      <c r="B30" s="9" t="s">
        <v>106</v>
      </c>
      <c r="C30" s="76" t="e">
        <f>C29/(C14+C27)</f>
        <v>#DIV/0!</v>
      </c>
      <c r="D30" s="56"/>
      <c r="E30" s="83"/>
      <c r="F30" s="83"/>
      <c r="G30" s="83"/>
      <c r="H30" s="54"/>
    </row>
    <row r="31" spans="2:8" ht="17.399999999999999" x14ac:dyDescent="0.3">
      <c r="B31" s="58"/>
      <c r="C31" s="72"/>
      <c r="D31" s="56"/>
      <c r="E31" s="83"/>
      <c r="F31" s="83"/>
      <c r="G31" s="83"/>
      <c r="H31" s="55"/>
    </row>
    <row r="32" spans="2:8" ht="17.399999999999999" x14ac:dyDescent="0.3">
      <c r="D32" s="55"/>
      <c r="E32" s="83"/>
      <c r="F32" s="83"/>
      <c r="G32" s="83"/>
      <c r="H32" s="55"/>
    </row>
    <row r="33" spans="2:8" ht="17.399999999999999" x14ac:dyDescent="0.3">
      <c r="B33" s="80" t="s">
        <v>24</v>
      </c>
      <c r="C33" s="82"/>
      <c r="E33" s="83"/>
      <c r="F33" s="83"/>
      <c r="G33" s="83"/>
      <c r="H33" s="55"/>
    </row>
    <row r="34" spans="2:8" ht="17.399999999999999" x14ac:dyDescent="0.3">
      <c r="B34" s="9" t="s">
        <v>130</v>
      </c>
      <c r="C34" s="73">
        <v>330</v>
      </c>
      <c r="D34" s="83"/>
      <c r="E34" s="83"/>
      <c r="F34" s="83"/>
      <c r="G34" s="83"/>
      <c r="H34" s="55"/>
    </row>
    <row r="35" spans="2:8" ht="17.399999999999999" x14ac:dyDescent="0.3">
      <c r="B35" s="9" t="s">
        <v>25</v>
      </c>
      <c r="C35" s="73">
        <v>190</v>
      </c>
      <c r="D35" s="54"/>
      <c r="E35" s="54"/>
      <c r="F35" s="54"/>
      <c r="G35" s="54"/>
      <c r="H35" s="55"/>
    </row>
    <row r="36" spans="2:8" x14ac:dyDescent="0.3">
      <c r="B36" s="9"/>
      <c r="C36" s="70"/>
      <c r="D36" s="55"/>
      <c r="E36" s="55"/>
      <c r="F36" s="55"/>
      <c r="G36" s="55"/>
      <c r="H36" s="55"/>
    </row>
    <row r="37" spans="2:8" x14ac:dyDescent="0.3">
      <c r="B37" s="9" t="s">
        <v>26</v>
      </c>
      <c r="C37" s="74" t="e">
        <f>C84/C14</f>
        <v>#DIV/0!</v>
      </c>
      <c r="D37" s="55"/>
      <c r="E37" s="55"/>
      <c r="F37" s="55"/>
      <c r="G37" s="55"/>
      <c r="H37" s="55"/>
    </row>
    <row r="38" spans="2:8" x14ac:dyDescent="0.3">
      <c r="B38" s="9" t="s">
        <v>108</v>
      </c>
      <c r="C38" s="74" t="e">
        <f>C16/C14</f>
        <v>#DIV/0!</v>
      </c>
      <c r="D38" s="55"/>
      <c r="E38" s="55"/>
      <c r="F38" s="55"/>
      <c r="G38" s="55"/>
      <c r="H38" s="55"/>
    </row>
    <row r="39" spans="2:8" x14ac:dyDescent="0.3">
      <c r="B39" s="9" t="s">
        <v>27</v>
      </c>
      <c r="C39" s="74">
        <f>C40/C35</f>
        <v>0</v>
      </c>
      <c r="D39" s="55"/>
      <c r="E39" s="55"/>
      <c r="F39" s="55"/>
      <c r="G39" s="55"/>
      <c r="H39" s="55"/>
    </row>
    <row r="40" spans="2:8" x14ac:dyDescent="0.3">
      <c r="B40" s="9" t="s">
        <v>121</v>
      </c>
      <c r="C40" s="110">
        <v>0</v>
      </c>
      <c r="D40" s="55"/>
      <c r="E40" s="55"/>
      <c r="F40" s="55"/>
      <c r="G40" s="55"/>
      <c r="H40" s="55"/>
    </row>
    <row r="41" spans="2:8" x14ac:dyDescent="0.3">
      <c r="B41" s="9" t="s">
        <v>122</v>
      </c>
      <c r="C41" s="75">
        <v>0</v>
      </c>
      <c r="D41" s="55"/>
      <c r="E41" s="55"/>
      <c r="F41" s="55"/>
      <c r="G41" s="55"/>
      <c r="H41" s="55"/>
    </row>
    <row r="42" spans="2:8" x14ac:dyDescent="0.3">
      <c r="B42" s="10" t="s">
        <v>28</v>
      </c>
      <c r="C42" s="113">
        <v>204</v>
      </c>
      <c r="D42" s="55"/>
      <c r="E42" s="55"/>
      <c r="F42" s="55"/>
      <c r="G42" s="55"/>
      <c r="H42" s="55"/>
    </row>
    <row r="43" spans="2:8" x14ac:dyDescent="0.3">
      <c r="B43" s="6"/>
      <c r="C43" s="7"/>
      <c r="D43" s="55"/>
      <c r="E43" s="55"/>
      <c r="F43" s="55"/>
      <c r="G43" s="55"/>
      <c r="H43" s="55"/>
    </row>
    <row r="44" spans="2:8" ht="17.399999999999999" x14ac:dyDescent="0.3">
      <c r="B44" s="48" t="s">
        <v>21</v>
      </c>
      <c r="C44" s="49"/>
      <c r="D44" s="49"/>
      <c r="E44" s="49"/>
      <c r="F44" s="49"/>
      <c r="G44" s="49"/>
      <c r="H44" s="50"/>
    </row>
    <row r="45" spans="2:8" x14ac:dyDescent="0.3">
      <c r="B45" s="16" t="s">
        <v>29</v>
      </c>
      <c r="C45" s="60" t="s">
        <v>30</v>
      </c>
      <c r="D45" s="61" t="s">
        <v>31</v>
      </c>
      <c r="E45" s="45" t="s">
        <v>32</v>
      </c>
      <c r="F45" s="60" t="s">
        <v>33</v>
      </c>
      <c r="G45" s="60" t="s">
        <v>34</v>
      </c>
      <c r="H45" s="46" t="s">
        <v>35</v>
      </c>
    </row>
    <row r="46" spans="2:8" x14ac:dyDescent="0.3">
      <c r="B46" s="86"/>
      <c r="C46" s="85"/>
      <c r="D46" s="84"/>
      <c r="E46" s="85"/>
      <c r="F46" s="84"/>
      <c r="G46" s="85"/>
      <c r="H46" s="84"/>
    </row>
    <row r="47" spans="2:8" x14ac:dyDescent="0.3">
      <c r="B47" s="87"/>
      <c r="C47" s="90"/>
      <c r="D47" s="91">
        <v>0</v>
      </c>
      <c r="E47" s="90">
        <v>0</v>
      </c>
      <c r="F47" s="93">
        <f>$C$42</f>
        <v>204</v>
      </c>
      <c r="G47" s="92">
        <f>E47*F47</f>
        <v>0</v>
      </c>
      <c r="H47" s="68">
        <f>D47*G47</f>
        <v>0</v>
      </c>
    </row>
    <row r="48" spans="2:8" x14ac:dyDescent="0.3">
      <c r="B48" s="87"/>
      <c r="C48" s="90"/>
      <c r="D48" s="91">
        <v>0</v>
      </c>
      <c r="E48" s="90">
        <v>0</v>
      </c>
      <c r="F48" s="93">
        <f t="shared" ref="F48:F57" si="0">$C$42</f>
        <v>204</v>
      </c>
      <c r="G48" s="92">
        <f>E48*F48</f>
        <v>0</v>
      </c>
      <c r="H48" s="68">
        <f t="shared" ref="H48:H57" si="1">D48*G48</f>
        <v>0</v>
      </c>
    </row>
    <row r="49" spans="2:8" x14ac:dyDescent="0.3">
      <c r="B49" s="87"/>
      <c r="C49" s="90"/>
      <c r="D49" s="91">
        <v>0</v>
      </c>
      <c r="E49" s="90">
        <v>0</v>
      </c>
      <c r="F49" s="93">
        <f t="shared" si="0"/>
        <v>204</v>
      </c>
      <c r="G49" s="92">
        <f t="shared" ref="G49:G57" si="2">E49*F49</f>
        <v>0</v>
      </c>
      <c r="H49" s="68">
        <f t="shared" si="1"/>
        <v>0</v>
      </c>
    </row>
    <row r="50" spans="2:8" x14ac:dyDescent="0.3">
      <c r="B50" s="87"/>
      <c r="C50" s="90"/>
      <c r="D50" s="91">
        <v>0</v>
      </c>
      <c r="E50" s="90">
        <v>0</v>
      </c>
      <c r="F50" s="93">
        <f t="shared" si="0"/>
        <v>204</v>
      </c>
      <c r="G50" s="92">
        <f t="shared" si="2"/>
        <v>0</v>
      </c>
      <c r="H50" s="68">
        <f t="shared" si="1"/>
        <v>0</v>
      </c>
    </row>
    <row r="51" spans="2:8" x14ac:dyDescent="0.3">
      <c r="B51" s="87"/>
      <c r="C51" s="90"/>
      <c r="D51" s="91">
        <v>0</v>
      </c>
      <c r="E51" s="90">
        <v>0</v>
      </c>
      <c r="F51" s="93">
        <f t="shared" si="0"/>
        <v>204</v>
      </c>
      <c r="G51" s="92">
        <f t="shared" si="2"/>
        <v>0</v>
      </c>
      <c r="H51" s="68">
        <f t="shared" si="1"/>
        <v>0</v>
      </c>
    </row>
    <row r="52" spans="2:8" x14ac:dyDescent="0.3">
      <c r="B52" s="87"/>
      <c r="C52" s="90"/>
      <c r="D52" s="91">
        <v>0</v>
      </c>
      <c r="E52" s="90">
        <v>0</v>
      </c>
      <c r="F52" s="93">
        <f t="shared" si="0"/>
        <v>204</v>
      </c>
      <c r="G52" s="92">
        <f t="shared" si="2"/>
        <v>0</v>
      </c>
      <c r="H52" s="68">
        <f t="shared" si="1"/>
        <v>0</v>
      </c>
    </row>
    <row r="53" spans="2:8" x14ac:dyDescent="0.3">
      <c r="B53" s="87"/>
      <c r="C53" s="90"/>
      <c r="D53" s="91">
        <v>0</v>
      </c>
      <c r="E53" s="90">
        <v>0</v>
      </c>
      <c r="F53" s="93">
        <f t="shared" si="0"/>
        <v>204</v>
      </c>
      <c r="G53" s="92">
        <f t="shared" si="2"/>
        <v>0</v>
      </c>
      <c r="H53" s="68">
        <f t="shared" si="1"/>
        <v>0</v>
      </c>
    </row>
    <row r="54" spans="2:8" x14ac:dyDescent="0.3">
      <c r="B54" s="87"/>
      <c r="C54" s="90"/>
      <c r="D54" s="91">
        <v>0</v>
      </c>
      <c r="E54" s="90">
        <v>0</v>
      </c>
      <c r="F54" s="93">
        <f t="shared" si="0"/>
        <v>204</v>
      </c>
      <c r="G54" s="92">
        <f t="shared" si="2"/>
        <v>0</v>
      </c>
      <c r="H54" s="68">
        <f t="shared" si="1"/>
        <v>0</v>
      </c>
    </row>
    <row r="55" spans="2:8" x14ac:dyDescent="0.3">
      <c r="B55" s="87"/>
      <c r="C55" s="90"/>
      <c r="D55" s="91">
        <v>0</v>
      </c>
      <c r="E55" s="90">
        <v>0</v>
      </c>
      <c r="F55" s="93">
        <f t="shared" si="0"/>
        <v>204</v>
      </c>
      <c r="G55" s="92">
        <f t="shared" si="2"/>
        <v>0</v>
      </c>
      <c r="H55" s="68">
        <f t="shared" si="1"/>
        <v>0</v>
      </c>
    </row>
    <row r="56" spans="2:8" x14ac:dyDescent="0.3">
      <c r="B56" s="87"/>
      <c r="C56" s="90"/>
      <c r="D56" s="91">
        <v>0</v>
      </c>
      <c r="E56" s="90">
        <v>0</v>
      </c>
      <c r="F56" s="93">
        <f t="shared" si="0"/>
        <v>204</v>
      </c>
      <c r="G56" s="92">
        <f t="shared" si="2"/>
        <v>0</v>
      </c>
      <c r="H56" s="68">
        <f t="shared" si="1"/>
        <v>0</v>
      </c>
    </row>
    <row r="57" spans="2:8" x14ac:dyDescent="0.3">
      <c r="B57" s="87"/>
      <c r="C57" s="90"/>
      <c r="D57" s="91">
        <v>0</v>
      </c>
      <c r="E57" s="90">
        <v>0</v>
      </c>
      <c r="F57" s="93">
        <f t="shared" si="0"/>
        <v>204</v>
      </c>
      <c r="G57" s="92">
        <f t="shared" si="2"/>
        <v>0</v>
      </c>
      <c r="H57" s="68">
        <f t="shared" si="1"/>
        <v>0</v>
      </c>
    </row>
    <row r="58" spans="2:8" x14ac:dyDescent="0.3">
      <c r="B58" s="96"/>
      <c r="C58" s="85"/>
      <c r="D58" s="97"/>
      <c r="E58" s="85"/>
      <c r="F58" s="97"/>
      <c r="G58" s="85"/>
      <c r="H58" s="97"/>
    </row>
    <row r="59" spans="2:8" x14ac:dyDescent="0.3">
      <c r="B59" s="13" t="s">
        <v>96</v>
      </c>
      <c r="C59" s="88"/>
      <c r="D59" s="88"/>
      <c r="E59" s="89">
        <f>SUM(E47:E57)</f>
        <v>0</v>
      </c>
      <c r="F59" s="88"/>
      <c r="G59" s="94">
        <f>SUM(G47:G57)</f>
        <v>0</v>
      </c>
      <c r="H59" s="95">
        <f>SUM(H47:H57)</f>
        <v>0</v>
      </c>
    </row>
    <row r="61" spans="2:8" ht="17.399999999999999" x14ac:dyDescent="0.3">
      <c r="B61" s="48" t="s">
        <v>113</v>
      </c>
      <c r="C61" s="49"/>
      <c r="D61" s="49"/>
      <c r="E61" s="49"/>
      <c r="F61" s="49"/>
      <c r="G61" s="49"/>
      <c r="H61" s="50"/>
    </row>
    <row r="62" spans="2:8" x14ac:dyDescent="0.3">
      <c r="B62" s="16" t="s">
        <v>29</v>
      </c>
      <c r="C62" s="60" t="s">
        <v>30</v>
      </c>
      <c r="D62" s="61" t="s">
        <v>31</v>
      </c>
      <c r="E62" s="45" t="s">
        <v>32</v>
      </c>
      <c r="F62" s="60" t="s">
        <v>33</v>
      </c>
      <c r="G62" s="60" t="s">
        <v>34</v>
      </c>
      <c r="H62" s="46" t="s">
        <v>35</v>
      </c>
    </row>
    <row r="63" spans="2:8" x14ac:dyDescent="0.3">
      <c r="B63" s="86"/>
      <c r="C63" s="85"/>
      <c r="D63" s="84"/>
      <c r="E63" s="85"/>
      <c r="F63" s="84"/>
      <c r="G63" s="85"/>
      <c r="H63" s="84"/>
    </row>
    <row r="64" spans="2:8" x14ac:dyDescent="0.3">
      <c r="B64" s="87"/>
      <c r="C64" s="90"/>
      <c r="D64" s="91">
        <v>0</v>
      </c>
      <c r="E64" s="90">
        <v>0</v>
      </c>
      <c r="F64" s="93">
        <f t="shared" ref="F64:F71" si="3">$C$42</f>
        <v>204</v>
      </c>
      <c r="G64" s="92">
        <f>E64*F64</f>
        <v>0</v>
      </c>
      <c r="H64" s="68">
        <f t="shared" ref="H64:H71" si="4">D64*G64</f>
        <v>0</v>
      </c>
    </row>
    <row r="65" spans="2:8" x14ac:dyDescent="0.3">
      <c r="B65" s="87"/>
      <c r="C65" s="90"/>
      <c r="D65" s="91">
        <v>0</v>
      </c>
      <c r="E65" s="90">
        <v>0</v>
      </c>
      <c r="F65" s="93">
        <f t="shared" si="3"/>
        <v>204</v>
      </c>
      <c r="G65" s="92">
        <f t="shared" ref="G65:G71" si="5">E65*F65</f>
        <v>0</v>
      </c>
      <c r="H65" s="68">
        <f t="shared" si="4"/>
        <v>0</v>
      </c>
    </row>
    <row r="66" spans="2:8" x14ac:dyDescent="0.3">
      <c r="B66" s="87"/>
      <c r="C66" s="90"/>
      <c r="D66" s="91">
        <v>0</v>
      </c>
      <c r="E66" s="90">
        <v>0</v>
      </c>
      <c r="F66" s="93">
        <f t="shared" si="3"/>
        <v>204</v>
      </c>
      <c r="G66" s="92">
        <f t="shared" si="5"/>
        <v>0</v>
      </c>
      <c r="H66" s="68">
        <f t="shared" si="4"/>
        <v>0</v>
      </c>
    </row>
    <row r="67" spans="2:8" x14ac:dyDescent="0.3">
      <c r="B67" s="87"/>
      <c r="C67" s="90"/>
      <c r="D67" s="91">
        <v>0</v>
      </c>
      <c r="E67" s="90">
        <v>0</v>
      </c>
      <c r="F67" s="93">
        <f t="shared" si="3"/>
        <v>204</v>
      </c>
      <c r="G67" s="92">
        <f t="shared" si="5"/>
        <v>0</v>
      </c>
      <c r="H67" s="68">
        <f t="shared" si="4"/>
        <v>0</v>
      </c>
    </row>
    <row r="68" spans="2:8" x14ac:dyDescent="0.3">
      <c r="B68" s="87"/>
      <c r="C68" s="90"/>
      <c r="D68" s="91">
        <v>0</v>
      </c>
      <c r="E68" s="90">
        <v>0</v>
      </c>
      <c r="F68" s="93">
        <f t="shared" si="3"/>
        <v>204</v>
      </c>
      <c r="G68" s="92">
        <f t="shared" si="5"/>
        <v>0</v>
      </c>
      <c r="H68" s="68">
        <f t="shared" si="4"/>
        <v>0</v>
      </c>
    </row>
    <row r="69" spans="2:8" x14ac:dyDescent="0.3">
      <c r="B69" s="87"/>
      <c r="C69" s="90"/>
      <c r="D69" s="91">
        <v>0</v>
      </c>
      <c r="E69" s="90">
        <v>0</v>
      </c>
      <c r="F69" s="93">
        <f t="shared" si="3"/>
        <v>204</v>
      </c>
      <c r="G69" s="92">
        <f t="shared" si="5"/>
        <v>0</v>
      </c>
      <c r="H69" s="68">
        <f t="shared" si="4"/>
        <v>0</v>
      </c>
    </row>
    <row r="70" spans="2:8" x14ac:dyDescent="0.3">
      <c r="B70" s="87"/>
      <c r="C70" s="90"/>
      <c r="D70" s="91">
        <v>0</v>
      </c>
      <c r="E70" s="90">
        <v>0</v>
      </c>
      <c r="F70" s="93">
        <f t="shared" si="3"/>
        <v>204</v>
      </c>
      <c r="G70" s="92">
        <f t="shared" si="5"/>
        <v>0</v>
      </c>
      <c r="H70" s="68">
        <f t="shared" si="4"/>
        <v>0</v>
      </c>
    </row>
    <row r="71" spans="2:8" x14ac:dyDescent="0.3">
      <c r="B71" s="87"/>
      <c r="C71" s="90"/>
      <c r="D71" s="91">
        <v>0</v>
      </c>
      <c r="E71" s="90">
        <v>0</v>
      </c>
      <c r="F71" s="93">
        <f t="shared" si="3"/>
        <v>204</v>
      </c>
      <c r="G71" s="92">
        <f t="shared" si="5"/>
        <v>0</v>
      </c>
      <c r="H71" s="68">
        <f t="shared" si="4"/>
        <v>0</v>
      </c>
    </row>
    <row r="72" spans="2:8" x14ac:dyDescent="0.3">
      <c r="B72" s="96"/>
      <c r="C72" s="85"/>
      <c r="D72" s="97"/>
      <c r="E72" s="85"/>
      <c r="F72" s="97"/>
      <c r="G72" s="85"/>
      <c r="H72" s="97"/>
    </row>
    <row r="73" spans="2:8" x14ac:dyDescent="0.3">
      <c r="B73" s="13" t="s">
        <v>114</v>
      </c>
      <c r="C73" s="88"/>
      <c r="D73" s="88"/>
      <c r="E73" s="89">
        <f>SUM(E64:E71)</f>
        <v>0</v>
      </c>
      <c r="F73" s="88"/>
      <c r="G73" s="94">
        <f>SUM(G64:G71)</f>
        <v>0</v>
      </c>
      <c r="H73" s="95">
        <f>SUM(H64:H71)</f>
        <v>0</v>
      </c>
    </row>
    <row r="75" spans="2:8" ht="17.399999999999999" x14ac:dyDescent="0.3">
      <c r="B75" s="80" t="s">
        <v>22</v>
      </c>
      <c r="C75" s="81"/>
      <c r="D75" s="81"/>
      <c r="E75" s="81"/>
      <c r="F75" s="81"/>
      <c r="G75" s="81"/>
      <c r="H75" s="82"/>
    </row>
    <row r="76" spans="2:8" x14ac:dyDescent="0.3">
      <c r="B76" s="17" t="s">
        <v>36</v>
      </c>
      <c r="C76" s="67" t="s">
        <v>44</v>
      </c>
      <c r="D76" s="62"/>
      <c r="E76" s="184" t="s">
        <v>45</v>
      </c>
      <c r="F76" s="185"/>
      <c r="G76" s="186"/>
      <c r="H76" s="27" t="s">
        <v>44</v>
      </c>
    </row>
    <row r="77" spans="2:8" x14ac:dyDescent="0.3">
      <c r="B77" s="11" t="s">
        <v>37</v>
      </c>
      <c r="C77" s="104">
        <v>0</v>
      </c>
      <c r="D77" s="6">
        <v>1</v>
      </c>
      <c r="E77" s="187"/>
      <c r="F77" s="188"/>
      <c r="G77" s="189"/>
      <c r="H77" s="127">
        <v>0</v>
      </c>
    </row>
    <row r="78" spans="2:8" x14ac:dyDescent="0.3">
      <c r="B78" s="9" t="s">
        <v>38</v>
      </c>
      <c r="C78" s="105">
        <v>0</v>
      </c>
      <c r="D78" s="6">
        <v>2</v>
      </c>
      <c r="E78" s="132"/>
      <c r="F78" s="133"/>
      <c r="G78" s="134"/>
      <c r="H78" s="75">
        <v>0</v>
      </c>
    </row>
    <row r="79" spans="2:8" x14ac:dyDescent="0.3">
      <c r="B79" s="9" t="s">
        <v>39</v>
      </c>
      <c r="C79" s="75">
        <v>0</v>
      </c>
      <c r="D79" s="6">
        <v>3</v>
      </c>
      <c r="E79" s="132"/>
      <c r="F79" s="133"/>
      <c r="G79" s="134"/>
      <c r="H79" s="75">
        <v>0</v>
      </c>
    </row>
    <row r="80" spans="2:8" x14ac:dyDescent="0.3">
      <c r="B80" s="9" t="s">
        <v>40</v>
      </c>
      <c r="C80" s="75">
        <v>0</v>
      </c>
      <c r="D80" s="6">
        <v>4</v>
      </c>
      <c r="E80" s="132"/>
      <c r="F80" s="133"/>
      <c r="G80" s="134"/>
      <c r="H80" s="75">
        <v>0</v>
      </c>
    </row>
    <row r="81" spans="2:8" x14ac:dyDescent="0.3">
      <c r="B81" s="9" t="s">
        <v>41</v>
      </c>
      <c r="C81" s="75">
        <v>0</v>
      </c>
      <c r="D81" s="6">
        <v>5</v>
      </c>
      <c r="E81" s="132"/>
      <c r="F81" s="133"/>
      <c r="G81" s="134"/>
      <c r="H81" s="75">
        <v>0</v>
      </c>
    </row>
    <row r="82" spans="2:8" x14ac:dyDescent="0.3">
      <c r="B82" s="9" t="s">
        <v>42</v>
      </c>
      <c r="C82" s="106">
        <f>H84</f>
        <v>0</v>
      </c>
      <c r="D82" s="6">
        <v>6</v>
      </c>
      <c r="E82" s="132"/>
      <c r="F82" s="133"/>
      <c r="G82" s="134"/>
      <c r="H82" s="75">
        <v>0</v>
      </c>
    </row>
    <row r="83" spans="2:8" x14ac:dyDescent="0.3">
      <c r="B83" s="9"/>
      <c r="C83" s="106"/>
      <c r="D83" s="63"/>
      <c r="E83" s="181"/>
      <c r="F83" s="182"/>
      <c r="G83" s="183"/>
      <c r="H83" s="128"/>
    </row>
    <row r="84" spans="2:8" x14ac:dyDescent="0.3">
      <c r="B84" s="23" t="s">
        <v>43</v>
      </c>
      <c r="C84" s="107">
        <f>SUM(C77:C82)</f>
        <v>0</v>
      </c>
      <c r="D84" s="64"/>
      <c r="E84" s="23" t="s">
        <v>46</v>
      </c>
      <c r="F84" s="65"/>
      <c r="G84" s="66"/>
      <c r="H84" s="107">
        <f>SUM(H77:H82)</f>
        <v>0</v>
      </c>
    </row>
    <row r="85" spans="2:8" x14ac:dyDescent="0.3">
      <c r="B85" s="12"/>
      <c r="C85" s="108"/>
      <c r="D85" s="25"/>
      <c r="H85" s="26"/>
    </row>
    <row r="86" spans="2:8" x14ac:dyDescent="0.3">
      <c r="B86" s="16" t="s">
        <v>47</v>
      </c>
      <c r="C86" s="17" t="s">
        <v>44</v>
      </c>
      <c r="D86" s="62"/>
      <c r="E86" s="184" t="s">
        <v>110</v>
      </c>
      <c r="F86" s="185"/>
      <c r="G86" s="186"/>
      <c r="H86" s="27" t="s">
        <v>44</v>
      </c>
    </row>
    <row r="87" spans="2:8" x14ac:dyDescent="0.3">
      <c r="B87" s="11" t="s">
        <v>48</v>
      </c>
      <c r="C87" s="104">
        <v>0</v>
      </c>
      <c r="D87" s="6">
        <v>1</v>
      </c>
      <c r="E87" s="187"/>
      <c r="F87" s="188"/>
      <c r="G87" s="189"/>
      <c r="H87" s="127">
        <v>0</v>
      </c>
    </row>
    <row r="88" spans="2:8" x14ac:dyDescent="0.3">
      <c r="B88" s="9" t="s">
        <v>49</v>
      </c>
      <c r="C88" s="105">
        <v>0</v>
      </c>
      <c r="D88" s="6">
        <v>2</v>
      </c>
      <c r="E88" s="132"/>
      <c r="F88" s="133"/>
      <c r="G88" s="134"/>
      <c r="H88" s="75">
        <v>0</v>
      </c>
    </row>
    <row r="89" spans="2:8" x14ac:dyDescent="0.3">
      <c r="B89" s="9" t="s">
        <v>50</v>
      </c>
      <c r="C89" s="105">
        <v>0</v>
      </c>
      <c r="D89" s="6">
        <v>3</v>
      </c>
      <c r="E89" s="132"/>
      <c r="F89" s="133"/>
      <c r="G89" s="134"/>
      <c r="H89" s="75">
        <v>0</v>
      </c>
    </row>
    <row r="90" spans="2:8" x14ac:dyDescent="0.3">
      <c r="B90" s="9" t="s">
        <v>51</v>
      </c>
      <c r="C90" s="105">
        <v>0</v>
      </c>
      <c r="D90" s="6">
        <v>4</v>
      </c>
      <c r="E90" s="132"/>
      <c r="F90" s="133"/>
      <c r="G90" s="134"/>
      <c r="H90" s="75">
        <v>0</v>
      </c>
    </row>
    <row r="91" spans="2:8" x14ac:dyDescent="0.3">
      <c r="B91" s="9" t="s">
        <v>52</v>
      </c>
      <c r="C91" s="75">
        <v>0</v>
      </c>
      <c r="D91" s="6">
        <v>5</v>
      </c>
      <c r="E91" s="132"/>
      <c r="F91" s="133"/>
      <c r="G91" s="134"/>
      <c r="H91" s="75">
        <v>0</v>
      </c>
    </row>
    <row r="92" spans="2:8" x14ac:dyDescent="0.3">
      <c r="B92" s="9" t="s">
        <v>109</v>
      </c>
      <c r="C92" s="75">
        <v>0</v>
      </c>
      <c r="D92" s="6">
        <v>6</v>
      </c>
      <c r="E92" s="132"/>
      <c r="F92" s="133"/>
      <c r="G92" s="134"/>
      <c r="H92" s="75">
        <v>0</v>
      </c>
    </row>
    <row r="93" spans="2:8" x14ac:dyDescent="0.3">
      <c r="B93" s="9" t="s">
        <v>53</v>
      </c>
      <c r="C93" s="75">
        <v>0</v>
      </c>
      <c r="D93" s="63"/>
      <c r="E93" s="181"/>
      <c r="F93" s="182"/>
      <c r="G93" s="183"/>
      <c r="H93" s="128"/>
    </row>
    <row r="94" spans="2:8" x14ac:dyDescent="0.3">
      <c r="B94" s="9" t="s">
        <v>54</v>
      </c>
      <c r="C94" s="106">
        <f>H94</f>
        <v>0</v>
      </c>
      <c r="D94" s="64"/>
      <c r="E94" s="23" t="s">
        <v>46</v>
      </c>
      <c r="F94" s="65"/>
      <c r="G94" s="66"/>
      <c r="H94" s="107">
        <f>SUM(H87:H92)</f>
        <v>0</v>
      </c>
    </row>
    <row r="95" spans="2:8" x14ac:dyDescent="0.3">
      <c r="B95" s="21"/>
      <c r="C95" s="106"/>
      <c r="D95" s="63"/>
      <c r="F95" s="22"/>
      <c r="G95" s="22"/>
    </row>
    <row r="96" spans="2:8" x14ac:dyDescent="0.3">
      <c r="B96" s="23" t="s">
        <v>55</v>
      </c>
      <c r="C96" s="107">
        <f>SUM(C87:C94)</f>
        <v>0</v>
      </c>
      <c r="D96" s="64"/>
    </row>
    <row r="97" spans="2:4" x14ac:dyDescent="0.3">
      <c r="C97" s="26"/>
    </row>
    <row r="98" spans="2:4" x14ac:dyDescent="0.3">
      <c r="B98" s="13" t="s">
        <v>56</v>
      </c>
      <c r="C98" s="95">
        <f>C96+C84</f>
        <v>0</v>
      </c>
      <c r="D98" s="64"/>
    </row>
    <row r="100" spans="2:4" x14ac:dyDescent="0.3">
      <c r="B100" s="6"/>
    </row>
  </sheetData>
  <mergeCells count="28">
    <mergeCell ref="E90:G90"/>
    <mergeCell ref="E91:G91"/>
    <mergeCell ref="E92:G92"/>
    <mergeCell ref="E80:G80"/>
    <mergeCell ref="E81:G81"/>
    <mergeCell ref="E82:G82"/>
    <mergeCell ref="E83:G83"/>
    <mergeCell ref="C3:H3"/>
    <mergeCell ref="C4:H4"/>
    <mergeCell ref="C5:H5"/>
    <mergeCell ref="C6:H6"/>
    <mergeCell ref="B9:H9"/>
    <mergeCell ref="E12:G12"/>
    <mergeCell ref="E13:G13"/>
    <mergeCell ref="E15:G15"/>
    <mergeCell ref="E16:G16"/>
    <mergeCell ref="E93:G93"/>
    <mergeCell ref="E76:G76"/>
    <mergeCell ref="E77:G77"/>
    <mergeCell ref="E78:G78"/>
    <mergeCell ref="E79:G79"/>
    <mergeCell ref="E17:G17"/>
    <mergeCell ref="E18:G18"/>
    <mergeCell ref="E20:G20"/>
    <mergeCell ref="E87:G87"/>
    <mergeCell ref="E88:G88"/>
    <mergeCell ref="E86:G86"/>
    <mergeCell ref="E89:G89"/>
  </mergeCells>
  <conditionalFormatting sqref="C34:C35">
    <cfRule type="notContainsBlanks" dxfId="1" priority="753">
      <formula>LEN(TRIM(C34))&gt;0</formula>
    </cfRule>
  </conditionalFormatting>
  <conditionalFormatting sqref="D87:D91">
    <cfRule type="notContainsBlanks" dxfId="0" priority="401">
      <formula>LEN(TRIM(D87))&gt;0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W j + W G 2 1 C B W k A A A A 9 g A A A B I A H A B D b 2 5 m a W c v U G F j a 2 F n Z S 5 4 b W w g o h g A K K A U A A A A A A A A A A A A A A A A A A A A A A A A A A A A h Y 8 x D o I w G I W v Q r r T l h K j I a U M r m B M T I x r U y o 0 w o + h x X I 3 B 4 / k F c Q o 6 u b 4 v v c N 7 9 2 v N 5 6 N b R N c d G 9 N B y m K M E W B B t W V B q o U D e 4 Y r l A m + F a q k 6 x 0 M M l g k 9 G W K a q d O y e E e O + x j 3 H X V 4 R R G p F D k e 9 U r V u J P r L 5 L 4 c G r J O g N B J 8 / x o j G I 5 i i h d s i S k n M + S F g a / A p r 3 P 9 g f y 9 d C 4 o d c C m n C T c z J H T t 4 f x A N Q S w M E F A A C A A g A V W j + 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o / l g o i k e 4 D g A A A B E A A A A T A B w A R m 9 y b X V s Y X M v U 2 V j d G l v b j E u b S C i G A A o o B Q A A A A A A A A A A A A A A A A A A A A A A A A A A A A r T k 0 u y c z P U w i G 0 I b W A F B L A Q I t A B Q A A g A I A F V o / l h t t Q g V p A A A A P Y A A A A S A A A A A A A A A A A A A A A A A A A A A A B D b 2 5 m a W c v U G F j a 2 F n Z S 5 4 b W x Q S w E C L Q A U A A I A C A B V a P 5 Y D 8 r p q 6 Q A A A D p A A A A E w A A A A A A A A A A A A A A A A D w A A A A W 0 N v b n R l b n R f V H l w Z X N d L n h t b F B L A Q I t A B Q A A g A I A F V o / 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Q l / 7 X a D J V Q r 4 z p 7 4 2 1 3 b P A A A A A A I A A A A A A B B m A A A A A Q A A I A A A A N v a U z 5 z g b f m 2 g H 2 f t D / b z w k x b c p Y A I G o J E T I g c j p c o T A A A A A A 6 A A A A A A g A A I A A A A H Q J G Q b a + Z t U Y i w G l Y F X w Z 0 D L K H N x l w j d P s v 0 A j w Q g B m U A A A A J q F U + B C o p p E A F N z S z L J I B b b R z I f G d j F r 5 e 2 i K A Q p W r D V W N p N 8 h B 3 s l N N v y x j y m S D b M e K Y 5 9 S + w r o y x 8 y f f 7 W Y g g v R D 0 o 0 N 9 v c u / r a L H j o R Y Q A A A A E i d l m m v E 9 3 X 2 R U H J 5 2 i U p u 5 I T D 5 C g M U F 5 O + M t W e / H l p l L 2 V 7 S Q a 4 n t v s Y j X k R X R K z 7 0 i h C s L w b B y N l 4 d c U 9 a v 0 = < / D a t a M a s h u p > 
</file>

<file path=customXml/item2.xml><?xml version="1.0" encoding="utf-8"?>
<ct:contentTypeSchema xmlns:ct="http://schemas.microsoft.com/office/2006/metadata/contentType" xmlns:ma="http://schemas.microsoft.com/office/2006/metadata/properties/metaAttributes" ct:_="" ma:_="" ma:contentTypeName="Document" ma:contentTypeID="0x010100A41F1E757820B04F8239C56ED05A8EEA" ma:contentTypeVersion="4" ma:contentTypeDescription="Een nieuw document maken." ma:contentTypeScope="" ma:versionID="8ae63b49f3f2e5dc7121dacb5108bc03">
  <xsd:schema xmlns:xsd="http://www.w3.org/2001/XMLSchema" xmlns:xs="http://www.w3.org/2001/XMLSchema" xmlns:p="http://schemas.microsoft.com/office/2006/metadata/properties" xmlns:ns2="de1b6be8-0f55-43b0-b703-fa1480cf67e4" targetNamespace="http://schemas.microsoft.com/office/2006/metadata/properties" ma:root="true" ma:fieldsID="fbf215a999664c26e1c4265f1f2bdf1b" ns2:_="">
    <xsd:import namespace="de1b6be8-0f55-43b0-b703-fa1480cf67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1b6be8-0f55-43b0-b703-fa1480cf67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4B5EDB-69D6-445E-BE68-8981918B6F06}">
  <ds:schemaRefs>
    <ds:schemaRef ds:uri="http://schemas.microsoft.com/DataMashup"/>
  </ds:schemaRefs>
</ds:datastoreItem>
</file>

<file path=customXml/itemProps2.xml><?xml version="1.0" encoding="utf-8"?>
<ds:datastoreItem xmlns:ds="http://schemas.openxmlformats.org/officeDocument/2006/customXml" ds:itemID="{037CE540-0305-4694-BAAA-1E3935B59D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1b6be8-0f55-43b0-b703-fa1480cf67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D02D48-BAE0-4FDF-AC2D-C73BCA7BB50A}">
  <ds:schemaRefs>
    <ds:schemaRef ds:uri="http://schemas.microsoft.com/sharepoint/v3/contenttype/forms"/>
  </ds:schemaRefs>
</ds:datastoreItem>
</file>

<file path=customXml/itemProps4.xml><?xml version="1.0" encoding="utf-8"?>
<ds:datastoreItem xmlns:ds="http://schemas.openxmlformats.org/officeDocument/2006/customXml" ds:itemID="{2FACD689-D221-4CE6-BC9C-234500B99C55}">
  <ds:schemaRefs>
    <ds:schemaRef ds:uri="http://schemas.openxmlformats.org/package/2006/metadata/core-properties"/>
    <ds:schemaRef ds:uri="http://schemas.microsoft.com/office/2006/documentManagement/types"/>
    <ds:schemaRef ds:uri="http://www.w3.org/XML/1998/namespace"/>
    <ds:schemaRef ds:uri="de1b6be8-0f55-43b0-b703-fa1480cf67e4"/>
    <ds:schemaRef ds:uri="http://purl.org/dc/dcmitype/"/>
    <ds:schemaRef ds:uri="http://purl.org/dc/terms/"/>
    <ds:schemaRef ds:uri="http://schemas.microsoft.com/office/2006/metadata/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Invulinstructie</vt:lpstr>
      <vt:lpstr>1. Ondertekening</vt:lpstr>
      <vt:lpstr>2. Totaal</vt:lpstr>
      <vt:lpstr>3. Vaste Verreken Prijzen</vt:lpstr>
      <vt:lpstr>4. Integr. uurtarief banqueting</vt:lpstr>
      <vt:lpstr>5. Begrotingen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Judith Winters | CONTRAST</dc:creator>
  <cp:lastModifiedBy>Judith Winters | CONTRAST</cp:lastModifiedBy>
  <dcterms:created xsi:type="dcterms:W3CDTF">2024-07-30T07:43:26Z</dcterms:created>
  <dcterms:modified xsi:type="dcterms:W3CDTF">2025-03-14T07:14:16Z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0x010100A41F1E757820B04F8239C56ED05A8EEA</vt:lpwstr>
  </property>
  <property fmtid="{D5CDD505-2E9C-101B-9397-08002B2CF9AE}" pid="3" name="MediaServiceImageTags">
    <vt:lpwstr/>
  </property>
  <property fmtid="{D5CDD505-2E9C-101B-9397-08002B2CF9AE}" pid="4" name="Order">
    <vt:r8>3713900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