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clafis.sharepoint.com/sites/VerplaatseneffluentpuntrwziTilburg/Gedeelde documenten/005_Aanbesteding/Nota van Inlichtingen/"/>
    </mc:Choice>
  </mc:AlternateContent>
  <xr:revisionPtr revIDLastSave="220" documentId="8_{544FC445-1A2C-4B4A-B35C-A18409E473F7}" xr6:coauthVersionLast="47" xr6:coauthVersionMax="47" xr10:uidLastSave="{235A0530-115C-40B4-B2FB-02E04AC0004C}"/>
  <bookViews>
    <workbookView xWindow="-120" yWindow="-120" windowWidth="29040" windowHeight="15990" xr2:uid="{018A70A1-A806-44C9-BC7E-8CD2B7D436D1}"/>
  </bookViews>
  <sheets>
    <sheet name="Inschrijfstaat" sheetId="1" r:id="rId1"/>
  </sheets>
  <externalReferences>
    <externalReference r:id="rId2"/>
  </externalReferences>
  <definedNames>
    <definedName name="_xlnm.Print_Area" localSheetId="0">Inschrijfstaat!$A$1:$H$115</definedName>
    <definedName name="_xlnm.Print_Titles" localSheetId="0">Inschrijfstaat!$1:$7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H33" i="1"/>
  <c r="D50" i="1" l="1"/>
  <c r="H50" i="1" s="1"/>
  <c r="H48" i="1"/>
  <c r="H100" i="1"/>
  <c r="H31" i="1"/>
  <c r="H102" i="1"/>
  <c r="H98" i="1"/>
  <c r="H97" i="1"/>
  <c r="H96" i="1"/>
  <c r="H95" i="1"/>
  <c r="H93" i="1"/>
  <c r="H92" i="1"/>
  <c r="H90" i="1"/>
  <c r="H89" i="1"/>
  <c r="H88" i="1"/>
  <c r="H85" i="1"/>
  <c r="H84" i="1"/>
  <c r="H83" i="1"/>
  <c r="H82" i="1"/>
  <c r="H81" i="1"/>
  <c r="H80" i="1"/>
  <c r="H79" i="1"/>
  <c r="H76" i="1"/>
  <c r="H75" i="1"/>
  <c r="H74" i="1"/>
  <c r="H72" i="1"/>
  <c r="H71" i="1"/>
  <c r="H70" i="1"/>
  <c r="H69" i="1"/>
  <c r="H68" i="1"/>
  <c r="H67" i="1"/>
  <c r="H66" i="1"/>
  <c r="H65" i="1"/>
  <c r="H63" i="1"/>
  <c r="H61" i="1"/>
  <c r="H60" i="1"/>
  <c r="H59" i="1"/>
  <c r="H58" i="1"/>
  <c r="H57" i="1"/>
  <c r="H54" i="1"/>
  <c r="H53" i="1"/>
  <c r="H52" i="1"/>
  <c r="H49" i="1"/>
  <c r="H47" i="1"/>
  <c r="H46" i="1"/>
  <c r="H45" i="1"/>
  <c r="H44" i="1"/>
  <c r="H43" i="1"/>
  <c r="H41" i="1"/>
  <c r="H39" i="1"/>
  <c r="H38" i="1"/>
  <c r="H37" i="1"/>
  <c r="H36" i="1"/>
  <c r="H35" i="1"/>
  <c r="H34" i="1"/>
  <c r="H32" i="1"/>
  <c r="H30" i="1"/>
  <c r="H29" i="1"/>
  <c r="H28" i="1"/>
  <c r="H27" i="1"/>
  <c r="H26" i="1"/>
  <c r="H25" i="1"/>
  <c r="H24" i="1"/>
  <c r="H22" i="1"/>
  <c r="H21" i="1"/>
  <c r="H20" i="1"/>
  <c r="H18" i="1"/>
  <c r="H17" i="1"/>
  <c r="H16" i="1"/>
  <c r="H15" i="1"/>
  <c r="H13" i="1"/>
  <c r="H12" i="1"/>
  <c r="H11" i="1"/>
  <c r="H109" i="1" l="1"/>
  <c r="G111" i="1" s="1"/>
  <c r="G113" i="1" l="1"/>
  <c r="G110" i="1"/>
  <c r="G112" i="1"/>
  <c r="H114" i="1" l="1"/>
  <c r="H115" i="1" s="1"/>
  <c r="H116" i="1" s="1"/>
  <c r="H117" i="1" s="1"/>
</calcChain>
</file>

<file path=xl/sharedStrings.xml><?xml version="1.0" encoding="utf-8"?>
<sst xmlns="http://schemas.openxmlformats.org/spreadsheetml/2006/main" count="531" uniqueCount="298">
  <si>
    <t>Werkbeschrijving en inschrijfstaat Effluentmeetpunt RWZI Tilburg</t>
  </si>
  <si>
    <t>Projectnr.:</t>
  </si>
  <si>
    <t>opdrachtgever:</t>
  </si>
  <si>
    <t>Documentnr.:</t>
  </si>
  <si>
    <t>Versie:</t>
  </si>
  <si>
    <t>Opsteller:</t>
  </si>
  <si>
    <t>CLAFIS Ingenieus - Hanco Fredrikze</t>
  </si>
  <si>
    <t>Datum:</t>
  </si>
  <si>
    <t>Controle:</t>
  </si>
  <si>
    <t>CLAFIS Ingenieus - Jos Brink</t>
  </si>
  <si>
    <t xml:space="preserve"> Vrijgave:</t>
  </si>
  <si>
    <t>CLAFIS Ingenieus - Peter Duindam</t>
  </si>
  <si>
    <t>Postnr.</t>
  </si>
  <si>
    <t>Omschrijving</t>
  </si>
  <si>
    <t>Beschrijving/toelichting</t>
  </si>
  <si>
    <t>Hoev.</t>
  </si>
  <si>
    <t>eenheid</t>
  </si>
  <si>
    <t>V/N</t>
  </si>
  <si>
    <t>eenh.prijs</t>
  </si>
  <si>
    <t>Kosten</t>
  </si>
  <si>
    <t>1.2</t>
  </si>
  <si>
    <t>N</t>
  </si>
  <si>
    <t>2.1</t>
  </si>
  <si>
    <t>2.1.1</t>
  </si>
  <si>
    <t>2.1.2</t>
  </si>
  <si>
    <t>2.1.3</t>
  </si>
  <si>
    <t>2.2</t>
  </si>
  <si>
    <t>2.2.1</t>
  </si>
  <si>
    <t>2.2.2</t>
  </si>
  <si>
    <t>2.2.3</t>
  </si>
  <si>
    <t>2.2.4</t>
  </si>
  <si>
    <t>2.3</t>
  </si>
  <si>
    <t>2.3.1</t>
  </si>
  <si>
    <t>2.3.2</t>
  </si>
  <si>
    <t>2.3.3</t>
  </si>
  <si>
    <t>2.4</t>
  </si>
  <si>
    <t>2.4.1</t>
  </si>
  <si>
    <t>2.4.2</t>
  </si>
  <si>
    <t>2.4.3.1</t>
  </si>
  <si>
    <t>2.4.3.2</t>
  </si>
  <si>
    <t>2.4.3.3</t>
  </si>
  <si>
    <t>2.4.4</t>
  </si>
  <si>
    <t>2.4.5</t>
  </si>
  <si>
    <t>2.4.6</t>
  </si>
  <si>
    <t>2.4.7</t>
  </si>
  <si>
    <t>2.4.8</t>
  </si>
  <si>
    <t>2.4.10</t>
  </si>
  <si>
    <t>2.4.11</t>
  </si>
  <si>
    <t>2.4.12</t>
  </si>
  <si>
    <t>4.3</t>
  </si>
  <si>
    <t>4.4</t>
  </si>
  <si>
    <t>4.4.1</t>
  </si>
  <si>
    <t>4.4.2</t>
  </si>
  <si>
    <t>4.4.3</t>
  </si>
  <si>
    <t>4.5</t>
  </si>
  <si>
    <t>4.6</t>
  </si>
  <si>
    <t>4.7</t>
  </si>
  <si>
    <t>4.9</t>
  </si>
  <si>
    <t>4.10</t>
  </si>
  <si>
    <t>5.1</t>
  </si>
  <si>
    <t>5.2</t>
  </si>
  <si>
    <t>Aanbrengen leidingwerken (FF-stukken DN1400 incl. ondersteuningen, 6 x DN1400 FFM-stuk + 1x MCT kabeldoorvoer)</t>
  </si>
  <si>
    <t>5.3</t>
  </si>
  <si>
    <t>6.4</t>
  </si>
  <si>
    <t>6.4.1</t>
  </si>
  <si>
    <t>6.4.2</t>
  </si>
  <si>
    <t>6.4.3</t>
  </si>
  <si>
    <t>6.4.4</t>
  </si>
  <si>
    <t>6.4.5</t>
  </si>
  <si>
    <t>7.1</t>
  </si>
  <si>
    <t>7.2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</si>
  <si>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</si>
  <si>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</si>
  <si>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</si>
  <si>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</si>
  <si>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</si>
  <si>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</si>
  <si>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</si>
  <si>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</si>
  <si>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7.3</t>
  </si>
  <si>
    <t>7.3.1</t>
  </si>
  <si>
    <t>7.3.2</t>
  </si>
  <si>
    <t>7.3.3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</si>
  <si>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</si>
  <si>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</si>
  <si>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</si>
  <si>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</si>
  <si>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</si>
  <si>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</si>
  <si>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</si>
  <si>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</si>
  <si>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9.1</t>
  </si>
  <si>
    <t>9.1.1</t>
  </si>
  <si>
    <t>9.1.2</t>
  </si>
  <si>
    <t>9.1.3</t>
  </si>
  <si>
    <t>9.2</t>
  </si>
  <si>
    <t>9.2.1</t>
  </si>
  <si>
    <t>9.2.2</t>
  </si>
  <si>
    <t>9.3</t>
  </si>
  <si>
    <t>9.3.1</t>
  </si>
  <si>
    <t>9.3.2</t>
  </si>
  <si>
    <t>9.3.3</t>
  </si>
  <si>
    <t>9.3.4</t>
  </si>
  <si>
    <t>10.1</t>
  </si>
  <si>
    <t>10.2</t>
  </si>
  <si>
    <t>11.1</t>
  </si>
  <si>
    <t>V</t>
  </si>
  <si>
    <t>11.2</t>
  </si>
  <si>
    <t>11.3</t>
  </si>
  <si>
    <t>Stelpost ontmanteling bestaand EFMP Elektrotechniek</t>
  </si>
  <si>
    <t>Directe kosten</t>
  </si>
  <si>
    <t>Eenmalige kosten</t>
  </si>
  <si>
    <t>%</t>
  </si>
  <si>
    <t>Uitvoeringskosten</t>
  </si>
  <si>
    <t>Algemene kosten</t>
  </si>
  <si>
    <t>Winst &amp; risico</t>
  </si>
  <si>
    <t>Indirecte kosten</t>
  </si>
  <si>
    <t>AANNEEMSOM UITVOERINGSKOSTEN (excl. BTW)</t>
  </si>
  <si>
    <t>BTW</t>
  </si>
  <si>
    <t>AANNEEMSOM UITVOERINGSKOSTEN (incl. BTW)</t>
  </si>
  <si>
    <t>2.4.5b</t>
  </si>
  <si>
    <t>Bouwhek met geluidswerend doek</t>
  </si>
  <si>
    <t>Leveren, plaatsen en instandhouden Bouwhek voorzien van geluidswerend doek</t>
  </si>
  <si>
    <t>m</t>
  </si>
  <si>
    <t>Vergelijking 0-situatie vs opleveringsstaat</t>
  </si>
  <si>
    <t/>
  </si>
  <si>
    <t>Opstellen van plannen beschreven in het bestek</t>
  </si>
  <si>
    <t>Opstellen plan tijdelijke voorzieningen</t>
  </si>
  <si>
    <t>Opstellen ecologisch werkprotocol</t>
  </si>
  <si>
    <t>Opstellen werkplan aanbrengen damwanden</t>
  </si>
  <si>
    <t>Opstellen tekeningen en berekeningen</t>
  </si>
  <si>
    <t>Opstellen tekeningen en berekenigen damwandconstructies</t>
  </si>
  <si>
    <t>Opstellen beton-berekeningen en -tekeningen t.b.v. de uitvoering</t>
  </si>
  <si>
    <t>Opstellen stortplan betoncontructies</t>
  </si>
  <si>
    <t>Opstellen berekeningen en -tekeningen t.b.v. de uitvoering van metaalwerken</t>
  </si>
  <si>
    <t>Aanvragen omgevingsvergunning</t>
  </si>
  <si>
    <t>Melden afvoer vervuilde grond</t>
  </si>
  <si>
    <t>Ecologische werkzaamheden</t>
  </si>
  <si>
    <t>CE Markeringen aanvragen en handleiding</t>
  </si>
  <si>
    <t>Ontgraven, instandhouden en dempen bypass effluentsloot</t>
  </si>
  <si>
    <t>Tijdelijke waterkerende afsluitingen van de effluentsloot t.b.v. aansluiten bypass op watergang.</t>
  </si>
  <si>
    <t>Tijdelijke waterkerende afsluitingen effluentsloot t.b.v. aansluiten huidige folieconstructie op nieuw effluentmeetpunt</t>
  </si>
  <si>
    <t>Tijdelijke waterkerende afsluiting effluentsloot t.b.v. aanpassen oude effluentmeetpunt t.b.v. buitendienststelling.</t>
  </si>
  <si>
    <t>Leveren, plaatsen en instandhouden verkeersmaatregelen</t>
  </si>
  <si>
    <t>Leveren, plaatsen en instandhouden bouwhek</t>
  </si>
  <si>
    <t>Leveren, instandhouden en verwijderen van de tijdelijke verhardingen van menggranulaat t.b.v. bouwweg en terreinopslag</t>
  </si>
  <si>
    <t>Betreft alle bebording noodzakelijk voor de veiligheid en toegankelijkheid tot de bouwweg, het bouwterrein en het ketenpark</t>
  </si>
  <si>
    <t>Toegangscontrole en registratie bouwterrein</t>
  </si>
  <si>
    <t>Betreft voetgangersbrug in looppad van ketenpark naar bouwterrein</t>
  </si>
  <si>
    <t>Leveren, aanbrengen en instandhouden looppad van ketenpark naar bouwterrein</t>
  </si>
  <si>
    <t>Betreft regulier maaiwerk werkterrein</t>
  </si>
  <si>
    <t>Aanbrengen, in werking stellen, instandhouden en verwijderen open bemaling t.b.v. afdammen effluentsloot</t>
  </si>
  <si>
    <t>Inrichting en beheren gronddepot</t>
  </si>
  <si>
    <t>Ontgravingen teelaarde uit terrein (Bouwweg en Bouwkuip)</t>
  </si>
  <si>
    <t>Verwerken ontgraven teelaarde in depot</t>
  </si>
  <si>
    <t>Verwerken teelaarde in terrein</t>
  </si>
  <si>
    <t>Verwijderen en afvoeren verontreinigde grond</t>
  </si>
  <si>
    <t>Aanvullen bouwkuip, bypass, bouwwegen, overige terrein</t>
  </si>
  <si>
    <t>aanleveren leveringscertificaten grond en zand</t>
  </si>
  <si>
    <t>Afwerken teelaarde d.m.v. opschonen, frezen, eggen en inzaaien met graszaad type D2</t>
  </si>
  <si>
    <t>Betreft kabel en leidingwerk buiten EMP</t>
  </si>
  <si>
    <t>Aanbrengen Kabels en mantelbuizen buitenruimte EMP</t>
  </si>
  <si>
    <t>Boren doorvoergaten bovenbouw-onderbouw vloer</t>
  </si>
  <si>
    <t>Aanbrengen stalen damwanden en aanverwante onderdelen</t>
  </si>
  <si>
    <t>Branden opening in damwand t.b.v. MCT raam</t>
  </si>
  <si>
    <t>Aanbrengen stalen deksloof van gezet U-profiel</t>
  </si>
  <si>
    <t>Aanbrengen conservering damwanden en deksloof</t>
  </si>
  <si>
    <t>Aanbrengen overige stalen voorzieningen (o.a. bevestiging HDPE-bodemzeil effluentsloot)</t>
  </si>
  <si>
    <t>Aanbrengen Onderwaterbeton bouwkuip incl. afwerking</t>
  </si>
  <si>
    <t>Leveren, verwerken en afwerken gewapende beton t.b.v. betonconstructie EMP</t>
  </si>
  <si>
    <t>Leveren, verwerken en afwerken met ongewapende beton t.b.v. betonaanvullingen EMP</t>
  </si>
  <si>
    <t>Aanbrengen bekistingen wanden en vloeren</t>
  </si>
  <si>
    <t>aanbrengen en leveren MCT-kabel doorvoer</t>
  </si>
  <si>
    <t>Ondersabelen grond/voetplaat incl. afwerken ankers</t>
  </si>
  <si>
    <t>Leveren en aanbrengen in te boren lijmankers</t>
  </si>
  <si>
    <t>Aanbrengen wapening</t>
  </si>
  <si>
    <t>Beproeven betonconstructies</t>
  </si>
  <si>
    <t>Leveren en aanbrengen prefab betonnen taludtrap</t>
  </si>
  <si>
    <t>Leveren en plaatsen keerwanden t.p.v. taludscheiding kraanopstelplaats</t>
  </si>
  <si>
    <t>Leveren en monteren ondersteuningsconstructie bordessen binnen effluentgebouw</t>
  </si>
  <si>
    <t>Leveren en monteren loopbruggen t.p.v. in- en uitstroomconstructie</t>
  </si>
  <si>
    <t>Leveren en monteren lichtstraat 3-delig, GVK</t>
  </si>
  <si>
    <t>Leveren en aanbrengen schotbalksponningen in- en uitstroomconstructies</t>
  </si>
  <si>
    <t>Leveren en monteren aluminium trappen binnen effluentgebouw</t>
  </si>
  <si>
    <t>Leveren en monteren GVK-bordessen binnen effluentgebouw</t>
  </si>
  <si>
    <t>Leveren en monteren aluminium leuningwerk</t>
  </si>
  <si>
    <t>Leveren en aanbrengen toegangsweg</t>
  </si>
  <si>
    <t>Leveren en aanbrengen kraanopstelplaats</t>
  </si>
  <si>
    <t>Leveren en aanbrengen wandelpad t.b.v. bereikbaarheid buitendelen effluentmeetpunt</t>
  </si>
  <si>
    <t>Herstellen bouwterrein naar oorspronkelijke staat (incl. bouwweg) en inzaaien</t>
  </si>
  <si>
    <t>inzaaien wegbermen</t>
  </si>
  <si>
    <t>Aanbrengen HDPE-folie op bodem en talud effluentsloot t.b.v. aansluiting effluentsloot op EMP</t>
  </si>
  <si>
    <t>Aanbrengen HDPE-folie op bodem en talud bypass effluentsloot</t>
  </si>
  <si>
    <t>Aanhelen van de oeverbekleding t.p.v. de aangebrachte L-wanden langs de kraanopstelplaats</t>
  </si>
  <si>
    <t>Aanbrengen bodem- en oeverbescherming uitstroomvoorziening</t>
  </si>
  <si>
    <t>Stelpost werktuigbouwkundige zaken</t>
  </si>
  <si>
    <t>Werkterrein</t>
  </si>
  <si>
    <t>Voorbereidende werkzaamheden</t>
  </si>
  <si>
    <t>Opstellen werkplannen</t>
  </si>
  <si>
    <t>Plan tijdelijke voorzieningen</t>
  </si>
  <si>
    <t>Damwandconstructies</t>
  </si>
  <si>
    <t>damwandconstructies</t>
  </si>
  <si>
    <t>Beton constructie</t>
  </si>
  <si>
    <t>Stortplan betonconstructies</t>
  </si>
  <si>
    <t>Tekeningen en berekeningen metaalwerk</t>
  </si>
  <si>
    <t>Vergunningen en meldplicht</t>
  </si>
  <si>
    <t>Tijdelijke voorzieningen</t>
  </si>
  <si>
    <t>Algemeen</t>
  </si>
  <si>
    <t>Aanbrengen bypass effluentsloot</t>
  </si>
  <si>
    <t>Tijdelijke verkeersmaatregelen</t>
  </si>
  <si>
    <t>Bouwhek</t>
  </si>
  <si>
    <t>Bouwweg</t>
  </si>
  <si>
    <t>Bebording bouwterrein</t>
  </si>
  <si>
    <t>Toegangscontrole Bouwterrein</t>
  </si>
  <si>
    <t>Voetgangersbrug</t>
  </si>
  <si>
    <t>Looppad</t>
  </si>
  <si>
    <t>Groenwerkzaamheden</t>
  </si>
  <si>
    <t>Bemalingswerken</t>
  </si>
  <si>
    <t>Grondwerken</t>
  </si>
  <si>
    <t>Gronddepot</t>
  </si>
  <si>
    <t>Ontgravingen</t>
  </si>
  <si>
    <t>Ontgravingen uit terrein</t>
  </si>
  <si>
    <t>Depot</t>
  </si>
  <si>
    <t>Verwerken in terrein</t>
  </si>
  <si>
    <t>Uitkomende grond</t>
  </si>
  <si>
    <t>Aanvullingen</t>
  </si>
  <si>
    <t>Sleuven tbv kabels en leidingen</t>
  </si>
  <si>
    <t>Grond- en zandkwaliteit</t>
  </si>
  <si>
    <t>Afwerken</t>
  </si>
  <si>
    <t>Leidingwerk</t>
  </si>
  <si>
    <t>K&amp;L</t>
  </si>
  <si>
    <t>Overige voorzieningen</t>
  </si>
  <si>
    <t>Te boren gaten</t>
  </si>
  <si>
    <t>Funderingswerken en damwanden</t>
  </si>
  <si>
    <t>Stalen damwand</t>
  </si>
  <si>
    <t>Aanbrengen damwanden bouwkuip</t>
  </si>
  <si>
    <t>Aanbrengen sparing in de damwand</t>
  </si>
  <si>
    <t>Aanbrengen stalen deksloof</t>
  </si>
  <si>
    <t>Aanbrengen conservering</t>
  </si>
  <si>
    <t>Aanbrengen overige voorzieningen</t>
  </si>
  <si>
    <t>Betonwerken</t>
  </si>
  <si>
    <t>Onderwaterbeton</t>
  </si>
  <si>
    <t>In het werk te storten beton</t>
  </si>
  <si>
    <t>Leveren en verwerken beton voor gewapend beton</t>
  </si>
  <si>
    <t>Leveren en verwerken beton voor ongewapend beton</t>
  </si>
  <si>
    <t>Bekistingsconstructies</t>
  </si>
  <si>
    <t>In te storten onderdelen</t>
  </si>
  <si>
    <t>ondersabelingen</t>
  </si>
  <si>
    <t>In te boren ankers</t>
  </si>
  <si>
    <t>Wapening</t>
  </si>
  <si>
    <t>Prefab betonnen onderdelen</t>
  </si>
  <si>
    <t>Terrein - taludtrap</t>
  </si>
  <si>
    <t>Terrein - keerwand</t>
  </si>
  <si>
    <t>Brug - volstortligger</t>
  </si>
  <si>
    <t>Metaalwerken</t>
  </si>
  <si>
    <t>Staalconstructie</t>
  </si>
  <si>
    <t>Ondersteuningsconstructie binnen bordessen</t>
  </si>
  <si>
    <t>Ondersteuningsconstructie loopbruggen in- en uitstroomconstructie</t>
  </si>
  <si>
    <t>Lichtstraat</t>
  </si>
  <si>
    <t>Schotbalksponningen</t>
  </si>
  <si>
    <t>Trappen</t>
  </si>
  <si>
    <t>Bordessen</t>
  </si>
  <si>
    <t>Leuningwerk</t>
  </si>
  <si>
    <t>Terreinafwerking</t>
  </si>
  <si>
    <t>Verhardingen</t>
  </si>
  <si>
    <t>Toegangsweg</t>
  </si>
  <si>
    <t>Kraanopstelplaats</t>
  </si>
  <si>
    <t>Wandelpad</t>
  </si>
  <si>
    <t>Groenvoorzieningen</t>
  </si>
  <si>
    <t>Herstel bouwterrein</t>
  </si>
  <si>
    <t>Inzaaien bermen</t>
  </si>
  <si>
    <t>Bodem- en oeverbescherming</t>
  </si>
  <si>
    <t>Aanbrengen HDPE-folie bodem en talud effluentpunt</t>
  </si>
  <si>
    <t>Aanbrengen tijdelijke HDPE-folie bodem en talud bypass-sloot</t>
  </si>
  <si>
    <t>Aanhelen oeverbekleding L-wand kraanopstelplaats</t>
  </si>
  <si>
    <t>Aanbrengen Bodem- en oeverbescherming uitstroomvoorziening</t>
  </si>
  <si>
    <t>Bovenbouw - bouwkunde</t>
  </si>
  <si>
    <t>Stelposten</t>
  </si>
  <si>
    <t>Stelpost ontmanteling bestaand EFMP Werktuigbouwkunde</t>
  </si>
  <si>
    <t>keer</t>
  </si>
  <si>
    <t>EUR</t>
  </si>
  <si>
    <t>m3</t>
  </si>
  <si>
    <t>st</t>
  </si>
  <si>
    <t>m2</t>
  </si>
  <si>
    <t>m1</t>
  </si>
  <si>
    <t>Leveren, transport en aanbrengen brug + stootplaten</t>
  </si>
  <si>
    <t>Stelpost civiel- en bouwkundige zaken - Door de directie op te dragen kleine leveringen en werkzaamheden</t>
  </si>
  <si>
    <t>11.4</t>
  </si>
  <si>
    <t>11.5</t>
  </si>
  <si>
    <t xml:space="preserve">Stelpost ontmanteling bestaand EFMP Civiel </t>
  </si>
  <si>
    <t>Uitwerken VO</t>
  </si>
  <si>
    <t>De aannemer dient het VO-ontwerp bovenbouw uit te werken naar een definitief en uitvoeringsontwerp.</t>
  </si>
  <si>
    <t>Nader detailleren, leveren en aanbrengen bovenbouw conform goedgekeurd uitvoeringsontwerp volgens 10.1.</t>
  </si>
  <si>
    <t>3.0</t>
  </si>
  <si>
    <t>2.4.6b</t>
  </si>
  <si>
    <t>Leveren, instandhouden en verwijderen van de tijdelijke verhardingen van menggranulaat t.b.v. draaicirkel en opslag</t>
  </si>
  <si>
    <t>Ontgraven K&amp;L tracée t.b.v. aansluiting ketenpark met zuigwagen en aanvullen van K&amp;L tracée</t>
  </si>
  <si>
    <t>Stelpost: Realisatie bovenbouw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</si>
</sst>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&quot;€&quot;\ #,##0.00"/>
    <numFmt numFmtId="165" formatCode="[$-F800]dddd\,\ mmmm\ dd\,\ yyyy"/>
    <numFmt numFmtId="166" formatCode="_(* #,##0.00_);_(* \(#,##0.00\);_(* &quot;-&quot;??_);_(@_)"/>
    <numFmt numFmtId="167" formatCode="_-* #,##0_-;_-* #,##0\-;_-* &quot;-&quot;??_-;_-@_-"/>
    <numFmt numFmtId="168" formatCode="_([$€-413]\ * #,##0_);_([$€-413]\ * \(#,##0\);_([$€-413]\ * &quot;-&quot;_);_(@_)"/>
  </numFmts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rial"/>
      <family val="2"/>
    </font>
    <font>
      <sz val="10"/>
      <color rgb="FF009DE0"/>
      <name val="Aptos Narrow"/>
      <family val="2"/>
      <scheme val="minor"/>
    </font>
    <font>
      <sz val="1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31F0E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4659260841701"/>
      </right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double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double">
        <color indexed="64"/>
      </top>
      <bottom style="thin">
        <color theme="2" tint="-0.24994659260841701"/>
      </bottom>
      <diagonal/>
    </border>
  </borders>
  <cellStyleXfs count="2">
    <xf numFmtId="0" fontId="0" fillId="0" borderId="0"/>
    <xf numFmtId="166" fontId="5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right" vertical="top" wrapText="1"/>
    </xf>
    <xf numFmtId="14" fontId="0" fillId="0" borderId="0" xfId="0" applyNumberFormat="1" applyAlignment="1">
      <alignment horizontal="left" vertical="top"/>
    </xf>
    <xf numFmtId="0" fontId="0" fillId="0" borderId="1" xfId="0" applyBorder="1" applyAlignment="1">
      <alignment horizontal="right" vertical="top"/>
    </xf>
    <xf numFmtId="14" fontId="0" fillId="0" borderId="1" xfId="0" applyNumberForma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64" fontId="6" fillId="0" borderId="5" xfId="1" applyNumberFormat="1" applyFont="1" applyBorder="1" applyAlignment="1" applyProtection="1">
      <alignment horizontal="left" vertical="top"/>
      <protection locked="0"/>
    </xf>
    <xf numFmtId="167" fontId="6" fillId="0" borderId="0" xfId="1" applyNumberFormat="1" applyFont="1" applyAlignment="1" applyProtection="1">
      <alignment horizontal="center" vertical="top"/>
      <protection locked="0"/>
    </xf>
    <xf numFmtId="44" fontId="6" fillId="0" borderId="0" xfId="1" applyNumberFormat="1" applyFont="1" applyAlignment="1" applyProtection="1">
      <alignment vertical="top" wrapText="1"/>
      <protection locked="0"/>
    </xf>
    <xf numFmtId="168" fontId="7" fillId="0" borderId="0" xfId="1" applyNumberFormat="1" applyFont="1" applyAlignment="1">
      <alignment vertical="top" wrapText="1"/>
    </xf>
    <xf numFmtId="0" fontId="2" fillId="4" borderId="5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vertical="top"/>
    </xf>
    <xf numFmtId="0" fontId="2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/>
    </xf>
    <xf numFmtId="164" fontId="2" fillId="4" borderId="5" xfId="0" applyNumberFormat="1" applyFont="1" applyFill="1" applyBorder="1" applyAlignment="1">
      <alignment vertical="top"/>
    </xf>
    <xf numFmtId="164" fontId="2" fillId="5" borderId="7" xfId="0" applyNumberFormat="1" applyFont="1" applyFill="1" applyBorder="1" applyAlignment="1">
      <alignment vertical="top"/>
    </xf>
    <xf numFmtId="0" fontId="0" fillId="5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64" fontId="0" fillId="5" borderId="7" xfId="0" applyNumberFormat="1" applyFill="1" applyBorder="1" applyAlignment="1">
      <alignment vertical="top"/>
    </xf>
    <xf numFmtId="164" fontId="2" fillId="5" borderId="8" xfId="0" applyNumberFormat="1" applyFont="1" applyFill="1" applyBorder="1" applyAlignment="1">
      <alignment vertical="top"/>
    </xf>
    <xf numFmtId="164" fontId="10" fillId="2" borderId="9" xfId="1" applyNumberFormat="1" applyFont="1" applyFill="1" applyBorder="1" applyAlignment="1">
      <alignment horizontal="right" vertical="top"/>
    </xf>
    <xf numFmtId="167" fontId="9" fillId="0" borderId="0" xfId="1" applyNumberFormat="1" applyFont="1" applyAlignment="1">
      <alignment vertical="top" wrapText="1"/>
    </xf>
    <xf numFmtId="164" fontId="10" fillId="2" borderId="7" xfId="1" applyNumberFormat="1" applyFont="1" applyFill="1" applyBorder="1" applyAlignment="1">
      <alignment horizontal="right" vertical="top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vertical="top" wrapText="1"/>
    </xf>
    <xf numFmtId="167" fontId="10" fillId="2" borderId="0" xfId="1" applyNumberFormat="1" applyFont="1" applyFill="1" applyAlignment="1">
      <alignment horizontal="right" vertical="top" wrapText="1"/>
    </xf>
    <xf numFmtId="167" fontId="9" fillId="0" borderId="0" xfId="1" applyNumberFormat="1" applyFont="1" applyAlignment="1">
      <alignment horizontal="right" vertical="top" wrapText="1"/>
    </xf>
    <xf numFmtId="167" fontId="9" fillId="0" borderId="6" xfId="1" applyNumberFormat="1" applyFont="1" applyBorder="1" applyAlignment="1">
      <alignment horizontal="right" vertical="top" wrapText="1"/>
    </xf>
    <xf numFmtId="167" fontId="7" fillId="0" borderId="0" xfId="1" applyNumberFormat="1" applyFont="1" applyAlignment="1">
      <alignment horizontal="right" vertical="top" wrapText="1"/>
    </xf>
    <xf numFmtId="167" fontId="9" fillId="0" borderId="0" xfId="1" applyNumberFormat="1" applyFont="1" applyBorder="1" applyAlignment="1">
      <alignment horizontal="right" vertical="top" wrapText="1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 vertical="top"/>
    </xf>
    <xf numFmtId="165" fontId="0" fillId="0" borderId="0" xfId="0" applyNumberFormat="1" applyAlignment="1">
      <alignment horizontal="left" vertical="top"/>
    </xf>
    <xf numFmtId="167" fontId="7" fillId="0" borderId="0" xfId="1" applyNumberFormat="1" applyFont="1" applyAlignment="1" applyProtection="1">
      <alignment horizontal="right" vertical="top" wrapText="1"/>
      <protection locked="0"/>
    </xf>
    <xf numFmtId="0" fontId="0" fillId="0" borderId="5" xfId="0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top" wrapText="1"/>
    </xf>
    <xf numFmtId="0" fontId="0" fillId="0" borderId="5" xfId="0" applyFill="1" applyBorder="1" applyAlignment="1">
      <alignment vertical="top"/>
    </xf>
    <xf numFmtId="164" fontId="6" fillId="0" borderId="5" xfId="1" applyNumberFormat="1" applyFont="1" applyFill="1" applyBorder="1" applyAlignment="1" applyProtection="1">
      <alignment horizontal="left" vertical="top"/>
      <protection locked="0"/>
    </xf>
    <xf numFmtId="164" fontId="4" fillId="0" borderId="5" xfId="0" applyNumberFormat="1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</cellXfs>
  <cellStyles count="2">
    <cellStyle name="Komma 2" xfId="1" xr:uid="{5E3E9BB0-94E9-48B8-94D8-866B48FFBC7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38100</xdr:rowOff>
    </xdr:from>
    <xdr:to>
      <xdr:col>7</xdr:col>
      <xdr:colOff>266700</xdr:colOff>
      <xdr:row>0</xdr:row>
      <xdr:rowOff>679964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15A6FF0-D31F-4577-B3B1-DA815E9A13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36" b="36643"/>
        <a:stretch/>
      </xdr:blipFill>
      <xdr:spPr>
        <a:xfrm>
          <a:off x="8848725" y="38100"/>
          <a:ext cx="2219325" cy="641864"/>
        </a:xfrm>
        <a:prstGeom prst="rect">
          <a:avLst/>
        </a:prstGeom>
      </xdr:spPr>
    </xdr:pic>
    <xdr:clientData/>
  </xdr:twoCellAnchor>
  <xdr:twoCellAnchor editAs="oneCell">
    <xdr:from>
      <xdr:col>2</xdr:col>
      <xdr:colOff>1114425</xdr:colOff>
      <xdr:row>1</xdr:row>
      <xdr:rowOff>46434</xdr:rowOff>
    </xdr:from>
    <xdr:to>
      <xdr:col>2</xdr:col>
      <xdr:colOff>2667000</xdr:colOff>
      <xdr:row>5</xdr:row>
      <xdr:rowOff>173930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8FD06DF-032F-486C-A72E-DDEBD56AB3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41759"/>
          <a:ext cx="1552575" cy="889496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0</xdr:row>
      <xdr:rowOff>38100</xdr:rowOff>
    </xdr:from>
    <xdr:to>
      <xdr:col>7</xdr:col>
      <xdr:colOff>266700</xdr:colOff>
      <xdr:row>0</xdr:row>
      <xdr:rowOff>679964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F0F40DB-F901-4FA2-B538-09C140EB15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436" b="36643"/>
        <a:stretch/>
      </xdr:blipFill>
      <xdr:spPr>
        <a:xfrm>
          <a:off x="8848725" y="38100"/>
          <a:ext cx="2219325" cy="641864"/>
        </a:xfrm>
        <a:prstGeom prst="rect">
          <a:avLst/>
        </a:prstGeom>
      </xdr:spPr>
    </xdr:pic>
    <xdr:clientData/>
  </xdr:twoCellAnchor>
  <xdr:twoCellAnchor editAs="oneCell">
    <xdr:from>
      <xdr:col>2</xdr:col>
      <xdr:colOff>1114425</xdr:colOff>
      <xdr:row>1</xdr:row>
      <xdr:rowOff>46434</xdr:rowOff>
    </xdr:from>
    <xdr:to>
      <xdr:col>2</xdr:col>
      <xdr:colOff>2667000</xdr:colOff>
      <xdr:row>5</xdr:row>
      <xdr:rowOff>173930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58F3CC-B548-471C-8DAE-CBF569AFE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741759"/>
          <a:ext cx="1552575" cy="8894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clafis.sharepoint.com/sites/VerplaatseneffluentpuntrwziTilburg/Gedeelde%20documenten/003_Bestek/35000%20Project/35050%20Kostenraming%20SSK/20220134_35051_Kostenboek_19-08-2024.xlsx" TargetMode="External"/><Relationship Id="rId1" Type="http://schemas.openxmlformats.org/officeDocument/2006/relationships/externalLinkPath" Target="/sites/VerplaatseneffluentpuntrwziTilburg/Gedeelde%20documenten/003_Bestek/35000%20Project/35050%20Kostenraming%20SSK/20220134_35051_Kostenboek_19-08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chrijfstaat"/>
      <sheetName val="Raming"/>
      <sheetName val="Kostenboek Civ-BK"/>
      <sheetName val="Grondbalans"/>
      <sheetName val="Tarieven"/>
      <sheetName val="Brink kostenbestand"/>
      <sheetName val="sortering"/>
      <sheetName val="Blad1"/>
    </sheetNames>
    <sheetDataSet>
      <sheetData sheetId="0"/>
      <sheetData sheetId="1"/>
      <sheetData sheetId="2">
        <row r="6">
          <cell r="A6" t="str">
            <v>1.2</v>
          </cell>
          <cell r="M6">
            <v>1600</v>
          </cell>
        </row>
        <row r="7">
          <cell r="M7">
            <v>1600</v>
          </cell>
        </row>
        <row r="8">
          <cell r="A8">
            <v>2</v>
          </cell>
        </row>
        <row r="9">
          <cell r="M9">
            <v>0</v>
          </cell>
        </row>
        <row r="10">
          <cell r="A10" t="str">
            <v>2.1</v>
          </cell>
        </row>
        <row r="11">
          <cell r="A11" t="str">
            <v>2.1.1</v>
          </cell>
          <cell r="M11">
            <v>2500</v>
          </cell>
        </row>
        <row r="12">
          <cell r="M12">
            <v>2500</v>
          </cell>
        </row>
        <row r="13">
          <cell r="A13" t="str">
            <v>2.1.2</v>
          </cell>
          <cell r="M13">
            <v>2500</v>
          </cell>
        </row>
        <row r="14">
          <cell r="M14">
            <v>2500</v>
          </cell>
        </row>
        <row r="15">
          <cell r="A15" t="str">
            <v>2.1.3</v>
          </cell>
          <cell r="M15">
            <v>2500</v>
          </cell>
        </row>
        <row r="16">
          <cell r="M16">
            <v>2500</v>
          </cell>
        </row>
        <row r="17">
          <cell r="A17" t="str">
            <v>2.2</v>
          </cell>
        </row>
        <row r="18">
          <cell r="A18" t="str">
            <v>2.2.1</v>
          </cell>
          <cell r="M18">
            <v>4200</v>
          </cell>
        </row>
        <row r="19">
          <cell r="M19">
            <v>3200</v>
          </cell>
        </row>
        <row r="20">
          <cell r="M20">
            <v>1000</v>
          </cell>
        </row>
        <row r="21">
          <cell r="A21" t="str">
            <v>2.2.2</v>
          </cell>
          <cell r="M21">
            <v>9500</v>
          </cell>
        </row>
        <row r="22">
          <cell r="M22">
            <v>8000</v>
          </cell>
        </row>
        <row r="23">
          <cell r="M23">
            <v>1500</v>
          </cell>
        </row>
        <row r="24">
          <cell r="A24" t="str">
            <v>2.2.3</v>
          </cell>
          <cell r="M24">
            <v>2500</v>
          </cell>
        </row>
        <row r="25">
          <cell r="M25">
            <v>2500</v>
          </cell>
        </row>
        <row r="26">
          <cell r="M26">
            <v>0</v>
          </cell>
        </row>
        <row r="27">
          <cell r="A27" t="str">
            <v>2.2.4</v>
          </cell>
          <cell r="M27">
            <v>5500</v>
          </cell>
        </row>
        <row r="28">
          <cell r="M28">
            <v>4000</v>
          </cell>
        </row>
        <row r="29">
          <cell r="M29">
            <v>1500</v>
          </cell>
        </row>
        <row r="30">
          <cell r="M30">
            <v>0</v>
          </cell>
        </row>
        <row r="31">
          <cell r="A31" t="str">
            <v>2.3</v>
          </cell>
        </row>
        <row r="32">
          <cell r="A32" t="str">
            <v>2.3.1</v>
          </cell>
          <cell r="M32">
            <v>3200</v>
          </cell>
        </row>
        <row r="33">
          <cell r="M33">
            <v>3200</v>
          </cell>
        </row>
        <row r="34">
          <cell r="M34">
            <v>0</v>
          </cell>
        </row>
        <row r="35">
          <cell r="A35" t="str">
            <v>2.3.2</v>
          </cell>
          <cell r="M35">
            <v>2000</v>
          </cell>
        </row>
        <row r="36">
          <cell r="M36">
            <v>2000</v>
          </cell>
        </row>
        <row r="37">
          <cell r="M37">
            <v>0</v>
          </cell>
        </row>
        <row r="38">
          <cell r="A38" t="str">
            <v>2.3.3</v>
          </cell>
          <cell r="M38">
            <v>2500</v>
          </cell>
        </row>
        <row r="39">
          <cell r="M39">
            <v>2500</v>
          </cell>
        </row>
        <row r="40">
          <cell r="M40">
            <v>0</v>
          </cell>
        </row>
        <row r="41">
          <cell r="A41" t="str">
            <v>2.4</v>
          </cell>
        </row>
        <row r="42">
          <cell r="A42" t="str">
            <v>2.4.1</v>
          </cell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A45" t="str">
            <v>2.4.2</v>
          </cell>
          <cell r="M45">
            <v>52916.056714285725</v>
          </cell>
        </row>
        <row r="46">
          <cell r="M46">
            <v>1025.8262857142859</v>
          </cell>
        </row>
        <row r="47">
          <cell r="M47">
            <v>2181.5040000000004</v>
          </cell>
        </row>
        <row r="48">
          <cell r="M48">
            <v>821.06057142857151</v>
          </cell>
        </row>
        <row r="49">
          <cell r="M49">
            <v>986.87085714285718</v>
          </cell>
        </row>
        <row r="50">
          <cell r="M50">
            <v>543.4</v>
          </cell>
        </row>
        <row r="51">
          <cell r="M51">
            <v>7128.0000000000009</v>
          </cell>
        </row>
        <row r="52">
          <cell r="M52">
            <v>37680.120000000003</v>
          </cell>
        </row>
        <row r="53">
          <cell r="M53">
            <v>696</v>
          </cell>
        </row>
        <row r="54">
          <cell r="M54">
            <v>592.79999999999995</v>
          </cell>
        </row>
        <row r="55">
          <cell r="M55">
            <v>333.77500000000003</v>
          </cell>
        </row>
        <row r="56">
          <cell r="M56">
            <v>709.80000000000007</v>
          </cell>
        </row>
        <row r="57">
          <cell r="M57">
            <v>75</v>
          </cell>
        </row>
        <row r="58">
          <cell r="M58">
            <v>141.89999999999998</v>
          </cell>
        </row>
        <row r="59">
          <cell r="M59">
            <v>0</v>
          </cell>
        </row>
        <row r="60">
          <cell r="A60" t="str">
            <v>2.4.3.1</v>
          </cell>
          <cell r="M60">
            <v>11180.100000000002</v>
          </cell>
        </row>
        <row r="61">
          <cell r="M61">
            <v>821.6</v>
          </cell>
        </row>
        <row r="62">
          <cell r="M62">
            <v>8415.7000000000007</v>
          </cell>
        </row>
        <row r="63">
          <cell r="M63">
            <v>50</v>
          </cell>
        </row>
        <row r="64">
          <cell r="M64">
            <v>197.6</v>
          </cell>
        </row>
        <row r="65">
          <cell r="M65">
            <v>821.6</v>
          </cell>
        </row>
        <row r="66">
          <cell r="M66">
            <v>873.6</v>
          </cell>
        </row>
        <row r="68">
          <cell r="A68" t="str">
            <v>2.4.3.2</v>
          </cell>
          <cell r="M68">
            <v>5590.0500000000011</v>
          </cell>
        </row>
        <row r="69">
          <cell r="M69">
            <v>410.8</v>
          </cell>
        </row>
        <row r="70">
          <cell r="M70">
            <v>4207.8500000000004</v>
          </cell>
        </row>
        <row r="71">
          <cell r="M71">
            <v>25</v>
          </cell>
        </row>
        <row r="72">
          <cell r="M72">
            <v>98.8</v>
          </cell>
        </row>
        <row r="73">
          <cell r="M73">
            <v>410.8</v>
          </cell>
        </row>
        <row r="74">
          <cell r="M74">
            <v>436.8</v>
          </cell>
        </row>
        <row r="75">
          <cell r="M75">
            <v>0</v>
          </cell>
        </row>
        <row r="76">
          <cell r="A76" t="str">
            <v>2.4.3.3</v>
          </cell>
          <cell r="M76">
            <v>5590.0500000000011</v>
          </cell>
        </row>
        <row r="77">
          <cell r="M77">
            <v>410.8</v>
          </cell>
        </row>
        <row r="78">
          <cell r="M78">
            <v>4207.8500000000004</v>
          </cell>
        </row>
        <row r="79">
          <cell r="M79">
            <v>25</v>
          </cell>
        </row>
        <row r="80">
          <cell r="M80">
            <v>98.8</v>
          </cell>
        </row>
        <row r="81">
          <cell r="M81">
            <v>410.8</v>
          </cell>
        </row>
        <row r="82">
          <cell r="M82">
            <v>436.8</v>
          </cell>
        </row>
        <row r="83">
          <cell r="M83">
            <v>0</v>
          </cell>
        </row>
        <row r="84">
          <cell r="A84" t="str">
            <v>2.4.4</v>
          </cell>
          <cell r="M84">
            <v>1195.58</v>
          </cell>
        </row>
        <row r="85">
          <cell r="M85">
            <v>1129.0999999999999</v>
          </cell>
        </row>
        <row r="86">
          <cell r="M86">
            <v>25.48</v>
          </cell>
        </row>
        <row r="87">
          <cell r="M87">
            <v>10.88</v>
          </cell>
        </row>
        <row r="88">
          <cell r="M88">
            <v>30.12</v>
          </cell>
        </row>
        <row r="89">
          <cell r="M89">
            <v>0</v>
          </cell>
        </row>
        <row r="90">
          <cell r="A90" t="str">
            <v>2.4.5</v>
          </cell>
          <cell r="M90">
            <v>54401.200000000004</v>
          </cell>
        </row>
        <row r="91">
          <cell r="M91">
            <v>1315.2</v>
          </cell>
        </row>
        <row r="92">
          <cell r="M92">
            <v>1580.8</v>
          </cell>
        </row>
        <row r="93">
          <cell r="M93">
            <v>51505.200000000004</v>
          </cell>
        </row>
        <row r="94">
          <cell r="M94">
            <v>0</v>
          </cell>
        </row>
        <row r="95">
          <cell r="A95" t="str">
            <v>2.4.6</v>
          </cell>
          <cell r="M95">
            <v>32348.751024011301</v>
          </cell>
        </row>
        <row r="96">
          <cell r="M96">
            <v>695.36458333333337</v>
          </cell>
        </row>
        <row r="97">
          <cell r="M97">
            <v>600</v>
          </cell>
        </row>
        <row r="98">
          <cell r="M98">
            <v>1811.1864406779664</v>
          </cell>
        </row>
        <row r="99">
          <cell r="M99">
            <v>2371.1999999999998</v>
          </cell>
        </row>
        <row r="100">
          <cell r="M100">
            <v>13835.25</v>
          </cell>
        </row>
        <row r="101">
          <cell r="M101">
            <v>13035.75</v>
          </cell>
        </row>
        <row r="102">
          <cell r="M102">
            <v>0</v>
          </cell>
        </row>
        <row r="103">
          <cell r="A103" t="str">
            <v>2.4.7</v>
          </cell>
          <cell r="M103">
            <v>6313.4</v>
          </cell>
        </row>
        <row r="104">
          <cell r="M104">
            <v>1129.0999999999999</v>
          </cell>
        </row>
        <row r="105">
          <cell r="M105">
            <v>627.29999999999995</v>
          </cell>
        </row>
        <row r="106">
          <cell r="M106">
            <v>4557</v>
          </cell>
        </row>
        <row r="107">
          <cell r="A107" t="str">
            <v>2.4.8</v>
          </cell>
          <cell r="M107" t="e">
            <v>#VALUE!</v>
          </cell>
        </row>
        <row r="108">
          <cell r="M108" t="e">
            <v>#VALUE!</v>
          </cell>
        </row>
        <row r="109">
          <cell r="A109" t="str">
            <v>2.4.10</v>
          </cell>
          <cell r="M109">
            <v>10929.080000000002</v>
          </cell>
        </row>
        <row r="110">
          <cell r="M110">
            <v>3952</v>
          </cell>
        </row>
        <row r="111">
          <cell r="M111">
            <v>3100</v>
          </cell>
        </row>
        <row r="112">
          <cell r="M112">
            <v>826.4</v>
          </cell>
        </row>
        <row r="113">
          <cell r="M113">
            <v>1038.78</v>
          </cell>
        </row>
        <row r="114">
          <cell r="M114">
            <v>258.7</v>
          </cell>
        </row>
        <row r="115">
          <cell r="M115">
            <v>560</v>
          </cell>
        </row>
        <row r="116">
          <cell r="M116">
            <v>300</v>
          </cell>
        </row>
        <row r="117">
          <cell r="M117">
            <v>213.2</v>
          </cell>
        </row>
        <row r="118">
          <cell r="M118">
            <v>680</v>
          </cell>
        </row>
        <row r="119">
          <cell r="M119">
            <v>0</v>
          </cell>
        </row>
        <row r="120">
          <cell r="A120" t="str">
            <v>2.4.11</v>
          </cell>
          <cell r="M120">
            <v>4595</v>
          </cell>
        </row>
        <row r="121">
          <cell r="M121">
            <v>790.4</v>
          </cell>
        </row>
        <row r="122">
          <cell r="M122">
            <v>197.4</v>
          </cell>
        </row>
        <row r="123">
          <cell r="M123">
            <v>972</v>
          </cell>
        </row>
        <row r="124">
          <cell r="M124">
            <v>2635.2</v>
          </cell>
        </row>
        <row r="125">
          <cell r="M125">
            <v>0</v>
          </cell>
        </row>
        <row r="126">
          <cell r="A126" t="str">
            <v>2.4.12</v>
          </cell>
          <cell r="M126">
            <v>2793.3</v>
          </cell>
        </row>
        <row r="127">
          <cell r="M127">
            <v>784.08</v>
          </cell>
        </row>
        <row r="128">
          <cell r="M128">
            <v>1695.6000000000001</v>
          </cell>
        </row>
        <row r="129">
          <cell r="M129">
            <v>313.62</v>
          </cell>
        </row>
        <row r="130">
          <cell r="M130">
            <v>0</v>
          </cell>
        </row>
        <row r="131">
          <cell r="A131">
            <v>3</v>
          </cell>
          <cell r="M131">
            <v>3625</v>
          </cell>
        </row>
        <row r="132">
          <cell r="M132">
            <v>500</v>
          </cell>
        </row>
        <row r="133">
          <cell r="M133">
            <v>1500</v>
          </cell>
        </row>
        <row r="134">
          <cell r="M134">
            <v>500</v>
          </cell>
        </row>
        <row r="135">
          <cell r="M135">
            <v>1125</v>
          </cell>
        </row>
        <row r="136">
          <cell r="M136">
            <v>0</v>
          </cell>
        </row>
        <row r="137">
          <cell r="A137">
            <v>4</v>
          </cell>
        </row>
        <row r="138">
          <cell r="A138" t="str">
            <v>4.3</v>
          </cell>
          <cell r="M138">
            <v>10189.75</v>
          </cell>
        </row>
        <row r="139">
          <cell r="M139">
            <v>1892</v>
          </cell>
        </row>
        <row r="140">
          <cell r="M140">
            <v>3284</v>
          </cell>
        </row>
        <row r="141">
          <cell r="M141">
            <v>5013.75</v>
          </cell>
        </row>
        <row r="142">
          <cell r="M142">
            <v>0</v>
          </cell>
        </row>
        <row r="143">
          <cell r="A143" t="str">
            <v>4.4</v>
          </cell>
        </row>
        <row r="144">
          <cell r="M144">
            <v>0</v>
          </cell>
        </row>
        <row r="145">
          <cell r="A145" t="str">
            <v>4.4.1</v>
          </cell>
          <cell r="M145">
            <v>5515.2</v>
          </cell>
        </row>
        <row r="146">
          <cell r="M146">
            <v>1580.8</v>
          </cell>
        </row>
        <row r="147">
          <cell r="M147">
            <v>2291.1999999999998</v>
          </cell>
        </row>
        <row r="148">
          <cell r="M148">
            <v>1643.2</v>
          </cell>
        </row>
        <row r="149">
          <cell r="M149">
            <v>0</v>
          </cell>
        </row>
        <row r="150">
          <cell r="A150" t="str">
            <v>4.4.2</v>
          </cell>
          <cell r="M150">
            <v>4288</v>
          </cell>
        </row>
        <row r="151">
          <cell r="M151">
            <v>1240</v>
          </cell>
        </row>
        <row r="152">
          <cell r="M152">
            <v>2291.1999999999998</v>
          </cell>
        </row>
        <row r="153">
          <cell r="M153">
            <v>756.8</v>
          </cell>
        </row>
        <row r="154">
          <cell r="M154">
            <v>0</v>
          </cell>
        </row>
        <row r="155">
          <cell r="A155" t="str">
            <v>4.4.3</v>
          </cell>
          <cell r="M155">
            <v>8864</v>
          </cell>
        </row>
        <row r="156">
          <cell r="M156">
            <v>4108</v>
          </cell>
        </row>
        <row r="157">
          <cell r="M157">
            <v>2864</v>
          </cell>
        </row>
        <row r="158">
          <cell r="M158">
            <v>1892</v>
          </cell>
        </row>
        <row r="159">
          <cell r="M159">
            <v>0</v>
          </cell>
        </row>
        <row r="160">
          <cell r="A160" t="str">
            <v>4.5</v>
          </cell>
          <cell r="M160">
            <v>236195.36250000002</v>
          </cell>
        </row>
        <row r="161">
          <cell r="M161">
            <v>13025.7</v>
          </cell>
        </row>
        <row r="162">
          <cell r="M162">
            <v>223169.66250000001</v>
          </cell>
        </row>
        <row r="163">
          <cell r="M163">
            <v>0</v>
          </cell>
        </row>
        <row r="164">
          <cell r="A164" t="str">
            <v>4.6</v>
          </cell>
          <cell r="M164">
            <v>64920.19</v>
          </cell>
        </row>
        <row r="165">
          <cell r="M165">
            <v>80.19</v>
          </cell>
        </row>
        <row r="166">
          <cell r="M166">
            <v>756.8</v>
          </cell>
        </row>
        <row r="167">
          <cell r="M167">
            <v>1643.2</v>
          </cell>
        </row>
        <row r="168">
          <cell r="M168">
            <v>15540</v>
          </cell>
        </row>
        <row r="169">
          <cell r="M169">
            <v>46900</v>
          </cell>
        </row>
        <row r="170">
          <cell r="M170">
            <v>0</v>
          </cell>
        </row>
        <row r="171">
          <cell r="A171" t="str">
            <v>4.7</v>
          </cell>
          <cell r="M171">
            <v>5990.8</v>
          </cell>
        </row>
        <row r="172">
          <cell r="M172">
            <v>165.60000000000002</v>
          </cell>
        </row>
        <row r="173">
          <cell r="M173">
            <v>567.59999999999991</v>
          </cell>
        </row>
        <row r="174">
          <cell r="M174">
            <v>2364</v>
          </cell>
        </row>
        <row r="175">
          <cell r="M175">
            <v>2072</v>
          </cell>
        </row>
        <row r="176">
          <cell r="M176">
            <v>821.6</v>
          </cell>
        </row>
        <row r="177">
          <cell r="A177" t="str">
            <v>4.8</v>
          </cell>
          <cell r="M177">
            <v>2089.0079999999998</v>
          </cell>
        </row>
        <row r="178">
          <cell r="M178">
            <v>189.4365</v>
          </cell>
        </row>
        <row r="179">
          <cell r="M179">
            <v>411.31349999999998</v>
          </cell>
        </row>
        <row r="180">
          <cell r="M180">
            <v>286.75799999999998</v>
          </cell>
        </row>
        <row r="181">
          <cell r="M181">
            <v>822.62699999999995</v>
          </cell>
        </row>
        <row r="182">
          <cell r="M182">
            <v>378.87299999999999</v>
          </cell>
        </row>
        <row r="183">
          <cell r="M183">
            <v>0</v>
          </cell>
        </row>
        <row r="184">
          <cell r="A184" t="str">
            <v>4.9</v>
          </cell>
          <cell r="M184">
            <v>500</v>
          </cell>
        </row>
        <row r="185">
          <cell r="M185">
            <v>0</v>
          </cell>
        </row>
        <row r="186">
          <cell r="A186" t="str">
            <v>4.10</v>
          </cell>
          <cell r="M186">
            <v>1.2011519838483145</v>
          </cell>
        </row>
        <row r="187">
          <cell r="M187">
            <v>0.98799999999999999</v>
          </cell>
        </row>
        <row r="188">
          <cell r="M188">
            <v>1.5662921348314606E-2</v>
          </cell>
        </row>
        <row r="189">
          <cell r="M189">
            <v>8.7710937500000002E-2</v>
          </cell>
        </row>
        <row r="190">
          <cell r="M190">
            <v>8.3628125000000011E-2</v>
          </cell>
        </row>
        <row r="191">
          <cell r="M191">
            <v>2.6150000000000003E-2</v>
          </cell>
        </row>
        <row r="192">
          <cell r="A192">
            <v>5</v>
          </cell>
        </row>
        <row r="194">
          <cell r="A194" t="str">
            <v>5.1</v>
          </cell>
          <cell r="M194">
            <v>14759.563749999999</v>
          </cell>
        </row>
        <row r="195">
          <cell r="M195">
            <v>960</v>
          </cell>
        </row>
        <row r="196">
          <cell r="M196">
            <v>540</v>
          </cell>
        </row>
        <row r="197">
          <cell r="M197">
            <v>1260</v>
          </cell>
        </row>
        <row r="198">
          <cell r="M198">
            <v>4229.2974999999997</v>
          </cell>
        </row>
        <row r="199">
          <cell r="M199">
            <v>1930.7662499999999</v>
          </cell>
        </row>
        <row r="200">
          <cell r="M200">
            <v>1312.5</v>
          </cell>
        </row>
        <row r="201">
          <cell r="M201">
            <v>575</v>
          </cell>
        </row>
        <row r="202">
          <cell r="M202">
            <v>3952</v>
          </cell>
        </row>
        <row r="203">
          <cell r="M203">
            <v>0</v>
          </cell>
        </row>
        <row r="204">
          <cell r="A204" t="str">
            <v>5.2</v>
          </cell>
          <cell r="M204">
            <v>30250</v>
          </cell>
        </row>
        <row r="205">
          <cell r="M205">
            <v>30000</v>
          </cell>
        </row>
        <row r="206">
          <cell r="M206">
            <v>250</v>
          </cell>
        </row>
        <row r="207">
          <cell r="M207">
            <v>0</v>
          </cell>
        </row>
        <row r="208">
          <cell r="A208" t="str">
            <v>5.3</v>
          </cell>
          <cell r="M208">
            <v>278</v>
          </cell>
        </row>
        <row r="209">
          <cell r="M209">
            <v>218</v>
          </cell>
        </row>
        <row r="210">
          <cell r="M210">
            <v>60</v>
          </cell>
        </row>
        <row r="211">
          <cell r="M211">
            <v>0</v>
          </cell>
        </row>
        <row r="212">
          <cell r="A212">
            <v>6</v>
          </cell>
        </row>
        <row r="213">
          <cell r="A213" t="str">
            <v>6.4</v>
          </cell>
        </row>
        <row r="214">
          <cell r="A214" t="str">
            <v>6.4.1</v>
          </cell>
          <cell r="M214">
            <v>360440.092</v>
          </cell>
        </row>
        <row r="215">
          <cell r="M215">
            <v>225240</v>
          </cell>
        </row>
        <row r="216">
          <cell r="M216">
            <v>23040</v>
          </cell>
        </row>
        <row r="217">
          <cell r="M217">
            <v>36800.273999999998</v>
          </cell>
        </row>
        <row r="218">
          <cell r="M218">
            <v>7820.7</v>
          </cell>
        </row>
        <row r="219">
          <cell r="M219">
            <v>25391.862000000001</v>
          </cell>
        </row>
        <row r="220">
          <cell r="M220">
            <v>1097.72</v>
          </cell>
        </row>
        <row r="221">
          <cell r="M221">
            <v>12424.576000000001</v>
          </cell>
        </row>
        <row r="222">
          <cell r="M222">
            <v>8624.9599999999991</v>
          </cell>
        </row>
        <row r="223">
          <cell r="M223">
            <v>20000</v>
          </cell>
        </row>
        <row r="224">
          <cell r="M224">
            <v>0</v>
          </cell>
        </row>
        <row r="225">
          <cell r="A225" t="str">
            <v>6.4.2</v>
          </cell>
          <cell r="M225">
            <v>299.2</v>
          </cell>
        </row>
        <row r="226">
          <cell r="M226">
            <v>299.2</v>
          </cell>
        </row>
        <row r="227">
          <cell r="M227">
            <v>0</v>
          </cell>
        </row>
        <row r="228">
          <cell r="A228" t="str">
            <v>6.4.3</v>
          </cell>
          <cell r="M228">
            <v>2358.4</v>
          </cell>
        </row>
        <row r="229">
          <cell r="M229">
            <v>1760</v>
          </cell>
        </row>
        <row r="230">
          <cell r="M230">
            <v>598.4</v>
          </cell>
        </row>
        <row r="231">
          <cell r="M231">
            <v>0</v>
          </cell>
        </row>
        <row r="232">
          <cell r="A232" t="str">
            <v>6.4.4</v>
          </cell>
          <cell r="M232">
            <v>1028</v>
          </cell>
        </row>
        <row r="233">
          <cell r="M233">
            <v>19.2</v>
          </cell>
        </row>
        <row r="234">
          <cell r="M234">
            <v>252</v>
          </cell>
        </row>
        <row r="235">
          <cell r="M235">
            <v>756.8</v>
          </cell>
        </row>
        <row r="236">
          <cell r="M236">
            <v>0</v>
          </cell>
        </row>
        <row r="237">
          <cell r="A237" t="str">
            <v>6.4.5</v>
          </cell>
          <cell r="M237">
            <v>9719.2934399999995</v>
          </cell>
        </row>
        <row r="238">
          <cell r="M238">
            <v>2316.8375999999998</v>
          </cell>
        </row>
        <row r="239">
          <cell r="M239">
            <v>154.45583999999999</v>
          </cell>
        </row>
        <row r="240">
          <cell r="M240">
            <v>2376</v>
          </cell>
        </row>
        <row r="241">
          <cell r="M241">
            <v>3291.2</v>
          </cell>
        </row>
        <row r="242">
          <cell r="M242">
            <v>1580.8</v>
          </cell>
        </row>
        <row r="243">
          <cell r="M243">
            <v>0</v>
          </cell>
        </row>
        <row r="244">
          <cell r="A244">
            <v>7</v>
          </cell>
        </row>
        <row r="245">
          <cell r="A245" t="str">
            <v>7.1</v>
          </cell>
          <cell r="M245">
            <v>53269.599999999999</v>
          </cell>
        </row>
        <row r="246">
          <cell r="M246">
            <v>43200</v>
          </cell>
        </row>
        <row r="247">
          <cell r="M247">
            <v>868.8</v>
          </cell>
        </row>
        <row r="248">
          <cell r="M248">
            <v>1695.6</v>
          </cell>
        </row>
        <row r="249">
          <cell r="M249">
            <v>1505.2</v>
          </cell>
        </row>
        <row r="250">
          <cell r="M250">
            <v>6000</v>
          </cell>
        </row>
        <row r="251">
          <cell r="M251">
            <v>0</v>
          </cell>
        </row>
        <row r="252">
          <cell r="A252" t="str">
            <v>7.2</v>
          </cell>
        </row>
        <row r="253">
          <cell r="A253" t="str">
            <v>7.2.1</v>
          </cell>
          <cell r="M253">
            <v>119653.8</v>
          </cell>
        </row>
        <row r="254">
          <cell r="M254">
            <v>49000</v>
          </cell>
        </row>
        <row r="255">
          <cell r="M255">
            <v>4200</v>
          </cell>
        </row>
        <row r="256">
          <cell r="M256">
            <v>61864.000000000007</v>
          </cell>
        </row>
        <row r="257">
          <cell r="M257">
            <v>1789.8</v>
          </cell>
        </row>
        <row r="258">
          <cell r="M258">
            <v>1500</v>
          </cell>
        </row>
        <row r="259">
          <cell r="M259">
            <v>1216</v>
          </cell>
        </row>
        <row r="260">
          <cell r="M260">
            <v>84</v>
          </cell>
        </row>
        <row r="261">
          <cell r="M261">
            <v>0</v>
          </cell>
        </row>
        <row r="262">
          <cell r="A262" t="str">
            <v>7.2.2</v>
          </cell>
          <cell r="M262">
            <v>25170.29</v>
          </cell>
        </row>
        <row r="263">
          <cell r="M263">
            <v>1610</v>
          </cell>
        </row>
        <row r="264">
          <cell r="M264">
            <v>18400</v>
          </cell>
        </row>
        <row r="265">
          <cell r="M265">
            <v>575</v>
          </cell>
        </row>
        <row r="266">
          <cell r="M266">
            <v>3256</v>
          </cell>
        </row>
        <row r="267">
          <cell r="M267">
            <v>937.29</v>
          </cell>
        </row>
        <row r="268">
          <cell r="M268">
            <v>392</v>
          </cell>
        </row>
        <row r="269">
          <cell r="M269">
            <v>0</v>
          </cell>
        </row>
        <row r="270">
          <cell r="A270" t="str">
            <v>7.2.3</v>
          </cell>
          <cell r="M270">
            <v>86472</v>
          </cell>
        </row>
        <row r="271">
          <cell r="M271">
            <v>21924</v>
          </cell>
        </row>
        <row r="272">
          <cell r="M272">
            <v>21010.5</v>
          </cell>
        </row>
        <row r="273">
          <cell r="M273">
            <v>21774.65</v>
          </cell>
        </row>
        <row r="274">
          <cell r="M274">
            <v>2146</v>
          </cell>
        </row>
        <row r="275">
          <cell r="M275">
            <v>8932</v>
          </cell>
        </row>
        <row r="276">
          <cell r="M276">
            <v>6626.5</v>
          </cell>
        </row>
        <row r="277">
          <cell r="M277">
            <v>1625</v>
          </cell>
        </row>
        <row r="278">
          <cell r="M278">
            <v>650</v>
          </cell>
        </row>
        <row r="280">
          <cell r="M280">
            <v>1783.3500000000004</v>
          </cell>
        </row>
        <row r="281">
          <cell r="M281">
            <v>0</v>
          </cell>
        </row>
        <row r="282">
          <cell r="A282" t="str">
            <v>7.2.4</v>
          </cell>
          <cell r="M282">
            <v>500</v>
          </cell>
        </row>
        <row r="283">
          <cell r="M283">
            <v>250</v>
          </cell>
        </row>
        <row r="284">
          <cell r="M284">
            <v>250</v>
          </cell>
        </row>
        <row r="285">
          <cell r="M285">
            <v>0</v>
          </cell>
        </row>
        <row r="286">
          <cell r="M286">
            <v>0</v>
          </cell>
        </row>
        <row r="287">
          <cell r="A287" t="str">
            <v>7.2.5</v>
          </cell>
          <cell r="M287">
            <v>507.9</v>
          </cell>
        </row>
        <row r="288">
          <cell r="M288">
            <v>129.5</v>
          </cell>
        </row>
        <row r="289">
          <cell r="M289">
            <v>378.4</v>
          </cell>
        </row>
        <row r="290">
          <cell r="M290">
            <v>0</v>
          </cell>
        </row>
        <row r="291">
          <cell r="A291" t="str">
            <v>7.2.6</v>
          </cell>
          <cell r="M291">
            <v>3956</v>
          </cell>
        </row>
        <row r="292">
          <cell r="M292">
            <v>436</v>
          </cell>
        </row>
        <row r="293">
          <cell r="M293">
            <v>60</v>
          </cell>
        </row>
        <row r="294">
          <cell r="M294">
            <v>40</v>
          </cell>
        </row>
        <row r="295">
          <cell r="M295">
            <v>3420</v>
          </cell>
        </row>
        <row r="296">
          <cell r="M296">
            <v>0</v>
          </cell>
        </row>
        <row r="297">
          <cell r="A297" t="str">
            <v>7.2.7</v>
          </cell>
          <cell r="M297">
            <v>131250</v>
          </cell>
        </row>
        <row r="298">
          <cell r="M298">
            <v>131250</v>
          </cell>
        </row>
        <row r="299">
          <cell r="M299">
            <v>0</v>
          </cell>
        </row>
        <row r="300">
          <cell r="A300" t="str">
            <v>7.2.8</v>
          </cell>
          <cell r="M300">
            <v>1378.4</v>
          </cell>
        </row>
        <row r="301">
          <cell r="M301">
            <v>378.4</v>
          </cell>
        </row>
        <row r="302">
          <cell r="M302">
            <v>1000</v>
          </cell>
        </row>
        <row r="303">
          <cell r="M303">
            <v>0</v>
          </cell>
        </row>
        <row r="304">
          <cell r="A304" t="str">
            <v>7.3</v>
          </cell>
        </row>
        <row r="305">
          <cell r="M305">
            <v>0</v>
          </cell>
        </row>
        <row r="306">
          <cell r="A306" t="str">
            <v>7.3.1</v>
          </cell>
          <cell r="M306">
            <v>4000</v>
          </cell>
        </row>
        <row r="307">
          <cell r="M307">
            <v>4000</v>
          </cell>
        </row>
        <row r="308">
          <cell r="M308">
            <v>0</v>
          </cell>
        </row>
        <row r="309">
          <cell r="A309" t="str">
            <v>7.3.2</v>
          </cell>
          <cell r="M309">
            <v>2916.8</v>
          </cell>
        </row>
        <row r="310">
          <cell r="M310">
            <v>1560</v>
          </cell>
        </row>
        <row r="311">
          <cell r="M311">
            <v>756.8</v>
          </cell>
        </row>
        <row r="312">
          <cell r="M312">
            <v>600</v>
          </cell>
        </row>
        <row r="313">
          <cell r="M313">
            <v>0</v>
          </cell>
        </row>
        <row r="314">
          <cell r="A314" t="str">
            <v>7.3.3</v>
          </cell>
          <cell r="M314">
            <v>80000</v>
          </cell>
        </row>
        <row r="315">
          <cell r="M315">
            <v>80000</v>
          </cell>
        </row>
        <row r="316">
          <cell r="M316">
            <v>0</v>
          </cell>
        </row>
        <row r="317">
          <cell r="A317">
            <v>8</v>
          </cell>
        </row>
        <row r="318">
          <cell r="A318" t="str">
            <v>8.2</v>
          </cell>
        </row>
        <row r="319">
          <cell r="A319" t="str">
            <v>8.2.1</v>
          </cell>
          <cell r="M319">
            <v>7317.6073999999999</v>
          </cell>
        </row>
        <row r="320">
          <cell r="M320">
            <v>2462.625</v>
          </cell>
        </row>
        <row r="321">
          <cell r="M321">
            <v>565.55799999999999</v>
          </cell>
        </row>
        <row r="322">
          <cell r="M322">
            <v>327.4744</v>
          </cell>
        </row>
        <row r="323">
          <cell r="M323">
            <v>9.9499999999999993</v>
          </cell>
        </row>
        <row r="324">
          <cell r="M324">
            <v>3952</v>
          </cell>
        </row>
        <row r="325">
          <cell r="M325">
            <v>0</v>
          </cell>
        </row>
        <row r="326">
          <cell r="A326" t="str">
            <v>8.2.2</v>
          </cell>
          <cell r="M326">
            <v>4277.25</v>
          </cell>
        </row>
        <row r="327">
          <cell r="M327">
            <v>2686.5</v>
          </cell>
        </row>
        <row r="328">
          <cell r="M328">
            <v>9.9499999999999993</v>
          </cell>
        </row>
        <row r="329">
          <cell r="M329">
            <v>1580.8</v>
          </cell>
        </row>
        <row r="331">
          <cell r="A331" t="str">
            <v>8.2.3</v>
          </cell>
          <cell r="M331">
            <v>8000</v>
          </cell>
        </row>
        <row r="332">
          <cell r="M332">
            <v>8000</v>
          </cell>
        </row>
        <row r="333">
          <cell r="M333">
            <v>0</v>
          </cell>
        </row>
        <row r="334">
          <cell r="A334" t="str">
            <v>8.2.4</v>
          </cell>
          <cell r="M334">
            <v>4016.5599999999995</v>
          </cell>
        </row>
        <row r="335">
          <cell r="M335">
            <v>2435.7599999999998</v>
          </cell>
        </row>
        <row r="336">
          <cell r="M336">
            <v>1580.8</v>
          </cell>
        </row>
        <row r="337">
          <cell r="M337">
            <v>0</v>
          </cell>
        </row>
        <row r="338">
          <cell r="A338" t="str">
            <v>8.2.5</v>
          </cell>
          <cell r="M338">
            <v>18952</v>
          </cell>
        </row>
        <row r="339">
          <cell r="M339">
            <v>2500</v>
          </cell>
        </row>
        <row r="340">
          <cell r="M340">
            <v>2500</v>
          </cell>
        </row>
        <row r="341">
          <cell r="M341">
            <v>10000</v>
          </cell>
        </row>
        <row r="342">
          <cell r="M342">
            <v>3952</v>
          </cell>
        </row>
        <row r="343">
          <cell r="M343">
            <v>0</v>
          </cell>
        </row>
        <row r="344">
          <cell r="A344" t="str">
            <v>8.2.6</v>
          </cell>
          <cell r="M344">
            <v>7480</v>
          </cell>
        </row>
        <row r="345">
          <cell r="M345">
            <v>7480</v>
          </cell>
        </row>
        <row r="346">
          <cell r="M346">
            <v>0</v>
          </cell>
        </row>
        <row r="347">
          <cell r="A347" t="str">
            <v>8.2.7</v>
          </cell>
          <cell r="M347">
            <v>62928</v>
          </cell>
        </row>
        <row r="348">
          <cell r="M348">
            <v>24000</v>
          </cell>
        </row>
        <row r="349">
          <cell r="M349">
            <v>33000</v>
          </cell>
        </row>
        <row r="350">
          <cell r="M350">
            <v>5928</v>
          </cell>
        </row>
        <row r="351">
          <cell r="M351">
            <v>0</v>
          </cell>
        </row>
        <row r="352">
          <cell r="A352">
            <v>9</v>
          </cell>
        </row>
        <row r="353">
          <cell r="A353" t="str">
            <v>9.1</v>
          </cell>
        </row>
        <row r="354">
          <cell r="A354" t="str">
            <v>9.1.1</v>
          </cell>
          <cell r="M354">
            <v>17630.102053729999</v>
          </cell>
        </row>
        <row r="355">
          <cell r="M355">
            <v>472.5</v>
          </cell>
        </row>
        <row r="356">
          <cell r="M356">
            <v>2728.875</v>
          </cell>
        </row>
        <row r="357">
          <cell r="M357">
            <v>955.5</v>
          </cell>
        </row>
        <row r="358">
          <cell r="M358">
            <v>105.65100000000001</v>
          </cell>
        </row>
        <row r="359">
          <cell r="M359">
            <v>889.57605373000001</v>
          </cell>
        </row>
        <row r="360">
          <cell r="M360">
            <v>3876</v>
          </cell>
        </row>
        <row r="361">
          <cell r="M361">
            <v>3952</v>
          </cell>
        </row>
        <row r="362">
          <cell r="M362">
            <v>4650</v>
          </cell>
        </row>
        <row r="363">
          <cell r="M363">
            <v>0</v>
          </cell>
        </row>
        <row r="364">
          <cell r="M364">
            <v>0</v>
          </cell>
        </row>
        <row r="365">
          <cell r="A365" t="str">
            <v>9.1.2</v>
          </cell>
          <cell r="M365">
            <v>7683.5999999999995</v>
          </cell>
        </row>
        <row r="366">
          <cell r="M366">
            <v>3952</v>
          </cell>
        </row>
        <row r="367">
          <cell r="M367">
            <v>399.40000000000003</v>
          </cell>
        </row>
        <row r="368">
          <cell r="M368">
            <v>232.20000000000002</v>
          </cell>
        </row>
        <row r="369">
          <cell r="M369">
            <v>3100</v>
          </cell>
        </row>
        <row r="370">
          <cell r="M370">
            <v>0</v>
          </cell>
        </row>
        <row r="371">
          <cell r="M371">
            <v>0</v>
          </cell>
        </row>
        <row r="372">
          <cell r="A372" t="str">
            <v>9.1.3</v>
          </cell>
          <cell r="M372">
            <v>11847.019999999999</v>
          </cell>
        </row>
        <row r="373">
          <cell r="M373">
            <v>184.49999999999997</v>
          </cell>
        </row>
        <row r="374">
          <cell r="M374">
            <v>1482</v>
          </cell>
        </row>
        <row r="375">
          <cell r="M375">
            <v>3144.96</v>
          </cell>
        </row>
        <row r="376">
          <cell r="M376">
            <v>1976</v>
          </cell>
        </row>
        <row r="377">
          <cell r="M377">
            <v>1938</v>
          </cell>
        </row>
        <row r="378">
          <cell r="M378">
            <v>141.56</v>
          </cell>
        </row>
        <row r="379">
          <cell r="M379">
            <v>2980</v>
          </cell>
        </row>
        <row r="380">
          <cell r="M380">
            <v>0</v>
          </cell>
        </row>
        <row r="381">
          <cell r="M381">
            <v>0</v>
          </cell>
        </row>
        <row r="382">
          <cell r="A382" t="str">
            <v>9.2</v>
          </cell>
        </row>
        <row r="383">
          <cell r="A383" t="str">
            <v>9.2.1</v>
          </cell>
          <cell r="M383">
            <v>9640</v>
          </cell>
        </row>
        <row r="384">
          <cell r="M384">
            <v>600</v>
          </cell>
        </row>
        <row r="385">
          <cell r="M385">
            <v>3952</v>
          </cell>
        </row>
        <row r="386">
          <cell r="M386">
            <v>3288</v>
          </cell>
        </row>
        <row r="387">
          <cell r="M387">
            <v>1800</v>
          </cell>
        </row>
        <row r="388">
          <cell r="M388">
            <v>0</v>
          </cell>
        </row>
        <row r="389">
          <cell r="A389" t="str">
            <v>9.2.2</v>
          </cell>
          <cell r="M389">
            <v>817.52</v>
          </cell>
        </row>
        <row r="390">
          <cell r="M390">
            <v>27.119999999999997</v>
          </cell>
        </row>
        <row r="391">
          <cell r="M391">
            <v>790.4</v>
          </cell>
        </row>
        <row r="392">
          <cell r="M392">
            <v>0</v>
          </cell>
        </row>
        <row r="393">
          <cell r="M393">
            <v>0</v>
          </cell>
        </row>
        <row r="394">
          <cell r="A394" t="str">
            <v>9.3</v>
          </cell>
        </row>
        <row r="395">
          <cell r="A395" t="str">
            <v>9.3.1</v>
          </cell>
          <cell r="M395">
            <v>15448</v>
          </cell>
        </row>
        <row r="396">
          <cell r="M396">
            <v>3952</v>
          </cell>
        </row>
        <row r="397">
          <cell r="M397">
            <v>3720</v>
          </cell>
        </row>
        <row r="398">
          <cell r="M398">
            <v>7776.0000000000009</v>
          </cell>
        </row>
        <row r="399">
          <cell r="M399">
            <v>0</v>
          </cell>
        </row>
        <row r="400">
          <cell r="A400" t="str">
            <v>9.3.2</v>
          </cell>
          <cell r="M400">
            <v>14152</v>
          </cell>
        </row>
        <row r="401">
          <cell r="M401">
            <v>3952</v>
          </cell>
        </row>
        <row r="402">
          <cell r="M402">
            <v>3720</v>
          </cell>
        </row>
        <row r="403">
          <cell r="M403">
            <v>6480</v>
          </cell>
        </row>
        <row r="404">
          <cell r="M404">
            <v>0</v>
          </cell>
        </row>
        <row r="405">
          <cell r="A405" t="str">
            <v>9.3.3</v>
          </cell>
          <cell r="M405">
            <v>1447.1999999999998</v>
          </cell>
        </row>
        <row r="406">
          <cell r="M406">
            <v>656.8</v>
          </cell>
        </row>
        <row r="407">
          <cell r="M407">
            <v>790.4</v>
          </cell>
        </row>
        <row r="408">
          <cell r="M408">
            <v>0</v>
          </cell>
        </row>
        <row r="409">
          <cell r="M409">
            <v>0</v>
          </cell>
        </row>
        <row r="410">
          <cell r="A410" t="str">
            <v>9.3.4</v>
          </cell>
          <cell r="M410">
            <v>10023.09</v>
          </cell>
        </row>
        <row r="411">
          <cell r="M411">
            <v>0</v>
          </cell>
        </row>
        <row r="412">
          <cell r="M412">
            <v>2300</v>
          </cell>
        </row>
        <row r="413">
          <cell r="M413">
            <v>339.49</v>
          </cell>
        </row>
        <row r="414">
          <cell r="M414">
            <v>147.60000000000002</v>
          </cell>
        </row>
        <row r="415">
          <cell r="M415">
            <v>3952</v>
          </cell>
        </row>
        <row r="416">
          <cell r="M416">
            <v>3284</v>
          </cell>
        </row>
        <row r="417">
          <cell r="M417">
            <v>0</v>
          </cell>
        </row>
        <row r="418">
          <cell r="A418">
            <v>10</v>
          </cell>
        </row>
        <row r="419">
          <cell r="A419" t="str">
            <v>10.1</v>
          </cell>
        </row>
        <row r="420">
          <cell r="A420" t="str">
            <v>10.2</v>
          </cell>
          <cell r="M420">
            <v>102743.26300000001</v>
          </cell>
        </row>
        <row r="421">
          <cell r="M421">
            <v>17500</v>
          </cell>
        </row>
        <row r="422">
          <cell r="M422">
            <v>13702.5</v>
          </cell>
        </row>
        <row r="423">
          <cell r="M423">
            <v>3024</v>
          </cell>
        </row>
        <row r="424">
          <cell r="M424">
            <v>2080</v>
          </cell>
        </row>
        <row r="425">
          <cell r="M425">
            <v>5909.2254000000003</v>
          </cell>
        </row>
        <row r="426">
          <cell r="M426">
            <v>280.6696</v>
          </cell>
        </row>
        <row r="427">
          <cell r="M427">
            <v>304.86799999999999</v>
          </cell>
        </row>
        <row r="428">
          <cell r="M428">
            <v>192</v>
          </cell>
        </row>
        <row r="429">
          <cell r="M429">
            <v>2000</v>
          </cell>
        </row>
        <row r="430">
          <cell r="M430">
            <v>125</v>
          </cell>
        </row>
        <row r="431">
          <cell r="M431">
            <v>1000</v>
          </cell>
        </row>
        <row r="432">
          <cell r="M432">
            <v>2625</v>
          </cell>
        </row>
        <row r="433">
          <cell r="M433">
            <v>4000</v>
          </cell>
        </row>
        <row r="434">
          <cell r="M434">
            <v>10000</v>
          </cell>
        </row>
        <row r="435">
          <cell r="M435">
            <v>7000</v>
          </cell>
        </row>
        <row r="436">
          <cell r="M436">
            <v>8000</v>
          </cell>
        </row>
        <row r="437">
          <cell r="M437">
            <v>25000</v>
          </cell>
        </row>
        <row r="438">
          <cell r="A438">
            <v>11</v>
          </cell>
        </row>
        <row r="439">
          <cell r="A439" t="str">
            <v>11.1</v>
          </cell>
          <cell r="M439">
            <v>70000</v>
          </cell>
        </row>
        <row r="440">
          <cell r="A440" t="str">
            <v>11.1.1</v>
          </cell>
          <cell r="M440">
            <v>10000</v>
          </cell>
        </row>
        <row r="441">
          <cell r="A441" t="str">
            <v>11.1.2</v>
          </cell>
          <cell r="M441">
            <v>60000</v>
          </cell>
        </row>
        <row r="442">
          <cell r="A442" t="str">
            <v>11.2</v>
          </cell>
          <cell r="M442">
            <v>40000</v>
          </cell>
        </row>
        <row r="443">
          <cell r="A443" t="str">
            <v>11.2.1</v>
          </cell>
          <cell r="M443">
            <v>10000</v>
          </cell>
        </row>
        <row r="444">
          <cell r="A444" t="str">
            <v>11.2.2</v>
          </cell>
          <cell r="M444">
            <v>30000</v>
          </cell>
        </row>
        <row r="445">
          <cell r="A445" t="str">
            <v>11.3</v>
          </cell>
          <cell r="M445">
            <v>10000</v>
          </cell>
        </row>
        <row r="446">
          <cell r="A446" t="str">
            <v>11.3.1</v>
          </cell>
          <cell r="M446">
            <v>10000</v>
          </cell>
        </row>
        <row r="447">
          <cell r="M447">
            <v>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29EC7-DB5F-41AD-87C2-47F8F170D967}">
  <sheetPr>
    <pageSetUpPr fitToPage="1"/>
  </sheetPr>
  <dimension ref="A1:K163"/>
  <sheetViews>
    <sheetView tabSelected="1" topLeftCell="A105" workbookViewId="0">
      <selection activeCell="I123" sqref="I123"/>
    </sheetView>
  </sheetViews>
  <sheetFormatPr defaultColWidth="9.140625" defaultRowHeight="15" x14ac:dyDescent="0.25"/>
  <cols>
    <col min="1" max="1" width="13.28515625" style="5" bestFit="1" customWidth="1"/>
    <col min="2" max="2" width="54.7109375" style="5" customWidth="1"/>
    <col min="3" max="3" width="67" style="3" customWidth="1"/>
    <col min="4" max="4" width="6.140625" style="4" bestFit="1" customWidth="1"/>
    <col min="5" max="5" width="8.42578125" style="4" bestFit="1" customWidth="1"/>
    <col min="6" max="6" width="4.5703125" style="4" bestFit="1" customWidth="1"/>
    <col min="7" max="7" width="11.5703125" style="5" bestFit="1" customWidth="1"/>
    <col min="8" max="8" width="15" style="6" customWidth="1"/>
    <col min="9" max="16384" width="9.140625" style="5"/>
  </cols>
  <sheetData>
    <row r="1" spans="1:11" s="1" customFormat="1" ht="54.75" customHeight="1" x14ac:dyDescent="0.25">
      <c r="A1" s="46" t="s">
        <v>0</v>
      </c>
      <c r="B1" s="46"/>
      <c r="C1" s="46"/>
      <c r="D1" s="46"/>
      <c r="E1" s="46"/>
      <c r="F1" s="46"/>
      <c r="G1" s="46"/>
      <c r="H1" s="46"/>
    </row>
    <row r="2" spans="1:11" x14ac:dyDescent="0.25">
      <c r="A2" s="2" t="s">
        <v>1</v>
      </c>
      <c r="B2" s="39">
        <v>20220134</v>
      </c>
      <c r="C2" s="3" t="s">
        <v>2</v>
      </c>
    </row>
    <row r="3" spans="1:11" x14ac:dyDescent="0.25">
      <c r="A3" s="2" t="s">
        <v>3</v>
      </c>
      <c r="B3" s="39">
        <v>33201</v>
      </c>
      <c r="C3" s="7" t="s">
        <v>4</v>
      </c>
      <c r="D3" s="47" t="s">
        <v>293</v>
      </c>
      <c r="E3" s="47"/>
      <c r="F3" s="47"/>
      <c r="G3" s="47"/>
      <c r="H3" s="47"/>
    </row>
    <row r="4" spans="1:11" x14ac:dyDescent="0.25">
      <c r="A4" s="7" t="s">
        <v>5</v>
      </c>
      <c r="B4" s="3" t="s">
        <v>6</v>
      </c>
      <c r="C4" s="2" t="s">
        <v>7</v>
      </c>
      <c r="D4" s="48">
        <v>45593</v>
      </c>
      <c r="E4" s="48"/>
      <c r="F4" s="48"/>
      <c r="G4" s="48"/>
      <c r="H4" s="48"/>
    </row>
    <row r="5" spans="1:11" x14ac:dyDescent="0.25">
      <c r="A5" s="7" t="s">
        <v>8</v>
      </c>
      <c r="B5" s="3" t="s">
        <v>9</v>
      </c>
      <c r="C5" s="2"/>
      <c r="D5" s="8"/>
      <c r="E5" s="8"/>
    </row>
    <row r="6" spans="1:11" x14ac:dyDescent="0.25">
      <c r="A6" s="7" t="s">
        <v>10</v>
      </c>
      <c r="B6" s="40" t="s">
        <v>11</v>
      </c>
      <c r="C6" s="9"/>
      <c r="D6" s="10"/>
      <c r="E6" s="10"/>
    </row>
    <row r="7" spans="1:11" s="1" customFormat="1" ht="30" customHeight="1" x14ac:dyDescent="0.25">
      <c r="A7" s="11" t="s">
        <v>12</v>
      </c>
      <c r="B7" s="12" t="s">
        <v>13</v>
      </c>
      <c r="C7" s="12" t="s">
        <v>14</v>
      </c>
      <c r="D7" s="13" t="s">
        <v>15</v>
      </c>
      <c r="E7" s="14" t="s">
        <v>16</v>
      </c>
      <c r="F7" s="14" t="s">
        <v>17</v>
      </c>
      <c r="G7" s="15" t="s">
        <v>18</v>
      </c>
      <c r="H7" s="16" t="s">
        <v>19</v>
      </c>
    </row>
    <row r="8" spans="1:11" x14ac:dyDescent="0.25">
      <c r="A8" s="17" t="s">
        <v>20</v>
      </c>
      <c r="B8" s="19" t="s">
        <v>196</v>
      </c>
      <c r="C8" s="19" t="s">
        <v>124</v>
      </c>
      <c r="D8" s="56">
        <v>1</v>
      </c>
      <c r="E8" s="20" t="s">
        <v>280</v>
      </c>
      <c r="F8" s="21" t="s">
        <v>21</v>
      </c>
      <c r="G8" s="56"/>
      <c r="H8" s="22">
        <f>D8*G8</f>
        <v>0</v>
      </c>
      <c r="I8" s="23"/>
      <c r="J8" s="24"/>
      <c r="K8" s="25"/>
    </row>
    <row r="9" spans="1:11" x14ac:dyDescent="0.25">
      <c r="A9" s="26">
        <v>2</v>
      </c>
      <c r="B9" s="28" t="s">
        <v>197</v>
      </c>
      <c r="C9" s="28" t="s">
        <v>125</v>
      </c>
      <c r="D9" s="29" t="s">
        <v>125</v>
      </c>
      <c r="E9" s="29" t="s">
        <v>125</v>
      </c>
      <c r="F9" s="26"/>
      <c r="G9" s="27"/>
      <c r="H9" s="30"/>
    </row>
    <row r="10" spans="1:11" x14ac:dyDescent="0.25">
      <c r="A10" s="26" t="s">
        <v>22</v>
      </c>
      <c r="B10" s="28" t="s">
        <v>198</v>
      </c>
      <c r="C10" s="28" t="s">
        <v>126</v>
      </c>
      <c r="D10" s="29" t="s">
        <v>125</v>
      </c>
      <c r="E10" s="29" t="s">
        <v>125</v>
      </c>
      <c r="F10" s="26"/>
      <c r="G10" s="27"/>
      <c r="H10" s="30"/>
    </row>
    <row r="11" spans="1:11" x14ac:dyDescent="0.25">
      <c r="A11" s="17" t="s">
        <v>23</v>
      </c>
      <c r="B11" s="19" t="s">
        <v>199</v>
      </c>
      <c r="C11" s="19" t="s">
        <v>127</v>
      </c>
      <c r="D11" s="56">
        <v>1</v>
      </c>
      <c r="E11" s="20" t="s">
        <v>280</v>
      </c>
      <c r="F11" s="21" t="s">
        <v>21</v>
      </c>
      <c r="G11" s="56"/>
      <c r="H11" s="22">
        <f t="shared" ref="H11:H13" si="0">D11*G11</f>
        <v>0</v>
      </c>
    </row>
    <row r="12" spans="1:11" x14ac:dyDescent="0.25">
      <c r="A12" s="17" t="s">
        <v>24</v>
      </c>
      <c r="B12" s="19" t="s">
        <v>128</v>
      </c>
      <c r="C12" s="19" t="s">
        <v>128</v>
      </c>
      <c r="D12" s="56">
        <v>1</v>
      </c>
      <c r="E12" s="20" t="s">
        <v>280</v>
      </c>
      <c r="F12" s="21" t="s">
        <v>21</v>
      </c>
      <c r="G12" s="56"/>
      <c r="H12" s="22">
        <f t="shared" si="0"/>
        <v>0</v>
      </c>
    </row>
    <row r="13" spans="1:11" x14ac:dyDescent="0.25">
      <c r="A13" s="17" t="s">
        <v>25</v>
      </c>
      <c r="B13" s="19" t="s">
        <v>200</v>
      </c>
      <c r="C13" s="19" t="s">
        <v>129</v>
      </c>
      <c r="D13" s="56">
        <v>1</v>
      </c>
      <c r="E13" s="20" t="s">
        <v>280</v>
      </c>
      <c r="F13" s="21" t="s">
        <v>21</v>
      </c>
      <c r="G13" s="56"/>
      <c r="H13" s="22">
        <f t="shared" si="0"/>
        <v>0</v>
      </c>
    </row>
    <row r="14" spans="1:11" x14ac:dyDescent="0.25">
      <c r="A14" s="26" t="s">
        <v>26</v>
      </c>
      <c r="B14" s="28" t="s">
        <v>130</v>
      </c>
      <c r="C14" s="28" t="s">
        <v>130</v>
      </c>
      <c r="D14" s="29" t="s">
        <v>125</v>
      </c>
      <c r="E14" s="29" t="s">
        <v>125</v>
      </c>
      <c r="F14" s="26"/>
      <c r="G14" s="27"/>
      <c r="H14" s="30"/>
    </row>
    <row r="15" spans="1:11" x14ac:dyDescent="0.25">
      <c r="A15" s="17" t="s">
        <v>27</v>
      </c>
      <c r="B15" s="19" t="s">
        <v>201</v>
      </c>
      <c r="C15" s="19" t="s">
        <v>131</v>
      </c>
      <c r="D15" s="56">
        <v>1</v>
      </c>
      <c r="E15" s="20" t="s">
        <v>280</v>
      </c>
      <c r="F15" s="21" t="s">
        <v>21</v>
      </c>
      <c r="G15" s="56"/>
      <c r="H15" s="22">
        <f t="shared" ref="H15:H18" si="1">D15*G15</f>
        <v>0</v>
      </c>
    </row>
    <row r="16" spans="1:11" x14ac:dyDescent="0.25">
      <c r="A16" s="17" t="s">
        <v>28</v>
      </c>
      <c r="B16" s="19" t="s">
        <v>202</v>
      </c>
      <c r="C16" s="19" t="s">
        <v>132</v>
      </c>
      <c r="D16" s="56">
        <v>1</v>
      </c>
      <c r="E16" s="20" t="s">
        <v>280</v>
      </c>
      <c r="F16" s="21" t="s">
        <v>21</v>
      </c>
      <c r="G16" s="56"/>
      <c r="H16" s="22">
        <f t="shared" si="1"/>
        <v>0</v>
      </c>
    </row>
    <row r="17" spans="1:8" x14ac:dyDescent="0.25">
      <c r="A17" s="17" t="s">
        <v>29</v>
      </c>
      <c r="B17" s="19" t="s">
        <v>203</v>
      </c>
      <c r="C17" s="19" t="s">
        <v>133</v>
      </c>
      <c r="D17" s="56">
        <v>1</v>
      </c>
      <c r="E17" s="20" t="s">
        <v>280</v>
      </c>
      <c r="F17" s="21" t="s">
        <v>21</v>
      </c>
      <c r="G17" s="56"/>
      <c r="H17" s="22">
        <f t="shared" si="1"/>
        <v>0</v>
      </c>
    </row>
    <row r="18" spans="1:8" ht="30" x14ac:dyDescent="0.25">
      <c r="A18" s="17" t="s">
        <v>30</v>
      </c>
      <c r="B18" s="19" t="s">
        <v>204</v>
      </c>
      <c r="C18" s="19" t="s">
        <v>134</v>
      </c>
      <c r="D18" s="56">
        <v>1</v>
      </c>
      <c r="E18" s="20" t="s">
        <v>280</v>
      </c>
      <c r="F18" s="21" t="s">
        <v>21</v>
      </c>
      <c r="G18" s="56"/>
      <c r="H18" s="22">
        <f t="shared" si="1"/>
        <v>0</v>
      </c>
    </row>
    <row r="19" spans="1:8" x14ac:dyDescent="0.25">
      <c r="A19" s="26" t="s">
        <v>31</v>
      </c>
      <c r="B19" s="28" t="s">
        <v>205</v>
      </c>
      <c r="C19" s="28" t="s">
        <v>125</v>
      </c>
      <c r="D19" s="29" t="s">
        <v>125</v>
      </c>
      <c r="E19" s="29" t="s">
        <v>125</v>
      </c>
      <c r="F19" s="26"/>
      <c r="G19" s="27"/>
      <c r="H19" s="30"/>
    </row>
    <row r="20" spans="1:8" x14ac:dyDescent="0.25">
      <c r="A20" s="17" t="s">
        <v>32</v>
      </c>
      <c r="B20" s="19" t="s">
        <v>135</v>
      </c>
      <c r="C20" s="19" t="s">
        <v>135</v>
      </c>
      <c r="D20" s="56">
        <v>1</v>
      </c>
      <c r="E20" s="20" t="s">
        <v>280</v>
      </c>
      <c r="F20" s="21" t="s">
        <v>21</v>
      </c>
      <c r="G20" s="56"/>
      <c r="H20" s="22">
        <f t="shared" ref="H20:H22" si="2">D20*G20</f>
        <v>0</v>
      </c>
    </row>
    <row r="21" spans="1:8" x14ac:dyDescent="0.25">
      <c r="A21" s="17" t="s">
        <v>33</v>
      </c>
      <c r="B21" s="19" t="s">
        <v>136</v>
      </c>
      <c r="C21" s="19" t="s">
        <v>136</v>
      </c>
      <c r="D21" s="56">
        <v>1</v>
      </c>
      <c r="E21" s="20" t="s">
        <v>280</v>
      </c>
      <c r="F21" s="21" t="s">
        <v>21</v>
      </c>
      <c r="G21" s="56"/>
      <c r="H21" s="22">
        <f t="shared" si="2"/>
        <v>0</v>
      </c>
    </row>
    <row r="22" spans="1:8" x14ac:dyDescent="0.25">
      <c r="A22" s="17" t="s">
        <v>34</v>
      </c>
      <c r="B22" s="19" t="s">
        <v>137</v>
      </c>
      <c r="C22" s="19" t="s">
        <v>137</v>
      </c>
      <c r="D22" s="56">
        <v>1</v>
      </c>
      <c r="E22" s="20" t="s">
        <v>280</v>
      </c>
      <c r="F22" s="21" t="s">
        <v>21</v>
      </c>
      <c r="G22" s="56"/>
      <c r="H22" s="22">
        <f t="shared" si="2"/>
        <v>0</v>
      </c>
    </row>
    <row r="23" spans="1:8" x14ac:dyDescent="0.25">
      <c r="A23" s="26" t="s">
        <v>35</v>
      </c>
      <c r="B23" s="28" t="s">
        <v>206</v>
      </c>
      <c r="C23" s="28" t="s">
        <v>125</v>
      </c>
      <c r="D23" s="29" t="s">
        <v>125</v>
      </c>
      <c r="E23" s="29" t="s">
        <v>125</v>
      </c>
      <c r="F23" s="26"/>
      <c r="G23" s="27"/>
      <c r="H23" s="30"/>
    </row>
    <row r="24" spans="1:8" x14ac:dyDescent="0.25">
      <c r="A24" s="17" t="s">
        <v>36</v>
      </c>
      <c r="B24" s="19" t="s">
        <v>207</v>
      </c>
      <c r="C24" s="19" t="s">
        <v>138</v>
      </c>
      <c r="D24" s="56">
        <v>1</v>
      </c>
      <c r="E24" s="20" t="s">
        <v>280</v>
      </c>
      <c r="F24" s="21" t="s">
        <v>21</v>
      </c>
      <c r="G24" s="56"/>
      <c r="H24" s="22">
        <f t="shared" ref="H24:H39" si="3">D24*G24</f>
        <v>0</v>
      </c>
    </row>
    <row r="25" spans="1:8" x14ac:dyDescent="0.25">
      <c r="A25" s="17" t="s">
        <v>37</v>
      </c>
      <c r="B25" s="19" t="s">
        <v>208</v>
      </c>
      <c r="C25" s="19" t="s">
        <v>139</v>
      </c>
      <c r="D25" s="20">
        <v>874</v>
      </c>
      <c r="E25" s="20" t="s">
        <v>281</v>
      </c>
      <c r="F25" s="50" t="s">
        <v>21</v>
      </c>
      <c r="G25" s="18"/>
      <c r="H25" s="22">
        <f t="shared" si="3"/>
        <v>0</v>
      </c>
    </row>
    <row r="26" spans="1:8" ht="30" x14ac:dyDescent="0.25">
      <c r="A26" s="17" t="s">
        <v>38</v>
      </c>
      <c r="B26" s="19" t="s">
        <v>140</v>
      </c>
      <c r="C26" s="19" t="s">
        <v>140</v>
      </c>
      <c r="D26" s="20">
        <v>2</v>
      </c>
      <c r="E26" s="20" t="s">
        <v>282</v>
      </c>
      <c r="F26" s="21" t="s">
        <v>21</v>
      </c>
      <c r="G26" s="18"/>
      <c r="H26" s="22">
        <f t="shared" si="3"/>
        <v>0</v>
      </c>
    </row>
    <row r="27" spans="1:8" ht="45" x14ac:dyDescent="0.25">
      <c r="A27" s="17" t="s">
        <v>39</v>
      </c>
      <c r="B27" s="19" t="s">
        <v>141</v>
      </c>
      <c r="C27" s="19" t="s">
        <v>141</v>
      </c>
      <c r="D27" s="20">
        <v>1</v>
      </c>
      <c r="E27" s="20" t="s">
        <v>282</v>
      </c>
      <c r="F27" s="21" t="s">
        <v>21</v>
      </c>
      <c r="G27" s="18"/>
      <c r="H27" s="22">
        <f t="shared" si="3"/>
        <v>0</v>
      </c>
    </row>
    <row r="28" spans="1:8" ht="45" x14ac:dyDescent="0.25">
      <c r="A28" s="17" t="s">
        <v>40</v>
      </c>
      <c r="B28" s="19" t="s">
        <v>142</v>
      </c>
      <c r="C28" s="19" t="s">
        <v>142</v>
      </c>
      <c r="D28" s="20">
        <v>1</v>
      </c>
      <c r="E28" s="20" t="s">
        <v>282</v>
      </c>
      <c r="F28" s="21" t="s">
        <v>21</v>
      </c>
      <c r="G28" s="18"/>
      <c r="H28" s="22">
        <f t="shared" si="3"/>
        <v>0</v>
      </c>
    </row>
    <row r="29" spans="1:8" x14ac:dyDescent="0.25">
      <c r="A29" s="17" t="s">
        <v>41</v>
      </c>
      <c r="B29" s="19" t="s">
        <v>209</v>
      </c>
      <c r="C29" s="19" t="s">
        <v>143</v>
      </c>
      <c r="D29" s="56">
        <v>1</v>
      </c>
      <c r="E29" s="20" t="s">
        <v>280</v>
      </c>
      <c r="F29" s="21" t="s">
        <v>21</v>
      </c>
      <c r="G29" s="56"/>
      <c r="H29" s="22">
        <f t="shared" si="3"/>
        <v>0</v>
      </c>
    </row>
    <row r="30" spans="1:8" x14ac:dyDescent="0.25">
      <c r="A30" s="17" t="s">
        <v>42</v>
      </c>
      <c r="B30" s="19" t="s">
        <v>210</v>
      </c>
      <c r="C30" s="19" t="s">
        <v>144</v>
      </c>
      <c r="D30" s="20">
        <v>615</v>
      </c>
      <c r="E30" s="20" t="s">
        <v>123</v>
      </c>
      <c r="F30" s="50" t="s">
        <v>106</v>
      </c>
      <c r="G30" s="18"/>
      <c r="H30" s="22">
        <f t="shared" si="3"/>
        <v>0</v>
      </c>
    </row>
    <row r="31" spans="1:8" ht="30" x14ac:dyDescent="0.25">
      <c r="A31" s="17" t="s">
        <v>120</v>
      </c>
      <c r="B31" s="19" t="s">
        <v>121</v>
      </c>
      <c r="C31" s="19" t="s">
        <v>122</v>
      </c>
      <c r="D31" s="20">
        <v>330</v>
      </c>
      <c r="E31" s="20" t="s">
        <v>123</v>
      </c>
      <c r="F31" s="50" t="s">
        <v>106</v>
      </c>
      <c r="G31" s="18"/>
      <c r="H31" s="22">
        <f t="shared" si="3"/>
        <v>0</v>
      </c>
    </row>
    <row r="32" spans="1:8" ht="30" x14ac:dyDescent="0.25">
      <c r="A32" s="17" t="s">
        <v>43</v>
      </c>
      <c r="B32" s="19" t="s">
        <v>211</v>
      </c>
      <c r="C32" s="19" t="s">
        <v>145</v>
      </c>
      <c r="D32" s="20">
        <v>175</v>
      </c>
      <c r="E32" s="20" t="s">
        <v>284</v>
      </c>
      <c r="F32" s="50" t="s">
        <v>21</v>
      </c>
      <c r="G32" s="18"/>
      <c r="H32" s="22">
        <f t="shared" si="3"/>
        <v>0</v>
      </c>
    </row>
    <row r="33" spans="1:8" ht="30" x14ac:dyDescent="0.25">
      <c r="A33" s="17" t="s">
        <v>294</v>
      </c>
      <c r="B33" s="19" t="s">
        <v>211</v>
      </c>
      <c r="C33" s="19" t="s">
        <v>295</v>
      </c>
      <c r="D33" s="20">
        <v>1450</v>
      </c>
      <c r="E33" s="20" t="s">
        <v>283</v>
      </c>
      <c r="F33" s="50" t="s">
        <v>21</v>
      </c>
      <c r="G33" s="18"/>
      <c r="H33" s="22">
        <f t="shared" si="3"/>
        <v>0</v>
      </c>
    </row>
    <row r="34" spans="1:8" ht="30" x14ac:dyDescent="0.25">
      <c r="A34" s="17" t="s">
        <v>44</v>
      </c>
      <c r="B34" s="19" t="s">
        <v>212</v>
      </c>
      <c r="C34" s="19" t="s">
        <v>146</v>
      </c>
      <c r="D34" s="56">
        <v>1</v>
      </c>
      <c r="E34" s="20" t="s">
        <v>280</v>
      </c>
      <c r="F34" s="21" t="s">
        <v>21</v>
      </c>
      <c r="G34" s="56"/>
      <c r="H34" s="22">
        <f t="shared" si="3"/>
        <v>0</v>
      </c>
    </row>
    <row r="35" spans="1:8" x14ac:dyDescent="0.25">
      <c r="A35" s="17" t="s">
        <v>45</v>
      </c>
      <c r="B35" s="19" t="s">
        <v>213</v>
      </c>
      <c r="C35" s="19" t="s">
        <v>147</v>
      </c>
      <c r="D35" s="56">
        <v>1</v>
      </c>
      <c r="E35" s="20" t="s">
        <v>280</v>
      </c>
      <c r="F35" s="21" t="s">
        <v>21</v>
      </c>
      <c r="G35" s="56"/>
      <c r="H35" s="22">
        <f t="shared" si="3"/>
        <v>0</v>
      </c>
    </row>
    <row r="36" spans="1:8" x14ac:dyDescent="0.25">
      <c r="A36" s="17" t="s">
        <v>46</v>
      </c>
      <c r="B36" s="19" t="s">
        <v>214</v>
      </c>
      <c r="C36" s="19" t="s">
        <v>148</v>
      </c>
      <c r="D36" s="56">
        <v>1</v>
      </c>
      <c r="E36" s="20" t="s">
        <v>280</v>
      </c>
      <c r="F36" s="21" t="s">
        <v>21</v>
      </c>
      <c r="G36" s="56"/>
      <c r="H36" s="22">
        <f t="shared" si="3"/>
        <v>0</v>
      </c>
    </row>
    <row r="37" spans="1:8" ht="30" x14ac:dyDescent="0.25">
      <c r="A37" s="17" t="s">
        <v>47</v>
      </c>
      <c r="B37" s="19" t="s">
        <v>215</v>
      </c>
      <c r="C37" s="19" t="s">
        <v>149</v>
      </c>
      <c r="D37" s="20">
        <v>30</v>
      </c>
      <c r="E37" s="20" t="s">
        <v>284</v>
      </c>
      <c r="F37" s="21" t="s">
        <v>21</v>
      </c>
      <c r="G37" s="18"/>
      <c r="H37" s="22">
        <f t="shared" si="3"/>
        <v>0</v>
      </c>
    </row>
    <row r="38" spans="1:8" x14ac:dyDescent="0.25">
      <c r="A38" s="17" t="s">
        <v>48</v>
      </c>
      <c r="B38" s="19" t="s">
        <v>216</v>
      </c>
      <c r="C38" s="19" t="s">
        <v>150</v>
      </c>
      <c r="D38" s="20">
        <v>6</v>
      </c>
      <c r="E38" s="20" t="s">
        <v>279</v>
      </c>
      <c r="F38" s="21" t="s">
        <v>21</v>
      </c>
      <c r="G38" s="18"/>
      <c r="H38" s="22">
        <f t="shared" si="3"/>
        <v>0</v>
      </c>
    </row>
    <row r="39" spans="1:8" ht="30" x14ac:dyDescent="0.25">
      <c r="A39" s="17">
        <v>3</v>
      </c>
      <c r="B39" s="19" t="s">
        <v>217</v>
      </c>
      <c r="C39" s="19" t="s">
        <v>151</v>
      </c>
      <c r="D39" s="56">
        <v>1</v>
      </c>
      <c r="E39" s="20" t="s">
        <v>280</v>
      </c>
      <c r="F39" s="21" t="s">
        <v>21</v>
      </c>
      <c r="G39" s="56"/>
      <c r="H39" s="22">
        <f t="shared" si="3"/>
        <v>0</v>
      </c>
    </row>
    <row r="40" spans="1:8" x14ac:dyDescent="0.25">
      <c r="A40" s="26">
        <v>4</v>
      </c>
      <c r="B40" s="28" t="s">
        <v>218</v>
      </c>
      <c r="C40" s="28" t="s">
        <v>125</v>
      </c>
      <c r="D40" s="29" t="s">
        <v>125</v>
      </c>
      <c r="E40" s="29" t="s">
        <v>125</v>
      </c>
      <c r="F40" s="26"/>
      <c r="G40" s="27"/>
      <c r="H40" s="30"/>
    </row>
    <row r="41" spans="1:8" x14ac:dyDescent="0.25">
      <c r="A41" s="17" t="s">
        <v>49</v>
      </c>
      <c r="B41" s="19" t="s">
        <v>219</v>
      </c>
      <c r="C41" s="19" t="s">
        <v>152</v>
      </c>
      <c r="D41" s="20">
        <v>1</v>
      </c>
      <c r="E41" s="20" t="s">
        <v>279</v>
      </c>
      <c r="F41" s="21" t="s">
        <v>21</v>
      </c>
      <c r="G41" s="18"/>
      <c r="H41" s="22">
        <f>D41*G41</f>
        <v>0</v>
      </c>
    </row>
    <row r="42" spans="1:8" x14ac:dyDescent="0.25">
      <c r="A42" s="26" t="s">
        <v>50</v>
      </c>
      <c r="B42" s="28" t="s">
        <v>220</v>
      </c>
      <c r="C42" s="28" t="s">
        <v>125</v>
      </c>
      <c r="D42" s="29" t="s">
        <v>125</v>
      </c>
      <c r="E42" s="29" t="s">
        <v>125</v>
      </c>
      <c r="F42" s="26"/>
      <c r="G42" s="27"/>
      <c r="H42" s="30"/>
    </row>
    <row r="43" spans="1:8" x14ac:dyDescent="0.25">
      <c r="A43" s="17" t="s">
        <v>51</v>
      </c>
      <c r="B43" s="19" t="s">
        <v>221</v>
      </c>
      <c r="C43" s="19" t="s">
        <v>153</v>
      </c>
      <c r="D43" s="20">
        <v>1500</v>
      </c>
      <c r="E43" s="20" t="s">
        <v>281</v>
      </c>
      <c r="F43" s="50" t="s">
        <v>106</v>
      </c>
      <c r="G43" s="18"/>
      <c r="H43" s="22">
        <f t="shared" ref="H43:H50" si="4">D43*G43</f>
        <v>0</v>
      </c>
    </row>
    <row r="44" spans="1:8" x14ac:dyDescent="0.25">
      <c r="A44" s="17" t="s">
        <v>52</v>
      </c>
      <c r="B44" s="19" t="s">
        <v>222</v>
      </c>
      <c r="C44" s="19" t="s">
        <v>154</v>
      </c>
      <c r="D44" s="20">
        <v>1500</v>
      </c>
      <c r="E44" s="20" t="s">
        <v>281</v>
      </c>
      <c r="F44" s="50" t="s">
        <v>106</v>
      </c>
      <c r="G44" s="18"/>
      <c r="H44" s="22">
        <f t="shared" si="4"/>
        <v>0</v>
      </c>
    </row>
    <row r="45" spans="1:8" x14ac:dyDescent="0.25">
      <c r="A45" s="17" t="s">
        <v>53</v>
      </c>
      <c r="B45" s="19" t="s">
        <v>223</v>
      </c>
      <c r="C45" s="19" t="s">
        <v>155</v>
      </c>
      <c r="D45" s="20">
        <v>1500</v>
      </c>
      <c r="E45" s="20" t="s">
        <v>281</v>
      </c>
      <c r="F45" s="21" t="s">
        <v>106</v>
      </c>
      <c r="G45" s="18"/>
      <c r="H45" s="22">
        <f t="shared" si="4"/>
        <v>0</v>
      </c>
    </row>
    <row r="46" spans="1:8" x14ac:dyDescent="0.25">
      <c r="A46" s="17" t="s">
        <v>54</v>
      </c>
      <c r="B46" s="19" t="s">
        <v>224</v>
      </c>
      <c r="C46" s="19" t="s">
        <v>156</v>
      </c>
      <c r="D46" s="20">
        <v>3075</v>
      </c>
      <c r="E46" s="20" t="s">
        <v>281</v>
      </c>
      <c r="F46" s="21" t="s">
        <v>21</v>
      </c>
      <c r="G46" s="18"/>
      <c r="H46" s="22">
        <f t="shared" si="4"/>
        <v>0</v>
      </c>
    </row>
    <row r="47" spans="1:8" x14ac:dyDescent="0.25">
      <c r="A47" s="17" t="s">
        <v>55</v>
      </c>
      <c r="B47" s="19" t="s">
        <v>225</v>
      </c>
      <c r="C47" s="19" t="s">
        <v>157</v>
      </c>
      <c r="D47" s="56">
        <v>1</v>
      </c>
      <c r="E47" s="20" t="s">
        <v>280</v>
      </c>
      <c r="F47" s="21" t="s">
        <v>21</v>
      </c>
      <c r="G47" s="56"/>
      <c r="H47" s="22">
        <f t="shared" si="4"/>
        <v>0</v>
      </c>
    </row>
    <row r="48" spans="1:8" ht="30" x14ac:dyDescent="0.25">
      <c r="A48" s="17" t="s">
        <v>56</v>
      </c>
      <c r="B48" s="52" t="s">
        <v>226</v>
      </c>
      <c r="C48" s="52" t="s">
        <v>296</v>
      </c>
      <c r="D48" s="51">
        <v>150</v>
      </c>
      <c r="E48" s="51" t="s">
        <v>284</v>
      </c>
      <c r="F48" s="50" t="s">
        <v>21</v>
      </c>
      <c r="G48" s="53"/>
      <c r="H48" s="54">
        <f t="shared" si="4"/>
        <v>0</v>
      </c>
    </row>
    <row r="49" spans="1:8" x14ac:dyDescent="0.25">
      <c r="A49" s="17" t="s">
        <v>57</v>
      </c>
      <c r="B49" s="19" t="s">
        <v>227</v>
      </c>
      <c r="C49" s="19" t="s">
        <v>158</v>
      </c>
      <c r="D49" s="56">
        <v>1</v>
      </c>
      <c r="E49" s="20" t="s">
        <v>280</v>
      </c>
      <c r="F49" s="21" t="s">
        <v>21</v>
      </c>
      <c r="G49" s="56"/>
      <c r="H49" s="22">
        <f t="shared" si="4"/>
        <v>0</v>
      </c>
    </row>
    <row r="50" spans="1:8" ht="30" x14ac:dyDescent="0.25">
      <c r="A50" s="17" t="s">
        <v>58</v>
      </c>
      <c r="B50" s="19" t="s">
        <v>228</v>
      </c>
      <c r="C50" s="19" t="s">
        <v>159</v>
      </c>
      <c r="D50" s="20">
        <f>D45*2</f>
        <v>3000</v>
      </c>
      <c r="E50" s="20" t="s">
        <v>283</v>
      </c>
      <c r="F50" s="50" t="s">
        <v>106</v>
      </c>
      <c r="G50" s="18"/>
      <c r="H50" s="22">
        <f t="shared" si="4"/>
        <v>0</v>
      </c>
    </row>
    <row r="51" spans="1:8" x14ac:dyDescent="0.25">
      <c r="A51" s="26">
        <v>5</v>
      </c>
      <c r="B51" s="28" t="s">
        <v>229</v>
      </c>
      <c r="C51" s="28" t="s">
        <v>160</v>
      </c>
      <c r="D51" s="29" t="s">
        <v>125</v>
      </c>
      <c r="E51" s="29" t="s">
        <v>125</v>
      </c>
      <c r="F51" s="26"/>
      <c r="G51" s="27"/>
      <c r="H51" s="30"/>
    </row>
    <row r="52" spans="1:8" x14ac:dyDescent="0.25">
      <c r="A52" s="17" t="s">
        <v>59</v>
      </c>
      <c r="B52" s="19" t="s">
        <v>230</v>
      </c>
      <c r="C52" s="19" t="s">
        <v>161</v>
      </c>
      <c r="D52" s="56">
        <v>1</v>
      </c>
      <c r="E52" s="20" t="s">
        <v>280</v>
      </c>
      <c r="F52" s="21" t="s">
        <v>21</v>
      </c>
      <c r="G52" s="56"/>
      <c r="H52" s="22">
        <f t="shared" ref="H52:H53" si="5">D52*G52</f>
        <v>0</v>
      </c>
    </row>
    <row r="53" spans="1:8" ht="30" x14ac:dyDescent="0.25">
      <c r="A53" s="17" t="s">
        <v>60</v>
      </c>
      <c r="B53" s="19" t="s">
        <v>231</v>
      </c>
      <c r="C53" s="19" t="s">
        <v>61</v>
      </c>
      <c r="D53" s="56">
        <v>1</v>
      </c>
      <c r="E53" s="20" t="s">
        <v>280</v>
      </c>
      <c r="F53" s="21" t="s">
        <v>21</v>
      </c>
      <c r="G53" s="56"/>
      <c r="H53" s="22">
        <f t="shared" si="5"/>
        <v>0</v>
      </c>
    </row>
    <row r="54" spans="1:8" x14ac:dyDescent="0.25">
      <c r="A54" s="17" t="s">
        <v>62</v>
      </c>
      <c r="B54" s="19" t="s">
        <v>232</v>
      </c>
      <c r="C54" s="19" t="s">
        <v>162</v>
      </c>
      <c r="D54" s="56">
        <v>1</v>
      </c>
      <c r="E54" s="20" t="s">
        <v>280</v>
      </c>
      <c r="F54" s="21" t="s">
        <v>21</v>
      </c>
      <c r="G54" s="56"/>
      <c r="H54" s="22">
        <f>D54*G54</f>
        <v>0</v>
      </c>
    </row>
    <row r="55" spans="1:8" x14ac:dyDescent="0.25">
      <c r="A55" s="26">
        <v>6</v>
      </c>
      <c r="B55" s="28" t="s">
        <v>233</v>
      </c>
      <c r="C55" s="28" t="s">
        <v>125</v>
      </c>
      <c r="D55" s="29" t="s">
        <v>125</v>
      </c>
      <c r="E55" s="29" t="s">
        <v>125</v>
      </c>
      <c r="F55" s="26"/>
      <c r="G55" s="27"/>
      <c r="H55" s="30"/>
    </row>
    <row r="56" spans="1:8" x14ac:dyDescent="0.25">
      <c r="A56" s="26" t="s">
        <v>63</v>
      </c>
      <c r="B56" s="28" t="s">
        <v>234</v>
      </c>
      <c r="C56" s="28" t="s">
        <v>125</v>
      </c>
      <c r="D56" s="29" t="s">
        <v>125</v>
      </c>
      <c r="E56" s="29" t="s">
        <v>125</v>
      </c>
      <c r="F56" s="26"/>
      <c r="G56" s="27"/>
      <c r="H56" s="30"/>
    </row>
    <row r="57" spans="1:8" x14ac:dyDescent="0.25">
      <c r="A57" s="17" t="s">
        <v>64</v>
      </c>
      <c r="B57" s="19" t="s">
        <v>235</v>
      </c>
      <c r="C57" s="19" t="s">
        <v>163</v>
      </c>
      <c r="D57" s="20">
        <v>1718</v>
      </c>
      <c r="E57" s="20" t="s">
        <v>283</v>
      </c>
      <c r="F57" s="21" t="s">
        <v>21</v>
      </c>
      <c r="G57" s="18"/>
      <c r="H57" s="22">
        <f t="shared" ref="H57:H61" si="6">D57*G57</f>
        <v>0</v>
      </c>
    </row>
    <row r="58" spans="1:8" x14ac:dyDescent="0.25">
      <c r="A58" s="17" t="s">
        <v>65</v>
      </c>
      <c r="B58" s="19" t="s">
        <v>236</v>
      </c>
      <c r="C58" s="19" t="s">
        <v>164</v>
      </c>
      <c r="D58" s="20">
        <v>1</v>
      </c>
      <c r="E58" s="20" t="s">
        <v>282</v>
      </c>
      <c r="F58" s="21" t="s">
        <v>21</v>
      </c>
      <c r="G58" s="18"/>
      <c r="H58" s="22">
        <f t="shared" si="6"/>
        <v>0</v>
      </c>
    </row>
    <row r="59" spans="1:8" x14ac:dyDescent="0.25">
      <c r="A59" s="17" t="s">
        <v>66</v>
      </c>
      <c r="B59" s="19" t="s">
        <v>237</v>
      </c>
      <c r="C59" s="19" t="s">
        <v>165</v>
      </c>
      <c r="D59" s="20">
        <v>16</v>
      </c>
      <c r="E59" s="20" t="s">
        <v>123</v>
      </c>
      <c r="F59" s="21" t="s">
        <v>21</v>
      </c>
      <c r="G59" s="18"/>
      <c r="H59" s="22">
        <f t="shared" si="6"/>
        <v>0</v>
      </c>
    </row>
    <row r="60" spans="1:8" x14ac:dyDescent="0.25">
      <c r="A60" s="17" t="s">
        <v>67</v>
      </c>
      <c r="B60" s="19" t="s">
        <v>238</v>
      </c>
      <c r="C60" s="19" t="s">
        <v>166</v>
      </c>
      <c r="D60" s="56">
        <v>1</v>
      </c>
      <c r="E60" s="20" t="s">
        <v>280</v>
      </c>
      <c r="F60" s="21" t="s">
        <v>21</v>
      </c>
      <c r="G60" s="56"/>
      <c r="H60" s="22">
        <f t="shared" si="6"/>
        <v>0</v>
      </c>
    </row>
    <row r="61" spans="1:8" ht="30" x14ac:dyDescent="0.25">
      <c r="A61" s="17" t="s">
        <v>68</v>
      </c>
      <c r="B61" s="19" t="s">
        <v>239</v>
      </c>
      <c r="C61" s="19" t="s">
        <v>167</v>
      </c>
      <c r="D61" s="20">
        <v>132</v>
      </c>
      <c r="E61" s="20" t="s">
        <v>284</v>
      </c>
      <c r="F61" s="4" t="s">
        <v>21</v>
      </c>
      <c r="G61" s="18"/>
      <c r="H61" s="22">
        <f t="shared" si="6"/>
        <v>0</v>
      </c>
    </row>
    <row r="62" spans="1:8" x14ac:dyDescent="0.25">
      <c r="A62" s="26">
        <v>7</v>
      </c>
      <c r="B62" s="28" t="s">
        <v>240</v>
      </c>
      <c r="C62" s="28" t="s">
        <v>125</v>
      </c>
      <c r="D62" s="29" t="s">
        <v>125</v>
      </c>
      <c r="E62" s="29" t="s">
        <v>125</v>
      </c>
      <c r="F62" s="26"/>
      <c r="G62" s="27"/>
      <c r="H62" s="30"/>
    </row>
    <row r="63" spans="1:8" x14ac:dyDescent="0.25">
      <c r="A63" s="17" t="s">
        <v>69</v>
      </c>
      <c r="B63" s="19" t="s">
        <v>241</v>
      </c>
      <c r="C63" s="19" t="s">
        <v>168</v>
      </c>
      <c r="D63" s="20">
        <v>360</v>
      </c>
      <c r="E63" s="20" t="s">
        <v>281</v>
      </c>
      <c r="F63" s="21" t="s">
        <v>21</v>
      </c>
      <c r="G63" s="18"/>
      <c r="H63" s="22">
        <f>D63*G63</f>
        <v>0</v>
      </c>
    </row>
    <row r="64" spans="1:8" x14ac:dyDescent="0.25">
      <c r="A64" s="26" t="s">
        <v>70</v>
      </c>
      <c r="B64" s="28" t="s">
        <v>242</v>
      </c>
      <c r="C64" s="28" t="s">
        <v>125</v>
      </c>
      <c r="D64" s="29" t="s">
        <v>125</v>
      </c>
      <c r="E64" s="29" t="s">
        <v>125</v>
      </c>
      <c r="F64" s="26"/>
      <c r="G64" s="27"/>
      <c r="H64" s="30"/>
    </row>
    <row r="65" spans="1:8" ht="30" x14ac:dyDescent="0.25">
      <c r="A65" s="17" t="s">
        <v>71</v>
      </c>
      <c r="B65" s="19" t="s">
        <v>243</v>
      </c>
      <c r="C65" s="19" t="s">
        <v>169</v>
      </c>
      <c r="D65" s="20">
        <v>380</v>
      </c>
      <c r="E65" s="20" t="s">
        <v>281</v>
      </c>
      <c r="F65" s="21" t="s">
        <v>21</v>
      </c>
      <c r="G65" s="18"/>
      <c r="H65" s="22">
        <f t="shared" ref="H65:H72" si="7">D65*G65</f>
        <v>0</v>
      </c>
    </row>
    <row r="66" spans="1:8" ht="30" x14ac:dyDescent="0.25">
      <c r="A66" s="17" t="s">
        <v>72</v>
      </c>
      <c r="B66" s="19" t="s">
        <v>244</v>
      </c>
      <c r="C66" s="19" t="s">
        <v>170</v>
      </c>
      <c r="D66" s="20">
        <v>199</v>
      </c>
      <c r="E66" s="20" t="s">
        <v>281</v>
      </c>
      <c r="F66" s="21" t="s">
        <v>21</v>
      </c>
      <c r="G66" s="18"/>
      <c r="H66" s="22">
        <f t="shared" si="7"/>
        <v>0</v>
      </c>
    </row>
    <row r="67" spans="1:8" x14ac:dyDescent="0.25">
      <c r="A67" s="17" t="s">
        <v>73</v>
      </c>
      <c r="B67" s="19" t="s">
        <v>245</v>
      </c>
      <c r="C67" s="19" t="s">
        <v>171</v>
      </c>
      <c r="D67" s="20">
        <v>1136.7400000000002</v>
      </c>
      <c r="E67" s="20" t="s">
        <v>283</v>
      </c>
      <c r="F67" s="21" t="s">
        <v>21</v>
      </c>
      <c r="G67" s="18"/>
      <c r="H67" s="22">
        <f t="shared" si="7"/>
        <v>0</v>
      </c>
    </row>
    <row r="68" spans="1:8" x14ac:dyDescent="0.25">
      <c r="A68" s="17" t="s">
        <v>74</v>
      </c>
      <c r="B68" s="19" t="s">
        <v>246</v>
      </c>
      <c r="C68" s="19" t="s">
        <v>172</v>
      </c>
      <c r="D68" s="56">
        <v>1</v>
      </c>
      <c r="E68" s="20" t="s">
        <v>280</v>
      </c>
      <c r="F68" s="21" t="s">
        <v>21</v>
      </c>
      <c r="G68" s="56"/>
      <c r="H68" s="22">
        <f t="shared" si="7"/>
        <v>0</v>
      </c>
    </row>
    <row r="69" spans="1:8" x14ac:dyDescent="0.25">
      <c r="A69" s="17" t="s">
        <v>75</v>
      </c>
      <c r="B69" s="19" t="s">
        <v>247</v>
      </c>
      <c r="C69" s="19" t="s">
        <v>173</v>
      </c>
      <c r="D69" s="20">
        <v>70</v>
      </c>
      <c r="E69" s="20" t="s">
        <v>282</v>
      </c>
      <c r="F69" s="21" t="s">
        <v>21</v>
      </c>
      <c r="G69" s="18"/>
      <c r="H69" s="22">
        <f t="shared" si="7"/>
        <v>0</v>
      </c>
    </row>
    <row r="70" spans="1:8" x14ac:dyDescent="0.25">
      <c r="A70" s="17" t="s">
        <v>76</v>
      </c>
      <c r="B70" s="19" t="s">
        <v>248</v>
      </c>
      <c r="C70" s="19" t="s">
        <v>174</v>
      </c>
      <c r="D70" s="56">
        <v>1</v>
      </c>
      <c r="E70" s="20" t="s">
        <v>280</v>
      </c>
      <c r="F70" s="21" t="s">
        <v>21</v>
      </c>
      <c r="G70" s="56"/>
      <c r="H70" s="22">
        <f t="shared" si="7"/>
        <v>0</v>
      </c>
    </row>
    <row r="71" spans="1:8" x14ac:dyDescent="0.25">
      <c r="A71" s="17" t="s">
        <v>77</v>
      </c>
      <c r="B71" s="19" t="s">
        <v>249</v>
      </c>
      <c r="C71" s="19" t="s">
        <v>175</v>
      </c>
      <c r="D71" s="56">
        <v>1</v>
      </c>
      <c r="E71" s="20" t="s">
        <v>280</v>
      </c>
      <c r="F71" s="21" t="s">
        <v>21</v>
      </c>
      <c r="G71" s="56"/>
      <c r="H71" s="22">
        <f t="shared" si="7"/>
        <v>0</v>
      </c>
    </row>
    <row r="72" spans="1:8" x14ac:dyDescent="0.25">
      <c r="A72" s="17" t="s">
        <v>78</v>
      </c>
      <c r="B72" s="19" t="s">
        <v>176</v>
      </c>
      <c r="C72" s="19" t="s">
        <v>176</v>
      </c>
      <c r="D72" s="56">
        <v>1</v>
      </c>
      <c r="E72" s="20" t="s">
        <v>280</v>
      </c>
      <c r="F72" s="21" t="s">
        <v>21</v>
      </c>
      <c r="G72" s="56"/>
      <c r="H72" s="22">
        <f t="shared" si="7"/>
        <v>0</v>
      </c>
    </row>
    <row r="73" spans="1:8" x14ac:dyDescent="0.25">
      <c r="A73" s="26" t="s">
        <v>79</v>
      </c>
      <c r="B73" s="28" t="s">
        <v>250</v>
      </c>
      <c r="C73" s="28" t="s">
        <v>125</v>
      </c>
      <c r="D73" s="29" t="s">
        <v>125</v>
      </c>
      <c r="E73" s="29" t="s">
        <v>125</v>
      </c>
      <c r="F73" s="26"/>
      <c r="G73" s="27"/>
      <c r="H73" s="30"/>
    </row>
    <row r="74" spans="1:8" x14ac:dyDescent="0.25">
      <c r="A74" s="17" t="s">
        <v>80</v>
      </c>
      <c r="B74" s="19" t="s">
        <v>251</v>
      </c>
      <c r="C74" s="19" t="s">
        <v>177</v>
      </c>
      <c r="D74" s="51">
        <v>1</v>
      </c>
      <c r="E74" s="20" t="s">
        <v>282</v>
      </c>
      <c r="F74" s="21" t="s">
        <v>21</v>
      </c>
      <c r="G74" s="18"/>
      <c r="H74" s="22">
        <f t="shared" ref="H74:H76" si="8">D74*G74</f>
        <v>0</v>
      </c>
    </row>
    <row r="75" spans="1:8" x14ac:dyDescent="0.25">
      <c r="A75" s="17" t="s">
        <v>81</v>
      </c>
      <c r="B75" s="19" t="s">
        <v>252</v>
      </c>
      <c r="C75" s="19" t="s">
        <v>178</v>
      </c>
      <c r="D75" s="56">
        <v>1</v>
      </c>
      <c r="E75" s="20" t="s">
        <v>280</v>
      </c>
      <c r="F75" s="21" t="s">
        <v>21</v>
      </c>
      <c r="G75" s="56"/>
      <c r="H75" s="22">
        <f t="shared" si="8"/>
        <v>0</v>
      </c>
    </row>
    <row r="76" spans="1:8" x14ac:dyDescent="0.25">
      <c r="A76" s="17" t="s">
        <v>82</v>
      </c>
      <c r="B76" s="19" t="s">
        <v>253</v>
      </c>
      <c r="C76" s="19" t="s">
        <v>285</v>
      </c>
      <c r="D76" s="56">
        <v>1</v>
      </c>
      <c r="E76" s="20" t="s">
        <v>280</v>
      </c>
      <c r="F76" s="21" t="s">
        <v>21</v>
      </c>
      <c r="G76" s="56"/>
      <c r="H76" s="22">
        <f t="shared" si="8"/>
        <v>0</v>
      </c>
    </row>
    <row r="77" spans="1:8" x14ac:dyDescent="0.25">
      <c r="A77" s="26">
        <v>8</v>
      </c>
      <c r="B77" s="28" t="s">
        <v>254</v>
      </c>
      <c r="C77" s="28" t="s">
        <v>125</v>
      </c>
      <c r="D77" s="29" t="s">
        <v>125</v>
      </c>
      <c r="E77" s="29" t="s">
        <v>125</v>
      </c>
      <c r="F77" s="26"/>
      <c r="G77" s="27"/>
      <c r="H77" s="30"/>
    </row>
    <row r="78" spans="1:8" x14ac:dyDescent="0.25">
      <c r="A78" s="26" t="s">
        <v>83</v>
      </c>
      <c r="B78" s="28" t="s">
        <v>255</v>
      </c>
      <c r="C78" s="28" t="s">
        <v>125</v>
      </c>
      <c r="D78" s="29" t="s">
        <v>125</v>
      </c>
      <c r="E78" s="29" t="s">
        <v>125</v>
      </c>
      <c r="F78" s="26"/>
      <c r="G78" s="27"/>
      <c r="H78" s="30"/>
    </row>
    <row r="79" spans="1:8" ht="30" x14ac:dyDescent="0.25">
      <c r="A79" s="17" t="s">
        <v>84</v>
      </c>
      <c r="B79" s="19" t="s">
        <v>256</v>
      </c>
      <c r="C79" s="19" t="s">
        <v>179</v>
      </c>
      <c r="D79" s="56">
        <v>1</v>
      </c>
      <c r="E79" s="20" t="s">
        <v>280</v>
      </c>
      <c r="F79" s="21" t="s">
        <v>21</v>
      </c>
      <c r="G79" s="56"/>
      <c r="H79" s="22">
        <f t="shared" ref="H79:H85" si="9">D79*G79</f>
        <v>0</v>
      </c>
    </row>
    <row r="80" spans="1:8" ht="30" x14ac:dyDescent="0.25">
      <c r="A80" s="17" t="s">
        <v>85</v>
      </c>
      <c r="B80" s="19" t="s">
        <v>257</v>
      </c>
      <c r="C80" s="19" t="s">
        <v>180</v>
      </c>
      <c r="D80" s="56">
        <v>1</v>
      </c>
      <c r="E80" s="20" t="s">
        <v>280</v>
      </c>
      <c r="F80" s="21" t="s">
        <v>21</v>
      </c>
      <c r="G80" s="56"/>
      <c r="H80" s="22">
        <f t="shared" si="9"/>
        <v>0</v>
      </c>
    </row>
    <row r="81" spans="1:8" x14ac:dyDescent="0.25">
      <c r="A81" s="17" t="s">
        <v>86</v>
      </c>
      <c r="B81" s="19" t="s">
        <v>258</v>
      </c>
      <c r="C81" s="19" t="s">
        <v>181</v>
      </c>
      <c r="D81" s="56">
        <v>1</v>
      </c>
      <c r="E81" s="20" t="s">
        <v>280</v>
      </c>
      <c r="F81" s="21" t="s">
        <v>21</v>
      </c>
      <c r="G81" s="56"/>
      <c r="H81" s="22">
        <f t="shared" si="9"/>
        <v>0</v>
      </c>
    </row>
    <row r="82" spans="1:8" ht="30" x14ac:dyDescent="0.25">
      <c r="A82" s="17" t="s">
        <v>87</v>
      </c>
      <c r="B82" s="19" t="s">
        <v>259</v>
      </c>
      <c r="C82" s="19" t="s">
        <v>182</v>
      </c>
      <c r="D82" s="56">
        <v>2</v>
      </c>
      <c r="E82" s="20" t="s">
        <v>280</v>
      </c>
      <c r="F82" s="21" t="s">
        <v>21</v>
      </c>
      <c r="G82" s="56"/>
      <c r="H82" s="22">
        <f t="shared" si="9"/>
        <v>0</v>
      </c>
    </row>
    <row r="83" spans="1:8" x14ac:dyDescent="0.25">
      <c r="A83" s="17" t="s">
        <v>88</v>
      </c>
      <c r="B83" s="19" t="s">
        <v>260</v>
      </c>
      <c r="C83" s="19" t="s">
        <v>183</v>
      </c>
      <c r="D83" s="56">
        <v>3</v>
      </c>
      <c r="E83" s="20" t="s">
        <v>280</v>
      </c>
      <c r="F83" s="21" t="s">
        <v>21</v>
      </c>
      <c r="G83" s="56"/>
      <c r="H83" s="22">
        <f t="shared" si="9"/>
        <v>0</v>
      </c>
    </row>
    <row r="84" spans="1:8" x14ac:dyDescent="0.25">
      <c r="A84" s="17" t="s">
        <v>89</v>
      </c>
      <c r="B84" s="19" t="s">
        <v>261</v>
      </c>
      <c r="C84" s="19" t="s">
        <v>184</v>
      </c>
      <c r="D84" s="56">
        <v>4</v>
      </c>
      <c r="E84" s="20" t="s">
        <v>280</v>
      </c>
      <c r="F84" s="21" t="s">
        <v>21</v>
      </c>
      <c r="G84" s="56"/>
      <c r="H84" s="22">
        <f t="shared" si="9"/>
        <v>0</v>
      </c>
    </row>
    <row r="85" spans="1:8" x14ac:dyDescent="0.25">
      <c r="A85" s="17" t="s">
        <v>90</v>
      </c>
      <c r="B85" s="19" t="s">
        <v>262</v>
      </c>
      <c r="C85" s="19" t="s">
        <v>185</v>
      </c>
      <c r="D85" s="56">
        <v>5</v>
      </c>
      <c r="E85" s="20" t="s">
        <v>280</v>
      </c>
      <c r="F85" s="21" t="s">
        <v>21</v>
      </c>
      <c r="G85" s="56"/>
      <c r="H85" s="22">
        <f t="shared" si="9"/>
        <v>0</v>
      </c>
    </row>
    <row r="86" spans="1:8" x14ac:dyDescent="0.25">
      <c r="A86" s="26">
        <v>9</v>
      </c>
      <c r="B86" s="28" t="s">
        <v>263</v>
      </c>
      <c r="C86" s="28" t="s">
        <v>125</v>
      </c>
      <c r="D86" s="29" t="s">
        <v>125</v>
      </c>
      <c r="E86" s="29" t="s">
        <v>125</v>
      </c>
      <c r="F86" s="26"/>
      <c r="G86" s="27"/>
      <c r="H86" s="30"/>
    </row>
    <row r="87" spans="1:8" x14ac:dyDescent="0.25">
      <c r="A87" s="26" t="s">
        <v>91</v>
      </c>
      <c r="B87" s="28" t="s">
        <v>264</v>
      </c>
      <c r="C87" s="28" t="s">
        <v>125</v>
      </c>
      <c r="D87" s="29" t="s">
        <v>125</v>
      </c>
      <c r="E87" s="29" t="s">
        <v>125</v>
      </c>
      <c r="F87" s="26"/>
      <c r="G87" s="27"/>
      <c r="H87" s="30"/>
    </row>
    <row r="88" spans="1:8" x14ac:dyDescent="0.25">
      <c r="A88" s="17" t="s">
        <v>92</v>
      </c>
      <c r="B88" s="19" t="s">
        <v>265</v>
      </c>
      <c r="C88" s="19" t="s">
        <v>186</v>
      </c>
      <c r="D88" s="56">
        <v>5</v>
      </c>
      <c r="E88" s="20" t="s">
        <v>280</v>
      </c>
      <c r="F88" s="21" t="s">
        <v>21</v>
      </c>
      <c r="G88" s="56"/>
      <c r="H88" s="22">
        <f t="shared" ref="H88:H98" si="10">D88*G88</f>
        <v>0</v>
      </c>
    </row>
    <row r="89" spans="1:8" x14ac:dyDescent="0.25">
      <c r="A89" s="17" t="s">
        <v>93</v>
      </c>
      <c r="B89" s="19" t="s">
        <v>266</v>
      </c>
      <c r="C89" s="19" t="s">
        <v>187</v>
      </c>
      <c r="D89" s="56">
        <v>5</v>
      </c>
      <c r="E89" s="20" t="s">
        <v>280</v>
      </c>
      <c r="F89" s="21" t="s">
        <v>21</v>
      </c>
      <c r="G89" s="56"/>
      <c r="H89" s="22">
        <f t="shared" si="10"/>
        <v>0</v>
      </c>
    </row>
    <row r="90" spans="1:8" ht="30" x14ac:dyDescent="0.25">
      <c r="A90" s="17" t="s">
        <v>94</v>
      </c>
      <c r="B90" s="19" t="s">
        <v>267</v>
      </c>
      <c r="C90" s="19" t="s">
        <v>188</v>
      </c>
      <c r="D90" s="56">
        <v>5</v>
      </c>
      <c r="E90" s="20" t="s">
        <v>280</v>
      </c>
      <c r="F90" s="21" t="s">
        <v>21</v>
      </c>
      <c r="G90" s="56"/>
      <c r="H90" s="22">
        <f t="shared" si="10"/>
        <v>0</v>
      </c>
    </row>
    <row r="91" spans="1:8" x14ac:dyDescent="0.25">
      <c r="A91" s="26" t="s">
        <v>95</v>
      </c>
      <c r="B91" s="28" t="s">
        <v>268</v>
      </c>
      <c r="C91" s="28" t="s">
        <v>125</v>
      </c>
      <c r="D91" s="29" t="s">
        <v>125</v>
      </c>
      <c r="E91" s="29" t="s">
        <v>125</v>
      </c>
      <c r="F91" s="26"/>
      <c r="G91" s="27"/>
      <c r="H91" s="30"/>
    </row>
    <row r="92" spans="1:8" ht="30" x14ac:dyDescent="0.25">
      <c r="A92" s="17" t="s">
        <v>96</v>
      </c>
      <c r="B92" s="19" t="s">
        <v>269</v>
      </c>
      <c r="C92" s="19" t="s">
        <v>189</v>
      </c>
      <c r="D92" s="56">
        <v>5</v>
      </c>
      <c r="E92" s="20" t="s">
        <v>280</v>
      </c>
      <c r="F92" s="21" t="s">
        <v>21</v>
      </c>
      <c r="G92" s="56"/>
      <c r="H92" s="22">
        <f t="shared" si="10"/>
        <v>0</v>
      </c>
    </row>
    <row r="93" spans="1:8" x14ac:dyDescent="0.25">
      <c r="A93" s="17" t="s">
        <v>97</v>
      </c>
      <c r="B93" s="19" t="s">
        <v>270</v>
      </c>
      <c r="C93" s="19" t="s">
        <v>190</v>
      </c>
      <c r="D93" s="56">
        <v>5</v>
      </c>
      <c r="E93" s="20" t="s">
        <v>280</v>
      </c>
      <c r="F93" s="21" t="s">
        <v>21</v>
      </c>
      <c r="G93" s="56"/>
      <c r="H93" s="22">
        <f t="shared" si="10"/>
        <v>0</v>
      </c>
    </row>
    <row r="94" spans="1:8" x14ac:dyDescent="0.25">
      <c r="A94" s="26" t="s">
        <v>98</v>
      </c>
      <c r="B94" s="28" t="s">
        <v>271</v>
      </c>
      <c r="C94" s="28" t="s">
        <v>125</v>
      </c>
      <c r="D94" s="29" t="s">
        <v>125</v>
      </c>
      <c r="E94" s="29" t="s">
        <v>125</v>
      </c>
      <c r="F94" s="26"/>
      <c r="G94" s="27"/>
      <c r="H94" s="30"/>
    </row>
    <row r="95" spans="1:8" ht="30" x14ac:dyDescent="0.25">
      <c r="A95" s="17" t="s">
        <v>99</v>
      </c>
      <c r="B95" s="19" t="s">
        <v>272</v>
      </c>
      <c r="C95" s="19" t="s">
        <v>191</v>
      </c>
      <c r="D95" s="56">
        <v>5</v>
      </c>
      <c r="E95" s="20" t="s">
        <v>280</v>
      </c>
      <c r="F95" s="21" t="s">
        <v>21</v>
      </c>
      <c r="G95" s="56"/>
      <c r="H95" s="22">
        <f t="shared" si="10"/>
        <v>0</v>
      </c>
    </row>
    <row r="96" spans="1:8" ht="30" x14ac:dyDescent="0.25">
      <c r="A96" s="17" t="s">
        <v>100</v>
      </c>
      <c r="B96" s="19" t="s">
        <v>273</v>
      </c>
      <c r="C96" s="19" t="s">
        <v>192</v>
      </c>
      <c r="D96" s="56">
        <v>5</v>
      </c>
      <c r="E96" s="20" t="s">
        <v>280</v>
      </c>
      <c r="F96" s="21" t="s">
        <v>21</v>
      </c>
      <c r="G96" s="56"/>
      <c r="H96" s="22">
        <f t="shared" si="10"/>
        <v>0</v>
      </c>
    </row>
    <row r="97" spans="1:8" ht="30" x14ac:dyDescent="0.25">
      <c r="A97" s="17" t="s">
        <v>101</v>
      </c>
      <c r="B97" s="19" t="s">
        <v>274</v>
      </c>
      <c r="C97" s="19" t="s">
        <v>193</v>
      </c>
      <c r="D97" s="56">
        <v>5</v>
      </c>
      <c r="E97" s="20" t="s">
        <v>280</v>
      </c>
      <c r="F97" s="21" t="s">
        <v>21</v>
      </c>
      <c r="G97" s="56"/>
      <c r="H97" s="22">
        <f t="shared" si="10"/>
        <v>0</v>
      </c>
    </row>
    <row r="98" spans="1:8" ht="30" x14ac:dyDescent="0.25">
      <c r="A98" s="17" t="s">
        <v>102</v>
      </c>
      <c r="B98" s="19" t="s">
        <v>275</v>
      </c>
      <c r="C98" s="19" t="s">
        <v>194</v>
      </c>
      <c r="D98" s="56">
        <v>5</v>
      </c>
      <c r="E98" s="20" t="s">
        <v>280</v>
      </c>
      <c r="F98" s="21" t="s">
        <v>21</v>
      </c>
      <c r="G98" s="56"/>
      <c r="H98" s="22">
        <f t="shared" si="10"/>
        <v>0</v>
      </c>
    </row>
    <row r="99" spans="1:8" x14ac:dyDescent="0.25">
      <c r="A99" s="26">
        <v>10</v>
      </c>
      <c r="B99" s="28" t="s">
        <v>276</v>
      </c>
      <c r="C99" s="28" t="s">
        <v>125</v>
      </c>
      <c r="D99" s="29" t="s">
        <v>125</v>
      </c>
      <c r="E99" s="29" t="s">
        <v>125</v>
      </c>
      <c r="F99" s="26"/>
      <c r="G99" s="27"/>
      <c r="H99" s="30"/>
    </row>
    <row r="100" spans="1:8" ht="30" x14ac:dyDescent="0.25">
      <c r="A100" s="17" t="s">
        <v>103</v>
      </c>
      <c r="B100" s="52" t="s">
        <v>290</v>
      </c>
      <c r="C100" s="52" t="s">
        <v>291</v>
      </c>
      <c r="D100" s="56">
        <v>5</v>
      </c>
      <c r="E100" s="20" t="s">
        <v>280</v>
      </c>
      <c r="F100" s="21" t="s">
        <v>21</v>
      </c>
      <c r="G100" s="56"/>
      <c r="H100" s="54">
        <f t="shared" ref="H100" si="11">D100*G100</f>
        <v>0</v>
      </c>
    </row>
    <row r="101" spans="1:8" ht="30" x14ac:dyDescent="0.25">
      <c r="A101" s="17" t="s">
        <v>104</v>
      </c>
      <c r="B101" s="52" t="s">
        <v>297</v>
      </c>
      <c r="C101" s="52" t="s">
        <v>292</v>
      </c>
      <c r="D101" s="56">
        <v>5</v>
      </c>
      <c r="E101" s="20" t="s">
        <v>280</v>
      </c>
      <c r="F101" s="21" t="s">
        <v>106</v>
      </c>
      <c r="G101" s="56"/>
      <c r="H101" s="55">
        <v>50000</v>
      </c>
    </row>
    <row r="102" spans="1:8" x14ac:dyDescent="0.25">
      <c r="A102" s="26">
        <v>11</v>
      </c>
      <c r="B102" s="28" t="s">
        <v>277</v>
      </c>
      <c r="C102" s="28" t="s">
        <v>125</v>
      </c>
      <c r="D102" s="29" t="s">
        <v>125</v>
      </c>
      <c r="E102" s="29" t="s">
        <v>125</v>
      </c>
      <c r="F102" s="26"/>
      <c r="G102" s="27"/>
      <c r="H102" s="30" t="str">
        <f>IF(_xlfn.XLOOKUP($A102,'[1]Kostenboek Civ-BK'!$A$6:$A$990,'[1]Kostenboek Civ-BK'!$M$6:$M$990,9999,0)=0,"",_xlfn.XLOOKUP($A102,'[1]Kostenboek Civ-BK'!$A$6:$A$990,'[1]Kostenboek Civ-BK'!$M$6:$M$990,9999,0))</f>
        <v/>
      </c>
    </row>
    <row r="103" spans="1:8" ht="30" x14ac:dyDescent="0.25">
      <c r="A103" s="17" t="s">
        <v>105</v>
      </c>
      <c r="B103" s="52" t="s">
        <v>286</v>
      </c>
      <c r="C103" s="52" t="s">
        <v>125</v>
      </c>
      <c r="D103" s="56">
        <v>5</v>
      </c>
      <c r="E103" s="20" t="s">
        <v>280</v>
      </c>
      <c r="F103" s="21" t="s">
        <v>106</v>
      </c>
      <c r="G103" s="56"/>
      <c r="H103" s="55">
        <v>10000</v>
      </c>
    </row>
    <row r="104" spans="1:8" x14ac:dyDescent="0.25">
      <c r="A104" s="17" t="s">
        <v>107</v>
      </c>
      <c r="B104" s="52" t="s">
        <v>195</v>
      </c>
      <c r="C104" s="52" t="s">
        <v>125</v>
      </c>
      <c r="D104" s="56">
        <v>5</v>
      </c>
      <c r="E104" s="20" t="s">
        <v>280</v>
      </c>
      <c r="F104" s="21" t="s">
        <v>106</v>
      </c>
      <c r="G104" s="56"/>
      <c r="H104" s="55">
        <v>10000</v>
      </c>
    </row>
    <row r="105" spans="1:8" x14ac:dyDescent="0.25">
      <c r="A105" s="17" t="s">
        <v>108</v>
      </c>
      <c r="B105" s="52" t="s">
        <v>289</v>
      </c>
      <c r="C105" s="52" t="s">
        <v>125</v>
      </c>
      <c r="D105" s="56">
        <v>5</v>
      </c>
      <c r="E105" s="20" t="s">
        <v>280</v>
      </c>
      <c r="F105" s="21" t="s">
        <v>106</v>
      </c>
      <c r="G105" s="56"/>
      <c r="H105" s="55">
        <v>60000</v>
      </c>
    </row>
    <row r="106" spans="1:8" x14ac:dyDescent="0.25">
      <c r="A106" s="17" t="s">
        <v>287</v>
      </c>
      <c r="B106" s="52" t="s">
        <v>278</v>
      </c>
      <c r="C106" s="52" t="s">
        <v>125</v>
      </c>
      <c r="D106" s="56">
        <v>5</v>
      </c>
      <c r="E106" s="20" t="s">
        <v>280</v>
      </c>
      <c r="F106" s="21" t="s">
        <v>106</v>
      </c>
      <c r="G106" s="56"/>
      <c r="H106" s="55">
        <v>30000</v>
      </c>
    </row>
    <row r="107" spans="1:8" x14ac:dyDescent="0.25">
      <c r="A107" s="17" t="s">
        <v>288</v>
      </c>
      <c r="B107" s="52" t="s">
        <v>109</v>
      </c>
      <c r="C107" s="52" t="s">
        <v>125</v>
      </c>
      <c r="D107" s="56">
        <v>5</v>
      </c>
      <c r="E107" s="20" t="s">
        <v>280</v>
      </c>
      <c r="F107" s="21" t="s">
        <v>106</v>
      </c>
      <c r="G107" s="56"/>
      <c r="H107" s="55">
        <v>10000</v>
      </c>
    </row>
    <row r="108" spans="1:8" ht="15" customHeight="1" x14ac:dyDescent="0.25">
      <c r="B108" s="3"/>
    </row>
    <row r="109" spans="1:8" ht="15" customHeight="1" x14ac:dyDescent="0.25">
      <c r="A109" s="42" t="s">
        <v>110</v>
      </c>
      <c r="B109" s="42"/>
      <c r="C109" s="42"/>
      <c r="D109" s="42"/>
      <c r="E109" s="42"/>
      <c r="F109" s="42"/>
      <c r="G109" s="43"/>
      <c r="H109" s="31">
        <f>SUM(H8:H107)</f>
        <v>170000</v>
      </c>
    </row>
    <row r="110" spans="1:8" ht="15" customHeight="1" x14ac:dyDescent="0.25">
      <c r="A110" s="49" t="s">
        <v>111</v>
      </c>
      <c r="B110" s="49"/>
      <c r="C110" s="49"/>
      <c r="D110" s="49"/>
      <c r="E110" s="32"/>
      <c r="F110" s="33" t="s">
        <v>112</v>
      </c>
      <c r="G110" s="34">
        <f>$H$109*E110/100</f>
        <v>0</v>
      </c>
    </row>
    <row r="111" spans="1:8" x14ac:dyDescent="0.25">
      <c r="A111" s="44" t="s">
        <v>113</v>
      </c>
      <c r="B111" s="44"/>
      <c r="C111" s="44"/>
      <c r="D111" s="44"/>
      <c r="E111" s="32"/>
      <c r="F111" s="33" t="s">
        <v>112</v>
      </c>
      <c r="G111" s="34">
        <f t="shared" ref="G111:G113" si="12">$H$109*E111/100</f>
        <v>0</v>
      </c>
    </row>
    <row r="112" spans="1:8" ht="16.5" customHeight="1" x14ac:dyDescent="0.25">
      <c r="A112" s="44" t="s">
        <v>114</v>
      </c>
      <c r="B112" s="44"/>
      <c r="C112" s="44"/>
      <c r="D112" s="44"/>
      <c r="E112" s="32"/>
      <c r="F112" s="33" t="s">
        <v>112</v>
      </c>
      <c r="G112" s="34">
        <f t="shared" si="12"/>
        <v>0</v>
      </c>
    </row>
    <row r="113" spans="1:8" ht="15" customHeight="1" x14ac:dyDescent="0.25">
      <c r="A113" s="44" t="s">
        <v>115</v>
      </c>
      <c r="B113" s="44"/>
      <c r="C113" s="44"/>
      <c r="D113" s="44"/>
      <c r="E113" s="32"/>
      <c r="F113" s="33" t="s">
        <v>112</v>
      </c>
      <c r="G113" s="34">
        <f t="shared" si="12"/>
        <v>0</v>
      </c>
    </row>
    <row r="114" spans="1:8" ht="15.75" thickBot="1" x14ac:dyDescent="0.3">
      <c r="A114" s="45" t="s">
        <v>116</v>
      </c>
      <c r="B114" s="45"/>
      <c r="C114" s="45"/>
      <c r="D114" s="45"/>
      <c r="E114" s="45"/>
      <c r="F114" s="45"/>
      <c r="G114" s="43"/>
      <c r="H114" s="35">
        <f>SUM(G110:G113)</f>
        <v>0</v>
      </c>
    </row>
    <row r="115" spans="1:8" ht="15" customHeight="1" thickTop="1" x14ac:dyDescent="0.25">
      <c r="A115" s="41" t="s">
        <v>117</v>
      </c>
      <c r="B115" s="41"/>
      <c r="C115" s="41"/>
      <c r="D115" s="41"/>
      <c r="E115" s="41"/>
      <c r="F115" s="41"/>
      <c r="G115" s="41"/>
      <c r="H115" s="36">
        <f>H109+H114</f>
        <v>170000</v>
      </c>
    </row>
    <row r="116" spans="1:8" x14ac:dyDescent="0.25">
      <c r="B116" s="37"/>
      <c r="C116" s="37"/>
      <c r="D116" s="37"/>
      <c r="E116" s="37" t="s">
        <v>118</v>
      </c>
      <c r="F116" s="4">
        <v>21</v>
      </c>
      <c r="G116" s="4" t="s">
        <v>112</v>
      </c>
      <c r="H116" s="31">
        <f>H115*F116/100</f>
        <v>35700</v>
      </c>
    </row>
    <row r="117" spans="1:8" x14ac:dyDescent="0.25">
      <c r="A117" s="41" t="s">
        <v>119</v>
      </c>
      <c r="B117" s="41"/>
      <c r="C117" s="41"/>
      <c r="D117" s="41"/>
      <c r="E117" s="41"/>
      <c r="F117" s="41"/>
      <c r="G117" s="41"/>
      <c r="H117" s="38">
        <f>H115+H116</f>
        <v>205700</v>
      </c>
    </row>
    <row r="156" spans="8:8" x14ac:dyDescent="0.25">
      <c r="H156" s="5"/>
    </row>
    <row r="157" spans="8:8" x14ac:dyDescent="0.25">
      <c r="H157" s="5"/>
    </row>
    <row r="158" spans="8:8" x14ac:dyDescent="0.25">
      <c r="H158" s="5"/>
    </row>
    <row r="159" spans="8:8" x14ac:dyDescent="0.25">
      <c r="H159" s="5"/>
    </row>
    <row r="160" spans="8:8" x14ac:dyDescent="0.25">
      <c r="H160" s="5"/>
    </row>
    <row r="161" spans="8:8" x14ac:dyDescent="0.25">
      <c r="H161" s="5"/>
    </row>
    <row r="162" spans="8:8" x14ac:dyDescent="0.25">
      <c r="H162" s="5"/>
    </row>
    <row r="163" spans="8:8" x14ac:dyDescent="0.25">
      <c r="H163" s="5"/>
    </row>
  </sheetData>
  <mergeCells count="11">
    <mergeCell ref="A1:H1"/>
    <mergeCell ref="D3:H3"/>
    <mergeCell ref="D4:H4"/>
    <mergeCell ref="A110:D110"/>
    <mergeCell ref="A111:D111"/>
    <mergeCell ref="A117:G117"/>
    <mergeCell ref="A109:G109"/>
    <mergeCell ref="A112:D112"/>
    <mergeCell ref="A113:D113"/>
    <mergeCell ref="A114:G114"/>
    <mergeCell ref="A115:G115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c14dd2f-10f9-4ab3-b4bf-1540a7193066">
      <Terms xmlns="http://schemas.microsoft.com/office/infopath/2007/PartnerControls"/>
    </lcf76f155ced4ddcb4097134ff3c332f>
    <TaxCatchAll xmlns="4ed299d1-af92-4801-870c-292ba20d58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3C2EDDB168442BF4926C02F6A0C50" ma:contentTypeVersion="15" ma:contentTypeDescription="Een nieuw document maken." ma:contentTypeScope="" ma:versionID="c6f1bc885de5391a57906f03e6da56e5">
  <xsd:schema xmlns:xsd="http://www.w3.org/2001/XMLSchema" xmlns:xs="http://www.w3.org/2001/XMLSchema" xmlns:p="http://schemas.microsoft.com/office/2006/metadata/properties" xmlns:ns2="ec14dd2f-10f9-4ab3-b4bf-1540a7193066" xmlns:ns3="4ed299d1-af92-4801-870c-292ba20d588b" targetNamespace="http://schemas.microsoft.com/office/2006/metadata/properties" ma:root="true" ma:fieldsID="c3111c88d700b7f177cf01c665a31a90" ns2:_="" ns3:_="">
    <xsd:import namespace="ec14dd2f-10f9-4ab3-b4bf-1540a7193066"/>
    <xsd:import namespace="4ed299d1-af92-4801-870c-292ba20d58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14dd2f-10f9-4ab3-b4bf-1540a71930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18259db6-8ee8-4439-9b4a-2793a16702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299d1-af92-4801-870c-292ba20d58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44f4eb8-05ca-418c-acd1-b79097a72972}" ma:internalName="TaxCatchAll" ma:showField="CatchAllData" ma:web="4ed299d1-af92-4801-870c-292ba20d58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305E2B-8320-4BF2-B3BE-54E3D56395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436672-FA22-43C1-B7A4-13152E9A7929}">
  <ds:schemaRefs>
    <ds:schemaRef ds:uri="http://schemas.microsoft.com/office/2006/metadata/properties"/>
    <ds:schemaRef ds:uri="http://schemas.microsoft.com/office/infopath/2007/PartnerControls"/>
    <ds:schemaRef ds:uri="ec14dd2f-10f9-4ab3-b4bf-1540a7193066"/>
    <ds:schemaRef ds:uri="4ed299d1-af92-4801-870c-292ba20d588b"/>
  </ds:schemaRefs>
</ds:datastoreItem>
</file>

<file path=customXml/itemProps3.xml><?xml version="1.0" encoding="utf-8"?>
<ds:datastoreItem xmlns:ds="http://schemas.openxmlformats.org/officeDocument/2006/customXml" ds:itemID="{97723C0B-2228-4264-94DF-1E06665B13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14dd2f-10f9-4ab3-b4bf-1540a7193066"/>
    <ds:schemaRef ds:uri="4ed299d1-af92-4801-870c-292ba20d58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Inschrijfstaat</vt:lpstr>
      <vt:lpstr>Inschrijfstaat!Afdrukbereik</vt:lpstr>
      <vt:lpstr>Inschrijfstaat!Afdruktitels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Hanco Fredrikze | CLAFIS Ingenieus</dc:creator>
  <cp:keywords/>
  <dc:description/>
  <cp:lastModifiedBy>Hanco Fredrikze | CLAFIS Ingenieus</cp:lastModifiedBy>
  <cp:revision/>
  <dcterms:created xsi:type="dcterms:W3CDTF">2024-09-13T07:53:02Z</dcterms:created>
  <dcterms:modified xsi:type="dcterms:W3CDTF">2024-10-28T16:30:02Z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0x010100E8A3C2EDDB168442BF4926C02F6A0C50</vt:lpwstr>
  </property>
  <property fmtid="{D5CDD505-2E9C-101B-9397-08002B2CF9AE}" pid="3" name="MediaServiceImageTags">
    <vt:lpwstr/>
  </property>
</Properties>
</file>