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hidePivotFieldList="1"/>
  <mc:AlternateContent xmlns:mc="http://schemas.openxmlformats.org/markup-compatibility/2006">
    <mc:Choice Requires="x15">
      <x15ac:absPath xmlns:x15ac="http://schemas.microsoft.com/office/spreadsheetml/2010/11/ac" url="\\heusden.nl\fileserver$\Streekarchief\Algemeen\Projecten\WG_NieuwbouwDepot\Rolkasten\Aanbesteding\NotaVanInlichtingen\NvI_2\"/>
    </mc:Choice>
  </mc:AlternateContent>
  <xr:revisionPtr revIDLastSave="0" documentId="13_ncr:1_{D2A4F4DA-97E3-467E-B94A-0AE5CB5CA524}" xr6:coauthVersionLast="47" xr6:coauthVersionMax="47" xr10:uidLastSave="{00000000-0000-0000-0000-000000000000}"/>
  <bookViews>
    <workbookView xWindow="-120" yWindow="-120" windowWidth="38640" windowHeight="21120" tabRatio="631" activeTab="2" xr2:uid="{993089D6-749A-4F18-B9E6-93E955A979C8}"/>
  </bookViews>
  <sheets>
    <sheet name="Uitleg" sheetId="7" r:id="rId1"/>
    <sheet name="Overzicht afwijkende formaten" sheetId="6" r:id="rId2"/>
    <sheet name="Invoertabel" sheetId="1" r:id="rId3"/>
    <sheet name="Basisinformatie" sheetId="5" state="hidden" r:id="rId4"/>
  </sheets>
  <definedNames>
    <definedName name="tbl_Afwijkendeformatenn" localSheetId="1">tbl_Afwijkendeformaten[]</definedName>
    <definedName name="tbl_Afwijkendeformatenn">tbl_Afwijkendeformaten[]</definedName>
    <definedName name="waarde_diepte_plank" comment="De standaard-diepte van een plank in een stelling">Basisinformatie!$J$3</definedName>
  </definedNames>
  <calcPr calcId="191028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4" i="1" l="1"/>
  <c r="C414" i="1"/>
  <c r="F3" i="1"/>
  <c r="F412" i="1"/>
  <c r="F413" i="1"/>
  <c r="F405" i="1"/>
  <c r="F4" i="1"/>
  <c r="F414" i="1"/>
  <c r="F6" i="1"/>
  <c r="F7" i="1"/>
  <c r="F8" i="1"/>
  <c r="F404" i="1"/>
  <c r="F10" i="1"/>
  <c r="F11" i="1"/>
  <c r="F392" i="1"/>
  <c r="F415" i="1"/>
  <c r="F13" i="1"/>
  <c r="F14" i="1"/>
  <c r="F16" i="1"/>
  <c r="F17" i="1"/>
  <c r="F18" i="1"/>
  <c r="F19" i="1"/>
  <c r="F15" i="1"/>
  <c r="F20" i="1"/>
  <c r="F21" i="1"/>
  <c r="F22" i="1"/>
  <c r="F23" i="1"/>
  <c r="F24" i="1"/>
  <c r="F393" i="1"/>
  <c r="F26" i="1"/>
  <c r="F27" i="1"/>
  <c r="F28" i="1"/>
  <c r="F397" i="1"/>
  <c r="F398" i="1"/>
  <c r="F391" i="1"/>
  <c r="F377" i="1"/>
  <c r="F378" i="1"/>
  <c r="F379" i="1"/>
  <c r="F375" i="1"/>
  <c r="F374" i="1"/>
  <c r="F358" i="1"/>
  <c r="F325" i="1"/>
  <c r="F336" i="1"/>
  <c r="F337" i="1"/>
  <c r="F338" i="1"/>
  <c r="F339" i="1"/>
  <c r="F340" i="1"/>
  <c r="F341" i="1"/>
  <c r="F342" i="1"/>
  <c r="F343" i="1"/>
  <c r="F344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103" i="1"/>
  <c r="F104" i="1"/>
  <c r="F105" i="1"/>
  <c r="F106" i="1"/>
  <c r="F107" i="1"/>
  <c r="F108" i="1"/>
  <c r="F109" i="1"/>
  <c r="F110" i="1"/>
  <c r="F111" i="1"/>
  <c r="F112" i="1"/>
  <c r="F113" i="1"/>
  <c r="F345" i="1"/>
  <c r="F263" i="1"/>
  <c r="F264" i="1"/>
  <c r="F265" i="1"/>
  <c r="F266" i="1"/>
  <c r="F114" i="1"/>
  <c r="F115" i="1"/>
  <c r="F116" i="1"/>
  <c r="F122" i="1"/>
  <c r="F267" i="1"/>
  <c r="F123" i="1"/>
  <c r="F124" i="1"/>
  <c r="F125" i="1"/>
  <c r="F126" i="1"/>
  <c r="F127" i="1"/>
  <c r="F268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283" i="1"/>
  <c r="F285" i="1"/>
  <c r="F290" i="1"/>
  <c r="F291" i="1"/>
  <c r="F144" i="1"/>
  <c r="F149" i="1"/>
  <c r="F299" i="1"/>
  <c r="F300" i="1"/>
  <c r="F301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219" i="1"/>
  <c r="F222" i="1"/>
  <c r="F228" i="1"/>
  <c r="F229" i="1"/>
  <c r="F230" i="1"/>
  <c r="F214" i="1"/>
  <c r="F209" i="1"/>
  <c r="F210" i="1"/>
  <c r="F177" i="1"/>
  <c r="F178" i="1"/>
  <c r="F179" i="1"/>
  <c r="F180" i="1"/>
  <c r="F181" i="1"/>
  <c r="F182" i="1"/>
  <c r="F183" i="1"/>
  <c r="F184" i="1"/>
  <c r="F185" i="1"/>
  <c r="F186" i="1"/>
  <c r="F195" i="1"/>
  <c r="F196" i="1"/>
  <c r="F211" i="1"/>
  <c r="F198" i="1"/>
  <c r="F199" i="1"/>
  <c r="F200" i="1"/>
  <c r="F201" i="1"/>
  <c r="F202" i="1"/>
  <c r="F203" i="1"/>
  <c r="F204" i="1"/>
  <c r="F205" i="1"/>
  <c r="F206" i="1"/>
  <c r="F207" i="1"/>
  <c r="F208" i="1"/>
  <c r="F197" i="1"/>
  <c r="F187" i="1"/>
  <c r="F188" i="1"/>
  <c r="F212" i="1"/>
  <c r="F213" i="1"/>
  <c r="F217" i="1"/>
  <c r="F218" i="1"/>
  <c r="F189" i="1"/>
  <c r="F215" i="1"/>
  <c r="F216" i="1"/>
  <c r="F190" i="1"/>
  <c r="F220" i="1"/>
  <c r="F221" i="1"/>
  <c r="F191" i="1"/>
  <c r="F224" i="1"/>
  <c r="F225" i="1"/>
  <c r="F226" i="1"/>
  <c r="F192" i="1"/>
  <c r="F193" i="1"/>
  <c r="F194" i="1"/>
  <c r="F227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23" i="1"/>
  <c r="F150" i="1"/>
  <c r="F151" i="1"/>
  <c r="F152" i="1"/>
  <c r="F145" i="1"/>
  <c r="F146" i="1"/>
  <c r="F147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148" i="1"/>
  <c r="F284" i="1"/>
  <c r="F29" i="1"/>
  <c r="F286" i="1"/>
  <c r="F287" i="1"/>
  <c r="F288" i="1"/>
  <c r="F289" i="1"/>
  <c r="F85" i="1"/>
  <c r="F86" i="1"/>
  <c r="F292" i="1"/>
  <c r="F293" i="1"/>
  <c r="F294" i="1"/>
  <c r="F295" i="1"/>
  <c r="F296" i="1"/>
  <c r="F87" i="1"/>
  <c r="F88" i="1"/>
  <c r="F89" i="1"/>
  <c r="F297" i="1"/>
  <c r="F298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90" i="1"/>
  <c r="F326" i="1"/>
  <c r="F327" i="1"/>
  <c r="F328" i="1"/>
  <c r="F329" i="1"/>
  <c r="F91" i="1"/>
  <c r="F92" i="1"/>
  <c r="F93" i="1"/>
  <c r="F94" i="1"/>
  <c r="F95" i="1"/>
  <c r="F96" i="1"/>
  <c r="F97" i="1"/>
  <c r="F98" i="1"/>
  <c r="F99" i="1"/>
  <c r="F100" i="1"/>
  <c r="F330" i="1"/>
  <c r="F331" i="1"/>
  <c r="F332" i="1"/>
  <c r="F333" i="1"/>
  <c r="F334" i="1"/>
  <c r="F33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101" i="1"/>
  <c r="F359" i="1"/>
  <c r="F360" i="1"/>
  <c r="F364" i="1"/>
  <c r="F365" i="1"/>
  <c r="F367" i="1"/>
  <c r="F368" i="1"/>
  <c r="F361" i="1"/>
  <c r="F362" i="1"/>
  <c r="F363" i="1"/>
  <c r="F369" i="1"/>
  <c r="F370" i="1"/>
  <c r="F371" i="1"/>
  <c r="F372" i="1"/>
  <c r="F373" i="1"/>
  <c r="F102" i="1"/>
  <c r="F376" i="1"/>
  <c r="F117" i="1"/>
  <c r="F118" i="1"/>
  <c r="F119" i="1"/>
  <c r="F380" i="1"/>
  <c r="F381" i="1"/>
  <c r="F382" i="1"/>
  <c r="F383" i="1"/>
  <c r="F384" i="1"/>
  <c r="F385" i="1"/>
  <c r="F386" i="1"/>
  <c r="F387" i="1"/>
  <c r="F388" i="1"/>
  <c r="F389" i="1"/>
  <c r="F390" i="1"/>
  <c r="F120" i="1"/>
  <c r="F121" i="1"/>
  <c r="F128" i="1"/>
  <c r="F394" i="1"/>
  <c r="F395" i="1"/>
  <c r="F396" i="1"/>
  <c r="F129" i="1"/>
  <c r="F30" i="1"/>
  <c r="F399" i="1"/>
  <c r="F400" i="1"/>
  <c r="F401" i="1"/>
  <c r="F402" i="1"/>
  <c r="F403" i="1"/>
  <c r="F25" i="1"/>
  <c r="F406" i="1"/>
  <c r="F407" i="1"/>
  <c r="F408" i="1"/>
  <c r="F409" i="1"/>
  <c r="F410" i="1"/>
  <c r="F411" i="1"/>
  <c r="F12" i="1"/>
  <c r="F9" i="1"/>
  <c r="F5" i="1"/>
  <c r="C366" i="1"/>
  <c r="D366" i="1"/>
  <c r="E366" i="1"/>
  <c r="C324" i="1"/>
  <c r="D324" i="1"/>
  <c r="E324" i="1"/>
  <c r="E296" i="1"/>
  <c r="D296" i="1"/>
  <c r="C296" i="1"/>
  <c r="E363" i="1"/>
  <c r="D363" i="1"/>
  <c r="C363" i="1"/>
  <c r="C82" i="1"/>
  <c r="D82" i="1"/>
  <c r="E82" i="1"/>
  <c r="C195" i="1"/>
  <c r="D195" i="1"/>
  <c r="E195" i="1"/>
  <c r="C83" i="1"/>
  <c r="D83" i="1"/>
  <c r="E83" i="1"/>
  <c r="C176" i="1"/>
  <c r="D176" i="1"/>
  <c r="E176" i="1"/>
  <c r="C196" i="1"/>
  <c r="D196" i="1"/>
  <c r="E196" i="1"/>
  <c r="C84" i="1"/>
  <c r="D84" i="1"/>
  <c r="E84" i="1"/>
  <c r="E117" i="1"/>
  <c r="E392" i="1"/>
  <c r="E405" i="1"/>
  <c r="E25" i="1"/>
  <c r="E412" i="1"/>
  <c r="E413" i="1"/>
  <c r="E397" i="1"/>
  <c r="E30" i="1"/>
  <c r="E86" i="1"/>
  <c r="E393" i="1"/>
  <c r="E299" i="1"/>
  <c r="E283" i="1"/>
  <c r="E150" i="1"/>
  <c r="E151" i="1"/>
  <c r="E87" i="1"/>
  <c r="E222" i="1"/>
  <c r="E263" i="1"/>
  <c r="E336" i="1"/>
  <c r="E337" i="1"/>
  <c r="E88" i="1"/>
  <c r="E228" i="1"/>
  <c r="E89" i="1"/>
  <c r="E145" i="1"/>
  <c r="E219" i="1"/>
  <c r="E5" i="1"/>
  <c r="E264" i="1"/>
  <c r="E197" i="1"/>
  <c r="E90" i="1"/>
  <c r="E12" i="1"/>
  <c r="E9" i="1"/>
  <c r="E91" i="1"/>
  <c r="E187" i="1"/>
  <c r="E300" i="1"/>
  <c r="E152" i="1"/>
  <c r="E29" i="1"/>
  <c r="E285" i="1"/>
  <c r="E128" i="1"/>
  <c r="E188" i="1"/>
  <c r="E229" i="1"/>
  <c r="E118" i="1"/>
  <c r="E189" i="1"/>
  <c r="E338" i="1"/>
  <c r="E265" i="1"/>
  <c r="E92" i="1"/>
  <c r="E266" i="1"/>
  <c r="E194" i="1"/>
  <c r="E267" i="1"/>
  <c r="E190" i="1"/>
  <c r="E339" i="1"/>
  <c r="E377" i="1"/>
  <c r="E340" i="1"/>
  <c r="E93" i="1"/>
  <c r="E374" i="1"/>
  <c r="E230" i="1"/>
  <c r="E325" i="1"/>
  <c r="E391" i="1"/>
  <c r="E290" i="1"/>
  <c r="E291" i="1"/>
  <c r="E341" i="1"/>
  <c r="E94" i="1"/>
  <c r="E191" i="1"/>
  <c r="E192" i="1"/>
  <c r="E342" i="1"/>
  <c r="E95" i="1"/>
  <c r="E375" i="1"/>
  <c r="E343" i="1"/>
  <c r="E146" i="1"/>
  <c r="E96" i="1"/>
  <c r="E193" i="1"/>
  <c r="E147" i="1"/>
  <c r="E268" i="1"/>
  <c r="E398" i="1"/>
  <c r="E148" i="1"/>
  <c r="E378" i="1"/>
  <c r="E344" i="1"/>
  <c r="E97" i="1"/>
  <c r="E214" i="1"/>
  <c r="E209" i="1"/>
  <c r="E98" i="1"/>
  <c r="E119" i="1"/>
  <c r="E99" i="1"/>
  <c r="E210" i="1"/>
  <c r="E345" i="1"/>
  <c r="E100" i="1"/>
  <c r="E211" i="1"/>
  <c r="E404" i="1"/>
  <c r="E120" i="1"/>
  <c r="E101" i="1"/>
  <c r="E379" i="1"/>
  <c r="E358" i="1"/>
  <c r="E129" i="1"/>
  <c r="E205" i="1"/>
  <c r="E301" i="1"/>
  <c r="E102" i="1"/>
  <c r="E121" i="1"/>
  <c r="E361" i="1"/>
  <c r="E400" i="1"/>
  <c r="E153" i="1"/>
  <c r="E408" i="1"/>
  <c r="E369" i="1"/>
  <c r="E401" i="1"/>
  <c r="E409" i="1"/>
  <c r="E330" i="1"/>
  <c r="E216" i="1"/>
  <c r="E362" i="1"/>
  <c r="E403" i="1"/>
  <c r="E380" i="1"/>
  <c r="E331" i="1"/>
  <c r="E394" i="1"/>
  <c r="E217" i="1"/>
  <c r="E364" i="1"/>
  <c r="E16" i="1"/>
  <c r="E130" i="1"/>
  <c r="E177" i="1"/>
  <c r="E31" i="1"/>
  <c r="E20" i="1"/>
  <c r="E406" i="1"/>
  <c r="E215" i="1"/>
  <c r="E381" i="1"/>
  <c r="E297" i="1"/>
  <c r="E21" i="1"/>
  <c r="E22" i="1"/>
  <c r="E23" i="1"/>
  <c r="E332" i="1"/>
  <c r="E269" i="1"/>
  <c r="E286" i="1"/>
  <c r="E32" i="1"/>
  <c r="E333" i="1"/>
  <c r="E202" i="1"/>
  <c r="E326" i="1"/>
  <c r="E227" i="1"/>
  <c r="E33" i="1"/>
  <c r="E270" i="1"/>
  <c r="E231" i="1"/>
  <c r="E34" i="1"/>
  <c r="E178" i="1"/>
  <c r="E232" i="1"/>
  <c r="E35" i="1"/>
  <c r="E149" i="1"/>
  <c r="E26" i="1"/>
  <c r="E334" i="1"/>
  <c r="E36" i="1"/>
  <c r="E335" i="1"/>
  <c r="E233" i="1"/>
  <c r="E346" i="1"/>
  <c r="E402" i="1"/>
  <c r="E234" i="1"/>
  <c r="E271" i="1"/>
  <c r="E284" i="1"/>
  <c r="E235" i="1"/>
  <c r="E236" i="1"/>
  <c r="E237" i="1"/>
  <c r="E238" i="1"/>
  <c r="E262" i="1"/>
  <c r="E347" i="1"/>
  <c r="E239" i="1"/>
  <c r="E348" i="1"/>
  <c r="E240" i="1"/>
  <c r="E298" i="1"/>
  <c r="E241" i="1"/>
  <c r="E242" i="1"/>
  <c r="E302" i="1"/>
  <c r="E303" i="1"/>
  <c r="E304" i="1"/>
  <c r="E243" i="1"/>
  <c r="E244" i="1"/>
  <c r="E245" i="1"/>
  <c r="E246" i="1"/>
  <c r="E247" i="1"/>
  <c r="E272" i="1"/>
  <c r="E248" i="1"/>
  <c r="E249" i="1"/>
  <c r="E273" i="1"/>
  <c r="E399" i="1"/>
  <c r="E407" i="1"/>
  <c r="E382" i="1"/>
  <c r="E371" i="1"/>
  <c r="E383" i="1"/>
  <c r="E349" i="1"/>
  <c r="E395" i="1"/>
  <c r="E37" i="1"/>
  <c r="E384" i="1"/>
  <c r="E410" i="1"/>
  <c r="E305" i="1"/>
  <c r="E385" i="1"/>
  <c r="E396" i="1"/>
  <c r="E365" i="1"/>
  <c r="E123" i="1"/>
  <c r="E306" i="1"/>
  <c r="E131" i="1"/>
  <c r="E38" i="1"/>
  <c r="E350" i="1"/>
  <c r="E386" i="1"/>
  <c r="E103" i="1"/>
  <c r="E179" i="1"/>
  <c r="E104" i="1"/>
  <c r="E307" i="1"/>
  <c r="E39" i="1"/>
  <c r="E105" i="1"/>
  <c r="E367" i="1"/>
  <c r="E17" i="1"/>
  <c r="E308" i="1"/>
  <c r="E40" i="1"/>
  <c r="E154" i="1"/>
  <c r="E127" i="1"/>
  <c r="E376" i="1"/>
  <c r="E180" i="1"/>
  <c r="E41" i="1"/>
  <c r="E140" i="1"/>
  <c r="E359" i="1"/>
  <c r="E122" i="1"/>
  <c r="E42" i="1"/>
  <c r="E360" i="1"/>
  <c r="E43" i="1"/>
  <c r="E114" i="1"/>
  <c r="E44" i="1"/>
  <c r="E220" i="1"/>
  <c r="E351" i="1"/>
  <c r="E352" i="1"/>
  <c r="E132" i="1"/>
  <c r="E45" i="1"/>
  <c r="E46" i="1"/>
  <c r="E309" i="1"/>
  <c r="E141" i="1"/>
  <c r="E274" i="1"/>
  <c r="E181" i="1"/>
  <c r="E133" i="1"/>
  <c r="E201" i="1"/>
  <c r="E372" i="1"/>
  <c r="E47" i="1"/>
  <c r="E155" i="1"/>
  <c r="E144" i="1"/>
  <c r="E142" i="1"/>
  <c r="E310" i="1"/>
  <c r="E156" i="1"/>
  <c r="E48" i="1"/>
  <c r="E311" i="1"/>
  <c r="E49" i="1"/>
  <c r="E50" i="1"/>
  <c r="E182" i="1"/>
  <c r="E134" i="1"/>
  <c r="E138" i="1"/>
  <c r="E124" i="1"/>
  <c r="E157" i="1"/>
  <c r="E183" i="1"/>
  <c r="E51" i="1"/>
  <c r="E224" i="1"/>
  <c r="E226" i="1"/>
  <c r="E250" i="1"/>
  <c r="E52" i="1"/>
  <c r="E312" i="1"/>
  <c r="E158" i="1"/>
  <c r="E115" i="1"/>
  <c r="E313" i="1"/>
  <c r="E53" i="1"/>
  <c r="E106" i="1"/>
  <c r="E275" i="1"/>
  <c r="E54" i="1"/>
  <c r="E125" i="1"/>
  <c r="E159" i="1"/>
  <c r="E314" i="1"/>
  <c r="E387" i="1"/>
  <c r="E55" i="1"/>
  <c r="E276" i="1"/>
  <c r="E56" i="1"/>
  <c r="E107" i="1"/>
  <c r="E57" i="1"/>
  <c r="E15" i="1"/>
  <c r="E108" i="1"/>
  <c r="E58" i="1"/>
  <c r="E59" i="1"/>
  <c r="E225" i="1"/>
  <c r="E160" i="1"/>
  <c r="E18" i="1"/>
  <c r="E251" i="1"/>
  <c r="E368" i="1"/>
  <c r="E60" i="1"/>
  <c r="E184" i="1"/>
  <c r="E19" i="1"/>
  <c r="E218" i="1"/>
  <c r="E292" i="1"/>
  <c r="E126" i="1"/>
  <c r="E277" i="1"/>
  <c r="E203" i="1"/>
  <c r="E204" i="1"/>
  <c r="E315" i="1"/>
  <c r="E252" i="1"/>
  <c r="E388" i="1"/>
  <c r="E61" i="1"/>
  <c r="E411" i="1"/>
  <c r="E161" i="1"/>
  <c r="E62" i="1"/>
  <c r="E162" i="1"/>
  <c r="E163" i="1"/>
  <c r="E316" i="1"/>
  <c r="E253" i="1"/>
  <c r="E389" i="1"/>
  <c r="E164" i="1"/>
  <c r="E254" i="1"/>
  <c r="E317" i="1"/>
  <c r="E63" i="1"/>
  <c r="E64" i="1"/>
  <c r="E165" i="1"/>
  <c r="E318" i="1"/>
  <c r="E166" i="1"/>
  <c r="E255" i="1"/>
  <c r="E167" i="1"/>
  <c r="E390" i="1"/>
  <c r="E206" i="1"/>
  <c r="E293" i="1"/>
  <c r="E65" i="1"/>
  <c r="E319" i="1"/>
  <c r="E328" i="1"/>
  <c r="E199" i="1"/>
  <c r="E200" i="1"/>
  <c r="E11" i="1"/>
  <c r="E66" i="1"/>
  <c r="E278" i="1"/>
  <c r="E353" i="1"/>
  <c r="E294" i="1"/>
  <c r="E256" i="1"/>
  <c r="E67" i="1"/>
  <c r="E143" i="1"/>
  <c r="E27" i="1"/>
  <c r="E223" i="1"/>
  <c r="E68" i="1"/>
  <c r="E257" i="1"/>
  <c r="E69" i="1"/>
  <c r="E212" i="1"/>
  <c r="E354" i="1"/>
  <c r="E70" i="1"/>
  <c r="E258" i="1"/>
  <c r="E207" i="1"/>
  <c r="E6" i="1"/>
  <c r="E7" i="1"/>
  <c r="E71" i="1"/>
  <c r="E295" i="1"/>
  <c r="E355" i="1"/>
  <c r="E13" i="1"/>
  <c r="E329" i="1"/>
  <c r="E14" i="1"/>
  <c r="E356" i="1"/>
  <c r="E72" i="1"/>
  <c r="E415" i="1"/>
  <c r="E73" i="1"/>
  <c r="E279" i="1"/>
  <c r="E280" i="1"/>
  <c r="E74" i="1"/>
  <c r="E75" i="1"/>
  <c r="E287" i="1"/>
  <c r="E198" i="1"/>
  <c r="E76" i="1"/>
  <c r="E288" i="1"/>
  <c r="E357" i="1"/>
  <c r="E281" i="1"/>
  <c r="E116" i="1"/>
  <c r="E320" i="1"/>
  <c r="E213" i="1"/>
  <c r="E289" i="1"/>
  <c r="E259" i="1"/>
  <c r="E221" i="1"/>
  <c r="E208" i="1"/>
  <c r="E168" i="1"/>
  <c r="E77" i="1"/>
  <c r="E169" i="1"/>
  <c r="E327" i="1"/>
  <c r="E78" i="1"/>
  <c r="E109" i="1"/>
  <c r="E79" i="1"/>
  <c r="E28" i="1"/>
  <c r="E135" i="1"/>
  <c r="E170" i="1"/>
  <c r="E139" i="1"/>
  <c r="E171" i="1"/>
  <c r="E321" i="1"/>
  <c r="E373" i="1"/>
  <c r="E3" i="1"/>
  <c r="E10" i="1"/>
  <c r="E110" i="1"/>
  <c r="E282" i="1"/>
  <c r="E172" i="1"/>
  <c r="E111" i="1"/>
  <c r="E80" i="1"/>
  <c r="E112" i="1"/>
  <c r="E322" i="1"/>
  <c r="E185" i="1"/>
  <c r="E260" i="1"/>
  <c r="E136" i="1"/>
  <c r="E186" i="1"/>
  <c r="E137" i="1"/>
  <c r="E323" i="1"/>
  <c r="E173" i="1"/>
  <c r="E370" i="1"/>
  <c r="E81" i="1"/>
  <c r="E113" i="1"/>
  <c r="E174" i="1"/>
  <c r="E261" i="1"/>
  <c r="E175" i="1"/>
  <c r="E24" i="1"/>
  <c r="E8" i="1"/>
  <c r="E4" i="1"/>
  <c r="D117" i="1"/>
  <c r="D392" i="1"/>
  <c r="D405" i="1"/>
  <c r="D25" i="1"/>
  <c r="D412" i="1"/>
  <c r="D413" i="1"/>
  <c r="D397" i="1"/>
  <c r="D30" i="1"/>
  <c r="D86" i="1"/>
  <c r="D393" i="1"/>
  <c r="D299" i="1"/>
  <c r="D283" i="1"/>
  <c r="D150" i="1"/>
  <c r="D151" i="1"/>
  <c r="D87" i="1"/>
  <c r="D222" i="1"/>
  <c r="D263" i="1"/>
  <c r="D336" i="1"/>
  <c r="D337" i="1"/>
  <c r="D88" i="1"/>
  <c r="D228" i="1"/>
  <c r="D89" i="1"/>
  <c r="D145" i="1"/>
  <c r="D219" i="1"/>
  <c r="D5" i="1"/>
  <c r="D264" i="1"/>
  <c r="D197" i="1"/>
  <c r="D90" i="1"/>
  <c r="D12" i="1"/>
  <c r="D9" i="1"/>
  <c r="D91" i="1"/>
  <c r="D187" i="1"/>
  <c r="D300" i="1"/>
  <c r="D152" i="1"/>
  <c r="D29" i="1"/>
  <c r="D285" i="1"/>
  <c r="D128" i="1"/>
  <c r="D188" i="1"/>
  <c r="D229" i="1"/>
  <c r="D118" i="1"/>
  <c r="D189" i="1"/>
  <c r="D338" i="1"/>
  <c r="D265" i="1"/>
  <c r="D92" i="1"/>
  <c r="D266" i="1"/>
  <c r="D194" i="1"/>
  <c r="D267" i="1"/>
  <c r="D190" i="1"/>
  <c r="D339" i="1"/>
  <c r="D377" i="1"/>
  <c r="D340" i="1"/>
  <c r="D93" i="1"/>
  <c r="D374" i="1"/>
  <c r="D230" i="1"/>
  <c r="D325" i="1"/>
  <c r="D391" i="1"/>
  <c r="D290" i="1"/>
  <c r="D291" i="1"/>
  <c r="D341" i="1"/>
  <c r="D94" i="1"/>
  <c r="D191" i="1"/>
  <c r="D192" i="1"/>
  <c r="D342" i="1"/>
  <c r="D95" i="1"/>
  <c r="D375" i="1"/>
  <c r="D343" i="1"/>
  <c r="D146" i="1"/>
  <c r="D96" i="1"/>
  <c r="D193" i="1"/>
  <c r="D147" i="1"/>
  <c r="D268" i="1"/>
  <c r="D398" i="1"/>
  <c r="D148" i="1"/>
  <c r="D378" i="1"/>
  <c r="D344" i="1"/>
  <c r="D97" i="1"/>
  <c r="D214" i="1"/>
  <c r="D209" i="1"/>
  <c r="D98" i="1"/>
  <c r="D119" i="1"/>
  <c r="D99" i="1"/>
  <c r="D210" i="1"/>
  <c r="D345" i="1"/>
  <c r="D100" i="1"/>
  <c r="D211" i="1"/>
  <c r="D404" i="1"/>
  <c r="D120" i="1"/>
  <c r="D101" i="1"/>
  <c r="D379" i="1"/>
  <c r="D358" i="1"/>
  <c r="D129" i="1"/>
  <c r="D205" i="1"/>
  <c r="D301" i="1"/>
  <c r="D102" i="1"/>
  <c r="D121" i="1"/>
  <c r="D361" i="1"/>
  <c r="D400" i="1"/>
  <c r="D153" i="1"/>
  <c r="D408" i="1"/>
  <c r="D369" i="1"/>
  <c r="D401" i="1"/>
  <c r="D409" i="1"/>
  <c r="D330" i="1"/>
  <c r="D216" i="1"/>
  <c r="D362" i="1"/>
  <c r="D403" i="1"/>
  <c r="D380" i="1"/>
  <c r="D331" i="1"/>
  <c r="D394" i="1"/>
  <c r="D217" i="1"/>
  <c r="D364" i="1"/>
  <c r="D16" i="1"/>
  <c r="D130" i="1"/>
  <c r="D177" i="1"/>
  <c r="D31" i="1"/>
  <c r="D20" i="1"/>
  <c r="D406" i="1"/>
  <c r="D215" i="1"/>
  <c r="D381" i="1"/>
  <c r="D297" i="1"/>
  <c r="D21" i="1"/>
  <c r="D22" i="1"/>
  <c r="D23" i="1"/>
  <c r="D332" i="1"/>
  <c r="D269" i="1"/>
  <c r="D286" i="1"/>
  <c r="D32" i="1"/>
  <c r="D333" i="1"/>
  <c r="D202" i="1"/>
  <c r="D326" i="1"/>
  <c r="D227" i="1"/>
  <c r="D33" i="1"/>
  <c r="D270" i="1"/>
  <c r="D231" i="1"/>
  <c r="D34" i="1"/>
  <c r="D178" i="1"/>
  <c r="D232" i="1"/>
  <c r="D35" i="1"/>
  <c r="D149" i="1"/>
  <c r="D26" i="1"/>
  <c r="D334" i="1"/>
  <c r="D36" i="1"/>
  <c r="D335" i="1"/>
  <c r="D233" i="1"/>
  <c r="D346" i="1"/>
  <c r="D402" i="1"/>
  <c r="D234" i="1"/>
  <c r="D271" i="1"/>
  <c r="D284" i="1"/>
  <c r="D235" i="1"/>
  <c r="D236" i="1"/>
  <c r="D237" i="1"/>
  <c r="D238" i="1"/>
  <c r="D262" i="1"/>
  <c r="D347" i="1"/>
  <c r="D239" i="1"/>
  <c r="D348" i="1"/>
  <c r="D240" i="1"/>
  <c r="D298" i="1"/>
  <c r="D241" i="1"/>
  <c r="D242" i="1"/>
  <c r="D302" i="1"/>
  <c r="D303" i="1"/>
  <c r="D304" i="1"/>
  <c r="D243" i="1"/>
  <c r="D244" i="1"/>
  <c r="D245" i="1"/>
  <c r="D246" i="1"/>
  <c r="D247" i="1"/>
  <c r="D272" i="1"/>
  <c r="D248" i="1"/>
  <c r="D249" i="1"/>
  <c r="D273" i="1"/>
  <c r="D399" i="1"/>
  <c r="D407" i="1"/>
  <c r="D382" i="1"/>
  <c r="D371" i="1"/>
  <c r="D383" i="1"/>
  <c r="D349" i="1"/>
  <c r="D395" i="1"/>
  <c r="D37" i="1"/>
  <c r="D384" i="1"/>
  <c r="D410" i="1"/>
  <c r="D305" i="1"/>
  <c r="D385" i="1"/>
  <c r="D396" i="1"/>
  <c r="D365" i="1"/>
  <c r="D123" i="1"/>
  <c r="D306" i="1"/>
  <c r="D131" i="1"/>
  <c r="D38" i="1"/>
  <c r="D350" i="1"/>
  <c r="D386" i="1"/>
  <c r="D103" i="1"/>
  <c r="D179" i="1"/>
  <c r="D104" i="1"/>
  <c r="D307" i="1"/>
  <c r="D39" i="1"/>
  <c r="D105" i="1"/>
  <c r="D367" i="1"/>
  <c r="D17" i="1"/>
  <c r="D308" i="1"/>
  <c r="D40" i="1"/>
  <c r="D154" i="1"/>
  <c r="D127" i="1"/>
  <c r="D376" i="1"/>
  <c r="D180" i="1"/>
  <c r="D41" i="1"/>
  <c r="D140" i="1"/>
  <c r="D359" i="1"/>
  <c r="D122" i="1"/>
  <c r="D42" i="1"/>
  <c r="D360" i="1"/>
  <c r="D43" i="1"/>
  <c r="D114" i="1"/>
  <c r="D44" i="1"/>
  <c r="D220" i="1"/>
  <c r="D351" i="1"/>
  <c r="D352" i="1"/>
  <c r="D132" i="1"/>
  <c r="D45" i="1"/>
  <c r="D46" i="1"/>
  <c r="D309" i="1"/>
  <c r="D141" i="1"/>
  <c r="D274" i="1"/>
  <c r="D181" i="1"/>
  <c r="D133" i="1"/>
  <c r="D201" i="1"/>
  <c r="D372" i="1"/>
  <c r="D47" i="1"/>
  <c r="D155" i="1"/>
  <c r="D144" i="1"/>
  <c r="D142" i="1"/>
  <c r="D310" i="1"/>
  <c r="D156" i="1"/>
  <c r="D48" i="1"/>
  <c r="D311" i="1"/>
  <c r="D49" i="1"/>
  <c r="D50" i="1"/>
  <c r="D182" i="1"/>
  <c r="D134" i="1"/>
  <c r="D138" i="1"/>
  <c r="D124" i="1"/>
  <c r="D157" i="1"/>
  <c r="D183" i="1"/>
  <c r="D51" i="1"/>
  <c r="D224" i="1"/>
  <c r="D226" i="1"/>
  <c r="D250" i="1"/>
  <c r="D52" i="1"/>
  <c r="D312" i="1"/>
  <c r="D158" i="1"/>
  <c r="D115" i="1"/>
  <c r="D313" i="1"/>
  <c r="D53" i="1"/>
  <c r="D106" i="1"/>
  <c r="D275" i="1"/>
  <c r="D54" i="1"/>
  <c r="D125" i="1"/>
  <c r="D159" i="1"/>
  <c r="D314" i="1"/>
  <c r="D387" i="1"/>
  <c r="D55" i="1"/>
  <c r="D276" i="1"/>
  <c r="D56" i="1"/>
  <c r="D107" i="1"/>
  <c r="D57" i="1"/>
  <c r="D15" i="1"/>
  <c r="D108" i="1"/>
  <c r="D58" i="1"/>
  <c r="D59" i="1"/>
  <c r="D225" i="1"/>
  <c r="D160" i="1"/>
  <c r="D18" i="1"/>
  <c r="D251" i="1"/>
  <c r="D368" i="1"/>
  <c r="D60" i="1"/>
  <c r="D184" i="1"/>
  <c r="D19" i="1"/>
  <c r="D218" i="1"/>
  <c r="D292" i="1"/>
  <c r="D126" i="1"/>
  <c r="D277" i="1"/>
  <c r="D203" i="1"/>
  <c r="D204" i="1"/>
  <c r="D315" i="1"/>
  <c r="D252" i="1"/>
  <c r="D388" i="1"/>
  <c r="D61" i="1"/>
  <c r="D411" i="1"/>
  <c r="D161" i="1"/>
  <c r="D62" i="1"/>
  <c r="D162" i="1"/>
  <c r="D163" i="1"/>
  <c r="D316" i="1"/>
  <c r="D253" i="1"/>
  <c r="D389" i="1"/>
  <c r="D164" i="1"/>
  <c r="D254" i="1"/>
  <c r="D317" i="1"/>
  <c r="D63" i="1"/>
  <c r="D64" i="1"/>
  <c r="D165" i="1"/>
  <c r="D318" i="1"/>
  <c r="D166" i="1"/>
  <c r="D255" i="1"/>
  <c r="D167" i="1"/>
  <c r="D390" i="1"/>
  <c r="D206" i="1"/>
  <c r="D293" i="1"/>
  <c r="D65" i="1"/>
  <c r="D319" i="1"/>
  <c r="D328" i="1"/>
  <c r="D199" i="1"/>
  <c r="D200" i="1"/>
  <c r="D11" i="1"/>
  <c r="D66" i="1"/>
  <c r="D278" i="1"/>
  <c r="D353" i="1"/>
  <c r="D294" i="1"/>
  <c r="D256" i="1"/>
  <c r="D67" i="1"/>
  <c r="D143" i="1"/>
  <c r="D27" i="1"/>
  <c r="D223" i="1"/>
  <c r="D68" i="1"/>
  <c r="D257" i="1"/>
  <c r="D69" i="1"/>
  <c r="D212" i="1"/>
  <c r="D354" i="1"/>
  <c r="D70" i="1"/>
  <c r="D258" i="1"/>
  <c r="D207" i="1"/>
  <c r="D6" i="1"/>
  <c r="D7" i="1"/>
  <c r="D71" i="1"/>
  <c r="D295" i="1"/>
  <c r="D355" i="1"/>
  <c r="D13" i="1"/>
  <c r="D329" i="1"/>
  <c r="D14" i="1"/>
  <c r="D356" i="1"/>
  <c r="D72" i="1"/>
  <c r="D415" i="1"/>
  <c r="D73" i="1"/>
  <c r="D279" i="1"/>
  <c r="D280" i="1"/>
  <c r="D74" i="1"/>
  <c r="D75" i="1"/>
  <c r="D287" i="1"/>
  <c r="D198" i="1"/>
  <c r="D76" i="1"/>
  <c r="D288" i="1"/>
  <c r="D357" i="1"/>
  <c r="D281" i="1"/>
  <c r="D116" i="1"/>
  <c r="D320" i="1"/>
  <c r="D213" i="1"/>
  <c r="D289" i="1"/>
  <c r="D259" i="1"/>
  <c r="D221" i="1"/>
  <c r="D208" i="1"/>
  <c r="D168" i="1"/>
  <c r="D77" i="1"/>
  <c r="D169" i="1"/>
  <c r="D327" i="1"/>
  <c r="D78" i="1"/>
  <c r="D109" i="1"/>
  <c r="D79" i="1"/>
  <c r="D28" i="1"/>
  <c r="D135" i="1"/>
  <c r="D170" i="1"/>
  <c r="D139" i="1"/>
  <c r="D171" i="1"/>
  <c r="D321" i="1"/>
  <c r="D373" i="1"/>
  <c r="D3" i="1"/>
  <c r="D10" i="1"/>
  <c r="D110" i="1"/>
  <c r="D282" i="1"/>
  <c r="D172" i="1"/>
  <c r="D111" i="1"/>
  <c r="D80" i="1"/>
  <c r="D112" i="1"/>
  <c r="D322" i="1"/>
  <c r="D185" i="1"/>
  <c r="D260" i="1"/>
  <c r="D136" i="1"/>
  <c r="D186" i="1"/>
  <c r="D137" i="1"/>
  <c r="D323" i="1"/>
  <c r="D173" i="1"/>
  <c r="D370" i="1"/>
  <c r="D81" i="1"/>
  <c r="D113" i="1"/>
  <c r="D174" i="1"/>
  <c r="D261" i="1"/>
  <c r="D175" i="1"/>
  <c r="D414" i="1"/>
  <c r="D24" i="1"/>
  <c r="D8" i="1"/>
  <c r="D4" i="1"/>
  <c r="C117" i="1"/>
  <c r="C392" i="1"/>
  <c r="C405" i="1"/>
  <c r="C25" i="1"/>
  <c r="C412" i="1"/>
  <c r="C413" i="1"/>
  <c r="C397" i="1"/>
  <c r="C30" i="1"/>
  <c r="C86" i="1"/>
  <c r="C393" i="1"/>
  <c r="C299" i="1"/>
  <c r="C283" i="1"/>
  <c r="C150" i="1"/>
  <c r="C151" i="1"/>
  <c r="C87" i="1"/>
  <c r="C222" i="1"/>
  <c r="C263" i="1"/>
  <c r="C336" i="1"/>
  <c r="C337" i="1"/>
  <c r="C88" i="1"/>
  <c r="C228" i="1"/>
  <c r="C89" i="1"/>
  <c r="C145" i="1"/>
  <c r="C219" i="1"/>
  <c r="C5" i="1"/>
  <c r="C264" i="1"/>
  <c r="C197" i="1"/>
  <c r="C90" i="1"/>
  <c r="C12" i="1"/>
  <c r="C9" i="1"/>
  <c r="C91" i="1"/>
  <c r="C187" i="1"/>
  <c r="C300" i="1"/>
  <c r="C152" i="1"/>
  <c r="C29" i="1"/>
  <c r="C285" i="1"/>
  <c r="C128" i="1"/>
  <c r="C188" i="1"/>
  <c r="C229" i="1"/>
  <c r="C118" i="1"/>
  <c r="C189" i="1"/>
  <c r="C338" i="1"/>
  <c r="C265" i="1"/>
  <c r="C92" i="1"/>
  <c r="C266" i="1"/>
  <c r="C194" i="1"/>
  <c r="C267" i="1"/>
  <c r="C190" i="1"/>
  <c r="C339" i="1"/>
  <c r="C377" i="1"/>
  <c r="C340" i="1"/>
  <c r="C93" i="1"/>
  <c r="C374" i="1"/>
  <c r="C230" i="1"/>
  <c r="C325" i="1"/>
  <c r="C391" i="1"/>
  <c r="C290" i="1"/>
  <c r="C291" i="1"/>
  <c r="C341" i="1"/>
  <c r="C94" i="1"/>
  <c r="C191" i="1"/>
  <c r="C192" i="1"/>
  <c r="C342" i="1"/>
  <c r="C95" i="1"/>
  <c r="C375" i="1"/>
  <c r="C343" i="1"/>
  <c r="C146" i="1"/>
  <c r="C96" i="1"/>
  <c r="C193" i="1"/>
  <c r="C147" i="1"/>
  <c r="C268" i="1"/>
  <c r="C398" i="1"/>
  <c r="C148" i="1"/>
  <c r="C378" i="1"/>
  <c r="C344" i="1"/>
  <c r="C97" i="1"/>
  <c r="C214" i="1"/>
  <c r="C209" i="1"/>
  <c r="C98" i="1"/>
  <c r="C119" i="1"/>
  <c r="C99" i="1"/>
  <c r="C210" i="1"/>
  <c r="C345" i="1"/>
  <c r="C100" i="1"/>
  <c r="C211" i="1"/>
  <c r="C404" i="1"/>
  <c r="C120" i="1"/>
  <c r="C101" i="1"/>
  <c r="C379" i="1"/>
  <c r="C358" i="1"/>
  <c r="C129" i="1"/>
  <c r="C205" i="1"/>
  <c r="C301" i="1"/>
  <c r="C102" i="1"/>
  <c r="C121" i="1"/>
  <c r="C361" i="1"/>
  <c r="C400" i="1"/>
  <c r="C153" i="1"/>
  <c r="C408" i="1"/>
  <c r="C369" i="1"/>
  <c r="C401" i="1"/>
  <c r="C409" i="1"/>
  <c r="C330" i="1"/>
  <c r="C216" i="1"/>
  <c r="C362" i="1"/>
  <c r="C403" i="1"/>
  <c r="C380" i="1"/>
  <c r="C331" i="1"/>
  <c r="C394" i="1"/>
  <c r="C217" i="1"/>
  <c r="C364" i="1"/>
  <c r="C16" i="1"/>
  <c r="C130" i="1"/>
  <c r="C177" i="1"/>
  <c r="C31" i="1"/>
  <c r="C20" i="1"/>
  <c r="C406" i="1"/>
  <c r="C215" i="1"/>
  <c r="C381" i="1"/>
  <c r="C297" i="1"/>
  <c r="C21" i="1"/>
  <c r="C22" i="1"/>
  <c r="C23" i="1"/>
  <c r="C332" i="1"/>
  <c r="C269" i="1"/>
  <c r="C286" i="1"/>
  <c r="C32" i="1"/>
  <c r="C333" i="1"/>
  <c r="C202" i="1"/>
  <c r="C326" i="1"/>
  <c r="C227" i="1"/>
  <c r="C33" i="1"/>
  <c r="C270" i="1"/>
  <c r="C231" i="1"/>
  <c r="C34" i="1"/>
  <c r="C178" i="1"/>
  <c r="C232" i="1"/>
  <c r="C35" i="1"/>
  <c r="C149" i="1"/>
  <c r="C26" i="1"/>
  <c r="C334" i="1"/>
  <c r="C36" i="1"/>
  <c r="C335" i="1"/>
  <c r="C233" i="1"/>
  <c r="C346" i="1"/>
  <c r="C402" i="1"/>
  <c r="C234" i="1"/>
  <c r="C271" i="1"/>
  <c r="C284" i="1"/>
  <c r="C235" i="1"/>
  <c r="C236" i="1"/>
  <c r="C237" i="1"/>
  <c r="C238" i="1"/>
  <c r="C262" i="1"/>
  <c r="C347" i="1"/>
  <c r="C239" i="1"/>
  <c r="C348" i="1"/>
  <c r="C240" i="1"/>
  <c r="C298" i="1"/>
  <c r="C241" i="1"/>
  <c r="C242" i="1"/>
  <c r="C302" i="1"/>
  <c r="C303" i="1"/>
  <c r="C304" i="1"/>
  <c r="C243" i="1"/>
  <c r="C244" i="1"/>
  <c r="C245" i="1"/>
  <c r="C246" i="1"/>
  <c r="C247" i="1"/>
  <c r="C272" i="1"/>
  <c r="C248" i="1"/>
  <c r="C249" i="1"/>
  <c r="C273" i="1"/>
  <c r="C399" i="1"/>
  <c r="C407" i="1"/>
  <c r="C382" i="1"/>
  <c r="C371" i="1"/>
  <c r="C383" i="1"/>
  <c r="C349" i="1"/>
  <c r="C395" i="1"/>
  <c r="C37" i="1"/>
  <c r="C384" i="1"/>
  <c r="C410" i="1"/>
  <c r="C305" i="1"/>
  <c r="C385" i="1"/>
  <c r="C396" i="1"/>
  <c r="C365" i="1"/>
  <c r="C123" i="1"/>
  <c r="C306" i="1"/>
  <c r="C131" i="1"/>
  <c r="C38" i="1"/>
  <c r="C350" i="1"/>
  <c r="C386" i="1"/>
  <c r="C103" i="1"/>
  <c r="C179" i="1"/>
  <c r="C104" i="1"/>
  <c r="C307" i="1"/>
  <c r="C39" i="1"/>
  <c r="C105" i="1"/>
  <c r="C367" i="1"/>
  <c r="C17" i="1"/>
  <c r="C308" i="1"/>
  <c r="C40" i="1"/>
  <c r="C154" i="1"/>
  <c r="C127" i="1"/>
  <c r="C376" i="1"/>
  <c r="C180" i="1"/>
  <c r="C41" i="1"/>
  <c r="C140" i="1"/>
  <c r="C359" i="1"/>
  <c r="C122" i="1"/>
  <c r="C42" i="1"/>
  <c r="C360" i="1"/>
  <c r="C43" i="1"/>
  <c r="C114" i="1"/>
  <c r="C44" i="1"/>
  <c r="C220" i="1"/>
  <c r="C351" i="1"/>
  <c r="C352" i="1"/>
  <c r="C132" i="1"/>
  <c r="C45" i="1"/>
  <c r="C46" i="1"/>
  <c r="C309" i="1"/>
  <c r="C141" i="1"/>
  <c r="C274" i="1"/>
  <c r="C181" i="1"/>
  <c r="C133" i="1"/>
  <c r="C201" i="1"/>
  <c r="C372" i="1"/>
  <c r="C47" i="1"/>
  <c r="C155" i="1"/>
  <c r="C144" i="1"/>
  <c r="C142" i="1"/>
  <c r="C310" i="1"/>
  <c r="C156" i="1"/>
  <c r="C48" i="1"/>
  <c r="C311" i="1"/>
  <c r="C49" i="1"/>
  <c r="C50" i="1"/>
  <c r="C182" i="1"/>
  <c r="C134" i="1"/>
  <c r="C138" i="1"/>
  <c r="C124" i="1"/>
  <c r="C157" i="1"/>
  <c r="C183" i="1"/>
  <c r="C51" i="1"/>
  <c r="C224" i="1"/>
  <c r="C226" i="1"/>
  <c r="C250" i="1"/>
  <c r="C52" i="1"/>
  <c r="C312" i="1"/>
  <c r="C158" i="1"/>
  <c r="C115" i="1"/>
  <c r="C313" i="1"/>
  <c r="C53" i="1"/>
  <c r="C106" i="1"/>
  <c r="C275" i="1"/>
  <c r="C54" i="1"/>
  <c r="C125" i="1"/>
  <c r="C159" i="1"/>
  <c r="C314" i="1"/>
  <c r="C387" i="1"/>
  <c r="C55" i="1"/>
  <c r="C276" i="1"/>
  <c r="C56" i="1"/>
  <c r="C107" i="1"/>
  <c r="C57" i="1"/>
  <c r="C15" i="1"/>
  <c r="C108" i="1"/>
  <c r="C58" i="1"/>
  <c r="C59" i="1"/>
  <c r="C225" i="1"/>
  <c r="C160" i="1"/>
  <c r="C18" i="1"/>
  <c r="C251" i="1"/>
  <c r="C368" i="1"/>
  <c r="C60" i="1"/>
  <c r="C184" i="1"/>
  <c r="C19" i="1"/>
  <c r="C218" i="1"/>
  <c r="C292" i="1"/>
  <c r="C126" i="1"/>
  <c r="C277" i="1"/>
  <c r="C203" i="1"/>
  <c r="C204" i="1"/>
  <c r="C315" i="1"/>
  <c r="C252" i="1"/>
  <c r="C388" i="1"/>
  <c r="C61" i="1"/>
  <c r="C411" i="1"/>
  <c r="C161" i="1"/>
  <c r="C62" i="1"/>
  <c r="C162" i="1"/>
  <c r="C163" i="1"/>
  <c r="C316" i="1"/>
  <c r="C253" i="1"/>
  <c r="C389" i="1"/>
  <c r="C164" i="1"/>
  <c r="C254" i="1"/>
  <c r="C317" i="1"/>
  <c r="C63" i="1"/>
  <c r="C64" i="1"/>
  <c r="C165" i="1"/>
  <c r="C318" i="1"/>
  <c r="C166" i="1"/>
  <c r="C255" i="1"/>
  <c r="C167" i="1"/>
  <c r="C390" i="1"/>
  <c r="C206" i="1"/>
  <c r="C293" i="1"/>
  <c r="C65" i="1"/>
  <c r="C319" i="1"/>
  <c r="C328" i="1"/>
  <c r="C199" i="1"/>
  <c r="C200" i="1"/>
  <c r="C11" i="1"/>
  <c r="C66" i="1"/>
  <c r="C278" i="1"/>
  <c r="C353" i="1"/>
  <c r="C294" i="1"/>
  <c r="C256" i="1"/>
  <c r="C67" i="1"/>
  <c r="C143" i="1"/>
  <c r="C27" i="1"/>
  <c r="C223" i="1"/>
  <c r="C68" i="1"/>
  <c r="C257" i="1"/>
  <c r="C69" i="1"/>
  <c r="C212" i="1"/>
  <c r="C354" i="1"/>
  <c r="C70" i="1"/>
  <c r="C258" i="1"/>
  <c r="C207" i="1"/>
  <c r="C6" i="1"/>
  <c r="C7" i="1"/>
  <c r="C71" i="1"/>
  <c r="C295" i="1"/>
  <c r="C355" i="1"/>
  <c r="C13" i="1"/>
  <c r="C329" i="1"/>
  <c r="C14" i="1"/>
  <c r="C356" i="1"/>
  <c r="C72" i="1"/>
  <c r="C415" i="1"/>
  <c r="C73" i="1"/>
  <c r="C279" i="1"/>
  <c r="C280" i="1"/>
  <c r="C74" i="1"/>
  <c r="C75" i="1"/>
  <c r="C287" i="1"/>
  <c r="C198" i="1"/>
  <c r="C76" i="1"/>
  <c r="C288" i="1"/>
  <c r="C357" i="1"/>
  <c r="C281" i="1"/>
  <c r="C116" i="1"/>
  <c r="C320" i="1"/>
  <c r="C213" i="1"/>
  <c r="C289" i="1"/>
  <c r="C259" i="1"/>
  <c r="C221" i="1"/>
  <c r="C208" i="1"/>
  <c r="C168" i="1"/>
  <c r="C77" i="1"/>
  <c r="C169" i="1"/>
  <c r="C327" i="1"/>
  <c r="C78" i="1"/>
  <c r="C109" i="1"/>
  <c r="C79" i="1"/>
  <c r="C28" i="1"/>
  <c r="C135" i="1"/>
  <c r="C170" i="1"/>
  <c r="C139" i="1"/>
  <c r="C171" i="1"/>
  <c r="C321" i="1"/>
  <c r="C373" i="1"/>
  <c r="C3" i="1"/>
  <c r="C10" i="1"/>
  <c r="C110" i="1"/>
  <c r="C282" i="1"/>
  <c r="C172" i="1"/>
  <c r="C111" i="1"/>
  <c r="C80" i="1"/>
  <c r="C112" i="1"/>
  <c r="C322" i="1"/>
  <c r="C185" i="1"/>
  <c r="C260" i="1"/>
  <c r="C136" i="1"/>
  <c r="C186" i="1"/>
  <c r="C137" i="1"/>
  <c r="C323" i="1"/>
  <c r="C173" i="1"/>
  <c r="C370" i="1"/>
  <c r="C81" i="1"/>
  <c r="C113" i="1"/>
  <c r="C174" i="1"/>
  <c r="C261" i="1"/>
  <c r="C175" i="1"/>
  <c r="C24" i="1"/>
  <c r="C8" i="1"/>
  <c r="C4" i="1"/>
  <c r="I204" i="1"/>
  <c r="I365" i="1"/>
  <c r="I177" i="1"/>
  <c r="I130" i="1"/>
  <c r="I364" i="1"/>
  <c r="I217" i="1"/>
  <c r="I394" i="1"/>
  <c r="I331" i="1"/>
  <c r="I380" i="1"/>
  <c r="E85" i="1"/>
  <c r="D85" i="1"/>
  <c r="C85" i="1"/>
</calcChain>
</file>

<file path=xl/sharedStrings.xml><?xml version="1.0" encoding="utf-8"?>
<sst xmlns="http://schemas.openxmlformats.org/spreadsheetml/2006/main" count="2328" uniqueCount="183">
  <si>
    <t>Tabblad overzicht afwijkende formaten</t>
  </si>
  <si>
    <t>Afmetingen met een bereik (15-20, 25-60, etc.) betreffen kranten</t>
  </si>
  <si>
    <t>Tabblad invoertabel</t>
  </si>
  <si>
    <t>Hierop kunnen de volledige afmetingen en extra informatie over de dozen worden teruggevonden.</t>
  </si>
  <si>
    <t>Meenemen in overzicht</t>
  </si>
  <si>
    <t>V</t>
  </si>
  <si>
    <t>Huidige depot-locatie</t>
  </si>
  <si>
    <t>(Alle)</t>
  </si>
  <si>
    <t>Som van Aantal</t>
  </si>
  <si>
    <t>Lengte (diepte op plank)</t>
  </si>
  <si>
    <t>Breedte (vooraanzicht)</t>
  </si>
  <si>
    <t>15-20</t>
  </si>
  <si>
    <t>270-340</t>
  </si>
  <si>
    <t>Eindtotaal</t>
  </si>
  <si>
    <t>24-45</t>
  </si>
  <si>
    <t>25-60</t>
  </si>
  <si>
    <t>35-65</t>
  </si>
  <si>
    <t>Formaat (l x b x h)</t>
  </si>
  <si>
    <t>lengte (diepte op plank)</t>
  </si>
  <si>
    <t>breedte (vooraanzicht)</t>
  </si>
  <si>
    <t>hoogte (tussen twee planken)</t>
  </si>
  <si>
    <t>Soort verpakking</t>
  </si>
  <si>
    <t>In m1</t>
  </si>
  <si>
    <t>Soort depot</t>
  </si>
  <si>
    <t>Aantal</t>
  </si>
  <si>
    <t>Stelling</t>
  </si>
  <si>
    <t>*1 = Op ladekasten</t>
  </si>
  <si>
    <t>105 x 165 x 140</t>
  </si>
  <si>
    <t>Ja</t>
  </si>
  <si>
    <t>Papier</t>
  </si>
  <si>
    <t>Zaltbommel</t>
  </si>
  <si>
    <t>*2 = Onder werktafel</t>
  </si>
  <si>
    <t>125 x 220 x 155</t>
  </si>
  <si>
    <t>Demer</t>
  </si>
  <si>
    <t>harde schijf</t>
  </si>
  <si>
    <t>Pelsestraat</t>
  </si>
  <si>
    <t>155 x 210 x 45</t>
  </si>
  <si>
    <t>160 x 500 x 140</t>
  </si>
  <si>
    <t>170 x 45 x 295</t>
  </si>
  <si>
    <t>180 x 120 x 230</t>
  </si>
  <si>
    <t>180 x 235 x 105</t>
  </si>
  <si>
    <t>220 x 300 x 45</t>
  </si>
  <si>
    <t>225 x 165 x 225</t>
  </si>
  <si>
    <t>280 x 350 x 45</t>
  </si>
  <si>
    <t>280 x 370 x 125</t>
  </si>
  <si>
    <t>290 x 425 x 100</t>
  </si>
  <si>
    <t>290 x ?? x 415</t>
  </si>
  <si>
    <t>295 x 430 x 145</t>
  </si>
  <si>
    <t>0A</t>
  </si>
  <si>
    <t>300 x 425 x 80</t>
  </si>
  <si>
    <t>310 x 410 x 175</t>
  </si>
  <si>
    <t>315 x 450 x 135</t>
  </si>
  <si>
    <t>320 x 380 x 50</t>
  </si>
  <si>
    <t>320 x 425 x 35</t>
  </si>
  <si>
    <t>320 x 430 x 135</t>
  </si>
  <si>
    <t>445 x 320 x 65</t>
  </si>
  <si>
    <t>320 x 460 x 65</t>
  </si>
  <si>
    <t>ja</t>
  </si>
  <si>
    <t>Ja, maar nee</t>
  </si>
  <si>
    <t>320 x 465 x 120</t>
  </si>
  <si>
    <t>320 x 470 x 115</t>
  </si>
  <si>
    <t>320 x 490 x 60</t>
  </si>
  <si>
    <t>320 x 495 x 120</t>
  </si>
  <si>
    <t>320 x 505 x 95</t>
  </si>
  <si>
    <t>320 x 560 x 65</t>
  </si>
  <si>
    <t>320 x 620 x 70</t>
  </si>
  <si>
    <t>325 x 470 x 118</t>
  </si>
  <si>
    <t>330 x 425 x 140</t>
  </si>
  <si>
    <t>330 x 430 x 135</t>
  </si>
  <si>
    <t>330 x 470 x 115</t>
  </si>
  <si>
    <t>335 x 465 x 150</t>
  </si>
  <si>
    <t>340 x 345 x 60</t>
  </si>
  <si>
    <t>350 x 490 x 60</t>
  </si>
  <si>
    <t>37a</t>
  </si>
  <si>
    <t>350 x 495 x 65</t>
  </si>
  <si>
    <t>355 x 495 x  60</t>
  </si>
  <si>
    <t>355 x 495 x 30</t>
  </si>
  <si>
    <t>360 x 360 x 25</t>
  </si>
  <si>
    <t>360 x 480 x 15</t>
  </si>
  <si>
    <t>360 x 480 x 30</t>
  </si>
  <si>
    <t>360 x 500 x 65</t>
  </si>
  <si>
    <t>365 x 530 x 60</t>
  </si>
  <si>
    <t>365 x 605 x 40</t>
  </si>
  <si>
    <t>370 x 165 x 120</t>
  </si>
  <si>
    <t>375 x 500 x 120</t>
  </si>
  <si>
    <t>380 x 275 x 140</t>
  </si>
  <si>
    <t>380 x 500 x 130</t>
  </si>
  <si>
    <t>37b</t>
  </si>
  <si>
    <t>380 x ?? x 540</t>
  </si>
  <si>
    <t>385 x 185 x 120</t>
  </si>
  <si>
    <t>385 x 235 x 165</t>
  </si>
  <si>
    <t>385x 350 x 30</t>
  </si>
  <si>
    <t>385 x 480 x 200</t>
  </si>
  <si>
    <t>385 x 485 x 270</t>
  </si>
  <si>
    <t>385 x 550 x 120</t>
  </si>
  <si>
    <t>0B</t>
  </si>
  <si>
    <t>385 x 550 x 160</t>
  </si>
  <si>
    <t>390 x 130 x 165</t>
  </si>
  <si>
    <t>390 x 265 x 220</t>
  </si>
  <si>
    <t>390 x 270 x 190</t>
  </si>
  <si>
    <t>390 x 280 x 235</t>
  </si>
  <si>
    <t xml:space="preserve">390 x 470 x 115 </t>
  </si>
  <si>
    <t>390 x 475 x 190</t>
  </si>
  <si>
    <t>390 x 550 x 120</t>
  </si>
  <si>
    <t>Nee</t>
  </si>
  <si>
    <t>390 x 560 x 90</t>
  </si>
  <si>
    <t>395 x 115 x 265</t>
  </si>
  <si>
    <t>395 x 190 x 120</t>
  </si>
  <si>
    <t>395 x 285 x 110</t>
  </si>
  <si>
    <t>395 x 400 x 120</t>
  </si>
  <si>
    <t>395 x 485 x 85</t>
  </si>
  <si>
    <t>395 x 570 x 90</t>
  </si>
  <si>
    <t>400 x 360 x 200</t>
  </si>
  <si>
    <t>400 x 560 x 85</t>
  </si>
  <si>
    <t>410 x 470 x 195</t>
  </si>
  <si>
    <t>410 x 500 x 160</t>
  </si>
  <si>
    <t>410 x ?? x 590</t>
  </si>
  <si>
    <t>Krantenboek (onverpakt) BD</t>
  </si>
  <si>
    <t>420 x 490 x 150</t>
  </si>
  <si>
    <t>420 x 525 x 30</t>
  </si>
  <si>
    <t>420 x 560 x 95</t>
  </si>
  <si>
    <t>425 x 600 x 205</t>
  </si>
  <si>
    <t>425 x 645 x 120</t>
  </si>
  <si>
    <t>430 x 140 x 330</t>
  </si>
  <si>
    <t>430 x 560 x 85</t>
  </si>
  <si>
    <t>435 x 600 x 120</t>
  </si>
  <si>
    <t>445 x 625 x 60</t>
  </si>
  <si>
    <t>445 x 630 x 65</t>
  </si>
  <si>
    <t>445 x 635 x 65</t>
  </si>
  <si>
    <t>450 x 640 x 65</t>
  </si>
  <si>
    <t>470 x 490 x 45</t>
  </si>
  <si>
    <t>495 x 720 x 105</t>
  </si>
  <si>
    <t>500 x 720 x 115</t>
  </si>
  <si>
    <t>515 x 710 x 75</t>
  </si>
  <si>
    <t>520 x 680 x 60</t>
  </si>
  <si>
    <t>615 x 885 x 65</t>
  </si>
  <si>
    <t>620 x 880 x 60</t>
  </si>
  <si>
    <t>1200 x 135 x 145</t>
  </si>
  <si>
    <t xml:space="preserve">*1 </t>
  </si>
  <si>
    <t>*2</t>
  </si>
  <si>
    <t>270-340 x 485 x 50</t>
  </si>
  <si>
    <t>Ja/Nee</t>
  </si>
  <si>
    <t>Formaat doos</t>
  </si>
  <si>
    <t>Afmetingen standaard plank (cm)</t>
  </si>
  <si>
    <t>Formaat</t>
  </si>
  <si>
    <t>l (diepte v/d plank)</t>
  </si>
  <si>
    <t>b (vooraanzicht)</t>
  </si>
  <si>
    <t>h</t>
  </si>
  <si>
    <t>Blauw doosje</t>
  </si>
  <si>
    <t>diep</t>
  </si>
  <si>
    <t>breed</t>
  </si>
  <si>
    <t>ruimte in de hoogte</t>
  </si>
  <si>
    <t>liggende berging</t>
  </si>
  <si>
    <t>schoenendoos</t>
  </si>
  <si>
    <t>boek</t>
  </si>
  <si>
    <t>liggende berging (boek)</t>
  </si>
  <si>
    <t>Liggende berging</t>
  </si>
  <si>
    <t>285 x 360 x 45</t>
  </si>
  <si>
    <t>Krantenboek (onverpakt)</t>
  </si>
  <si>
    <t>Liggende berging (maar staande doos)</t>
  </si>
  <si>
    <t>290 x 160 x 65</t>
  </si>
  <si>
    <t>boek (liggend)</t>
  </si>
  <si>
    <t>Liggende berging (zelfgemaakt)</t>
  </si>
  <si>
    <t>340 x 65 x 335</t>
  </si>
  <si>
    <t>staande berging</t>
  </si>
  <si>
    <t>los stuk in omslag</t>
  </si>
  <si>
    <t>360x 410 x 300</t>
  </si>
  <si>
    <t>plastic box</t>
  </si>
  <si>
    <t>Microfiche-doos</t>
  </si>
  <si>
    <t>385 x 485 x  270</t>
  </si>
  <si>
    <t>Kleine schoenendoos</t>
  </si>
  <si>
    <t>410 x 340 x 295</t>
  </si>
  <si>
    <t>520 x 720 x 30</t>
  </si>
  <si>
    <t>530 x 65 x 65</t>
  </si>
  <si>
    <t>Koker-doos</t>
  </si>
  <si>
    <t>860 x 1200 x 15</t>
  </si>
  <si>
    <t>Envelop (groot)</t>
  </si>
  <si>
    <t>boek (krantenknipsels)</t>
  </si>
  <si>
    <t>Dit overzicht betreft alle formaten dozen anders dan de Amsterdamse doos die geplaatst moeten worden in het depot.</t>
  </si>
  <si>
    <t>De ruwe data waarop het overzicht afwijkende formaten is gebaseerd. Bevat ook afwijkende formaten die niet naar het depot moeten.</t>
  </si>
  <si>
    <t>150-200</t>
  </si>
  <si>
    <t>230-260</t>
  </si>
  <si>
    <t>150-200 x 25-60 x 230-260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</si>
</sst>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11"/>
      <color theme="1"/>
      <name val="Calibri"/>
      <charset val="1"/>
    </font>
    <font>
      <b/>
      <sz val="11"/>
      <color theme="1"/>
      <name val="Aptos Narrow"/>
      <family val="2"/>
      <scheme val="minor"/>
    </font>
    <font>
      <sz val="11"/>
      <color rgb="FF444444"/>
      <name val="Aptos Narrow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vertical="center"/>
    </xf>
    <xf numFmtId="49" fontId="0" fillId="0" borderId="1" xfId="0" applyNumberFormat="1" applyBorder="1"/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horizontal="right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4" xfId="0" applyNumberFormat="1" applyBorder="1"/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pivotButton="1" applyBorder="1" applyAlignment="1">
      <alignment horizontal="center" vertical="center"/>
    </xf>
    <xf numFmtId="0" fontId="0" fillId="0" borderId="1" xfId="0" pivotButton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hidden="1"/>
    </xf>
    <xf numFmtId="0" fontId="8" fillId="0" borderId="0" xfId="0" applyFont="1"/>
    <xf numFmtId="0" fontId="9" fillId="0" borderId="0" xfId="0" applyFont="1"/>
    <xf numFmtId="0" fontId="10" fillId="0" borderId="0" xfId="0" applyFont="1"/>
    <xf numFmtId="49" fontId="0" fillId="0" borderId="0" xfId="0" applyNumberFormat="1" applyAlignment="1" applyProtection="1">
      <alignment horizontal="left" vertical="center"/>
      <protection locked="0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Standaard" xfId="0" builtinId="0"/>
  </cellStyles>
  <dxfs count="58"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left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numFmt numFmtId="0" formatCode="General"/>
      <fill>
        <patternFill patternType="none">
          <bgColor auto="1"/>
        </patternFill>
      </fill>
      <alignment horizontal="left" vertical="center" textRotation="0" wrapText="0" indent="0" justifyLastLine="0" shrinkToFit="0" readingOrder="0"/>
      <protection locked="1" hidden="1"/>
    </dxf>
    <dxf>
      <numFmt numFmtId="0" formatCode="General"/>
      <fill>
        <patternFill patternType="none">
          <bgColor auto="1"/>
        </patternFill>
      </fill>
      <alignment horizontal="left" vertical="center" textRotation="0" wrapText="0" indent="0" justifyLastLine="0" shrinkToFit="0" readingOrder="0"/>
      <protection locked="1" hidden="1"/>
    </dxf>
    <dxf>
      <numFmt numFmtId="0" formatCode="General"/>
      <fill>
        <patternFill patternType="none">
          <bgColor auto="1"/>
        </patternFill>
      </fill>
      <alignment horizontal="left" vertical="center" textRotation="0" wrapText="0" indent="0" justifyLastLine="0" shrinkToFit="0" readingOrder="0"/>
      <protection locked="1" hidden="1"/>
    </dxf>
    <dxf>
      <numFmt numFmtId="30" formatCode="@"/>
      <fill>
        <patternFill patternType="none">
          <bgColor auto="1"/>
        </patternFill>
      </fill>
      <alignment horizontal="left" vertical="center" textRotation="0" wrapText="0" indent="0" justifyLastLine="0" shrinkToFit="0" readingOrder="0"/>
      <protection locked="0" hidden="0"/>
    </dxf>
    <dxf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5" tint="0.59999389629810485"/>
        </patternFill>
      </fill>
    </dxf>
    <dxf>
      <fill>
        <patternFill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>
          <bgColor theme="4" tint="0.59999389629810485"/>
        </patternFill>
      </fill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left"/>
    </dxf>
    <dxf>
      <alignment horizontal="left"/>
    </dxf>
    <dxf>
      <alignment horizontal="left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5" tint="0.39997558519241921"/>
        </patternFill>
      </fill>
    </dxf>
    <dxf>
      <fill>
        <patternFill patternType="solid">
          <bgColor theme="5" tint="0.39997558519241921"/>
        </patternFill>
      </fill>
    </dxf>
    <dxf>
      <fill>
        <patternFill>
          <bgColor theme="5" tint="0.59999389629810485"/>
        </patternFill>
      </fill>
    </dxf>
    <dxf>
      <fill>
        <patternFill patternType="solid">
          <bgColor theme="5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tian Awater" refreshedDate="45537.422023611114" createdVersion="8" refreshedVersion="8" minRefreshableVersion="3" recordCount="413" xr:uid="{92DA02D0-1512-4B9E-B0D2-5FD014E7DD6D}">
  <cacheSource type="worksheet">
    <worksheetSource name="tbl_Afwijkendeformaten"/>
  </cacheSource>
  <cacheFields count="11">
    <cacheField name="Formaat (l x b x h)" numFmtId="49">
      <sharedItems/>
    </cacheField>
    <cacheField name="lengte (diepte op plank)" numFmtId="0">
      <sharedItems containsMixedTypes="1" containsNumber="1" containsInteger="1" minValue="105" maxValue="1200" count="53">
        <n v="105"/>
        <n v="125"/>
        <n v="155"/>
        <n v="160"/>
        <n v="170"/>
        <n v="180"/>
        <n v="220"/>
        <n v="225"/>
        <n v="280"/>
        <n v="290"/>
        <n v="295"/>
        <n v="300"/>
        <n v="310"/>
        <n v="315"/>
        <n v="320"/>
        <n v="325"/>
        <n v="330"/>
        <n v="335"/>
        <n v="340"/>
        <n v="350"/>
        <n v="355"/>
        <n v="360"/>
        <n v="365"/>
        <n v="370"/>
        <n v="375"/>
        <n v="380"/>
        <n v="385"/>
        <n v="390"/>
        <n v="395"/>
        <n v="400"/>
        <n v="410"/>
        <n v="420"/>
        <n v="425"/>
        <n v="430"/>
        <n v="435"/>
        <n v="445"/>
        <n v="450"/>
        <n v="470"/>
        <n v="495"/>
        <n v="500"/>
        <n v="515"/>
        <n v="520"/>
        <n v="615"/>
        <n v="620"/>
        <n v="1200"/>
        <s v="15-20"/>
        <s v="270-340"/>
        <n v="285" u="1"/>
        <n v="530" u="1"/>
        <n v="860" u="1"/>
        <n v="645" u="1"/>
        <n v="625" u="1"/>
        <n v="720" u="1"/>
      </sharedItems>
    </cacheField>
    <cacheField name="breedte (vooraanzicht)" numFmtId="0">
      <sharedItems containsMixedTypes="1" containsNumber="1" containsInteger="1" minValue="45" maxValue="1200" count="64">
        <n v="165"/>
        <n v="220"/>
        <n v="210"/>
        <n v="500"/>
        <n v="45"/>
        <n v="120"/>
        <n v="235"/>
        <n v="300"/>
        <n v="350"/>
        <n v="370"/>
        <n v="425"/>
        <s v="24-45"/>
        <n v="430"/>
        <n v="410"/>
        <n v="450"/>
        <n v="380"/>
        <n v="445"/>
        <n v="460"/>
        <n v="465"/>
        <n v="470"/>
        <n v="490"/>
        <n v="495"/>
        <n v="505"/>
        <n v="560"/>
        <n v="620"/>
        <n v="345"/>
        <n v="360"/>
        <n v="480"/>
        <n v="530"/>
        <n v="605"/>
        <n v="275"/>
        <s v="35-65"/>
        <n v="185"/>
        <n v="485"/>
        <n v="550"/>
        <n v="130"/>
        <n v="265"/>
        <n v="270"/>
        <n v="280"/>
        <n v="475"/>
        <n v="115"/>
        <n v="190"/>
        <n v="285"/>
        <n v="400"/>
        <n v="570"/>
        <n v="525"/>
        <n v="600"/>
        <n v="645"/>
        <n v="140"/>
        <n v="625"/>
        <n v="630"/>
        <n v="635"/>
        <n v="640"/>
        <n v="720"/>
        <n v="710"/>
        <n v="680"/>
        <n v="885"/>
        <n v="880"/>
        <n v="135"/>
        <s v="25-60"/>
        <n v="160" u="1"/>
        <n v="65" u="1"/>
        <n v="340" u="1"/>
        <n v="1200" u="1"/>
      </sharedItems>
    </cacheField>
    <cacheField name="hoogte (tussen twee planken)" numFmtId="0">
      <sharedItems containsMixedTypes="1" containsNumber="1" containsInteger="1" minValue="15" maxValue="590"/>
    </cacheField>
    <cacheField name="Soort verpakking" numFmtId="0">
      <sharedItems/>
    </cacheField>
    <cacheField name="In m1" numFmtId="0">
      <sharedItems/>
    </cacheField>
    <cacheField name="Soort depot" numFmtId="0">
      <sharedItems containsBlank="1"/>
    </cacheField>
    <cacheField name="Aantal" numFmtId="0">
      <sharedItems containsSemiMixedTypes="0" containsString="0" containsNumber="1" containsInteger="1" minValue="1" maxValue="144"/>
    </cacheField>
    <cacheField name="Huidige depot-locatie" numFmtId="0">
      <sharedItems count="3">
        <s v="Zaltbommel"/>
        <s v="Demer"/>
        <s v="Pelsestraat"/>
      </sharedItems>
    </cacheField>
    <cacheField name="Meenemen in overzicht" numFmtId="0">
      <sharedItems containsBlank="1" count="2">
        <s v="V"/>
        <m/>
      </sharedItems>
    </cacheField>
    <cacheField name="Stelling" numFmtId="0">
      <sharedItems containsMixedTypes="1" containsNumber="1" containsInteger="1" minValue="0" maxValue="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3">
  <r>
    <s v="105 x 165 x 140"/>
    <x v="0"/>
    <x v="0"/>
    <n v="140"/>
    <s v="Blauw doosje"/>
    <s v="Ja"/>
    <s v="Papier"/>
    <n v="1"/>
    <x v="0"/>
    <x v="0"/>
    <n v="61"/>
  </r>
  <r>
    <s v="125 x 220 x 155"/>
    <x v="1"/>
    <x v="1"/>
    <n v="155"/>
    <s v="harde schijf"/>
    <s v="Ja"/>
    <m/>
    <n v="13"/>
    <x v="1"/>
    <x v="1"/>
    <n v="23"/>
  </r>
  <r>
    <s v="125 x 220 x 155"/>
    <x v="1"/>
    <x v="1"/>
    <n v="155"/>
    <s v="harde schijf"/>
    <s v="Ja"/>
    <s v="harde schijf"/>
    <n v="9"/>
    <x v="2"/>
    <x v="1"/>
    <n v="13"/>
  </r>
  <r>
    <s v="155 x 210 x 45"/>
    <x v="2"/>
    <x v="2"/>
    <n v="45"/>
    <s v="liggende berging"/>
    <s v="Ja"/>
    <s v="Papier"/>
    <n v="1"/>
    <x v="1"/>
    <x v="0"/>
    <n v="8"/>
  </r>
  <r>
    <s v="160 x 500 x 140"/>
    <x v="3"/>
    <x v="3"/>
    <n v="140"/>
    <s v="schoenendoos"/>
    <s v="Ja"/>
    <s v="Papier"/>
    <n v="2"/>
    <x v="1"/>
    <x v="0"/>
    <n v="8"/>
  </r>
  <r>
    <s v="170 x 45 x 295"/>
    <x v="4"/>
    <x v="4"/>
    <n v="295"/>
    <s v="boek"/>
    <s v="Ja"/>
    <s v="Papier"/>
    <n v="42"/>
    <x v="1"/>
    <x v="0"/>
    <n v="25"/>
  </r>
  <r>
    <s v="180 x 120 x 230"/>
    <x v="5"/>
    <x v="5"/>
    <n v="230"/>
    <s v="harde schijf"/>
    <s v="Ja"/>
    <s v="harde schijf"/>
    <n v="3"/>
    <x v="2"/>
    <x v="1"/>
    <n v="13"/>
  </r>
  <r>
    <s v="180 x 235 x 105"/>
    <x v="5"/>
    <x v="6"/>
    <n v="105"/>
    <s v="Blauw doosje"/>
    <s v="Ja"/>
    <s v="Papier"/>
    <n v="1"/>
    <x v="0"/>
    <x v="0"/>
    <n v="61"/>
  </r>
  <r>
    <s v="220 x 300 x 45"/>
    <x v="6"/>
    <x v="7"/>
    <n v="45"/>
    <s v="liggende berging (boek)"/>
    <s v="Ja"/>
    <s v="Papier"/>
    <n v="20"/>
    <x v="1"/>
    <x v="0"/>
    <n v="13"/>
  </r>
  <r>
    <s v="225 x 165 x 225"/>
    <x v="7"/>
    <x v="0"/>
    <n v="225"/>
    <s v="harde schijf"/>
    <s v="Ja"/>
    <s v="harde schijf"/>
    <n v="4"/>
    <x v="2"/>
    <x v="1"/>
    <n v="13"/>
  </r>
  <r>
    <s v="280 x 350 x 45"/>
    <x v="8"/>
    <x v="8"/>
    <n v="45"/>
    <s v="liggende berging"/>
    <s v="Ja"/>
    <s v="Papier"/>
    <n v="1"/>
    <x v="1"/>
    <x v="0"/>
    <n v="7"/>
  </r>
  <r>
    <s v="280 x 370 x 125"/>
    <x v="8"/>
    <x v="9"/>
    <n v="125"/>
    <s v="liggende berging"/>
    <s v="Ja"/>
    <s v="Papier"/>
    <n v="1"/>
    <x v="1"/>
    <x v="0"/>
    <n v="7"/>
  </r>
  <r>
    <s v="290 x 425 x 100"/>
    <x v="9"/>
    <x v="10"/>
    <n v="100"/>
    <s v="Liggende berging (maar staande doos)"/>
    <s v="Ja"/>
    <s v="Papier"/>
    <n v="1"/>
    <x v="0"/>
    <x v="0"/>
    <n v="7"/>
  </r>
  <r>
    <s v="290 x ?? x 415"/>
    <x v="9"/>
    <x v="11"/>
    <n v="415"/>
    <s v="Krantenboek (onverpakt)"/>
    <s v="Ja"/>
    <s v="Papier"/>
    <n v="9"/>
    <x v="0"/>
    <x v="0"/>
    <n v="0"/>
  </r>
  <r>
    <s v="290 x ?? x 415"/>
    <x v="9"/>
    <x v="11"/>
    <n v="415"/>
    <s v="Krantenboek (onverpakt)"/>
    <s v="Ja"/>
    <s v="Papier"/>
    <n v="44"/>
    <x v="1"/>
    <x v="0"/>
    <n v="35"/>
  </r>
  <r>
    <s v="290 x ?? x 415"/>
    <x v="9"/>
    <x v="11"/>
    <n v="415"/>
    <s v="Krantenboek (onverpakt)"/>
    <s v="Ja"/>
    <s v="Papier"/>
    <n v="27"/>
    <x v="0"/>
    <x v="0"/>
    <n v="4"/>
  </r>
  <r>
    <s v="290 x ?? x 415"/>
    <x v="9"/>
    <x v="11"/>
    <n v="415"/>
    <s v="Krantenboek (onverpakt)"/>
    <s v="Ja"/>
    <s v="Papier"/>
    <n v="2"/>
    <x v="0"/>
    <x v="0"/>
    <n v="3"/>
  </r>
  <r>
    <s v="295 x 430 x 145"/>
    <x v="10"/>
    <x v="12"/>
    <n v="145"/>
    <s v="Liggende berging (maar staande doos)"/>
    <s v="Ja"/>
    <s v="Papier"/>
    <n v="4"/>
    <x v="0"/>
    <x v="0"/>
    <s v="0A"/>
  </r>
  <r>
    <s v="295 x 430 x 145"/>
    <x v="10"/>
    <x v="12"/>
    <n v="145"/>
    <s v="Liggende berging (maar staande doos)"/>
    <s v="Ja"/>
    <s v="Papier"/>
    <n v="1"/>
    <x v="0"/>
    <x v="0"/>
    <s v="0A"/>
  </r>
  <r>
    <s v="295 x 430 x 145"/>
    <x v="10"/>
    <x v="12"/>
    <n v="145"/>
    <s v="Liggende berging (maar staande doos)"/>
    <s v="Ja"/>
    <s v="Papier"/>
    <n v="1"/>
    <x v="0"/>
    <x v="0"/>
    <s v="0A"/>
  </r>
  <r>
    <s v="295 x 430 x 145"/>
    <x v="10"/>
    <x v="12"/>
    <n v="145"/>
    <s v="Liggende berging (maar staande doos)"/>
    <s v="Ja"/>
    <s v="Papier"/>
    <n v="3"/>
    <x v="0"/>
    <x v="0"/>
    <s v="0A"/>
  </r>
  <r>
    <s v="300 x 425 x 80"/>
    <x v="11"/>
    <x v="10"/>
    <n v="80"/>
    <s v="boek (liggend)"/>
    <s v="Ja"/>
    <s v="Papier"/>
    <n v="12"/>
    <x v="1"/>
    <x v="0"/>
    <n v="25"/>
  </r>
  <r>
    <s v="310 x 410 x 175"/>
    <x v="12"/>
    <x v="13"/>
    <n v="175"/>
    <s v="liggende berging"/>
    <s v="Ja"/>
    <s v="Papier"/>
    <n v="1"/>
    <x v="2"/>
    <x v="0"/>
    <n v="1"/>
  </r>
  <r>
    <s v="315 x 450 x 135"/>
    <x v="13"/>
    <x v="14"/>
    <n v="135"/>
    <s v="Liggende berging (zelfgemaakt)"/>
    <s v="Ja"/>
    <s v="Papier"/>
    <n v="1"/>
    <x v="0"/>
    <x v="0"/>
    <s v="0A"/>
  </r>
  <r>
    <s v="320 x 380 x 50"/>
    <x v="14"/>
    <x v="15"/>
    <n v="50"/>
    <s v="liggende berging"/>
    <s v="Ja"/>
    <s v="Papier"/>
    <n v="1"/>
    <x v="1"/>
    <x v="0"/>
    <n v="11"/>
  </r>
  <r>
    <s v="320 x 425 x 35"/>
    <x v="14"/>
    <x v="10"/>
    <n v="35"/>
    <s v="liggende berging"/>
    <s v="Ja"/>
    <s v="Papier"/>
    <n v="1"/>
    <x v="0"/>
    <x v="0"/>
    <n v="62"/>
  </r>
  <r>
    <s v="320 x 430 x 135"/>
    <x v="14"/>
    <x v="12"/>
    <n v="135"/>
    <s v="liggende berging"/>
    <s v="Ja"/>
    <s v="Papier"/>
    <n v="4"/>
    <x v="2"/>
    <x v="1"/>
    <n v="15"/>
  </r>
  <r>
    <s v="445 x 320 x 65"/>
    <x v="14"/>
    <x v="16"/>
    <n v="65"/>
    <s v="liggende berging"/>
    <s v="Ja"/>
    <s v="Papier"/>
    <n v="1"/>
    <x v="2"/>
    <x v="1"/>
    <n v="7"/>
  </r>
  <r>
    <s v="320 x 460 x 65"/>
    <x v="14"/>
    <x v="17"/>
    <n v="65"/>
    <s v="liggende berging"/>
    <s v="Ja"/>
    <s v="Papier"/>
    <n v="1"/>
    <x v="0"/>
    <x v="0"/>
    <s v="0A"/>
  </r>
  <r>
    <s v="320 x 460 x 65"/>
    <x v="14"/>
    <x v="17"/>
    <n v="65"/>
    <s v="liggende berging"/>
    <s v="Ja"/>
    <s v="Papier"/>
    <n v="2"/>
    <x v="0"/>
    <x v="0"/>
    <s v="0A"/>
  </r>
  <r>
    <s v="320 x 460 x 65"/>
    <x v="14"/>
    <x v="17"/>
    <n v="65"/>
    <s v="liggende berging"/>
    <s v="Ja"/>
    <s v="Papier"/>
    <n v="1"/>
    <x v="0"/>
    <x v="0"/>
    <s v="0A"/>
  </r>
  <r>
    <s v="320 x 460 x 65"/>
    <x v="14"/>
    <x v="17"/>
    <n v="65"/>
    <s v="liggende berging"/>
    <s v="Ja"/>
    <s v="Papier"/>
    <n v="1"/>
    <x v="0"/>
    <x v="0"/>
    <s v="0A"/>
  </r>
  <r>
    <s v="320 x 460 x 65"/>
    <x v="14"/>
    <x v="17"/>
    <n v="65"/>
    <s v="liggende berging"/>
    <s v="Ja"/>
    <s v="Papier"/>
    <n v="2"/>
    <x v="0"/>
    <x v="0"/>
    <s v="0A"/>
  </r>
  <r>
    <s v="320 x 460 x 65"/>
    <x v="14"/>
    <x v="17"/>
    <n v="65"/>
    <s v="liggende berging"/>
    <s v="Ja"/>
    <s v="Papier"/>
    <n v="1"/>
    <x v="0"/>
    <x v="0"/>
    <s v="0A"/>
  </r>
  <r>
    <s v="320 x 460 x 65"/>
    <x v="14"/>
    <x v="17"/>
    <n v="65"/>
    <s v="liggende berging"/>
    <s v="Ja"/>
    <s v="Papier"/>
    <n v="2"/>
    <x v="0"/>
    <x v="0"/>
    <n v="21"/>
  </r>
  <r>
    <s v="320 x 460 x 65"/>
    <x v="14"/>
    <x v="17"/>
    <n v="65"/>
    <s v="liggende berging"/>
    <s v="Ja"/>
    <s v="Papier"/>
    <n v="2"/>
    <x v="0"/>
    <x v="0"/>
    <n v="19"/>
  </r>
  <r>
    <s v="320 x 460 x 65"/>
    <x v="14"/>
    <x v="17"/>
    <n v="65"/>
    <s v="liggende berging"/>
    <s v="Ja"/>
    <s v="Papier"/>
    <n v="7"/>
    <x v="0"/>
    <x v="0"/>
    <n v="17"/>
  </r>
  <r>
    <s v="320 x 460 x 65"/>
    <x v="14"/>
    <x v="17"/>
    <n v="65"/>
    <s v="liggende berging"/>
    <s v="Ja"/>
    <s v="Papier"/>
    <n v="16"/>
    <x v="1"/>
    <x v="0"/>
    <n v="35"/>
  </r>
  <r>
    <s v="320 x 460 x 65"/>
    <x v="14"/>
    <x v="17"/>
    <n v="65"/>
    <s v="liggende berging"/>
    <s v="Ja"/>
    <s v="Papier"/>
    <n v="23"/>
    <x v="1"/>
    <x v="0"/>
    <n v="34"/>
  </r>
  <r>
    <s v="320 x 460 x 65"/>
    <x v="14"/>
    <x v="17"/>
    <n v="65"/>
    <s v="liggende berging"/>
    <s v="Ja"/>
    <s v="Papier"/>
    <n v="10"/>
    <x v="1"/>
    <x v="0"/>
    <n v="33"/>
  </r>
  <r>
    <s v="320 x 460 x 65"/>
    <x v="14"/>
    <x v="17"/>
    <n v="65"/>
    <s v="liggende berging"/>
    <s v="Ja"/>
    <s v="Papier"/>
    <n v="4"/>
    <x v="1"/>
    <x v="0"/>
    <n v="29"/>
  </r>
  <r>
    <s v="320 x 460 x 65"/>
    <x v="14"/>
    <x v="17"/>
    <n v="65"/>
    <s v="liggende berging"/>
    <s v="Ja"/>
    <s v="Papier"/>
    <n v="3"/>
    <x v="1"/>
    <x v="0"/>
    <n v="27"/>
  </r>
  <r>
    <s v="320 x 460 x 65"/>
    <x v="14"/>
    <x v="17"/>
    <n v="65"/>
    <s v="liggende berging"/>
    <s v="Ja"/>
    <s v="Papier"/>
    <n v="21"/>
    <x v="1"/>
    <x v="0"/>
    <n v="26"/>
  </r>
  <r>
    <s v="320 x 460 x 65"/>
    <x v="14"/>
    <x v="17"/>
    <n v="65"/>
    <s v="liggende berging"/>
    <s v="Ja"/>
    <s v="Papier"/>
    <n v="4"/>
    <x v="1"/>
    <x v="0"/>
    <n v="19"/>
  </r>
  <r>
    <s v="320 x 460 x 65"/>
    <x v="14"/>
    <x v="17"/>
    <n v="65"/>
    <s v="liggende berging"/>
    <s v="Ja"/>
    <s v="Papier"/>
    <n v="6"/>
    <x v="0"/>
    <x v="0"/>
    <n v="15"/>
  </r>
  <r>
    <s v="320 x 460 x 65"/>
    <x v="14"/>
    <x v="17"/>
    <n v="65"/>
    <s v="liggende berging"/>
    <s v="Ja"/>
    <s v="Papier"/>
    <n v="3"/>
    <x v="0"/>
    <x v="0"/>
    <n v="13"/>
  </r>
  <r>
    <s v="320 x 460 x 65"/>
    <x v="14"/>
    <x v="17"/>
    <n v="65"/>
    <s v="liggende berging"/>
    <s v="Ja"/>
    <s v="Papier"/>
    <n v="19"/>
    <x v="0"/>
    <x v="0"/>
    <n v="13"/>
  </r>
  <r>
    <s v="320 x 460 x 65"/>
    <x v="14"/>
    <x v="17"/>
    <n v="65"/>
    <s v="liggende berging"/>
    <s v="Ja"/>
    <s v="Papier"/>
    <n v="4"/>
    <x v="0"/>
    <x v="0"/>
    <n v="13"/>
  </r>
  <r>
    <s v="320 x 460 x 65"/>
    <x v="14"/>
    <x v="17"/>
    <n v="65"/>
    <s v="liggende berging"/>
    <s v="Ja"/>
    <s v="Papier"/>
    <n v="2"/>
    <x v="0"/>
    <x v="0"/>
    <n v="11"/>
  </r>
  <r>
    <s v="320 x 460 x 65"/>
    <x v="14"/>
    <x v="17"/>
    <n v="65"/>
    <s v="liggende berging"/>
    <s v="Ja"/>
    <s v="Papier"/>
    <n v="1"/>
    <x v="0"/>
    <x v="0"/>
    <n v="10"/>
  </r>
  <r>
    <s v="320 x 460 x 65"/>
    <x v="14"/>
    <x v="17"/>
    <n v="65"/>
    <s v="liggende berging"/>
    <s v="Ja"/>
    <s v="Papier"/>
    <n v="1"/>
    <x v="0"/>
    <x v="0"/>
    <n v="10"/>
  </r>
  <r>
    <s v="320 x 460 x 65"/>
    <x v="14"/>
    <x v="17"/>
    <n v="65"/>
    <s v="liggende berging"/>
    <s v="Ja"/>
    <s v="Papier"/>
    <n v="6"/>
    <x v="0"/>
    <x v="0"/>
    <n v="9"/>
  </r>
  <r>
    <s v="320 x 460 x 65"/>
    <x v="14"/>
    <x v="17"/>
    <n v="65"/>
    <s v="liggende berging"/>
    <s v="Ja"/>
    <s v="Papier"/>
    <n v="1"/>
    <x v="0"/>
    <x v="0"/>
    <n v="8"/>
  </r>
  <r>
    <s v="320 x 460 x 65"/>
    <x v="14"/>
    <x v="17"/>
    <n v="65"/>
    <s v="liggende berging"/>
    <s v="Ja"/>
    <s v="Papier"/>
    <n v="1"/>
    <x v="0"/>
    <x v="0"/>
    <n v="8"/>
  </r>
  <r>
    <s v="320 x 460 x 65"/>
    <x v="14"/>
    <x v="17"/>
    <n v="65"/>
    <s v="liggende berging"/>
    <s v="Ja"/>
    <s v="Papier"/>
    <n v="3"/>
    <x v="0"/>
    <x v="0"/>
    <n v="7"/>
  </r>
  <r>
    <s v="320 x 460 x 65"/>
    <x v="14"/>
    <x v="17"/>
    <n v="65"/>
    <s v="liggende berging"/>
    <s v="Ja"/>
    <s v="Papier"/>
    <n v="2"/>
    <x v="0"/>
    <x v="0"/>
    <n v="6"/>
  </r>
  <r>
    <s v="320 x 460 x 65"/>
    <x v="14"/>
    <x v="17"/>
    <n v="65"/>
    <s v="liggende berging"/>
    <s v="Ja"/>
    <s v="Papier"/>
    <n v="1"/>
    <x v="0"/>
    <x v="0"/>
    <n v="5"/>
  </r>
  <r>
    <s v="320 x 460 x 65"/>
    <x v="14"/>
    <x v="17"/>
    <n v="65"/>
    <s v="liggende berging"/>
    <s v="Ja"/>
    <s v="Papier"/>
    <n v="18"/>
    <x v="0"/>
    <x v="0"/>
    <n v="3"/>
  </r>
  <r>
    <s v="320 x 460 x 65"/>
    <x v="14"/>
    <x v="17"/>
    <n v="65"/>
    <s v="liggende berging"/>
    <s v="Ja"/>
    <s v="Papier"/>
    <n v="2"/>
    <x v="0"/>
    <x v="0"/>
    <n v="41"/>
  </r>
  <r>
    <s v="320 x 460 x 65"/>
    <x v="14"/>
    <x v="17"/>
    <n v="65"/>
    <s v="liggende berging"/>
    <s v="Ja"/>
    <s v="Papier"/>
    <n v="6"/>
    <x v="0"/>
    <x v="0"/>
    <n v="39"/>
  </r>
  <r>
    <s v="320 x 460 x 65"/>
    <x v="14"/>
    <x v="17"/>
    <n v="65"/>
    <s v="liggende berging"/>
    <s v="Ja"/>
    <s v="Papier"/>
    <n v="1"/>
    <x v="0"/>
    <x v="0"/>
    <n v="33"/>
  </r>
  <r>
    <s v="320 x 460 x 65"/>
    <x v="14"/>
    <x v="17"/>
    <n v="65"/>
    <s v="liggende berging"/>
    <s v="Ja"/>
    <s v="Papier"/>
    <n v="1"/>
    <x v="0"/>
    <x v="0"/>
    <n v="33"/>
  </r>
  <r>
    <s v="320 x 460 x 65"/>
    <x v="14"/>
    <x v="17"/>
    <n v="65"/>
    <s v="liggende berging"/>
    <s v="Ja"/>
    <s v="Papier"/>
    <n v="2"/>
    <x v="1"/>
    <x v="0"/>
    <n v="13"/>
  </r>
  <r>
    <s v="320 x 460 x 65"/>
    <x v="14"/>
    <x v="17"/>
    <n v="65"/>
    <s v="liggende berging"/>
    <s v="Ja"/>
    <s v="Papier"/>
    <n v="4"/>
    <x v="1"/>
    <x v="0"/>
    <n v="12"/>
  </r>
  <r>
    <s v="320 x 460 x 65"/>
    <x v="14"/>
    <x v="17"/>
    <n v="65"/>
    <s v="liggende berging"/>
    <s v="Ja"/>
    <s v="Papier"/>
    <n v="5"/>
    <x v="1"/>
    <x v="0"/>
    <n v="11"/>
  </r>
  <r>
    <s v="320 x 460 x 65"/>
    <x v="14"/>
    <x v="17"/>
    <n v="65"/>
    <s v="liggende berging"/>
    <s v="Ja"/>
    <s v="Papier"/>
    <n v="11"/>
    <x v="1"/>
    <x v="0"/>
    <n v="10"/>
  </r>
  <r>
    <s v="320 x 460 x 65"/>
    <x v="14"/>
    <x v="17"/>
    <n v="65"/>
    <s v="liggende berging"/>
    <s v="Ja"/>
    <s v="Papier"/>
    <n v="19"/>
    <x v="1"/>
    <x v="0"/>
    <n v="9"/>
  </r>
  <r>
    <s v="320 x 460 x 65"/>
    <x v="14"/>
    <x v="17"/>
    <n v="65"/>
    <s v="liggende berging"/>
    <s v="Ja"/>
    <s v="Papier"/>
    <n v="4"/>
    <x v="1"/>
    <x v="0"/>
    <n v="8"/>
  </r>
  <r>
    <s v="320 x 460 x 65"/>
    <x v="14"/>
    <x v="17"/>
    <n v="65"/>
    <s v="liggende berging"/>
    <s v="Ja"/>
    <s v="Papier"/>
    <n v="2"/>
    <x v="1"/>
    <x v="0"/>
    <n v="7"/>
  </r>
  <r>
    <s v="320 x 460 x 65"/>
    <x v="14"/>
    <x v="17"/>
    <n v="65"/>
    <s v="liggende berging"/>
    <s v="Ja"/>
    <s v="Papier"/>
    <n v="1"/>
    <x v="1"/>
    <x v="0"/>
    <n v="6"/>
  </r>
  <r>
    <s v="320 x 460 x 65"/>
    <x v="14"/>
    <x v="17"/>
    <n v="65"/>
    <s v="liggende berging"/>
    <s v="Ja"/>
    <s v="Papier"/>
    <n v="6"/>
    <x v="1"/>
    <x v="0"/>
    <n v="5"/>
  </r>
  <r>
    <s v="320 x 460 x 65"/>
    <x v="14"/>
    <x v="17"/>
    <n v="65"/>
    <s v="liggende berging"/>
    <s v="Ja"/>
    <s v="Papier"/>
    <n v="2"/>
    <x v="1"/>
    <x v="0"/>
    <n v="4"/>
  </r>
  <r>
    <s v="320 x 460 x 65"/>
    <x v="14"/>
    <x v="17"/>
    <n v="65"/>
    <s v="liggende berging"/>
    <s v="Ja"/>
    <s v="Papier"/>
    <n v="4"/>
    <x v="1"/>
    <x v="0"/>
    <n v="3"/>
  </r>
  <r>
    <s v="320 x 460 x 65"/>
    <x v="14"/>
    <x v="17"/>
    <n v="65"/>
    <s v="liggende berging"/>
    <s v="Ja"/>
    <s v="Papier"/>
    <n v="4"/>
    <x v="1"/>
    <x v="0"/>
    <n v="2"/>
  </r>
  <r>
    <s v="320 x 460 x 65"/>
    <x v="14"/>
    <x v="17"/>
    <n v="65"/>
    <s v="liggende berging"/>
    <s v="Ja"/>
    <s v="Papier"/>
    <n v="2"/>
    <x v="0"/>
    <x v="0"/>
    <n v="64"/>
  </r>
  <r>
    <s v="320 x 460 x 65"/>
    <x v="14"/>
    <x v="17"/>
    <n v="65"/>
    <s v="liggende berging"/>
    <s v="Ja"/>
    <s v="Papier"/>
    <n v="4"/>
    <x v="0"/>
    <x v="0"/>
    <n v="63"/>
  </r>
  <r>
    <s v="320 x 460 x 65"/>
    <x v="14"/>
    <x v="17"/>
    <n v="65"/>
    <s v="liggende berging"/>
    <s v="Ja"/>
    <s v="Papier"/>
    <n v="4"/>
    <x v="0"/>
    <x v="0"/>
    <n v="62"/>
  </r>
  <r>
    <s v="320 x 460 x 65"/>
    <x v="14"/>
    <x v="17"/>
    <n v="65"/>
    <s v="liggende berging"/>
    <s v="Ja"/>
    <s v="Papier"/>
    <n v="1"/>
    <x v="0"/>
    <x v="0"/>
    <n v="61"/>
  </r>
  <r>
    <s v="320 x 460 x 65"/>
    <x v="14"/>
    <x v="17"/>
    <n v="65"/>
    <s v="liggende berging"/>
    <s v="Ja"/>
    <s v="Papier"/>
    <n v="1"/>
    <x v="0"/>
    <x v="0"/>
    <n v="59"/>
  </r>
  <r>
    <s v="320 x 460 x 65"/>
    <x v="14"/>
    <x v="17"/>
    <n v="65"/>
    <s v="liggende berging"/>
    <s v="Ja"/>
    <s v="Papier"/>
    <n v="4"/>
    <x v="0"/>
    <x v="0"/>
    <n v="57"/>
  </r>
  <r>
    <s v="320 x 460 x 65"/>
    <x v="14"/>
    <x v="17"/>
    <n v="65"/>
    <s v="liggende berging"/>
    <s v="Ja"/>
    <s v="Papier"/>
    <n v="1"/>
    <x v="0"/>
    <x v="0"/>
    <n v="55"/>
  </r>
  <r>
    <s v="320 x 460 x 65"/>
    <x v="14"/>
    <x v="17"/>
    <n v="65"/>
    <s v="liggende berging"/>
    <s v="Ja"/>
    <s v="Papier"/>
    <n v="15"/>
    <x v="0"/>
    <x v="0"/>
    <n v="54"/>
  </r>
  <r>
    <s v="320 x 460 x 65"/>
    <x v="14"/>
    <x v="17"/>
    <n v="65"/>
    <s v="liggende berging"/>
    <s v="Ja"/>
    <s v="Papier"/>
    <n v="12"/>
    <x v="2"/>
    <x v="0"/>
    <n v="1"/>
  </r>
  <r>
    <s v="320 x 460 x 65"/>
    <x v="14"/>
    <x v="17"/>
    <n v="65"/>
    <s v="liggende berging"/>
    <s v="Ja"/>
    <s v="Papier"/>
    <n v="3"/>
    <x v="2"/>
    <x v="1"/>
    <n v="10"/>
  </r>
  <r>
    <s v="320 x 460 x 65"/>
    <x v="14"/>
    <x v="17"/>
    <n v="65"/>
    <s v="liggende berging"/>
    <s v="Ja"/>
    <s v="Papier"/>
    <n v="1"/>
    <x v="2"/>
    <x v="1"/>
    <n v="12"/>
  </r>
  <r>
    <s v="320 x 460 x 65"/>
    <x v="14"/>
    <x v="17"/>
    <n v="65"/>
    <s v="liggende berging"/>
    <s v="Ja"/>
    <s v="Papier"/>
    <n v="2"/>
    <x v="2"/>
    <x v="1"/>
    <n v="13"/>
  </r>
  <r>
    <s v="320 x 460 x 65"/>
    <x v="14"/>
    <x v="17"/>
    <n v="65"/>
    <s v="liggende berging"/>
    <s v="Ja"/>
    <s v="Papier"/>
    <n v="2"/>
    <x v="2"/>
    <x v="1"/>
    <n v="13"/>
  </r>
  <r>
    <s v="320 x 460 x 65"/>
    <x v="14"/>
    <x v="17"/>
    <n v="65"/>
    <s v="liggende berging"/>
    <s v="Ja"/>
    <s v="Papier"/>
    <n v="1"/>
    <x v="2"/>
    <x v="0"/>
    <n v="13"/>
  </r>
  <r>
    <s v="320 x 460 x 65"/>
    <x v="14"/>
    <x v="17"/>
    <n v="65"/>
    <s v="liggende berging"/>
    <s v="Ja"/>
    <s v="Papier"/>
    <n v="2"/>
    <x v="2"/>
    <x v="1"/>
    <n v="14"/>
  </r>
  <r>
    <s v="320 x 460 x 65"/>
    <x v="14"/>
    <x v="17"/>
    <n v="65"/>
    <s v="liggende berging"/>
    <s v="Ja"/>
    <s v="Papier"/>
    <n v="2"/>
    <x v="2"/>
    <x v="1"/>
    <n v="18"/>
  </r>
  <r>
    <s v="320 x 460 x 65"/>
    <x v="14"/>
    <x v="17"/>
    <n v="65"/>
    <s v="liggende berging"/>
    <s v="Ja"/>
    <s v="Papier"/>
    <n v="1"/>
    <x v="2"/>
    <x v="1"/>
    <n v="22"/>
  </r>
  <r>
    <s v="320 x 460 x 65"/>
    <x v="14"/>
    <x v="17"/>
    <n v="65"/>
    <s v="liggende berging"/>
    <s v="Ja"/>
    <s v="Papier"/>
    <n v="1"/>
    <x v="2"/>
    <x v="1"/>
    <n v="25"/>
  </r>
  <r>
    <s v="320 x 460 x 65"/>
    <x v="14"/>
    <x v="17"/>
    <n v="65"/>
    <s v="liggende berging"/>
    <s v="Ja"/>
    <s v="Papier"/>
    <n v="1"/>
    <x v="2"/>
    <x v="1"/>
    <n v="28"/>
  </r>
  <r>
    <s v="320 x 460 x 65"/>
    <x v="14"/>
    <x v="17"/>
    <n v="65"/>
    <s v="liggende berging"/>
    <s v="Ja"/>
    <s v="Papier"/>
    <n v="4"/>
    <x v="2"/>
    <x v="1"/>
    <n v="30"/>
  </r>
  <r>
    <s v="320 x 460 x 65"/>
    <x v="14"/>
    <x v="17"/>
    <n v="65"/>
    <s v="liggende berging"/>
    <s v="Ja"/>
    <s v="Papier"/>
    <n v="7"/>
    <x v="2"/>
    <x v="1"/>
    <n v="34"/>
  </r>
  <r>
    <s v="320 x 460 x 65"/>
    <x v="14"/>
    <x v="17"/>
    <n v="65"/>
    <s v="liggende berging"/>
    <s v="Ja"/>
    <s v="Papier"/>
    <n v="1"/>
    <x v="2"/>
    <x v="1"/>
    <n v="35"/>
  </r>
  <r>
    <s v="320 x 460 x 65"/>
    <x v="14"/>
    <x v="17"/>
    <n v="65"/>
    <s v="liggende berging"/>
    <s v="Ja"/>
    <s v="Papier"/>
    <n v="1"/>
    <x v="2"/>
    <x v="1"/>
    <n v="36"/>
  </r>
  <r>
    <s v="320 x 460 x 65"/>
    <x v="14"/>
    <x v="17"/>
    <n v="65"/>
    <s v="liggende berging"/>
    <s v="Ja, maar nee"/>
    <s v="Papier"/>
    <n v="1"/>
    <x v="2"/>
    <x v="1"/>
    <n v="37"/>
  </r>
  <r>
    <s v="320 x 460 x 65"/>
    <x v="14"/>
    <x v="17"/>
    <n v="65"/>
    <s v="liggende berging"/>
    <s v="Ja"/>
    <s v="Papier"/>
    <n v="3"/>
    <x v="2"/>
    <x v="1"/>
    <n v="38"/>
  </r>
  <r>
    <s v="320 x 460 x 65"/>
    <x v="14"/>
    <x v="17"/>
    <n v="65"/>
    <s v="liggende berging"/>
    <s v="Ja"/>
    <s v="Papier"/>
    <n v="4"/>
    <x v="2"/>
    <x v="1"/>
    <n v="39"/>
  </r>
  <r>
    <s v="320 x 465 x 120"/>
    <x v="14"/>
    <x v="18"/>
    <n v="120"/>
    <s v="Liggende berging (maar staande doos)"/>
    <s v="Ja"/>
    <s v="Papier"/>
    <n v="5"/>
    <x v="0"/>
    <x v="0"/>
    <n v="18"/>
  </r>
  <r>
    <s v="320 x 465 x 120"/>
    <x v="14"/>
    <x v="18"/>
    <n v="120"/>
    <s v="Liggende berging (maar staande doos)"/>
    <s v="Ja"/>
    <s v="Papier"/>
    <n v="2"/>
    <x v="0"/>
    <x v="0"/>
    <n v="17"/>
  </r>
  <r>
    <s v="320 x 465 x 120"/>
    <x v="14"/>
    <x v="18"/>
    <n v="120"/>
    <s v="Liggende berging (maar staande doos)"/>
    <s v="Ja"/>
    <s v="Papier"/>
    <n v="5"/>
    <x v="0"/>
    <x v="0"/>
    <n v="17"/>
  </r>
  <r>
    <s v="320 x 465 x 120"/>
    <x v="14"/>
    <x v="18"/>
    <n v="120"/>
    <s v="Liggende berging (maar staande doos)"/>
    <s v="Ja"/>
    <s v="Papier"/>
    <n v="1"/>
    <x v="0"/>
    <x v="0"/>
    <n v="10"/>
  </r>
  <r>
    <s v="320 x 465 x 120"/>
    <x v="14"/>
    <x v="18"/>
    <n v="120"/>
    <s v="Liggende berging (maar staande doos)"/>
    <s v="Ja"/>
    <s v="Papier"/>
    <n v="8"/>
    <x v="0"/>
    <x v="0"/>
    <n v="7"/>
  </r>
  <r>
    <s v="320 x 465 x 120"/>
    <x v="14"/>
    <x v="18"/>
    <n v="120"/>
    <s v="Liggende berging (maar staande doos)"/>
    <s v="Ja"/>
    <s v="Papier"/>
    <n v="1"/>
    <x v="0"/>
    <x v="0"/>
    <n v="6"/>
  </r>
  <r>
    <s v="320 x 465 x 120"/>
    <x v="14"/>
    <x v="18"/>
    <n v="120"/>
    <s v="Liggende berging (maar staande doos)"/>
    <s v="Ja"/>
    <s v="Papier"/>
    <n v="6"/>
    <x v="0"/>
    <x v="0"/>
    <n v="63"/>
  </r>
  <r>
    <s v="320 x 465 x 120"/>
    <x v="14"/>
    <x v="18"/>
    <n v="120"/>
    <s v="Liggende berging (maar staande doos)"/>
    <s v="Ja"/>
    <s v="Papier"/>
    <n v="1"/>
    <x v="0"/>
    <x v="0"/>
    <n v="61"/>
  </r>
  <r>
    <s v="320 x 465 x 120"/>
    <x v="14"/>
    <x v="18"/>
    <n v="120"/>
    <s v="Liggende berging (maar staande doos)"/>
    <s v="Ja"/>
    <s v="Papier"/>
    <n v="1"/>
    <x v="0"/>
    <x v="0"/>
    <n v="61"/>
  </r>
  <r>
    <s v="320 x 465 x 120"/>
    <x v="14"/>
    <x v="18"/>
    <n v="120"/>
    <s v="Liggende berging (maar staande doos)"/>
    <s v="Ja"/>
    <s v="Papier"/>
    <n v="1"/>
    <x v="0"/>
    <x v="0"/>
    <n v="61"/>
  </r>
  <r>
    <s v="320 x 465 x 120"/>
    <x v="14"/>
    <x v="18"/>
    <n v="120"/>
    <s v="Liggende berging (maar staande doos)"/>
    <s v="Ja"/>
    <s v="Papier"/>
    <n v="3"/>
    <x v="0"/>
    <x v="0"/>
    <n v="59"/>
  </r>
  <r>
    <s v="320 x 470 x 115"/>
    <x v="14"/>
    <x v="19"/>
    <n v="115"/>
    <s v="liggende berging"/>
    <s v="Ja"/>
    <s v="Papier"/>
    <n v="1"/>
    <x v="1"/>
    <x v="0"/>
    <n v="29"/>
  </r>
  <r>
    <s v="320 x 470 x 115"/>
    <x v="14"/>
    <x v="19"/>
    <n v="115"/>
    <s v="liggende berging"/>
    <s v="Ja"/>
    <s v="Papier"/>
    <n v="2"/>
    <x v="0"/>
    <x v="0"/>
    <n v="10"/>
  </r>
  <r>
    <s v="320 x 470 x 115"/>
    <x v="14"/>
    <x v="19"/>
    <n v="115"/>
    <s v="liggende berging"/>
    <s v="Ja"/>
    <s v="Papier"/>
    <n v="1"/>
    <x v="1"/>
    <x v="0"/>
    <n v="1"/>
  </r>
  <r>
    <s v="320 x 470 x 115"/>
    <x v="14"/>
    <x v="19"/>
    <n v="115"/>
    <s v="liggende berging"/>
    <s v="Ja"/>
    <s v="Papier"/>
    <n v="4"/>
    <x v="2"/>
    <x v="0"/>
    <n v="1"/>
  </r>
  <r>
    <s v="320 x 470 x 115"/>
    <x v="14"/>
    <x v="19"/>
    <n v="115"/>
    <s v="liggende berging"/>
    <s v="Ja"/>
    <s v="Papier"/>
    <n v="6"/>
    <x v="2"/>
    <x v="1"/>
    <n v="18"/>
  </r>
  <r>
    <s v="320 x 470 x 115"/>
    <x v="14"/>
    <x v="19"/>
    <n v="115"/>
    <s v="liggende berging"/>
    <s v="Ja"/>
    <s v="Papier"/>
    <n v="1"/>
    <x v="2"/>
    <x v="1"/>
    <n v="35"/>
  </r>
  <r>
    <s v="320 x 470 x 115"/>
    <x v="14"/>
    <x v="19"/>
    <n v="115"/>
    <s v="liggende berging"/>
    <s v="Ja"/>
    <s v="Papier"/>
    <n v="4"/>
    <x v="2"/>
    <x v="1"/>
    <n v="38"/>
  </r>
  <r>
    <s v="320 x 470 x 115"/>
    <x v="14"/>
    <x v="19"/>
    <n v="115"/>
    <s v="liggende berging"/>
    <s v="Ja"/>
    <s v="Papier"/>
    <n v="4"/>
    <x v="2"/>
    <x v="1"/>
    <n v="39"/>
  </r>
  <r>
    <s v="320 x 490 x 60"/>
    <x v="14"/>
    <x v="20"/>
    <n v="60"/>
    <s v="liggende berging"/>
    <s v="Ja"/>
    <s v="Papier"/>
    <n v="5"/>
    <x v="1"/>
    <x v="0"/>
    <n v="34"/>
  </r>
  <r>
    <s v="320 x 495 x 120"/>
    <x v="14"/>
    <x v="21"/>
    <n v="120"/>
    <s v="liggende berging"/>
    <s v="Ja"/>
    <s v="Papier"/>
    <n v="2"/>
    <x v="0"/>
    <x v="0"/>
    <n v="20"/>
  </r>
  <r>
    <s v="320 x 495 x 120"/>
    <x v="14"/>
    <x v="21"/>
    <n v="120"/>
    <s v="liggende berging"/>
    <s v="Ja"/>
    <s v="Papier"/>
    <n v="2"/>
    <x v="0"/>
    <x v="0"/>
    <n v="12"/>
  </r>
  <r>
    <s v="320 x 495 x 120"/>
    <x v="14"/>
    <x v="21"/>
    <n v="120"/>
    <s v="liggende berging"/>
    <s v="Ja"/>
    <s v="Papier"/>
    <n v="1"/>
    <x v="0"/>
    <x v="0"/>
    <n v="9"/>
  </r>
  <r>
    <s v="320 x 505 x 95"/>
    <x v="14"/>
    <x v="22"/>
    <n v="95"/>
    <s v="Liggende berging (maar staande doos)"/>
    <s v="Ja"/>
    <s v="Papier"/>
    <n v="1"/>
    <x v="0"/>
    <x v="0"/>
    <n v="43"/>
  </r>
  <r>
    <s v="320 x 560 x 65"/>
    <x v="14"/>
    <x v="23"/>
    <n v="65"/>
    <s v="liggende berging"/>
    <s v="Ja"/>
    <s v="Papier"/>
    <n v="7"/>
    <x v="1"/>
    <x v="0"/>
    <n v="35"/>
  </r>
  <r>
    <s v="320 x 495 x 120"/>
    <x v="14"/>
    <x v="21"/>
    <n v="120"/>
    <s v="liggende berging"/>
    <s v="Ja"/>
    <s v="Papier"/>
    <n v="1"/>
    <x v="2"/>
    <x v="1"/>
    <n v="15"/>
  </r>
  <r>
    <s v="320 x 620 x 70"/>
    <x v="14"/>
    <x v="24"/>
    <n v="70"/>
    <s v="liggende berging"/>
    <s v="Ja"/>
    <s v="Papier"/>
    <n v="2"/>
    <x v="2"/>
    <x v="1"/>
    <n v="38"/>
  </r>
  <r>
    <s v="325 x 470 x 118"/>
    <x v="15"/>
    <x v="19"/>
    <n v="118"/>
    <s v="Liggende berging (maar staande doos)"/>
    <s v="Ja"/>
    <s v="Papier"/>
    <n v="45"/>
    <x v="0"/>
    <x v="0"/>
    <s v="0A"/>
  </r>
  <r>
    <s v="325 x 470 x 118"/>
    <x v="15"/>
    <x v="19"/>
    <n v="118"/>
    <s v="Liggende berging (maar staande doos)"/>
    <s v="Ja"/>
    <s v="Papier"/>
    <n v="1"/>
    <x v="0"/>
    <x v="0"/>
    <n v="19"/>
  </r>
  <r>
    <s v="325 x 470 x 118"/>
    <x v="15"/>
    <x v="19"/>
    <n v="118"/>
    <s v="Liggende berging (maar staande doos)"/>
    <s v="Ja"/>
    <s v="Papier"/>
    <n v="6"/>
    <x v="1"/>
    <x v="0"/>
    <n v="26"/>
  </r>
  <r>
    <s v="325 x 470 x 118"/>
    <x v="15"/>
    <x v="19"/>
    <n v="118"/>
    <s v="Liggende berging (maar staande doos)"/>
    <s v="Ja"/>
    <s v="Papier"/>
    <n v="3"/>
    <x v="1"/>
    <x v="0"/>
    <n v="14"/>
  </r>
  <r>
    <s v="325 x 470 x 118"/>
    <x v="15"/>
    <x v="19"/>
    <n v="118"/>
    <s v="Liggende berging (maar staande doos)"/>
    <s v="Ja"/>
    <s v="Papier"/>
    <n v="1"/>
    <x v="0"/>
    <x v="0"/>
    <n v="13"/>
  </r>
  <r>
    <s v="325 x 470 x 118"/>
    <x v="15"/>
    <x v="19"/>
    <n v="118"/>
    <s v="Liggende berging (maar staande doos)"/>
    <s v="Ja"/>
    <s v="Papier"/>
    <n v="5"/>
    <x v="0"/>
    <x v="0"/>
    <n v="62"/>
  </r>
  <r>
    <s v="325 x 470 x 118"/>
    <x v="15"/>
    <x v="19"/>
    <n v="118"/>
    <s v="Liggende berging (maar staande doos)"/>
    <s v="Ja"/>
    <s v="Papier"/>
    <n v="1"/>
    <x v="0"/>
    <x v="0"/>
    <n v="60"/>
  </r>
  <r>
    <s v="325 x 470 x 118"/>
    <x v="15"/>
    <x v="19"/>
    <n v="118"/>
    <s v="Liggende berging (maar staande doos)"/>
    <s v="Ja"/>
    <s v="Papier"/>
    <n v="2"/>
    <x v="0"/>
    <x v="0"/>
    <n v="60"/>
  </r>
  <r>
    <s v="330 x 425 x 140"/>
    <x v="16"/>
    <x v="10"/>
    <n v="140"/>
    <s v="Liggende berging (maar staande doos)"/>
    <s v="Ja"/>
    <s v="Papier"/>
    <n v="20"/>
    <x v="0"/>
    <x v="0"/>
    <n v="12"/>
  </r>
  <r>
    <s v="330 x 425 x 140"/>
    <x v="16"/>
    <x v="10"/>
    <n v="140"/>
    <s v="Liggende berging (maar staande doos)"/>
    <s v="Ja"/>
    <s v="Papier"/>
    <n v="1"/>
    <x v="0"/>
    <x v="0"/>
    <n v="62"/>
  </r>
  <r>
    <s v="330 x 430 x 135"/>
    <x v="16"/>
    <x v="12"/>
    <n v="135"/>
    <s v="Liggende berging (maar staande doos)"/>
    <s v="Ja"/>
    <s v="Papier"/>
    <n v="1"/>
    <x v="1"/>
    <x v="0"/>
    <n v="34"/>
  </r>
  <r>
    <s v="330 x 430 x 135"/>
    <x v="16"/>
    <x v="12"/>
    <n v="135"/>
    <s v="Liggende berging (maar staande doos)"/>
    <s v="Ja"/>
    <s v="Papier"/>
    <n v="3"/>
    <x v="1"/>
    <x v="0"/>
    <n v="19"/>
  </r>
  <r>
    <s v="330 x 430 x 135"/>
    <x v="16"/>
    <x v="12"/>
    <n v="135"/>
    <s v="Liggende berging (maar staande doos)"/>
    <s v="Ja"/>
    <s v="Papier"/>
    <n v="1"/>
    <x v="0"/>
    <x v="0"/>
    <n v="14"/>
  </r>
  <r>
    <s v="330 x 430 x 135"/>
    <x v="16"/>
    <x v="12"/>
    <n v="135"/>
    <s v="Liggende berging (maar staande doos)"/>
    <s v="Ja"/>
    <s v="Papier"/>
    <n v="1"/>
    <x v="1"/>
    <x v="0"/>
    <n v="11"/>
  </r>
  <r>
    <s v="330 x 470 x 115"/>
    <x v="16"/>
    <x v="19"/>
    <n v="115"/>
    <s v="liggende berging"/>
    <s v="Ja"/>
    <s v="Papier"/>
    <n v="6"/>
    <x v="0"/>
    <x v="0"/>
    <n v="15"/>
  </r>
  <r>
    <s v="330 x 470 x 115"/>
    <x v="16"/>
    <x v="19"/>
    <n v="115"/>
    <s v="liggende berging"/>
    <s v="Ja"/>
    <s v="Papier"/>
    <n v="9"/>
    <x v="2"/>
    <x v="0"/>
    <n v="13"/>
  </r>
  <r>
    <s v="330 x 470 x 115"/>
    <x v="16"/>
    <x v="19"/>
    <n v="115"/>
    <s v="liggende berging"/>
    <s v="Ja"/>
    <s v="Papier"/>
    <n v="11"/>
    <x v="2"/>
    <x v="1"/>
    <n v="30"/>
  </r>
  <r>
    <s v="330 x 470 x 115"/>
    <x v="16"/>
    <x v="19"/>
    <n v="115"/>
    <s v="liggende berging"/>
    <s v="Ja"/>
    <s v="Papier"/>
    <n v="1"/>
    <x v="2"/>
    <x v="1"/>
    <n v="31"/>
  </r>
  <r>
    <s v="330 x 470 x 115"/>
    <x v="16"/>
    <x v="19"/>
    <n v="115"/>
    <s v="liggende berging"/>
    <s v="Ja"/>
    <s v="Papier"/>
    <n v="1"/>
    <x v="2"/>
    <x v="1"/>
    <n v="34"/>
  </r>
  <r>
    <s v="335 x 465 x 150"/>
    <x v="17"/>
    <x v="18"/>
    <n v="150"/>
    <s v="Liggende berging (zelfgemaakt)"/>
    <s v="Ja"/>
    <s v="Papier"/>
    <n v="1"/>
    <x v="0"/>
    <x v="0"/>
    <s v="0A"/>
  </r>
  <r>
    <s v="340 x 345 x 60"/>
    <x v="18"/>
    <x v="25"/>
    <n v="60"/>
    <s v="liggende berging"/>
    <s v="Ja"/>
    <s v="Papier"/>
    <n v="32"/>
    <x v="2"/>
    <x v="1"/>
    <n v="10"/>
  </r>
  <r>
    <s v="340 x 345 x 60"/>
    <x v="18"/>
    <x v="25"/>
    <n v="60"/>
    <s v="liggende berging"/>
    <s v="Ja"/>
    <s v="Papier"/>
    <n v="64"/>
    <x v="2"/>
    <x v="1"/>
    <n v="11"/>
  </r>
  <r>
    <s v="340 x 345 x 60"/>
    <x v="18"/>
    <x v="25"/>
    <n v="60"/>
    <s v="liggende berging"/>
    <s v="Ja"/>
    <s v="Papier"/>
    <n v="84"/>
    <x v="2"/>
    <x v="1"/>
    <n v="15"/>
  </r>
  <r>
    <s v="350 x 490 x 60"/>
    <x v="19"/>
    <x v="20"/>
    <n v="60"/>
    <s v="liggende berging"/>
    <s v="Ja"/>
    <s v="Papier"/>
    <n v="1"/>
    <x v="1"/>
    <x v="0"/>
    <s v="37a"/>
  </r>
  <r>
    <s v="350 x 495 x 65"/>
    <x v="19"/>
    <x v="21"/>
    <n v="65"/>
    <s v="liggende berging"/>
    <s v="Ja"/>
    <s v="Papier"/>
    <n v="16"/>
    <x v="1"/>
    <x v="0"/>
    <n v="35"/>
  </r>
  <r>
    <s v="350 x 495 x 65"/>
    <x v="19"/>
    <x v="21"/>
    <n v="65"/>
    <s v="liggende berging"/>
    <s v="Ja"/>
    <s v="Papier"/>
    <n v="1"/>
    <x v="0"/>
    <x v="0"/>
    <n v="15"/>
  </r>
  <r>
    <s v="350 x 495 x 65"/>
    <x v="19"/>
    <x v="21"/>
    <n v="65"/>
    <s v="liggende berging"/>
    <s v="Ja"/>
    <s v="Papier"/>
    <n v="1"/>
    <x v="0"/>
    <x v="0"/>
    <n v="13"/>
  </r>
  <r>
    <s v="350 x 495 x 65"/>
    <x v="19"/>
    <x v="21"/>
    <n v="65"/>
    <s v="liggende berging"/>
    <s v="Ja"/>
    <s v="Papier"/>
    <n v="4"/>
    <x v="0"/>
    <x v="0"/>
    <n v="11"/>
  </r>
  <r>
    <s v="350 x 495 x 65"/>
    <x v="19"/>
    <x v="21"/>
    <n v="65"/>
    <s v="liggende berging"/>
    <s v="Ja"/>
    <s v="Papier"/>
    <n v="3"/>
    <x v="0"/>
    <x v="0"/>
    <n v="10"/>
  </r>
  <r>
    <s v="350 x 495 x 65"/>
    <x v="19"/>
    <x v="21"/>
    <n v="65"/>
    <s v="liggende berging"/>
    <s v="Ja"/>
    <s v="Papier"/>
    <n v="1"/>
    <x v="0"/>
    <x v="0"/>
    <n v="9"/>
  </r>
  <r>
    <s v="350 x 495 x 65"/>
    <x v="19"/>
    <x v="21"/>
    <n v="65"/>
    <s v="liggende berging"/>
    <s v="Ja"/>
    <s v="Papier"/>
    <n v="21"/>
    <x v="0"/>
    <x v="0"/>
    <n v="5"/>
  </r>
  <r>
    <s v="350 x 495 x 65"/>
    <x v="19"/>
    <x v="21"/>
    <n v="65"/>
    <s v="liggende berging"/>
    <s v="Ja"/>
    <s v="Papier"/>
    <n v="5"/>
    <x v="0"/>
    <x v="0"/>
    <n v="40"/>
  </r>
  <r>
    <s v="350 x 495 x 65"/>
    <x v="19"/>
    <x v="21"/>
    <n v="65"/>
    <s v="liggende berging"/>
    <s v="Ja"/>
    <s v="Papier"/>
    <n v="7"/>
    <x v="0"/>
    <x v="0"/>
    <n v="39"/>
  </r>
  <r>
    <s v="350 x 495 x 65"/>
    <x v="19"/>
    <x v="21"/>
    <n v="65"/>
    <s v="liggende berging"/>
    <s v="Ja"/>
    <s v="Papier"/>
    <n v="1"/>
    <x v="0"/>
    <x v="0"/>
    <n v="36"/>
  </r>
  <r>
    <s v="350 x 495 x 65"/>
    <x v="19"/>
    <x v="21"/>
    <n v="65"/>
    <s v="liggende berging"/>
    <s v="Ja"/>
    <s v="Papier"/>
    <n v="1"/>
    <x v="0"/>
    <x v="0"/>
    <n v="35"/>
  </r>
  <r>
    <s v="350 x 495 x 65"/>
    <x v="19"/>
    <x v="21"/>
    <n v="65"/>
    <s v="liggende berging"/>
    <s v="Ja"/>
    <s v="Papier"/>
    <n v="1"/>
    <x v="0"/>
    <x v="0"/>
    <n v="33"/>
  </r>
  <r>
    <s v="350 x 495 x 65"/>
    <x v="19"/>
    <x v="21"/>
    <n v="65"/>
    <s v="liggende berging"/>
    <s v="Ja"/>
    <s v="Papier"/>
    <n v="1"/>
    <x v="0"/>
    <x v="0"/>
    <n v="31"/>
  </r>
  <r>
    <s v="350 x 495 x 65"/>
    <x v="19"/>
    <x v="21"/>
    <n v="65"/>
    <s v="liggende berging"/>
    <s v="Ja"/>
    <s v="Papier"/>
    <n v="3"/>
    <x v="0"/>
    <x v="0"/>
    <n v="30"/>
  </r>
  <r>
    <s v="350 x 495 x 65"/>
    <x v="19"/>
    <x v="21"/>
    <n v="65"/>
    <s v="liggende berging"/>
    <s v="Ja"/>
    <s v="Papier"/>
    <n v="4"/>
    <x v="0"/>
    <x v="0"/>
    <n v="65"/>
  </r>
  <r>
    <s v="350 x 495 x 65"/>
    <x v="19"/>
    <x v="21"/>
    <n v="65"/>
    <s v="liggende berging"/>
    <s v="Ja"/>
    <s v="Papier"/>
    <n v="1"/>
    <x v="0"/>
    <x v="0"/>
    <n v="64"/>
  </r>
  <r>
    <s v="350 x 495 x 65"/>
    <x v="19"/>
    <x v="21"/>
    <n v="65"/>
    <s v="liggende berging"/>
    <s v="Ja"/>
    <s v="Papier"/>
    <n v="1"/>
    <x v="0"/>
    <x v="0"/>
    <n v="62"/>
  </r>
  <r>
    <s v="350 x 495 x 65"/>
    <x v="19"/>
    <x v="21"/>
    <n v="65"/>
    <s v="liggende berging"/>
    <s v="Ja"/>
    <s v="Papier"/>
    <n v="1"/>
    <x v="0"/>
    <x v="0"/>
    <n v="61"/>
  </r>
  <r>
    <s v="350 x 495 x 65"/>
    <x v="19"/>
    <x v="21"/>
    <n v="65"/>
    <s v="liggende berging"/>
    <s v="Ja"/>
    <s v="Papier"/>
    <n v="4"/>
    <x v="0"/>
    <x v="0"/>
    <n v="61"/>
  </r>
  <r>
    <s v="350 x 495 x 65"/>
    <x v="19"/>
    <x v="21"/>
    <n v="65"/>
    <s v="liggende berging"/>
    <s v="Ja"/>
    <s v="Papier"/>
    <n v="14"/>
    <x v="0"/>
    <x v="0"/>
    <n v="60"/>
  </r>
  <r>
    <s v="350 x 495 x 65"/>
    <x v="19"/>
    <x v="21"/>
    <n v="65"/>
    <s v="liggende berging"/>
    <s v="Ja"/>
    <s v="Papier"/>
    <n v="1"/>
    <x v="0"/>
    <x v="0"/>
    <n v="59"/>
  </r>
  <r>
    <s v="350 x 495 x 65"/>
    <x v="19"/>
    <x v="21"/>
    <n v="65"/>
    <s v="liggende berging"/>
    <s v="Ja"/>
    <s v="Papier"/>
    <n v="8"/>
    <x v="0"/>
    <x v="0"/>
    <n v="59"/>
  </r>
  <r>
    <s v="350 x 495 x 65"/>
    <x v="19"/>
    <x v="21"/>
    <n v="65"/>
    <s v="liggende berging"/>
    <s v="Ja"/>
    <s v="Papier"/>
    <n v="2"/>
    <x v="0"/>
    <x v="0"/>
    <n v="55"/>
  </r>
  <r>
    <s v="355 x 495 x  60"/>
    <x v="20"/>
    <x v="21"/>
    <n v="60"/>
    <s v="liggende berging"/>
    <s v="Ja"/>
    <s v="Papier"/>
    <n v="6"/>
    <x v="0"/>
    <x v="0"/>
    <s v="0A"/>
  </r>
  <r>
    <s v="355 x 495 x  60"/>
    <x v="20"/>
    <x v="21"/>
    <n v="60"/>
    <s v="liggende berging"/>
    <s v="Ja"/>
    <s v="Papier"/>
    <n v="1"/>
    <x v="0"/>
    <x v="0"/>
    <s v="0A"/>
  </r>
  <r>
    <s v="355 x 495 x  60"/>
    <x v="20"/>
    <x v="21"/>
    <n v="60"/>
    <s v="liggende berging"/>
    <s v="Ja"/>
    <s v="Papier"/>
    <n v="2"/>
    <x v="0"/>
    <x v="0"/>
    <n v="18"/>
  </r>
  <r>
    <s v="355 x 495 x  60"/>
    <x v="20"/>
    <x v="21"/>
    <n v="60"/>
    <s v="liggende berging"/>
    <s v="Ja"/>
    <s v="Papier"/>
    <n v="1"/>
    <x v="1"/>
    <x v="0"/>
    <n v="34"/>
  </r>
  <r>
    <s v="355 x 495 x  60"/>
    <x v="20"/>
    <x v="21"/>
    <n v="60"/>
    <s v="liggende berging"/>
    <s v="Ja"/>
    <s v="Papier"/>
    <n v="1"/>
    <x v="1"/>
    <x v="0"/>
    <n v="14"/>
  </r>
  <r>
    <s v="355 x 495 x  60"/>
    <x v="20"/>
    <x v="21"/>
    <n v="60"/>
    <s v="liggende berging"/>
    <s v="Ja"/>
    <s v="Papier"/>
    <n v="2"/>
    <x v="0"/>
    <x v="0"/>
    <n v="13"/>
  </r>
  <r>
    <s v="355 x 495 x  60"/>
    <x v="20"/>
    <x v="21"/>
    <n v="60"/>
    <s v="liggende berging"/>
    <s v="Ja"/>
    <s v="Papier"/>
    <n v="10"/>
    <x v="0"/>
    <x v="0"/>
    <n v="11"/>
  </r>
  <r>
    <s v="355 x 495 x  60"/>
    <x v="20"/>
    <x v="21"/>
    <n v="60"/>
    <s v="liggende berging"/>
    <s v="Ja"/>
    <s v="Papier"/>
    <n v="5"/>
    <x v="0"/>
    <x v="0"/>
    <n v="3"/>
  </r>
  <r>
    <s v="355 x 495 x  60"/>
    <x v="20"/>
    <x v="21"/>
    <n v="60"/>
    <s v="liggende berging"/>
    <s v="Ja"/>
    <s v="Papier"/>
    <n v="14"/>
    <x v="0"/>
    <x v="0"/>
    <n v="60"/>
  </r>
  <r>
    <s v="355 x 495 x  60"/>
    <x v="20"/>
    <x v="21"/>
    <n v="60"/>
    <s v="liggende berging"/>
    <s v="Ja"/>
    <s v="Papier"/>
    <n v="3"/>
    <x v="0"/>
    <x v="0"/>
    <n v="60"/>
  </r>
  <r>
    <s v="355 x 495 x  60"/>
    <x v="20"/>
    <x v="21"/>
    <n v="60"/>
    <s v="liggende berging"/>
    <s v="Ja"/>
    <s v="Papier"/>
    <n v="2"/>
    <x v="2"/>
    <x v="1"/>
    <n v="14"/>
  </r>
  <r>
    <s v="355 x 495 x  60"/>
    <x v="20"/>
    <x v="21"/>
    <n v="60"/>
    <s v="liggende berging"/>
    <s v="Ja"/>
    <s v="Papier"/>
    <n v="1"/>
    <x v="2"/>
    <x v="1"/>
    <n v="17"/>
  </r>
  <r>
    <s v="355 x 495 x  60"/>
    <x v="20"/>
    <x v="21"/>
    <n v="60"/>
    <s v="liggende berging"/>
    <s v="Ja"/>
    <s v="Papier"/>
    <n v="1"/>
    <x v="2"/>
    <x v="1"/>
    <n v="18"/>
  </r>
  <r>
    <s v="355 x 495 x  60"/>
    <x v="20"/>
    <x v="21"/>
    <n v="60"/>
    <s v="liggende berging"/>
    <s v="Ja"/>
    <s v="Papier"/>
    <n v="2"/>
    <x v="2"/>
    <x v="1"/>
    <n v="21"/>
  </r>
  <r>
    <s v="355 x 495 x  60"/>
    <x v="20"/>
    <x v="21"/>
    <n v="60"/>
    <s v="liggende berging"/>
    <s v="Ja"/>
    <s v="Papier"/>
    <n v="1"/>
    <x v="2"/>
    <x v="1"/>
    <n v="26"/>
  </r>
  <r>
    <s v="355 x 495 x  60"/>
    <x v="20"/>
    <x v="21"/>
    <n v="60"/>
    <s v="liggende berging"/>
    <s v="Ja"/>
    <s v="Papier"/>
    <n v="1"/>
    <x v="2"/>
    <x v="1"/>
    <n v="28"/>
  </r>
  <r>
    <s v="355 x 495 x  60"/>
    <x v="20"/>
    <x v="21"/>
    <n v="60"/>
    <s v="liggende berging"/>
    <s v="Ja"/>
    <s v="Papier"/>
    <n v="1"/>
    <x v="2"/>
    <x v="1"/>
    <n v="31"/>
  </r>
  <r>
    <s v="355 x 495 x 30"/>
    <x v="20"/>
    <x v="21"/>
    <n v="30"/>
    <s v="liggende berging"/>
    <s v="Ja"/>
    <s v="Papier"/>
    <n v="1"/>
    <x v="2"/>
    <x v="1"/>
    <n v="20"/>
  </r>
  <r>
    <s v="355 x 495 x  60"/>
    <x v="20"/>
    <x v="21"/>
    <n v="60"/>
    <s v="liggende berging"/>
    <s v="Ja"/>
    <s v="Papier"/>
    <n v="1"/>
    <x v="0"/>
    <x v="0"/>
    <n v="57"/>
  </r>
  <r>
    <s v="355 x 495 x  60"/>
    <x v="20"/>
    <x v="21"/>
    <n v="60"/>
    <s v="liggende berging"/>
    <s v="Ja"/>
    <s v="Papier"/>
    <n v="4"/>
    <x v="0"/>
    <x v="0"/>
    <n v="54"/>
  </r>
  <r>
    <s v="355 x 495 x  60"/>
    <x v="20"/>
    <x v="21"/>
    <n v="60"/>
    <s v="liggende berging"/>
    <s v="Ja"/>
    <s v="Papier"/>
    <n v="1"/>
    <x v="2"/>
    <x v="0"/>
    <n v="13"/>
  </r>
  <r>
    <s v="360 x 360 x 25"/>
    <x v="21"/>
    <x v="26"/>
    <n v="25"/>
    <s v="los stuk in omslag"/>
    <s v="Ja"/>
    <s v="Papier"/>
    <n v="2"/>
    <x v="1"/>
    <x v="0"/>
    <n v="3"/>
  </r>
  <r>
    <s v="360 x 480 x 15"/>
    <x v="21"/>
    <x v="27"/>
    <n v="15"/>
    <s v="liggende berging (boek)"/>
    <s v="Ja"/>
    <s v="Papier"/>
    <n v="40"/>
    <x v="1"/>
    <x v="0"/>
    <n v="13"/>
  </r>
  <r>
    <s v="360 x 480 x 30"/>
    <x v="21"/>
    <x v="27"/>
    <n v="30"/>
    <s v="liggende berging (boek)"/>
    <s v="Ja"/>
    <s v="Papier"/>
    <n v="8"/>
    <x v="1"/>
    <x v="0"/>
    <n v="13"/>
  </r>
  <r>
    <s v="360 x 500 x 65"/>
    <x v="21"/>
    <x v="3"/>
    <n v="65"/>
    <s v="liggende berging"/>
    <s v="Ja"/>
    <s v="Papier"/>
    <n v="2"/>
    <x v="1"/>
    <x v="0"/>
    <n v="14"/>
  </r>
  <r>
    <s v="365 x 530 x 60"/>
    <x v="22"/>
    <x v="28"/>
    <n v="60"/>
    <s v="liggende berging"/>
    <s v="Ja"/>
    <s v="Papier"/>
    <n v="2"/>
    <x v="0"/>
    <x v="0"/>
    <s v="0A"/>
  </r>
  <r>
    <s v="365 x 530 x 60"/>
    <x v="22"/>
    <x v="28"/>
    <n v="60"/>
    <s v="liggende berging"/>
    <s v="Ja"/>
    <s v="Papier"/>
    <n v="10"/>
    <x v="0"/>
    <x v="0"/>
    <n v="42"/>
  </r>
  <r>
    <s v="365 x 530 x 60"/>
    <x v="22"/>
    <x v="28"/>
    <n v="60"/>
    <s v="liggende berging"/>
    <s v="Ja"/>
    <s v="Papier"/>
    <n v="97"/>
    <x v="0"/>
    <x v="0"/>
    <n v="41"/>
  </r>
  <r>
    <s v="365 x 605 x 40"/>
    <x v="22"/>
    <x v="29"/>
    <n v="40"/>
    <s v="liggende berging"/>
    <s v="Ja"/>
    <s v="Papier"/>
    <n v="1"/>
    <x v="2"/>
    <x v="1"/>
    <n v="38"/>
  </r>
  <r>
    <s v="370 x 165 x 120"/>
    <x v="23"/>
    <x v="0"/>
    <n v="120"/>
    <s v="Microfiche-doos"/>
    <s v="Ja"/>
    <s v="Papier"/>
    <n v="14"/>
    <x v="0"/>
    <x v="0"/>
    <n v="27"/>
  </r>
  <r>
    <s v="370 x 165 x 120"/>
    <x v="23"/>
    <x v="0"/>
    <n v="120"/>
    <s v="Microfiche-doos"/>
    <s v="Ja"/>
    <m/>
    <n v="3"/>
    <x v="1"/>
    <x v="0"/>
    <n v="8"/>
  </r>
  <r>
    <s v="370 x 165 x 120"/>
    <x v="23"/>
    <x v="0"/>
    <n v="120"/>
    <s v="Microfiche-doos"/>
    <s v="Ja"/>
    <s v="Papier"/>
    <n v="40"/>
    <x v="0"/>
    <x v="0"/>
    <n v="66"/>
  </r>
  <r>
    <s v="375 x 500 x 120"/>
    <x v="24"/>
    <x v="3"/>
    <n v="120"/>
    <s v="liggende berging"/>
    <s v="Ja"/>
    <s v="Papier"/>
    <n v="3"/>
    <x v="2"/>
    <x v="1"/>
    <n v="35"/>
  </r>
  <r>
    <s v="375 x 500 x 120"/>
    <x v="24"/>
    <x v="3"/>
    <n v="120"/>
    <s v="liggende berging"/>
    <s v="Ja"/>
    <s v="Papier"/>
    <n v="3"/>
    <x v="2"/>
    <x v="1"/>
    <n v="36"/>
  </r>
  <r>
    <s v="375 x 500 x 120"/>
    <x v="24"/>
    <x v="3"/>
    <n v="120"/>
    <s v="liggende berging"/>
    <s v="Ja"/>
    <s v="Papier"/>
    <n v="8"/>
    <x v="2"/>
    <x v="1"/>
    <n v="37"/>
  </r>
  <r>
    <s v="375 x 500 x 120"/>
    <x v="24"/>
    <x v="3"/>
    <n v="120"/>
    <s v="liggende berging"/>
    <s v="Ja"/>
    <s v="Papier"/>
    <n v="1"/>
    <x v="1"/>
    <x v="0"/>
    <n v="9"/>
  </r>
  <r>
    <s v="375 x 500 x 120"/>
    <x v="24"/>
    <x v="3"/>
    <n v="120"/>
    <s v="liggende berging"/>
    <s v="Ja"/>
    <s v="Papier"/>
    <n v="1"/>
    <x v="1"/>
    <x v="0"/>
    <n v="1"/>
  </r>
  <r>
    <s v="380 x 275 x 140"/>
    <x v="25"/>
    <x v="30"/>
    <n v="140"/>
    <s v="liggende berging"/>
    <s v="Ja"/>
    <s v="Papier"/>
    <n v="1"/>
    <x v="2"/>
    <x v="1"/>
    <n v="34"/>
  </r>
  <r>
    <s v="380 x 275 x 140"/>
    <x v="25"/>
    <x v="30"/>
    <n v="140"/>
    <s v="liggende berging"/>
    <s v="Ja"/>
    <s v="Papier"/>
    <n v="7"/>
    <x v="0"/>
    <x v="0"/>
    <s v="0A"/>
  </r>
  <r>
    <s v="380 x 500 x 130"/>
    <x v="25"/>
    <x v="3"/>
    <n v="130"/>
    <s v="liggende berging"/>
    <s v="Ja"/>
    <s v="Papier"/>
    <n v="1"/>
    <x v="1"/>
    <x v="0"/>
    <s v="37b"/>
  </r>
  <r>
    <s v="380 x ?? x 540"/>
    <x v="25"/>
    <x v="31"/>
    <n v="540"/>
    <s v="Krantenboek (onverpakt)"/>
    <s v="Ja"/>
    <s v="Papier"/>
    <n v="27"/>
    <x v="0"/>
    <x v="0"/>
    <n v="0"/>
  </r>
  <r>
    <s v="380 x ?? x 540"/>
    <x v="25"/>
    <x v="31"/>
    <n v="540"/>
    <s v="Krantenboek (onverpakt)"/>
    <s v="Ja"/>
    <s v="Papier"/>
    <n v="2"/>
    <x v="0"/>
    <x v="0"/>
    <n v="3"/>
  </r>
  <r>
    <s v="385 x 185 x 120"/>
    <x v="26"/>
    <x v="32"/>
    <n v="120"/>
    <s v="schoenendoos"/>
    <s v="Ja"/>
    <s v="Papier"/>
    <n v="2"/>
    <x v="2"/>
    <x v="1"/>
    <n v="13"/>
  </r>
  <r>
    <s v="385 x 185 x 120"/>
    <x v="26"/>
    <x v="32"/>
    <n v="120"/>
    <s v="schoenendoos"/>
    <s v="Ja"/>
    <m/>
    <n v="1"/>
    <x v="1"/>
    <x v="0"/>
    <n v="27"/>
  </r>
  <r>
    <s v="385 x 185 x 120"/>
    <x v="26"/>
    <x v="32"/>
    <n v="120"/>
    <s v="schoenendoos"/>
    <s v="Ja"/>
    <s v="Papier"/>
    <n v="25"/>
    <x v="0"/>
    <x v="0"/>
    <n v="66"/>
  </r>
  <r>
    <s v="385 x 235 x 165"/>
    <x v="26"/>
    <x v="6"/>
    <n v="165"/>
    <s v="schoenendoos"/>
    <s v="Ja"/>
    <s v="Papier"/>
    <n v="4"/>
    <x v="2"/>
    <x v="1"/>
    <n v="12"/>
  </r>
  <r>
    <s v="385x 350 x 30"/>
    <x v="26"/>
    <x v="8"/>
    <n v="30"/>
    <s v="liggende berging (boek)"/>
    <s v="Ja"/>
    <s v="Papier"/>
    <n v="1"/>
    <x v="1"/>
    <x v="0"/>
    <n v="11"/>
  </r>
  <r>
    <s v="385 x 480 x 200"/>
    <x v="26"/>
    <x v="27"/>
    <n v="200"/>
    <s v="liggende berging"/>
    <s v="Ja"/>
    <s v="Papier"/>
    <n v="3"/>
    <x v="0"/>
    <x v="0"/>
    <n v="11"/>
  </r>
  <r>
    <s v="385 x 480 x 200"/>
    <x v="26"/>
    <x v="27"/>
    <n v="200"/>
    <s v="liggende berging"/>
    <s v="Ja"/>
    <s v="Papier"/>
    <n v="1"/>
    <x v="0"/>
    <x v="0"/>
    <n v="5"/>
  </r>
  <r>
    <s v="385 x 485 x 270"/>
    <x v="26"/>
    <x v="33"/>
    <n v="270"/>
    <s v="liggende berging"/>
    <s v="Ja"/>
    <s v="Papier"/>
    <n v="2"/>
    <x v="0"/>
    <x v="0"/>
    <n v="11"/>
  </r>
  <r>
    <s v="385 x 550 x 120"/>
    <x v="26"/>
    <x v="34"/>
    <n v="120"/>
    <s v="liggende berging"/>
    <s v="Ja"/>
    <s v="Papier"/>
    <n v="5"/>
    <x v="0"/>
    <x v="0"/>
    <s v="0A"/>
  </r>
  <r>
    <s v="385 x 550 x 120"/>
    <x v="26"/>
    <x v="34"/>
    <n v="120"/>
    <s v="liggende berging"/>
    <s v="Ja"/>
    <s v="Papier"/>
    <n v="6"/>
    <x v="2"/>
    <x v="1"/>
    <n v="13"/>
  </r>
  <r>
    <s v="385 x 550 x 120"/>
    <x v="26"/>
    <x v="34"/>
    <n v="120"/>
    <s v="liggende berging"/>
    <s v="Ja"/>
    <s v="Papier"/>
    <n v="1"/>
    <x v="2"/>
    <x v="1"/>
    <n v="18"/>
  </r>
  <r>
    <s v="385 x 550 x 120"/>
    <x v="26"/>
    <x v="34"/>
    <n v="120"/>
    <s v="liggende berging"/>
    <s v="Ja"/>
    <s v="Papier"/>
    <n v="1"/>
    <x v="2"/>
    <x v="1"/>
    <n v="24"/>
  </r>
  <r>
    <s v="385 x 550 x 120"/>
    <x v="26"/>
    <x v="34"/>
    <n v="120"/>
    <s v="liggende berging"/>
    <s v="Ja"/>
    <s v="Papier"/>
    <n v="19"/>
    <x v="0"/>
    <x v="0"/>
    <s v="0A"/>
  </r>
  <r>
    <s v="385 x 550 x 120"/>
    <x v="26"/>
    <x v="34"/>
    <n v="120"/>
    <s v="liggende berging"/>
    <s v="Ja"/>
    <s v="Papier"/>
    <n v="6"/>
    <x v="0"/>
    <x v="0"/>
    <s v="0A"/>
  </r>
  <r>
    <s v="385 x 550 x 120"/>
    <x v="26"/>
    <x v="34"/>
    <n v="120"/>
    <s v="liggende berging"/>
    <s v="Ja"/>
    <s v="Papier"/>
    <n v="7"/>
    <x v="0"/>
    <x v="0"/>
    <s v="0A"/>
  </r>
  <r>
    <s v="385 x 550 x 120"/>
    <x v="26"/>
    <x v="34"/>
    <n v="120"/>
    <s v="liggende berging"/>
    <s v="Ja"/>
    <s v="Papier"/>
    <n v="15"/>
    <x v="0"/>
    <x v="0"/>
    <s v="0A"/>
  </r>
  <r>
    <s v="385 x 550 x 120"/>
    <x v="26"/>
    <x v="34"/>
    <n v="120"/>
    <s v="liggende berging"/>
    <s v="Ja"/>
    <s v="Papier"/>
    <n v="6"/>
    <x v="0"/>
    <x v="0"/>
    <s v="0A"/>
  </r>
  <r>
    <s v="385 x 550 x 120"/>
    <x v="26"/>
    <x v="34"/>
    <n v="120"/>
    <s v="liggende berging"/>
    <s v="Ja"/>
    <s v="Papier"/>
    <n v="6"/>
    <x v="0"/>
    <x v="0"/>
    <s v="0A"/>
  </r>
  <r>
    <s v="385 x 550 x 120"/>
    <x v="26"/>
    <x v="34"/>
    <n v="120"/>
    <s v="liggende berging"/>
    <s v="Ja"/>
    <s v="Papier"/>
    <n v="6"/>
    <x v="0"/>
    <x v="0"/>
    <s v="0A"/>
  </r>
  <r>
    <s v="385 x 550 x 120"/>
    <x v="26"/>
    <x v="34"/>
    <n v="120"/>
    <s v="liggende berging"/>
    <s v="Ja"/>
    <s v="Papier"/>
    <n v="5"/>
    <x v="0"/>
    <x v="0"/>
    <s v="0B"/>
  </r>
  <r>
    <s v="385 x 550 x 120"/>
    <x v="26"/>
    <x v="34"/>
    <n v="120"/>
    <s v="liggende berging"/>
    <s v="Ja"/>
    <s v="Papier"/>
    <n v="3"/>
    <x v="0"/>
    <x v="0"/>
    <s v="0B"/>
  </r>
  <r>
    <s v="385 x 550 x 120"/>
    <x v="26"/>
    <x v="34"/>
    <n v="120"/>
    <s v="liggende berging"/>
    <s v="Ja"/>
    <s v="Papier"/>
    <n v="1"/>
    <x v="0"/>
    <x v="0"/>
    <s v="0B"/>
  </r>
  <r>
    <s v="385 x 550 x 120"/>
    <x v="26"/>
    <x v="34"/>
    <n v="120"/>
    <s v="liggende berging"/>
    <s v="Ja"/>
    <s v="Papier"/>
    <n v="5"/>
    <x v="0"/>
    <x v="0"/>
    <s v="0B"/>
  </r>
  <r>
    <s v="385 x 550 x 120"/>
    <x v="26"/>
    <x v="34"/>
    <n v="120"/>
    <s v="liggende berging"/>
    <s v="Ja"/>
    <s v="Papier"/>
    <n v="6"/>
    <x v="0"/>
    <x v="0"/>
    <s v="0B"/>
  </r>
  <r>
    <s v="385 x 550 x 120"/>
    <x v="26"/>
    <x v="34"/>
    <n v="120"/>
    <s v="liggende berging"/>
    <s v="Ja"/>
    <s v="Papier"/>
    <n v="5"/>
    <x v="0"/>
    <x v="0"/>
    <s v="0B"/>
  </r>
  <r>
    <s v="385 x 550 x 120"/>
    <x v="26"/>
    <x v="34"/>
    <n v="120"/>
    <s v="liggende berging"/>
    <s v="Ja"/>
    <s v="Papier"/>
    <n v="8"/>
    <x v="0"/>
    <x v="0"/>
    <s v="0B"/>
  </r>
  <r>
    <s v="385 x 550 x 120"/>
    <x v="26"/>
    <x v="34"/>
    <n v="120"/>
    <s v="liggende berging"/>
    <s v="Ja"/>
    <s v="Papier"/>
    <n v="8"/>
    <x v="0"/>
    <x v="0"/>
    <s v="0B"/>
  </r>
  <r>
    <s v="385 x 550 x 120"/>
    <x v="26"/>
    <x v="34"/>
    <n v="120"/>
    <s v="liggende berging"/>
    <s v="Ja"/>
    <s v="Papier"/>
    <n v="4"/>
    <x v="0"/>
    <x v="0"/>
    <s v="0B"/>
  </r>
  <r>
    <s v="385 x 550 x 120"/>
    <x v="26"/>
    <x v="34"/>
    <n v="120"/>
    <s v="liggende berging"/>
    <s v="Ja"/>
    <s v="Papier"/>
    <n v="6"/>
    <x v="0"/>
    <x v="0"/>
    <s v="0B"/>
  </r>
  <r>
    <s v="385 x 550 x 120"/>
    <x v="26"/>
    <x v="34"/>
    <n v="120"/>
    <s v="liggende berging"/>
    <s v="Ja"/>
    <s v="Papier"/>
    <n v="8"/>
    <x v="0"/>
    <x v="0"/>
    <s v="0B"/>
  </r>
  <r>
    <s v="385 x 550 x 120"/>
    <x v="26"/>
    <x v="34"/>
    <n v="120"/>
    <s v="liggende berging"/>
    <s v="Ja"/>
    <s v="Papier"/>
    <n v="5"/>
    <x v="0"/>
    <x v="0"/>
    <s v="0B"/>
  </r>
  <r>
    <s v="385 x 550 x 120"/>
    <x v="26"/>
    <x v="34"/>
    <n v="120"/>
    <s v="liggende berging"/>
    <s v="Ja"/>
    <s v="Papier"/>
    <n v="1"/>
    <x v="0"/>
    <x v="0"/>
    <n v="11"/>
  </r>
  <r>
    <s v="385 x 550 x 120"/>
    <x v="26"/>
    <x v="34"/>
    <n v="120"/>
    <s v="liggende berging"/>
    <s v="Ja"/>
    <s v="Papier"/>
    <n v="2"/>
    <x v="0"/>
    <x v="0"/>
    <n v="4"/>
  </r>
  <r>
    <s v="385 x 550 x 120"/>
    <x v="26"/>
    <x v="34"/>
    <n v="120"/>
    <s v="liggende berging"/>
    <s v="Ja"/>
    <s v="Papier"/>
    <n v="5"/>
    <x v="0"/>
    <x v="0"/>
    <n v="41"/>
  </r>
  <r>
    <s v="385 x 550 x 120"/>
    <x v="26"/>
    <x v="34"/>
    <n v="120"/>
    <s v="liggende berging"/>
    <s v="Ja"/>
    <s v="Papier"/>
    <n v="20"/>
    <x v="0"/>
    <x v="0"/>
    <n v="36"/>
  </r>
  <r>
    <s v="385 x 550 x 120"/>
    <x v="26"/>
    <x v="34"/>
    <n v="120"/>
    <s v="liggende berging"/>
    <s v="Ja"/>
    <s v="Papier"/>
    <n v="2"/>
    <x v="0"/>
    <x v="0"/>
    <n v="35"/>
  </r>
  <r>
    <s v="385 x 550 x 120"/>
    <x v="26"/>
    <x v="34"/>
    <n v="120"/>
    <s v="liggende berging"/>
    <s v="Ja"/>
    <s v="Papier"/>
    <n v="3"/>
    <x v="0"/>
    <x v="0"/>
    <n v="31"/>
  </r>
  <r>
    <s v="385 x 550 x 120"/>
    <x v="26"/>
    <x v="34"/>
    <n v="120"/>
    <s v="liggende berging"/>
    <s v="Ja"/>
    <s v="Papier"/>
    <n v="1"/>
    <x v="1"/>
    <x v="0"/>
    <n v="11"/>
  </r>
  <r>
    <s v="385 x 550 x 120"/>
    <x v="26"/>
    <x v="34"/>
    <n v="120"/>
    <s v="liggende berging"/>
    <s v="Ja"/>
    <s v="Papier"/>
    <n v="4"/>
    <x v="1"/>
    <x v="0"/>
    <n v="10"/>
  </r>
  <r>
    <s v="385 x 550 x 120"/>
    <x v="26"/>
    <x v="34"/>
    <n v="120"/>
    <s v="liggende berging"/>
    <s v="Ja"/>
    <s v="Papier"/>
    <n v="3"/>
    <x v="1"/>
    <x v="0"/>
    <n v="8"/>
  </r>
  <r>
    <s v="385 x 550 x 120"/>
    <x v="26"/>
    <x v="34"/>
    <n v="120"/>
    <s v="liggende berging"/>
    <s v="Ja"/>
    <s v="Papier"/>
    <n v="1"/>
    <x v="0"/>
    <x v="0"/>
    <n v="66"/>
  </r>
  <r>
    <s v="385 x 550 x 120"/>
    <x v="26"/>
    <x v="34"/>
    <n v="120"/>
    <s v="liggende berging"/>
    <s v="Ja"/>
    <s v="Papier"/>
    <n v="1"/>
    <x v="0"/>
    <x v="0"/>
    <n v="60"/>
  </r>
  <r>
    <s v="385 x 550 x 120"/>
    <x v="26"/>
    <x v="34"/>
    <n v="120"/>
    <s v="liggende berging"/>
    <s v="Ja"/>
    <s v="Papier"/>
    <n v="1"/>
    <x v="0"/>
    <x v="0"/>
    <n v="59"/>
  </r>
  <r>
    <s v="385 x 550 x 160"/>
    <x v="26"/>
    <x v="34"/>
    <n v="160"/>
    <s v="Liggende berging (zelfgemaakt)"/>
    <s v="Ja"/>
    <s v="Papier"/>
    <n v="1"/>
    <x v="0"/>
    <x v="0"/>
    <s v="0B"/>
  </r>
  <r>
    <s v="390 x 130 x 165"/>
    <x v="27"/>
    <x v="35"/>
    <n v="165"/>
    <s v="schoenendoos"/>
    <s v="Ja"/>
    <s v="Papier"/>
    <n v="4"/>
    <x v="2"/>
    <x v="1"/>
    <n v="12"/>
  </r>
  <r>
    <s v="390 x 265 x 220"/>
    <x v="27"/>
    <x v="36"/>
    <n v="220"/>
    <s v="schoenendoos"/>
    <s v="Ja"/>
    <s v="harde schijf"/>
    <n v="2"/>
    <x v="2"/>
    <x v="1"/>
    <n v="13"/>
  </r>
  <r>
    <s v="390 x 265 x 220"/>
    <x v="27"/>
    <x v="36"/>
    <n v="220"/>
    <s v="schoenendoos"/>
    <s v="Ja"/>
    <s v="Papier"/>
    <n v="9"/>
    <x v="2"/>
    <x v="1"/>
    <n v="18"/>
  </r>
  <r>
    <s v="390 x 265 x 220"/>
    <x v="27"/>
    <x v="36"/>
    <n v="220"/>
    <s v="schoenendoos"/>
    <s v="Ja"/>
    <s v="Papier"/>
    <n v="6"/>
    <x v="2"/>
    <x v="1"/>
    <n v="20"/>
  </r>
  <r>
    <s v="390 x 265 x 220"/>
    <x v="27"/>
    <x v="36"/>
    <n v="220"/>
    <s v="schoenendoos"/>
    <s v="Ja"/>
    <s v="Papier"/>
    <n v="7"/>
    <x v="2"/>
    <x v="1"/>
    <n v="21"/>
  </r>
  <r>
    <s v="390 x 265 x 220"/>
    <x v="27"/>
    <x v="36"/>
    <n v="220"/>
    <s v="schoenendoos"/>
    <s v="Ja"/>
    <s v="Papier"/>
    <n v="4"/>
    <x v="2"/>
    <x v="1"/>
    <n v="31"/>
  </r>
  <r>
    <s v="390 x 265 x 220"/>
    <x v="27"/>
    <x v="36"/>
    <n v="220"/>
    <s v="schoenendoos"/>
    <s v="Ja"/>
    <s v="Papier"/>
    <n v="6"/>
    <x v="0"/>
    <x v="0"/>
    <s v="0A"/>
  </r>
  <r>
    <s v="390 x 265 x 220"/>
    <x v="27"/>
    <x v="36"/>
    <n v="220"/>
    <s v="schoenendoos"/>
    <s v="Ja"/>
    <s v="Papier"/>
    <n v="2"/>
    <x v="0"/>
    <x v="0"/>
    <s v="0A"/>
  </r>
  <r>
    <s v="390 x 265 x 220"/>
    <x v="27"/>
    <x v="36"/>
    <n v="220"/>
    <s v="schoenendoos"/>
    <s v="Ja"/>
    <s v="Papier"/>
    <n v="1"/>
    <x v="0"/>
    <x v="0"/>
    <s v="0A"/>
  </r>
  <r>
    <s v="390 x 265 x 220"/>
    <x v="27"/>
    <x v="36"/>
    <n v="220"/>
    <s v="schoenendoos"/>
    <s v="Ja"/>
    <s v="Papier"/>
    <n v="1"/>
    <x v="0"/>
    <x v="0"/>
    <s v="0B"/>
  </r>
  <r>
    <s v="390 x 265 x 220"/>
    <x v="27"/>
    <x v="36"/>
    <n v="220"/>
    <s v="schoenendoos"/>
    <s v="Ja"/>
    <s v="Papier"/>
    <n v="25"/>
    <x v="0"/>
    <x v="0"/>
    <s v="0B"/>
  </r>
  <r>
    <s v="390 x 265 x 220"/>
    <x v="27"/>
    <x v="36"/>
    <n v="220"/>
    <s v="schoenendoos"/>
    <s v="Ja"/>
    <m/>
    <n v="3"/>
    <x v="1"/>
    <x v="0"/>
    <n v="14"/>
  </r>
  <r>
    <s v="390 x 265 x 220"/>
    <x v="27"/>
    <x v="36"/>
    <n v="220"/>
    <s v="schoenendoos"/>
    <s v="Ja"/>
    <s v="Papier"/>
    <n v="3"/>
    <x v="0"/>
    <x v="0"/>
    <n v="9"/>
  </r>
  <r>
    <s v="390 x 265 x 220"/>
    <x v="27"/>
    <x v="36"/>
    <n v="220"/>
    <s v="schoenendoos"/>
    <s v="Ja"/>
    <s v="Papier"/>
    <n v="4"/>
    <x v="0"/>
    <x v="0"/>
    <n v="8"/>
  </r>
  <r>
    <s v="390 x 265 x 220"/>
    <x v="27"/>
    <x v="36"/>
    <n v="220"/>
    <s v="schoenendoos"/>
    <s v="Ja"/>
    <s v="Papier"/>
    <n v="27"/>
    <x v="0"/>
    <x v="0"/>
    <n v="42"/>
  </r>
  <r>
    <s v="390 x 265 x 220"/>
    <x v="27"/>
    <x v="36"/>
    <n v="220"/>
    <s v="schoenendoos"/>
    <s v="Ja"/>
    <s v="Papier"/>
    <n v="1"/>
    <x v="1"/>
    <x v="0"/>
    <n v="12"/>
  </r>
  <r>
    <s v="390 x 265 x 220"/>
    <x v="27"/>
    <x v="36"/>
    <n v="220"/>
    <s v="schoenendoos"/>
    <s v="Ja"/>
    <s v="Papier"/>
    <n v="2"/>
    <x v="1"/>
    <x v="0"/>
    <n v="5"/>
  </r>
  <r>
    <s v="390 x 265 x 220"/>
    <x v="27"/>
    <x v="36"/>
    <n v="220"/>
    <s v="schoenendoos"/>
    <s v="Ja"/>
    <s v="Papier"/>
    <n v="29"/>
    <x v="1"/>
    <x v="0"/>
    <n v="4"/>
  </r>
  <r>
    <s v="390 x 265 x 220"/>
    <x v="27"/>
    <x v="36"/>
    <n v="220"/>
    <s v="schoenendoos"/>
    <s v="Ja"/>
    <s v="Papier"/>
    <n v="2"/>
    <x v="1"/>
    <x v="0"/>
    <n v="2"/>
  </r>
  <r>
    <s v="390 x 265 x 220"/>
    <x v="27"/>
    <x v="36"/>
    <n v="220"/>
    <s v="schoenendoos"/>
    <s v="Ja"/>
    <s v="Papier"/>
    <n v="2"/>
    <x v="0"/>
    <x v="0"/>
    <n v="61"/>
  </r>
  <r>
    <s v="390 x 270 x 190"/>
    <x v="27"/>
    <x v="37"/>
    <n v="190"/>
    <s v="schoenendoos"/>
    <s v="Ja"/>
    <s v="Papier"/>
    <n v="1"/>
    <x v="2"/>
    <x v="1"/>
    <n v="10"/>
  </r>
  <r>
    <s v="390 x 270 x 190"/>
    <x v="27"/>
    <x v="37"/>
    <n v="190"/>
    <s v="schoenendoos"/>
    <s v="Ja"/>
    <s v="Papier"/>
    <n v="1"/>
    <x v="0"/>
    <x v="0"/>
    <s v="0A"/>
  </r>
  <r>
    <s v="390 x 280 x 235"/>
    <x v="27"/>
    <x v="38"/>
    <n v="235"/>
    <s v="schoenendoos"/>
    <s v="Ja"/>
    <s v="Papier"/>
    <n v="2"/>
    <x v="2"/>
    <x v="1"/>
    <n v="15"/>
  </r>
  <r>
    <s v="390 x 280 x 235"/>
    <x v="27"/>
    <x v="38"/>
    <n v="235"/>
    <s v="schoenendoos"/>
    <s v="Ja"/>
    <s v="Papier"/>
    <n v="2"/>
    <x v="0"/>
    <x v="0"/>
    <s v="0A"/>
  </r>
  <r>
    <s v="390 x 470 x 115 "/>
    <x v="27"/>
    <x v="19"/>
    <n v="115"/>
    <s v="liggende berging"/>
    <s v="Ja"/>
    <s v="Papier"/>
    <n v="1"/>
    <x v="1"/>
    <x v="0"/>
    <n v="3"/>
  </r>
  <r>
    <s v="390 x 470 x 115 "/>
    <x v="27"/>
    <x v="19"/>
    <n v="115"/>
    <s v="liggende berging"/>
    <s v="Ja"/>
    <s v="Papier"/>
    <n v="2"/>
    <x v="1"/>
    <x v="0"/>
    <n v="2"/>
  </r>
  <r>
    <s v="390 x 475 x 190"/>
    <x v="27"/>
    <x v="39"/>
    <n v="190"/>
    <s v="liggende berging"/>
    <s v="Ja"/>
    <s v="Papier"/>
    <n v="2"/>
    <x v="1"/>
    <x v="0"/>
    <n v="1"/>
  </r>
  <r>
    <s v="390 x 550 x 120"/>
    <x v="27"/>
    <x v="34"/>
    <n v="120"/>
    <s v="liggende berging"/>
    <s v="Ja"/>
    <s v="Papier"/>
    <n v="1"/>
    <x v="2"/>
    <x v="1"/>
    <n v="24"/>
  </r>
  <r>
    <s v="390 x 550 x 120"/>
    <x v="27"/>
    <x v="34"/>
    <n v="120"/>
    <s v="liggende berging"/>
    <s v="Nee"/>
    <s v="Papier"/>
    <n v="1"/>
    <x v="2"/>
    <x v="1"/>
    <n v="24"/>
  </r>
  <r>
    <s v="390 x 550 x 120"/>
    <x v="27"/>
    <x v="34"/>
    <n v="120"/>
    <s v="liggende berging"/>
    <s v="Ja"/>
    <s v="Papier"/>
    <n v="1"/>
    <x v="0"/>
    <x v="0"/>
    <n v="43"/>
  </r>
  <r>
    <s v="390 x 550 x 120"/>
    <x v="27"/>
    <x v="34"/>
    <n v="120"/>
    <s v="liggende berging"/>
    <s v="Ja"/>
    <s v="Papier"/>
    <n v="5"/>
    <x v="1"/>
    <x v="0"/>
    <n v="13"/>
  </r>
  <r>
    <s v="390 x 550 x 120"/>
    <x v="27"/>
    <x v="34"/>
    <n v="120"/>
    <s v="liggende berging"/>
    <s v="Ja"/>
    <s v="Papier"/>
    <n v="3"/>
    <x v="1"/>
    <x v="0"/>
    <n v="12"/>
  </r>
  <r>
    <s v="390 x 550 x 120"/>
    <x v="27"/>
    <x v="34"/>
    <n v="120"/>
    <s v="liggende berging"/>
    <s v="Ja"/>
    <s v="Papier"/>
    <n v="11"/>
    <x v="1"/>
    <x v="0"/>
    <n v="7"/>
  </r>
  <r>
    <s v="390 x 550 x 120"/>
    <x v="27"/>
    <x v="34"/>
    <n v="120"/>
    <s v="liggende berging"/>
    <s v="Ja"/>
    <s v="Papier"/>
    <n v="1"/>
    <x v="0"/>
    <x v="0"/>
    <n v="55"/>
  </r>
  <r>
    <s v="390 x 560 x 90"/>
    <x v="27"/>
    <x v="23"/>
    <n v="65"/>
    <s v="liggende berging"/>
    <s v="Ja"/>
    <s v="Papier"/>
    <n v="1"/>
    <x v="0"/>
    <x v="0"/>
    <s v="0A"/>
  </r>
  <r>
    <s v="390 x 560 x 90"/>
    <x v="27"/>
    <x v="23"/>
    <n v="65"/>
    <s v="liggende berging"/>
    <s v="Ja"/>
    <s v="Papier"/>
    <n v="2"/>
    <x v="0"/>
    <x v="0"/>
    <s v="0B"/>
  </r>
  <r>
    <s v="390 x 560 x 90"/>
    <x v="27"/>
    <x v="23"/>
    <n v="65"/>
    <s v="liggende berging"/>
    <s v="Ja"/>
    <s v="Papier"/>
    <n v="1"/>
    <x v="2"/>
    <x v="1"/>
    <n v="10"/>
  </r>
  <r>
    <s v="390 x 560 x 90"/>
    <x v="27"/>
    <x v="23"/>
    <n v="65"/>
    <s v="liggende berging"/>
    <s v="Ja"/>
    <s v="Papier"/>
    <n v="5"/>
    <x v="2"/>
    <x v="1"/>
    <n v="15"/>
  </r>
  <r>
    <s v="390 x 560 x 90"/>
    <x v="27"/>
    <x v="23"/>
    <n v="65"/>
    <s v="liggende berging"/>
    <s v="Nee"/>
    <s v="Papier"/>
    <n v="1"/>
    <x v="2"/>
    <x v="1"/>
    <n v="39"/>
  </r>
  <r>
    <s v="390 x 560 x 90"/>
    <x v="27"/>
    <x v="23"/>
    <n v="65"/>
    <s v="liggende berging"/>
    <s v="Ja"/>
    <s v="Papier"/>
    <n v="9"/>
    <x v="0"/>
    <x v="0"/>
    <s v="0B"/>
  </r>
  <r>
    <s v="390 x 560 x 90"/>
    <x v="27"/>
    <x v="23"/>
    <n v="65"/>
    <s v="liggende berging"/>
    <s v="Ja"/>
    <s v="Papier"/>
    <n v="16"/>
    <x v="0"/>
    <x v="0"/>
    <s v="0B"/>
  </r>
  <r>
    <s v="390 x 560 x 90"/>
    <x v="27"/>
    <x v="23"/>
    <n v="65"/>
    <s v="liggende berging"/>
    <s v="Ja"/>
    <s v="Papier"/>
    <n v="3"/>
    <x v="0"/>
    <x v="0"/>
    <s v="0B"/>
  </r>
  <r>
    <s v="390 x 560 x 90"/>
    <x v="27"/>
    <x v="23"/>
    <n v="65"/>
    <s v="liggende berging"/>
    <s v="Ja"/>
    <s v="Papier"/>
    <n v="1"/>
    <x v="0"/>
    <x v="0"/>
    <n v="21"/>
  </r>
  <r>
    <s v="390 x 560 x 90"/>
    <x v="27"/>
    <x v="23"/>
    <n v="65"/>
    <s v="liggende berging"/>
    <s v="Ja"/>
    <s v="Papier"/>
    <n v="6"/>
    <x v="0"/>
    <x v="0"/>
    <n v="20"/>
  </r>
  <r>
    <s v="390 x 560 x 90"/>
    <x v="27"/>
    <x v="23"/>
    <n v="65"/>
    <s v="liggende berging"/>
    <s v="Ja"/>
    <s v="Papier"/>
    <n v="1"/>
    <x v="0"/>
    <x v="0"/>
    <n v="17"/>
  </r>
  <r>
    <s v="390 x 560 x 90"/>
    <x v="27"/>
    <x v="23"/>
    <n v="65"/>
    <s v="liggende berging"/>
    <s v="Ja"/>
    <s v="Papier"/>
    <n v="2"/>
    <x v="1"/>
    <x v="0"/>
    <n v="35"/>
  </r>
  <r>
    <s v="390 x 560 x 90"/>
    <x v="27"/>
    <x v="23"/>
    <n v="65"/>
    <s v="liggende berging"/>
    <s v="Ja"/>
    <s v="Papier"/>
    <n v="1"/>
    <x v="1"/>
    <x v="0"/>
    <n v="19"/>
  </r>
  <r>
    <s v="390 x 560 x 90"/>
    <x v="27"/>
    <x v="23"/>
    <n v="65"/>
    <s v="liggende berging"/>
    <s v="Ja"/>
    <s v="Papier"/>
    <n v="1"/>
    <x v="0"/>
    <x v="0"/>
    <n v="14"/>
  </r>
  <r>
    <s v="390 x 560 x 90"/>
    <x v="27"/>
    <x v="23"/>
    <n v="65"/>
    <s v="liggende berging"/>
    <s v="Ja"/>
    <s v="Papier"/>
    <n v="3"/>
    <x v="0"/>
    <x v="0"/>
    <n v="13"/>
  </r>
  <r>
    <s v="390 x 560 x 90"/>
    <x v="27"/>
    <x v="23"/>
    <n v="65"/>
    <s v="liggende berging"/>
    <s v="Ja"/>
    <s v="Papier"/>
    <n v="2"/>
    <x v="0"/>
    <x v="0"/>
    <n v="10"/>
  </r>
  <r>
    <s v="390 x 560 x 90"/>
    <x v="27"/>
    <x v="23"/>
    <n v="65"/>
    <s v="liggende berging"/>
    <s v="Ja"/>
    <s v="Papier"/>
    <n v="1"/>
    <x v="0"/>
    <x v="0"/>
    <n v="10"/>
  </r>
  <r>
    <s v="390 x 560 x 90"/>
    <x v="27"/>
    <x v="23"/>
    <n v="65"/>
    <s v="liggende berging"/>
    <s v="Ja"/>
    <s v="Papier"/>
    <n v="1"/>
    <x v="0"/>
    <x v="0"/>
    <n v="9"/>
  </r>
  <r>
    <s v="390 x 560 x 90"/>
    <x v="27"/>
    <x v="23"/>
    <n v="65"/>
    <s v="liggende berging"/>
    <s v="Ja"/>
    <s v="Papier"/>
    <n v="2"/>
    <x v="0"/>
    <x v="0"/>
    <n v="41"/>
  </r>
  <r>
    <s v="390 x 560 x 90"/>
    <x v="27"/>
    <x v="23"/>
    <n v="65"/>
    <s v="liggende berging"/>
    <s v="Ja"/>
    <s v="Papier"/>
    <n v="9"/>
    <x v="0"/>
    <x v="0"/>
    <n v="36"/>
  </r>
  <r>
    <s v="390 x 560 x 90"/>
    <x v="27"/>
    <x v="23"/>
    <n v="65"/>
    <s v="liggende berging"/>
    <s v="Ja"/>
    <s v="Papier"/>
    <n v="43"/>
    <x v="0"/>
    <x v="0"/>
    <n v="33"/>
  </r>
  <r>
    <s v="390 x 560 x 90"/>
    <x v="27"/>
    <x v="23"/>
    <n v="65"/>
    <s v="liggende berging"/>
    <s v="Ja"/>
    <s v="Papier"/>
    <n v="75"/>
    <x v="0"/>
    <x v="0"/>
    <n v="32"/>
  </r>
  <r>
    <s v="390 x 560 x 90"/>
    <x v="27"/>
    <x v="23"/>
    <n v="65"/>
    <s v="liggende berging"/>
    <s v="Ja"/>
    <s v="Papier"/>
    <n v="2"/>
    <x v="1"/>
    <x v="0"/>
    <n v="13"/>
  </r>
  <r>
    <s v="390 x 560 x 90"/>
    <x v="27"/>
    <x v="23"/>
    <n v="65"/>
    <s v="liggende berging"/>
    <s v="Ja"/>
    <s v="Papier"/>
    <n v="3"/>
    <x v="1"/>
    <x v="0"/>
    <n v="1"/>
  </r>
  <r>
    <s v="390 x 560 x 90"/>
    <x v="27"/>
    <x v="23"/>
    <n v="65"/>
    <s v="liggende berging"/>
    <s v="Ja"/>
    <s v="Papier"/>
    <n v="2"/>
    <x v="0"/>
    <x v="0"/>
    <n v="61"/>
  </r>
  <r>
    <s v="390 x 560 x 90"/>
    <x v="27"/>
    <x v="23"/>
    <n v="65"/>
    <s v="liggende berging"/>
    <s v="Ja"/>
    <s v="Papier"/>
    <n v="11"/>
    <x v="0"/>
    <x v="0"/>
    <n v="61"/>
  </r>
  <r>
    <s v="390 x 560 x 90"/>
    <x v="27"/>
    <x v="23"/>
    <n v="65"/>
    <s v="liggende berging"/>
    <s v="Ja"/>
    <s v="Papier"/>
    <n v="4"/>
    <x v="0"/>
    <x v="0"/>
    <n v="60"/>
  </r>
  <r>
    <s v="390 x 560 x 90"/>
    <x v="27"/>
    <x v="23"/>
    <n v="65"/>
    <s v="liggende berging"/>
    <s v="Ja"/>
    <s v="Papier"/>
    <n v="1"/>
    <x v="0"/>
    <x v="0"/>
    <n v="54"/>
  </r>
  <r>
    <s v="395 x 115 x 265"/>
    <x v="28"/>
    <x v="40"/>
    <n v="265"/>
    <s v="staande berging"/>
    <s v="Ja, maar nee"/>
    <s v="Papier"/>
    <n v="1"/>
    <x v="2"/>
    <x v="1"/>
    <n v="24"/>
  </r>
  <r>
    <s v="395 x 190 x 120"/>
    <x v="28"/>
    <x v="41"/>
    <n v="120"/>
    <s v="Kleine schoenendoos"/>
    <s v="Ja"/>
    <s v="Papier"/>
    <n v="6"/>
    <x v="0"/>
    <x v="0"/>
    <s v="0A"/>
  </r>
  <r>
    <s v="395 x 285 x 110"/>
    <x v="28"/>
    <x v="42"/>
    <n v="110"/>
    <s v="liggende berging"/>
    <s v="Ja"/>
    <s v="Papier"/>
    <n v="3"/>
    <x v="0"/>
    <x v="0"/>
    <n v="64"/>
  </r>
  <r>
    <s v="395 x 400 x 120"/>
    <x v="28"/>
    <x v="43"/>
    <n v="120"/>
    <s v="liggende berging"/>
    <s v="Ja"/>
    <s v="Papier"/>
    <n v="1"/>
    <x v="1"/>
    <x v="0"/>
    <n v="13"/>
  </r>
  <r>
    <s v="395 x 485 x 85"/>
    <x v="28"/>
    <x v="33"/>
    <n v="85"/>
    <s v="liggende berging"/>
    <s v="Ja"/>
    <s v="Papier"/>
    <n v="1"/>
    <x v="1"/>
    <x v="0"/>
    <n v="7"/>
  </r>
  <r>
    <s v="395 x 570 x 90"/>
    <x v="28"/>
    <x v="44"/>
    <n v="90"/>
    <s v="liggende berging"/>
    <s v="Ja"/>
    <s v="Papier"/>
    <n v="5"/>
    <x v="1"/>
    <x v="0"/>
    <s v="37b"/>
  </r>
  <r>
    <s v="395 x 570 x 90"/>
    <x v="28"/>
    <x v="44"/>
    <n v="90"/>
    <s v="liggende berging"/>
    <s v="Ja"/>
    <s v="Papier"/>
    <n v="36"/>
    <x v="0"/>
    <x v="0"/>
    <n v="0"/>
  </r>
  <r>
    <s v="395 x 570 x 90"/>
    <x v="28"/>
    <x v="44"/>
    <n v="90"/>
    <s v="liggende berging"/>
    <s v="Ja"/>
    <s v="Papier"/>
    <n v="3"/>
    <x v="0"/>
    <x v="0"/>
    <s v="0A"/>
  </r>
  <r>
    <s v="395 x 570 x 90"/>
    <x v="28"/>
    <x v="44"/>
    <n v="90"/>
    <s v="liggende berging"/>
    <s v="Ja"/>
    <s v="Papier"/>
    <n v="11"/>
    <x v="0"/>
    <x v="0"/>
    <s v="0A"/>
  </r>
  <r>
    <s v="395 x 570 x 90"/>
    <x v="28"/>
    <x v="44"/>
    <n v="90"/>
    <s v="liggende berging"/>
    <s v="Ja"/>
    <s v="Papier"/>
    <n v="1"/>
    <x v="0"/>
    <x v="0"/>
    <s v="0A"/>
  </r>
  <r>
    <s v="395 x 570 x 90"/>
    <x v="28"/>
    <x v="44"/>
    <n v="90"/>
    <s v="liggende berging"/>
    <s v="Ja"/>
    <s v="Papier"/>
    <n v="15"/>
    <x v="0"/>
    <x v="0"/>
    <s v="0A"/>
  </r>
  <r>
    <s v="395 x 570 x 90"/>
    <x v="28"/>
    <x v="44"/>
    <n v="90"/>
    <s v="liggende berging"/>
    <s v="Ja"/>
    <s v="Papier"/>
    <n v="6"/>
    <x v="2"/>
    <x v="1"/>
    <n v="12"/>
  </r>
  <r>
    <s v="395 x 570 x 90"/>
    <x v="28"/>
    <x v="44"/>
    <n v="90"/>
    <s v="liggende berging"/>
    <s v="Ja"/>
    <s v="Papier"/>
    <n v="18"/>
    <x v="2"/>
    <x v="1"/>
    <n v="13"/>
  </r>
  <r>
    <s v="395 x 570 x 90"/>
    <x v="28"/>
    <x v="44"/>
    <n v="90"/>
    <s v="liggende berging"/>
    <s v="Ja"/>
    <s v="Papier"/>
    <n v="6"/>
    <x v="2"/>
    <x v="1"/>
    <n v="18"/>
  </r>
  <r>
    <s v="395 x 570 x 90"/>
    <x v="28"/>
    <x v="44"/>
    <n v="90"/>
    <s v="liggende berging"/>
    <s v="Ja"/>
    <s v="Papier"/>
    <n v="1"/>
    <x v="2"/>
    <x v="1"/>
    <n v="21"/>
  </r>
  <r>
    <s v="395 x 570 x 90"/>
    <x v="28"/>
    <x v="44"/>
    <n v="90"/>
    <s v="liggende berging"/>
    <s v="Ja"/>
    <s v="Papier"/>
    <n v="6"/>
    <x v="2"/>
    <x v="1"/>
    <n v="22"/>
  </r>
  <r>
    <s v="395 x 570 x 90"/>
    <x v="28"/>
    <x v="44"/>
    <n v="90"/>
    <s v="liggende berging"/>
    <s v="Ja"/>
    <s v="Papier"/>
    <n v="17"/>
    <x v="2"/>
    <x v="1"/>
    <n v="25"/>
  </r>
  <r>
    <s v="395 x 570 x 90"/>
    <x v="28"/>
    <x v="44"/>
    <n v="90"/>
    <s v="liggende berging"/>
    <s v="Ja"/>
    <s v="Papier"/>
    <n v="4"/>
    <x v="2"/>
    <x v="1"/>
    <n v="28"/>
  </r>
  <r>
    <s v="395 x 570 x 90"/>
    <x v="28"/>
    <x v="44"/>
    <n v="90"/>
    <s v="liggende berging"/>
    <s v="Nee"/>
    <s v="Papier"/>
    <n v="1"/>
    <x v="2"/>
    <x v="1"/>
    <n v="30"/>
  </r>
  <r>
    <s v="395 x 570 x 90"/>
    <x v="28"/>
    <x v="44"/>
    <n v="90"/>
    <s v="liggende berging"/>
    <s v="Ja"/>
    <s v="Papier"/>
    <n v="5"/>
    <x v="2"/>
    <x v="1"/>
    <n v="34"/>
  </r>
  <r>
    <s v="395 x 570 x 90"/>
    <x v="28"/>
    <x v="44"/>
    <n v="90"/>
    <s v="liggende berging"/>
    <s v="Ja"/>
    <s v="Papier"/>
    <n v="1"/>
    <x v="2"/>
    <x v="1"/>
    <n v="36"/>
  </r>
  <r>
    <s v="395 x 570 x 90"/>
    <x v="28"/>
    <x v="44"/>
    <n v="90"/>
    <s v="liggende berging"/>
    <s v="Ja"/>
    <s v="Papier"/>
    <n v="4"/>
    <x v="0"/>
    <x v="0"/>
    <s v="0A"/>
  </r>
  <r>
    <s v="395 x 570 x 90"/>
    <x v="28"/>
    <x v="44"/>
    <n v="90"/>
    <s v="liggende berging"/>
    <s v="Ja"/>
    <s v="Papier"/>
    <n v="3"/>
    <x v="0"/>
    <x v="0"/>
    <s v="0B"/>
  </r>
  <r>
    <s v="395 x 570 x 90"/>
    <x v="28"/>
    <x v="44"/>
    <n v="90"/>
    <s v="liggende berging"/>
    <s v="Ja"/>
    <s v="Papier"/>
    <n v="4"/>
    <x v="0"/>
    <x v="0"/>
    <s v="0B"/>
  </r>
  <r>
    <s v="395 x 570 x 90"/>
    <x v="28"/>
    <x v="44"/>
    <n v="90"/>
    <s v="liggende berging"/>
    <s v="Ja"/>
    <s v="Papier"/>
    <n v="1"/>
    <x v="0"/>
    <x v="0"/>
    <n v="21"/>
  </r>
  <r>
    <s v="395 x 570 x 90"/>
    <x v="28"/>
    <x v="44"/>
    <n v="90"/>
    <s v="liggende berging"/>
    <s v="Ja"/>
    <s v="Papier"/>
    <n v="6"/>
    <x v="0"/>
    <x v="0"/>
    <n v="18"/>
  </r>
  <r>
    <s v="395 x 570 x 90"/>
    <x v="28"/>
    <x v="44"/>
    <n v="90"/>
    <s v="liggende berging"/>
    <s v="Ja"/>
    <s v="Papier"/>
    <n v="4"/>
    <x v="1"/>
    <x v="0"/>
    <n v="27"/>
  </r>
  <r>
    <s v="395 x 570 x 90"/>
    <x v="28"/>
    <x v="44"/>
    <n v="90"/>
    <s v="liggende berging"/>
    <s v="Ja"/>
    <s v="Papier"/>
    <n v="9"/>
    <x v="1"/>
    <x v="0"/>
    <n v="26"/>
  </r>
  <r>
    <s v="395 x 570 x 90"/>
    <x v="28"/>
    <x v="44"/>
    <n v="90"/>
    <s v="liggende berging"/>
    <s v="Ja"/>
    <s v="Papier"/>
    <n v="3"/>
    <x v="1"/>
    <x v="0"/>
    <n v="12"/>
  </r>
  <r>
    <s v="395 x 570 x 90"/>
    <x v="28"/>
    <x v="44"/>
    <n v="90"/>
    <s v="liggende berging"/>
    <s v="Ja"/>
    <s v="Papier"/>
    <n v="3"/>
    <x v="1"/>
    <x v="0"/>
    <n v="9"/>
  </r>
  <r>
    <s v="395 x 570 x 90"/>
    <x v="28"/>
    <x v="44"/>
    <n v="90"/>
    <s v="liggende berging"/>
    <s v="Ja"/>
    <s v="Papier"/>
    <n v="1"/>
    <x v="1"/>
    <x v="0"/>
    <n v="7"/>
  </r>
  <r>
    <s v="395 x 570 x 90"/>
    <x v="28"/>
    <x v="44"/>
    <n v="90"/>
    <s v="liggende berging"/>
    <s v="Ja"/>
    <s v="Papier"/>
    <n v="1"/>
    <x v="1"/>
    <x v="0"/>
    <n v="6"/>
  </r>
  <r>
    <s v="395 x 570 x 90"/>
    <x v="28"/>
    <x v="44"/>
    <n v="90"/>
    <s v="liggende berging"/>
    <s v="Ja"/>
    <s v="Papier"/>
    <n v="2"/>
    <x v="1"/>
    <x v="0"/>
    <n v="2"/>
  </r>
  <r>
    <s v="400 x 360 x 200"/>
    <x v="29"/>
    <x v="26"/>
    <n v="200"/>
    <s v="schoenendoos"/>
    <s v="Ja"/>
    <s v="Papier"/>
    <n v="1"/>
    <x v="2"/>
    <x v="1"/>
    <n v="38"/>
  </r>
  <r>
    <s v="400 x 560 x 85"/>
    <x v="29"/>
    <x v="23"/>
    <n v="85"/>
    <s v="liggende berging"/>
    <s v="Ja"/>
    <s v="Papier"/>
    <n v="1"/>
    <x v="1"/>
    <x v="0"/>
    <n v="34"/>
  </r>
  <r>
    <s v="400 x 560 x 85"/>
    <x v="29"/>
    <x v="23"/>
    <n v="85"/>
    <s v="liggende berging"/>
    <s v="Ja"/>
    <s v="Papier"/>
    <n v="2"/>
    <x v="1"/>
    <x v="0"/>
    <n v="33"/>
  </r>
  <r>
    <s v="410 x 470 x 195"/>
    <x v="30"/>
    <x v="19"/>
    <n v="195"/>
    <s v="liggende berging"/>
    <s v="Ja, maar nee"/>
    <s v="Papier"/>
    <n v="5"/>
    <x v="1"/>
    <x v="0"/>
    <s v="37a"/>
  </r>
  <r>
    <s v="410 x 470 x 195"/>
    <x v="30"/>
    <x v="19"/>
    <n v="195"/>
    <s v="liggende berging"/>
    <s v="Ja, maar nee"/>
    <s v="Papier"/>
    <n v="1"/>
    <x v="1"/>
    <x v="0"/>
    <s v="37b"/>
  </r>
  <r>
    <s v="410 x 500 x 160"/>
    <x v="30"/>
    <x v="3"/>
    <n v="160"/>
    <s v="Liggende berging (maar staande doos)"/>
    <s v="Ja, maar nee"/>
    <s v="Papier"/>
    <n v="4"/>
    <x v="0"/>
    <x v="0"/>
    <n v="57"/>
  </r>
  <r>
    <s v="410 x ?? x 590"/>
    <x v="30"/>
    <x v="31"/>
    <n v="590"/>
    <s v="Krantenboek (onverpakt)"/>
    <s v="Ja, maar nee"/>
    <s v="Papier"/>
    <n v="42"/>
    <x v="0"/>
    <x v="0"/>
    <n v="0"/>
  </r>
  <r>
    <s v="410 x ?? x 590"/>
    <x v="30"/>
    <x v="31"/>
    <n v="590"/>
    <s v="Krantenboek (onverpakt)"/>
    <s v="Ja, maar nee"/>
    <s v="Papier"/>
    <n v="122"/>
    <x v="0"/>
    <x v="0"/>
    <n v="21"/>
  </r>
  <r>
    <s v="410 x ?? x 590"/>
    <x v="30"/>
    <x v="31"/>
    <n v="590"/>
    <s v="Krantenboek (onverpakt) BD"/>
    <s v="Ja"/>
    <s v="Papier"/>
    <n v="144"/>
    <x v="1"/>
    <x v="1"/>
    <n v="35"/>
  </r>
  <r>
    <s v="410 x ?? x 590"/>
    <x v="30"/>
    <x v="31"/>
    <n v="590"/>
    <s v="Krantenboek (onverpakt)"/>
    <s v="Ja, maar nee"/>
    <s v="Papier"/>
    <n v="30"/>
    <x v="1"/>
    <x v="0"/>
    <n v="35"/>
  </r>
  <r>
    <s v="410 x ?? x 590"/>
    <x v="30"/>
    <x v="31"/>
    <n v="590"/>
    <s v="Krantenboek (onverpakt)"/>
    <s v="Ja, maar nee"/>
    <s v="Papier"/>
    <n v="3"/>
    <x v="0"/>
    <x v="0"/>
    <n v="4"/>
  </r>
  <r>
    <s v="420 x 490 x 150"/>
    <x v="31"/>
    <x v="20"/>
    <n v="150"/>
    <s v="liggende berging"/>
    <s v="Ja, maar nee"/>
    <s v="Papier"/>
    <n v="2"/>
    <x v="1"/>
    <x v="0"/>
    <s v="37a"/>
  </r>
  <r>
    <s v="420 x 490 x 150"/>
    <x v="31"/>
    <x v="20"/>
    <n v="150"/>
    <s v="liggende berging"/>
    <s v="Ja, maar nee"/>
    <s v="Papier"/>
    <n v="4"/>
    <x v="0"/>
    <x v="0"/>
    <n v="60"/>
  </r>
  <r>
    <s v="420 x 525 x 30"/>
    <x v="31"/>
    <x v="45"/>
    <n v="30"/>
    <s v="liggende berging"/>
    <s v="Ja, maar nee"/>
    <s v="Papier"/>
    <n v="2"/>
    <x v="0"/>
    <x v="0"/>
    <n v="21"/>
  </r>
  <r>
    <s v="420 x 560 x 95"/>
    <x v="31"/>
    <x v="23"/>
    <n v="95"/>
    <s v="liggende berging"/>
    <s v="Ja, maar nee"/>
    <s v="Papier"/>
    <n v="1"/>
    <x v="1"/>
    <x v="0"/>
    <n v="14"/>
  </r>
  <r>
    <s v="425 x 600 x 205"/>
    <x v="32"/>
    <x v="46"/>
    <n v="205"/>
    <s v="liggende berging"/>
    <s v="Ja, maar nee"/>
    <s v="Papier"/>
    <n v="1"/>
    <x v="0"/>
    <x v="0"/>
    <n v="61"/>
  </r>
  <r>
    <s v="425 x 645 x 120"/>
    <x v="32"/>
    <x v="47"/>
    <n v="120"/>
    <s v="liggende berging"/>
    <s v="Ja, maar nee"/>
    <s v="Papier"/>
    <n v="4"/>
    <x v="2"/>
    <x v="0"/>
    <n v="22"/>
  </r>
  <r>
    <s v="430 x 140 x 330"/>
    <x v="33"/>
    <x v="48"/>
    <n v="330"/>
    <s v="staande berging"/>
    <s v="Ja, maar nee"/>
    <s v="Papier"/>
    <n v="2"/>
    <x v="2"/>
    <x v="0"/>
    <n v="29"/>
  </r>
  <r>
    <s v="430 x 560 x 85"/>
    <x v="33"/>
    <x v="23"/>
    <n v="85"/>
    <s v="liggende berging"/>
    <s v="Ja, maar nee"/>
    <s v="Papier"/>
    <n v="9"/>
    <x v="1"/>
    <x v="0"/>
    <n v="35"/>
  </r>
  <r>
    <s v="435 x 600 x 120"/>
    <x v="34"/>
    <x v="46"/>
    <n v="120"/>
    <s v="liggende berging"/>
    <s v="Ja, maar nee"/>
    <s v="Papier"/>
    <n v="2"/>
    <x v="2"/>
    <x v="0"/>
    <n v="22"/>
  </r>
  <r>
    <s v="435 x 600 x 120"/>
    <x v="34"/>
    <x v="46"/>
    <n v="120"/>
    <s v="liggende berging"/>
    <s v="Ja, maar nee"/>
    <s v="Papier"/>
    <n v="3"/>
    <x v="2"/>
    <x v="0"/>
    <n v="34"/>
  </r>
  <r>
    <s v="435 x 600 x 120"/>
    <x v="34"/>
    <x v="46"/>
    <n v="120"/>
    <s v="liggende berging"/>
    <s v="Ja, maar nee"/>
    <s v="Papier"/>
    <n v="1"/>
    <x v="2"/>
    <x v="0"/>
    <n v="38"/>
  </r>
  <r>
    <s v="435 x 600 x 120"/>
    <x v="34"/>
    <x v="46"/>
    <n v="120"/>
    <s v="liggende berging"/>
    <s v="Ja, maar nee"/>
    <s v="Papier"/>
    <n v="51"/>
    <x v="0"/>
    <x v="0"/>
    <n v="0"/>
  </r>
  <r>
    <s v="435 x 600 x 120"/>
    <x v="34"/>
    <x v="46"/>
    <n v="120"/>
    <s v="liggende berging"/>
    <s v="Ja, maar nee"/>
    <s v="Papier"/>
    <n v="1"/>
    <x v="0"/>
    <x v="0"/>
    <s v="0A"/>
  </r>
  <r>
    <s v="435 x 600 x 120"/>
    <x v="34"/>
    <x v="46"/>
    <n v="120"/>
    <s v="liggende berging"/>
    <s v="Ja, maar nee"/>
    <s v="Papier"/>
    <n v="2"/>
    <x v="0"/>
    <x v="0"/>
    <n v="21"/>
  </r>
  <r>
    <s v="435 x 600 x 120"/>
    <x v="34"/>
    <x v="46"/>
    <n v="120"/>
    <s v="liggende berging"/>
    <s v="Ja, maar nee"/>
    <s v="Papier"/>
    <n v="8"/>
    <x v="0"/>
    <x v="0"/>
    <n v="21"/>
  </r>
  <r>
    <s v="435 x 600 x 120"/>
    <x v="34"/>
    <x v="46"/>
    <n v="120"/>
    <s v="liggende berging"/>
    <s v="Ja, maar nee"/>
    <s v="Papier"/>
    <n v="1"/>
    <x v="0"/>
    <x v="0"/>
    <n v="21"/>
  </r>
  <r>
    <s v="435 x 600 x 120"/>
    <x v="34"/>
    <x v="46"/>
    <n v="120"/>
    <s v="liggende berging"/>
    <s v="Ja, maar nee"/>
    <s v="Papier"/>
    <n v="3"/>
    <x v="0"/>
    <x v="0"/>
    <n v="21"/>
  </r>
  <r>
    <s v="435 x 600 x 120"/>
    <x v="34"/>
    <x v="46"/>
    <n v="120"/>
    <s v="liggende berging"/>
    <s v="Ja, maar nee"/>
    <s v="Papier"/>
    <n v="2"/>
    <x v="0"/>
    <x v="0"/>
    <n v="18"/>
  </r>
  <r>
    <s v="435 x 600 x 120"/>
    <x v="34"/>
    <x v="46"/>
    <n v="120"/>
    <s v="liggende berging"/>
    <s v="Ja, maar nee"/>
    <s v="Papier"/>
    <n v="1"/>
    <x v="0"/>
    <x v="0"/>
    <n v="9"/>
  </r>
  <r>
    <s v="435 x 600 x 120"/>
    <x v="34"/>
    <x v="46"/>
    <n v="120"/>
    <s v="liggende berging"/>
    <s v="Ja, maar nee"/>
    <s v="Papier"/>
    <n v="4"/>
    <x v="0"/>
    <x v="0"/>
    <n v="41"/>
  </r>
  <r>
    <s v="435 x 600 x 120"/>
    <x v="34"/>
    <x v="46"/>
    <n v="120"/>
    <s v="liggende berging"/>
    <s v="Ja, maar nee"/>
    <s v="Papier"/>
    <n v="2"/>
    <x v="0"/>
    <x v="0"/>
    <n v="36"/>
  </r>
  <r>
    <s v="435 x 600 x 120"/>
    <x v="34"/>
    <x v="46"/>
    <n v="120"/>
    <s v="liggende berging"/>
    <s v="Ja, maar nee"/>
    <s v="Papier"/>
    <n v="1"/>
    <x v="0"/>
    <x v="0"/>
    <n v="30"/>
  </r>
  <r>
    <s v="445 x 625 x 60"/>
    <x v="35"/>
    <x v="49"/>
    <n v="60"/>
    <s v="liggende berging"/>
    <s v="Ja, maar nee"/>
    <s v="Papier"/>
    <n v="2"/>
    <x v="2"/>
    <x v="0"/>
    <n v="24"/>
  </r>
  <r>
    <s v="445 x 630 x 65"/>
    <x v="35"/>
    <x v="50"/>
    <n v="65"/>
    <s v="liggende berging"/>
    <s v="Ja, maar nee"/>
    <s v="Papier"/>
    <n v="17"/>
    <x v="2"/>
    <x v="0"/>
    <n v="1"/>
  </r>
  <r>
    <s v="445 x 630 x 65"/>
    <x v="35"/>
    <x v="50"/>
    <n v="65"/>
    <s v="liggende berging"/>
    <s v="Ja, maar nee"/>
    <s v="Papier"/>
    <n v="1"/>
    <x v="2"/>
    <x v="0"/>
    <n v="10"/>
  </r>
  <r>
    <s v="445 x 630 x 65"/>
    <x v="35"/>
    <x v="50"/>
    <n v="65"/>
    <s v="liggende berging"/>
    <s v="Ja, maar nee"/>
    <s v="Papier"/>
    <n v="65"/>
    <x v="0"/>
    <x v="0"/>
    <n v="0"/>
  </r>
  <r>
    <s v="445 x 630 x 65"/>
    <x v="35"/>
    <x v="50"/>
    <n v="65"/>
    <s v="liggende berging"/>
    <s v="Ja, maar nee"/>
    <s v="Papier"/>
    <n v="1"/>
    <x v="0"/>
    <x v="0"/>
    <n v="21"/>
  </r>
  <r>
    <s v="445 x 630 x 65"/>
    <x v="35"/>
    <x v="50"/>
    <n v="65"/>
    <s v="liggende berging"/>
    <s v="Ja, maar nee"/>
    <s v="Papier"/>
    <n v="9"/>
    <x v="0"/>
    <x v="0"/>
    <n v="21"/>
  </r>
  <r>
    <s v="445 x 635 x 65"/>
    <x v="35"/>
    <x v="51"/>
    <n v="65"/>
    <s v="liggende berging"/>
    <s v="Ja, maar nee"/>
    <s v="Papier"/>
    <n v="2"/>
    <x v="2"/>
    <x v="0"/>
    <n v="1"/>
  </r>
  <r>
    <s v="445 x 635 x 65"/>
    <x v="35"/>
    <x v="51"/>
    <n v="65"/>
    <s v="liggende berging"/>
    <s v="Ja, maar nee"/>
    <s v="Papier"/>
    <n v="3"/>
    <x v="2"/>
    <x v="0"/>
    <n v="33"/>
  </r>
  <r>
    <s v="445 x 635 x 65"/>
    <x v="35"/>
    <x v="51"/>
    <n v="65"/>
    <s v="liggende berging"/>
    <s v="Ja, maar nee"/>
    <s v="Papier"/>
    <n v="2"/>
    <x v="0"/>
    <x v="0"/>
    <n v="21"/>
  </r>
  <r>
    <s v="450 x 640 x 65"/>
    <x v="36"/>
    <x v="52"/>
    <n v="65"/>
    <s v="liggende berging"/>
    <s v="Ja, maar nee"/>
    <s v="Papier"/>
    <n v="9"/>
    <x v="1"/>
    <x v="0"/>
    <s v="37a"/>
  </r>
  <r>
    <s v="450 x 640 x 65"/>
    <x v="36"/>
    <x v="52"/>
    <n v="65"/>
    <s v="liggende berging"/>
    <s v="Nee"/>
    <s v="Papier"/>
    <n v="2"/>
    <x v="1"/>
    <x v="0"/>
    <s v="37b"/>
  </r>
  <r>
    <s v="470 x 490 x 45"/>
    <x v="37"/>
    <x v="20"/>
    <n v="45"/>
    <s v="liggende berging"/>
    <s v="Ja, maar nee"/>
    <s v="Papier"/>
    <n v="1"/>
    <x v="0"/>
    <x v="0"/>
    <s v="0A"/>
  </r>
  <r>
    <s v="495 x 720 x 105"/>
    <x v="38"/>
    <x v="53"/>
    <n v="105"/>
    <s v="liggende berging"/>
    <s v="Ja, maar nee"/>
    <s v="Papier"/>
    <n v="5"/>
    <x v="1"/>
    <x v="0"/>
    <s v="37b"/>
  </r>
  <r>
    <s v="500 x 720 x 115"/>
    <x v="39"/>
    <x v="53"/>
    <n v="115"/>
    <s v="liggende berging"/>
    <s v="Nee"/>
    <s v="Papier"/>
    <n v="1"/>
    <x v="2"/>
    <x v="0"/>
    <n v="37"/>
  </r>
  <r>
    <s v="515 x 710 x 75"/>
    <x v="40"/>
    <x v="54"/>
    <n v="75"/>
    <s v="liggende berging"/>
    <s v="Ja, maar nee"/>
    <s v="Papier"/>
    <n v="1"/>
    <x v="2"/>
    <x v="0"/>
    <n v="1"/>
  </r>
  <r>
    <s v="520 x 680 x 60"/>
    <x v="41"/>
    <x v="55"/>
    <n v="60"/>
    <s v="liggende berging"/>
    <s v="Ja, maar nee"/>
    <s v="Papier"/>
    <n v="1"/>
    <x v="0"/>
    <x v="0"/>
    <s v="0A"/>
  </r>
  <r>
    <s v="520 x 680 x 60"/>
    <x v="41"/>
    <x v="55"/>
    <n v="60"/>
    <s v="liggende berging"/>
    <s v="Ja, maar nee"/>
    <s v="Papier"/>
    <n v="1"/>
    <x v="0"/>
    <x v="0"/>
    <n v="21"/>
  </r>
  <r>
    <s v="615 x 885 x 65"/>
    <x v="42"/>
    <x v="56"/>
    <n v="65"/>
    <s v="liggende berging"/>
    <s v="Ja, maar nee"/>
    <s v="Papier"/>
    <n v="1"/>
    <x v="1"/>
    <x v="0"/>
    <s v="37a"/>
  </r>
  <r>
    <s v="615 x 885 x 65"/>
    <x v="42"/>
    <x v="56"/>
    <n v="65"/>
    <s v="liggende berging"/>
    <s v="Ja, maar nee"/>
    <s v="Papier"/>
    <n v="5"/>
    <x v="1"/>
    <x v="0"/>
    <s v="37b"/>
  </r>
  <r>
    <s v="620 x 880 x 60"/>
    <x v="43"/>
    <x v="57"/>
    <n v="60"/>
    <s v="liggende berging"/>
    <s v="Ja, maar nee"/>
    <s v="Papier"/>
    <n v="2"/>
    <x v="0"/>
    <x v="0"/>
    <n v="21"/>
  </r>
  <r>
    <s v="620 x 880 x 60"/>
    <x v="43"/>
    <x v="57"/>
    <n v="60"/>
    <s v="liggende berging"/>
    <s v="Ja, maar nee"/>
    <s v="Papier"/>
    <n v="1"/>
    <x v="0"/>
    <x v="0"/>
    <n v="41"/>
  </r>
  <r>
    <s v="1200 x 135 x 145"/>
    <x v="44"/>
    <x v="58"/>
    <n v="145"/>
    <s v="Koker-doos"/>
    <s v="Nee"/>
    <s v="Papier"/>
    <n v="72"/>
    <x v="2"/>
    <x v="0"/>
    <s v="*1 "/>
  </r>
  <r>
    <s v="1200 x 135 x 145"/>
    <x v="44"/>
    <x v="58"/>
    <n v="145"/>
    <s v="Koker-doos"/>
    <s v="Nee"/>
    <s v="Papier"/>
    <n v="55"/>
    <x v="2"/>
    <x v="0"/>
    <s v="*2"/>
  </r>
  <r>
    <s v="15-20 x 25-60 x 23-26"/>
    <x v="45"/>
    <x v="59"/>
    <s v="23-26"/>
    <s v="boek"/>
    <s v="Ja"/>
    <s v="Papier"/>
    <n v="70"/>
    <x v="1"/>
    <x v="0"/>
    <n v="25"/>
  </r>
  <r>
    <s v="270-340 x 485 x 50"/>
    <x v="46"/>
    <x v="33"/>
    <n v="50"/>
    <s v="boek (krantenknipsels)"/>
    <s v="Ja"/>
    <s v="Papier"/>
    <n v="19"/>
    <x v="1"/>
    <x v="0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226081-D34E-45B8-A018-D91BDD203D65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rowHeaderCaption="Breedte (vooraanzicht)" colHeaderCaption="Lengte (diepte op plank)">
  <location ref="B5:AU59" firstHeaderRow="1" firstDataRow="2" firstDataCol="1" rowPageCount="2" colPageCount="1"/>
  <pivotFields count="11">
    <pivotField showAll="0"/>
    <pivotField axis="axisCol" showAll="0">
      <items count="54">
        <item x="0"/>
        <item x="1"/>
        <item x="2"/>
        <item x="3"/>
        <item x="4"/>
        <item x="5"/>
        <item x="6"/>
        <item x="7"/>
        <item x="8"/>
        <item m="1" x="47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m="1" x="48"/>
        <item x="42"/>
        <item x="43"/>
        <item m="1" x="51"/>
        <item m="1" x="50"/>
        <item m="1" x="52"/>
        <item m="1" x="49"/>
        <item x="44"/>
        <item x="45"/>
        <item x="46"/>
        <item t="default"/>
      </items>
    </pivotField>
    <pivotField axis="axisRow" showAll="0">
      <items count="65">
        <item sd="0" x="4"/>
        <item m="1" x="61"/>
        <item sd="0" x="40"/>
        <item sd="0" x="5"/>
        <item sd="0" x="35"/>
        <item sd="0" x="58"/>
        <item sd="0" x="48"/>
        <item m="1" x="60"/>
        <item sd="0" x="0"/>
        <item sd="0" x="32"/>
        <item sd="0" x="41"/>
        <item x="2"/>
        <item x="1"/>
        <item x="6"/>
        <item x="36"/>
        <item x="37"/>
        <item x="30"/>
        <item x="38"/>
        <item x="42"/>
        <item x="7"/>
        <item m="1" x="62"/>
        <item x="25"/>
        <item x="8"/>
        <item x="26"/>
        <item x="9"/>
        <item x="15"/>
        <item x="43"/>
        <item x="13"/>
        <item x="10"/>
        <item x="12"/>
        <item x="16"/>
        <item x="14"/>
        <item x="17"/>
        <item x="18"/>
        <item x="19"/>
        <item x="39"/>
        <item x="27"/>
        <item x="33"/>
        <item x="20"/>
        <item x="21"/>
        <item x="3"/>
        <item x="22"/>
        <item x="45"/>
        <item x="28"/>
        <item x="34"/>
        <item x="23"/>
        <item x="44"/>
        <item x="46"/>
        <item x="29"/>
        <item x="24"/>
        <item x="49"/>
        <item x="50"/>
        <item x="51"/>
        <item x="52"/>
        <item x="47"/>
        <item x="55"/>
        <item x="54"/>
        <item x="53"/>
        <item x="57"/>
        <item x="56"/>
        <item m="1" x="63"/>
        <item x="11"/>
        <item x="59"/>
        <item x="31"/>
        <item t="default"/>
      </items>
    </pivotField>
    <pivotField showAll="0"/>
    <pivotField showAll="0"/>
    <pivotField showAll="0"/>
    <pivotField showAll="0"/>
    <pivotField dataField="1" showAll="0"/>
    <pivotField axis="axisPage" multipleItemSelectionAllowed="1" showAll="0">
      <items count="4">
        <item x="1"/>
        <item x="2"/>
        <item x="0"/>
        <item t="default"/>
      </items>
    </pivotField>
    <pivotField axis="axisPage" showAll="0">
      <items count="3">
        <item x="0"/>
        <item x="1"/>
        <item t="default"/>
      </items>
    </pivotField>
    <pivotField showAll="0"/>
  </pivotFields>
  <rowFields count="1">
    <field x="2"/>
  </rowFields>
  <rowItems count="53">
    <i>
      <x/>
    </i>
    <i>
      <x v="5"/>
    </i>
    <i>
      <x v="6"/>
    </i>
    <i>
      <x v="8"/>
    </i>
    <i>
      <x v="9"/>
    </i>
    <i>
      <x v="10"/>
    </i>
    <i>
      <x v="11"/>
    </i>
    <i>
      <x v="13"/>
    </i>
    <i>
      <x v="14"/>
    </i>
    <i>
      <x v="15"/>
    </i>
    <i>
      <x v="16"/>
    </i>
    <i>
      <x v="17"/>
    </i>
    <i>
      <x v="18"/>
    </i>
    <i>
      <x v="19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1"/>
    </i>
    <i>
      <x v="62"/>
    </i>
    <i>
      <x v="63"/>
    </i>
    <i t="grand">
      <x/>
    </i>
  </rowItems>
  <colFields count="1">
    <field x="1"/>
  </colFields>
  <colItems count="45">
    <i>
      <x/>
    </i>
    <i>
      <x v="2"/>
    </i>
    <i>
      <x v="3"/>
    </i>
    <i>
      <x v="4"/>
    </i>
    <i>
      <x v="5"/>
    </i>
    <i>
      <x v="6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4"/>
    </i>
    <i>
      <x v="45"/>
    </i>
    <i>
      <x v="50"/>
    </i>
    <i>
      <x v="51"/>
    </i>
    <i>
      <x v="52"/>
    </i>
    <i t="grand">
      <x/>
    </i>
  </colItems>
  <pageFields count="2">
    <pageField fld="9" item="0" hier="-1"/>
    <pageField fld="8" hier="-1"/>
  </pageFields>
  <dataFields count="1">
    <dataField name="Som van Aantal" fld="7" baseField="0" baseItem="0"/>
  </dataFields>
  <formats count="36">
    <format dxfId="57">
      <pivotArea dataOnly="0" labelOnly="1" fieldPosition="0">
        <references count="1">
          <reference field="2" count="21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  <format dxfId="56">
      <pivotArea dataOnly="0" labelOnly="1" fieldPosition="0">
        <references count="1">
          <reference field="2" count="21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  <format dxfId="55">
      <pivotArea field="2" type="button" dataOnly="0" labelOnly="1" outline="0" axis="axisRow" fieldPosition="0"/>
    </format>
    <format dxfId="54">
      <pivotArea dataOnly="0" labelOnly="1" fieldPosition="0">
        <references count="1">
          <reference field="1" count="27">
            <x v="3"/>
            <x v="15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4"/>
            <x v="45"/>
            <x v="52"/>
          </reference>
        </references>
      </pivotArea>
    </format>
    <format dxfId="53">
      <pivotArea field="1" grandRow="1" outline="0" collapsedLevelsAreSubtotals="1" axis="axisCol" fieldPosition="0">
        <references count="1">
          <reference field="1" count="27" selected="0">
            <x v="3"/>
            <x v="15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4"/>
            <x v="45"/>
            <x v="52"/>
          </reference>
        </references>
      </pivotArea>
    </format>
    <format dxfId="52">
      <pivotArea field="2" grandCol="1" collapsedLevelsAreSubtotals="1" axis="axisRow" fieldPosition="0">
        <references count="1">
          <reference field="2" count="21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  <format dxfId="51">
      <pivotArea type="all" dataOnly="0" outline="0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type="topRight" dataOnly="0" labelOnly="1" outline="0" fieldPosition="0"/>
    </format>
    <format dxfId="47">
      <pivotArea dataOnly="0" labelOnly="1" fieldPosition="0">
        <references count="1">
          <reference field="2" count="50">
            <x v="0"/>
            <x v="5"/>
            <x v="6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2"/>
            <x v="23"/>
            <x v="24"/>
            <x v="25"/>
            <x v="26"/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  <format dxfId="46">
      <pivotArea dataOnly="0" labelOnly="1" fieldPosition="0">
        <references count="1">
          <reference field="2" count="3">
            <x v="61"/>
            <x v="62"/>
            <x v="63"/>
          </reference>
        </references>
      </pivotArea>
    </format>
    <format dxfId="45">
      <pivotArea dataOnly="0" labelOnly="1" grandRow="1" outline="0" fieldPosition="0"/>
    </format>
    <format dxfId="44">
      <pivotArea dataOnly="0" labelOnly="1" fieldPosition="0">
        <references count="1">
          <reference field="1" count="45">
            <x v="0"/>
            <x v="1"/>
            <x v="2"/>
            <x v="3"/>
            <x v="4"/>
            <x v="5"/>
            <x v="6"/>
            <x v="8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4"/>
            <x v="45"/>
            <x v="50"/>
            <x v="51"/>
            <x v="52"/>
          </reference>
        </references>
      </pivotArea>
    </format>
    <format dxfId="43">
      <pivotArea dataOnly="0" labelOnly="1" grandCol="1" outline="0" fieldPosition="0"/>
    </format>
    <format dxfId="42">
      <pivotArea field="2" type="button" dataOnly="0" labelOnly="1" outline="0" axis="axisRow" fieldPosition="0"/>
    </format>
    <format dxfId="41">
      <pivotArea field="1" type="button" dataOnly="0" labelOnly="1" outline="0" axis="axisCol" fieldPosition="0"/>
    </format>
    <format dxfId="40">
      <pivotArea type="origin" dataOnly="0" labelOnly="1" outline="0" fieldPosition="0"/>
    </format>
    <format dxfId="39">
      <pivotArea type="all" dataOnly="0" outline="0" fieldPosition="0"/>
    </format>
    <format dxfId="38">
      <pivotArea outline="0" collapsedLevelsAreSubtotals="1" fieldPosition="0"/>
    </format>
    <format dxfId="37">
      <pivotArea type="origin" dataOnly="0" labelOnly="1" outline="0" fieldPosition="0"/>
    </format>
    <format dxfId="36">
      <pivotArea field="1" type="button" dataOnly="0" labelOnly="1" outline="0" axis="axisCol" fieldPosition="0"/>
    </format>
    <format dxfId="35">
      <pivotArea type="topRight" dataOnly="0" labelOnly="1" outline="0" fieldPosition="0"/>
    </format>
    <format dxfId="34">
      <pivotArea field="2" type="button" dataOnly="0" labelOnly="1" outline="0" axis="axisRow" fieldPosition="0"/>
    </format>
    <format dxfId="33">
      <pivotArea dataOnly="0" labelOnly="1" fieldPosition="0">
        <references count="1">
          <reference field="2" count="50">
            <x v="0"/>
            <x v="5"/>
            <x v="6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2"/>
            <x v="23"/>
            <x v="24"/>
            <x v="25"/>
            <x v="26"/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  <format dxfId="32">
      <pivotArea dataOnly="0" labelOnly="1" fieldPosition="0">
        <references count="1">
          <reference field="2" count="3">
            <x v="61"/>
            <x v="62"/>
            <x v="63"/>
          </reference>
        </references>
      </pivotArea>
    </format>
    <format dxfId="31">
      <pivotArea dataOnly="0" labelOnly="1" grandRow="1" outline="0" fieldPosition="0"/>
    </format>
    <format dxfId="30">
      <pivotArea dataOnly="0" labelOnly="1" fieldPosition="0">
        <references count="1">
          <reference field="1" count="45">
            <x v="0"/>
            <x v="1"/>
            <x v="2"/>
            <x v="3"/>
            <x v="4"/>
            <x v="5"/>
            <x v="6"/>
            <x v="8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4"/>
            <x v="45"/>
            <x v="50"/>
            <x v="51"/>
            <x v="52"/>
          </reference>
        </references>
      </pivotArea>
    </format>
    <format dxfId="29">
      <pivotArea dataOnly="0" labelOnly="1" grandCol="1" outline="0" fieldPosition="0"/>
    </format>
    <format dxfId="28">
      <pivotArea dataOnly="0" labelOnly="1" fieldPosition="0">
        <references count="1">
          <reference field="1" count="44">
            <x v="1"/>
            <x v="2"/>
            <x v="3"/>
            <x v="4"/>
            <x v="5"/>
            <x v="6"/>
            <x v="8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4"/>
            <x v="45"/>
            <x v="50"/>
            <x v="51"/>
            <x v="52"/>
          </reference>
        </references>
      </pivotArea>
    </format>
    <format dxfId="27">
      <pivotArea dataOnly="0" labelOnly="1" fieldPosition="0">
        <references count="1">
          <reference field="1" count="1">
            <x v="0"/>
          </reference>
        </references>
      </pivotArea>
    </format>
    <format dxfId="26">
      <pivotArea field="1" grandRow="1" outline="0" collapsedLevelsAreSubtotals="1" axis="axisCol" fieldPosition="0">
        <references count="1">
          <reference field="1" count="3" selected="0">
            <x v="0"/>
            <x v="1"/>
            <x v="2"/>
          </reference>
        </references>
      </pivotArea>
    </format>
    <format dxfId="25">
      <pivotArea field="1" grandRow="1" outline="0" collapsedLevelsAreSubtotals="1" axis="axisCol" fieldPosition="0">
        <references count="1">
          <reference field="1" count="40" selected="0">
            <x v="4"/>
            <x v="5"/>
            <x v="6"/>
            <x v="8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4"/>
            <x v="45"/>
            <x v="50"/>
            <x v="51"/>
          </reference>
        </references>
      </pivotArea>
    </format>
    <format dxfId="24">
      <pivotArea dataOnly="0" labelOnly="1" fieldPosition="0">
        <references count="1">
          <reference field="2" count="50">
            <x v="0"/>
            <x v="5"/>
            <x v="6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2"/>
            <x v="23"/>
            <x v="24"/>
            <x v="25"/>
            <x v="26"/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50"/>
            <x v="51"/>
            <x v="52"/>
            <x v="53"/>
            <x v="54"/>
            <x v="55"/>
            <x v="56"/>
            <x v="57"/>
            <x v="58"/>
            <x v="59"/>
          </reference>
        </references>
      </pivotArea>
    </format>
    <format dxfId="23">
      <pivotArea dataOnly="0" labelOnly="1" fieldPosition="0">
        <references count="1">
          <reference field="2" count="3">
            <x v="61"/>
            <x v="62"/>
            <x v="63"/>
          </reference>
        </references>
      </pivotArea>
    </format>
    <format dxfId="22">
      <pivotArea field="2" grandCol="1" collapsedLevelsAreSubtotals="1" axis="axisRow" fieldPosition="0">
        <references count="1">
          <reference field="2" count="53">
            <x v="0"/>
            <x v="5"/>
            <x v="6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2"/>
            <x v="23"/>
            <x v="24"/>
            <x v="25"/>
            <x v="26"/>
            <x v="27"/>
            <x v="28"/>
            <x v="29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D50877-09A4-4C12-8681-173324E4A1C3}" name="tbl_Afwijkendeformaten" displayName="tbl_Afwijkendeformaten" ref="B2:L415" totalsRowShown="0" headerRowDxfId="21" dataDxfId="20">
  <autoFilter ref="B2:L415" xr:uid="{7FD50877-09A4-4C12-8681-173324E4A1C3}"/>
  <sortState xmlns:xlrd2="http://schemas.microsoft.com/office/spreadsheetml/2017/richdata2" ref="B3:L415">
    <sortCondition ref="C2:C415"/>
  </sortState>
  <tableColumns count="11">
    <tableColumn id="1" xr3:uid="{40EB0254-3367-481B-A5F0-194B6C7B5B4F}" name="Formaat (l x b x h)" dataDxfId="19"/>
    <tableColumn id="2" xr3:uid="{705D7655-AEB5-4E58-B584-7BC0BBD86D70}" name="lengte (diepte op plank)" dataDxfId="18">
      <calculatedColumnFormula>IFERROR(VLOOKUP(tbl_Afwijkendeformaten[[#This Row],[Formaat (l x b x h)]],tbl_KeuzelijstFormaten[],2,FALSE),"")</calculatedColumnFormula>
    </tableColumn>
    <tableColumn id="5" xr3:uid="{8F9C8A6A-934B-4642-80D5-84D5A1A2E842}" name="breedte (vooraanzicht)" dataDxfId="17">
      <calculatedColumnFormula>IFERROR(VLOOKUP(tbl_Afwijkendeformaten[[#This Row],[Formaat (l x b x h)]],tbl_KeuzelijstFormaten[],3,FALSE),"")</calculatedColumnFormula>
    </tableColumn>
    <tableColumn id="6" xr3:uid="{18687A84-055D-4805-8F53-67379EF5613A}" name="hoogte (tussen twee planken)" dataDxfId="16">
      <calculatedColumnFormula>IFERROR(VLOOKUP(tbl_Afwijkendeformaten[[#This Row],[Formaat (l x b x h)]],tbl_KeuzelijstFormaten[],4,FALSE),"")</calculatedColumnFormula>
    </tableColumn>
    <tableColumn id="8" xr3:uid="{1D9551FC-449A-405B-B934-A44243B59DB7}" name="Soort verpakking" dataDxfId="15">
      <calculatedColumnFormula>IFERROR(VLOOKUP(tbl_Afwijkendeformaten[[#This Row],[Formaat (l x b x h)]],tbl_KeuzelijstFormaten[],5,FALSE),"")</calculatedColumnFormula>
    </tableColumn>
    <tableColumn id="10" xr3:uid="{EAF421BF-A0BD-4CE5-AC17-9096D07F32E1}" name="In m1" dataDxfId="14"/>
    <tableColumn id="9" xr3:uid="{C7C5C1C0-DEF0-4DD8-A59E-A2541A62005D}" name="Soort depot" dataDxfId="13"/>
    <tableColumn id="7" xr3:uid="{453C0021-DC7F-4B78-B063-1B0D2A76B27D}" name="Aantal" dataDxfId="12"/>
    <tableColumn id="3" xr3:uid="{F1898D8A-6495-44DD-8E1C-A53C494176DD}" name="Huidige depot-locatie" dataDxfId="11"/>
    <tableColumn id="11" xr3:uid="{DE97DD85-B389-4DDD-81B9-45BFFA436262}" name="Meenemen in overzicht" dataDxfId="10"/>
    <tableColumn id="4" xr3:uid="{4766E3D0-F2C1-4E19-A880-8A37EBE92126}" name="Stelling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83495ED-6580-4F63-8B07-01E5021FC893}" name="tbl_KeuzelijstFormaten" displayName="tbl_KeuzelijstFormaten" ref="D2:H122" totalsRowShown="0" headerRowDxfId="8" headerRowBorderDxfId="7" tableBorderDxfId="6" totalsRowBorderDxfId="5">
  <autoFilter ref="D2:H122" xr:uid="{383495ED-6580-4F63-8B07-01E5021FC893}"/>
  <sortState xmlns:xlrd2="http://schemas.microsoft.com/office/spreadsheetml/2017/richdata2" ref="D3:H122">
    <sortCondition ref="E2:E122"/>
  </sortState>
  <tableColumns count="5">
    <tableColumn id="1" xr3:uid="{58608488-2E06-44E1-8C88-6628945DFAAA}" name="Formaat" dataDxfId="4"/>
    <tableColumn id="2" xr3:uid="{6A9E37BE-AD83-41B4-A4E3-B3123BACE07C}" name="l (diepte v/d plank)" dataDxfId="3"/>
    <tableColumn id="3" xr3:uid="{5D659EE8-B83E-4220-A990-ED6F7CDBD683}" name="b (vooraanzicht)" dataDxfId="2"/>
    <tableColumn id="4" xr3:uid="{C5082D7A-06DF-429B-AA34-6D26197C1DAC}" name="h" dataDxfId="1"/>
    <tableColumn id="5" xr3:uid="{95D02D19-1249-4246-BF5C-C5C9822917D3}" name="Soort verpakk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B1BB-31A8-4A2B-8F21-BB5DE13D0FB2}">
  <dimension ref="A1:B7"/>
  <sheetViews>
    <sheetView workbookViewId="0">
      <selection activeCell="K14" sqref="K14"/>
    </sheetView>
  </sheetViews>
  <sheetFormatPr defaultRowHeight="15" x14ac:dyDescent="0.25"/>
  <cols>
    <col min="1" max="1" width="41.85546875" customWidth="1"/>
  </cols>
  <sheetData>
    <row r="1" spans="1:2" x14ac:dyDescent="0.25">
      <c r="A1" s="46" t="s">
        <v>0</v>
      </c>
      <c r="B1" t="s">
        <v>178</v>
      </c>
    </row>
    <row r="3" spans="1:2" x14ac:dyDescent="0.25">
      <c r="A3" s="46"/>
      <c r="B3" s="45" t="s">
        <v>1</v>
      </c>
    </row>
    <row r="5" spans="1:2" x14ac:dyDescent="0.25">
      <c r="A5" s="46" t="s">
        <v>2</v>
      </c>
      <c r="B5" s="47" t="s">
        <v>179</v>
      </c>
    </row>
    <row r="7" spans="1:2" x14ac:dyDescent="0.25">
      <c r="B7" s="47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E4E1-8E5D-4C5B-9936-8D9A9743FC2A}">
  <dimension ref="A1:AV60"/>
  <sheetViews>
    <sheetView topLeftCell="A38" zoomScaleNormal="100" workbookViewId="0"/>
  </sheetViews>
  <sheetFormatPr defaultRowHeight="15" x14ac:dyDescent="0.25"/>
  <cols>
    <col min="1" max="1" width="9" customWidth="1"/>
    <col min="2" max="2" width="24.140625" style="1" bestFit="1" customWidth="1"/>
    <col min="3" max="3" width="25.5703125" style="1" bestFit="1" customWidth="1"/>
    <col min="4" max="43" width="4" style="1" bestFit="1" customWidth="1"/>
    <col min="44" max="44" width="5" style="1" bestFit="1" customWidth="1"/>
    <col min="45" max="45" width="5.7109375" style="1" bestFit="1" customWidth="1"/>
    <col min="46" max="46" width="7.7109375" style="1" bestFit="1" customWidth="1"/>
    <col min="47" max="48" width="10.140625" style="1" bestFit="1" customWidth="1"/>
    <col min="49" max="109" width="8.85546875" customWidth="1"/>
  </cols>
  <sheetData>
    <row r="1" spans="1:48" ht="25.5" customHeight="1" x14ac:dyDescent="0.25"/>
    <row r="2" spans="1:48" s="26" customFormat="1" ht="27" customHeight="1" x14ac:dyDescent="0.25">
      <c r="A2" s="33"/>
      <c r="B2" s="35" t="s">
        <v>4</v>
      </c>
      <c r="C2" s="29" t="s">
        <v>5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</row>
    <row r="3" spans="1:48" s="26" customFormat="1" ht="27" customHeight="1" x14ac:dyDescent="0.25">
      <c r="A3" s="33"/>
      <c r="B3" s="35" t="s">
        <v>6</v>
      </c>
      <c r="C3" s="29" t="s">
        <v>7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</row>
    <row r="4" spans="1:48" s="26" customFormat="1" ht="27" customHeight="1" x14ac:dyDescent="0.25">
      <c r="B4" s="18"/>
      <c r="C4" s="1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18"/>
      <c r="Z4" s="1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</row>
    <row r="5" spans="1:48" s="4" customFormat="1" ht="47.25" customHeight="1" x14ac:dyDescent="0.25">
      <c r="B5" s="36" t="s">
        <v>8</v>
      </c>
      <c r="C5" s="36" t="s">
        <v>9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/>
    </row>
    <row r="6" spans="1:48" s="4" customFormat="1" ht="30" customHeight="1" x14ac:dyDescent="0.25">
      <c r="B6" s="37" t="s">
        <v>10</v>
      </c>
      <c r="C6" s="38">
        <v>105</v>
      </c>
      <c r="D6" s="38">
        <v>155</v>
      </c>
      <c r="E6" s="38">
        <v>160</v>
      </c>
      <c r="F6" s="38">
        <v>170</v>
      </c>
      <c r="G6" s="38">
        <v>180</v>
      </c>
      <c r="H6" s="38">
        <v>220</v>
      </c>
      <c r="I6" s="38">
        <v>280</v>
      </c>
      <c r="J6" s="38">
        <v>290</v>
      </c>
      <c r="K6" s="38">
        <v>295</v>
      </c>
      <c r="L6" s="38">
        <v>300</v>
      </c>
      <c r="M6" s="38">
        <v>310</v>
      </c>
      <c r="N6" s="38">
        <v>315</v>
      </c>
      <c r="O6" s="38">
        <v>320</v>
      </c>
      <c r="P6" s="38">
        <v>325</v>
      </c>
      <c r="Q6" s="38">
        <v>330</v>
      </c>
      <c r="R6" s="38">
        <v>335</v>
      </c>
      <c r="S6" s="38">
        <v>350</v>
      </c>
      <c r="T6" s="38">
        <v>355</v>
      </c>
      <c r="U6" s="38">
        <v>360</v>
      </c>
      <c r="V6" s="38">
        <v>365</v>
      </c>
      <c r="W6" s="38">
        <v>370</v>
      </c>
      <c r="X6" s="38">
        <v>375</v>
      </c>
      <c r="Y6" s="38">
        <v>380</v>
      </c>
      <c r="Z6" s="38">
        <v>385</v>
      </c>
      <c r="AA6" s="38">
        <v>390</v>
      </c>
      <c r="AB6" s="38">
        <v>395</v>
      </c>
      <c r="AC6" s="38">
        <v>400</v>
      </c>
      <c r="AD6" s="38">
        <v>410</v>
      </c>
      <c r="AE6" s="38">
        <v>420</v>
      </c>
      <c r="AF6" s="38">
        <v>425</v>
      </c>
      <c r="AG6" s="38">
        <v>430</v>
      </c>
      <c r="AH6" s="38">
        <v>435</v>
      </c>
      <c r="AI6" s="38">
        <v>445</v>
      </c>
      <c r="AJ6" s="38">
        <v>450</v>
      </c>
      <c r="AK6" s="38">
        <v>470</v>
      </c>
      <c r="AL6" s="38">
        <v>495</v>
      </c>
      <c r="AM6" s="38">
        <v>500</v>
      </c>
      <c r="AN6" s="38">
        <v>515</v>
      </c>
      <c r="AO6" s="38">
        <v>520</v>
      </c>
      <c r="AP6" s="38">
        <v>615</v>
      </c>
      <c r="AQ6" s="38">
        <v>620</v>
      </c>
      <c r="AR6" s="38">
        <v>1200</v>
      </c>
      <c r="AS6" s="38" t="s">
        <v>11</v>
      </c>
      <c r="AT6" s="38" t="s">
        <v>12</v>
      </c>
      <c r="AU6" s="29" t="s">
        <v>13</v>
      </c>
      <c r="AV6"/>
    </row>
    <row r="7" spans="1:48" s="4" customFormat="1" ht="30" customHeight="1" x14ac:dyDescent="0.25">
      <c r="B7" s="39">
        <v>45</v>
      </c>
      <c r="C7" s="29"/>
      <c r="D7" s="29"/>
      <c r="E7" s="29"/>
      <c r="F7" s="29">
        <v>42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39">
        <v>42</v>
      </c>
      <c r="AV7"/>
    </row>
    <row r="8" spans="1:48" s="4" customFormat="1" ht="30" customHeight="1" x14ac:dyDescent="0.25">
      <c r="B8" s="39">
        <v>135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>
        <v>127</v>
      </c>
      <c r="AS8" s="29"/>
      <c r="AT8" s="29"/>
      <c r="AU8" s="39">
        <v>127</v>
      </c>
      <c r="AV8"/>
    </row>
    <row r="9" spans="1:48" s="4" customFormat="1" ht="30" customHeight="1" x14ac:dyDescent="0.25">
      <c r="B9" s="39">
        <v>140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>
        <v>2</v>
      </c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39">
        <v>2</v>
      </c>
      <c r="AV9"/>
    </row>
    <row r="10" spans="1:48" s="4" customFormat="1" ht="30" customHeight="1" x14ac:dyDescent="0.25">
      <c r="B10" s="39">
        <v>165</v>
      </c>
      <c r="C10" s="29">
        <v>1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>
        <v>57</v>
      </c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39">
        <v>58</v>
      </c>
      <c r="AV10"/>
    </row>
    <row r="11" spans="1:48" s="4" customFormat="1" ht="30" customHeight="1" x14ac:dyDescent="0.25">
      <c r="B11" s="39">
        <v>185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>
        <v>26</v>
      </c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39">
        <v>26</v>
      </c>
      <c r="AV11"/>
    </row>
    <row r="12" spans="1:48" s="4" customFormat="1" ht="30" customHeight="1" x14ac:dyDescent="0.25">
      <c r="B12" s="39">
        <v>190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>
        <v>6</v>
      </c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39">
        <v>6</v>
      </c>
      <c r="AV12"/>
    </row>
    <row r="13" spans="1:48" s="4" customFormat="1" ht="30" customHeight="1" x14ac:dyDescent="0.25">
      <c r="B13" s="39">
        <v>210</v>
      </c>
      <c r="C13" s="29"/>
      <c r="D13" s="29">
        <v>1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39">
        <v>1</v>
      </c>
      <c r="AV13"/>
    </row>
    <row r="14" spans="1:48" s="4" customFormat="1" ht="30" customHeight="1" x14ac:dyDescent="0.25">
      <c r="B14" s="39">
        <v>235</v>
      </c>
      <c r="C14" s="29"/>
      <c r="D14" s="29"/>
      <c r="E14" s="29"/>
      <c r="F14" s="29"/>
      <c r="G14" s="29">
        <v>1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39">
        <v>1</v>
      </c>
      <c r="AV14"/>
    </row>
    <row r="15" spans="1:48" s="4" customFormat="1" ht="30" customHeight="1" x14ac:dyDescent="0.25">
      <c r="B15" s="39">
        <v>265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>
        <v>108</v>
      </c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39">
        <v>108</v>
      </c>
      <c r="AV15"/>
    </row>
    <row r="16" spans="1:48" s="4" customFormat="1" ht="30" customHeight="1" x14ac:dyDescent="0.25">
      <c r="B16" s="39">
        <v>270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>
        <v>1</v>
      </c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39">
        <v>1</v>
      </c>
      <c r="AV16"/>
    </row>
    <row r="17" spans="2:48" s="4" customFormat="1" ht="30" customHeight="1" x14ac:dyDescent="0.25">
      <c r="B17" s="39">
        <v>275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>
        <v>7</v>
      </c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39">
        <v>7</v>
      </c>
      <c r="AV17"/>
    </row>
    <row r="18" spans="2:48" s="4" customFormat="1" ht="30" customHeight="1" x14ac:dyDescent="0.25">
      <c r="B18" s="39">
        <v>280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>
        <v>2</v>
      </c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39">
        <v>2</v>
      </c>
      <c r="AV18"/>
    </row>
    <row r="19" spans="2:48" s="4" customFormat="1" ht="30" customHeight="1" x14ac:dyDescent="0.25">
      <c r="B19" s="39">
        <v>285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>
        <v>3</v>
      </c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39">
        <v>3</v>
      </c>
      <c r="AV19"/>
    </row>
    <row r="20" spans="2:48" s="4" customFormat="1" ht="30" customHeight="1" x14ac:dyDescent="0.25">
      <c r="B20" s="39">
        <v>300</v>
      </c>
      <c r="C20" s="29"/>
      <c r="D20" s="29"/>
      <c r="E20" s="29"/>
      <c r="F20" s="29"/>
      <c r="G20" s="29"/>
      <c r="H20" s="29">
        <v>20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39">
        <v>20</v>
      </c>
      <c r="AV20"/>
    </row>
    <row r="21" spans="2:48" s="4" customFormat="1" ht="30" customHeight="1" x14ac:dyDescent="0.25">
      <c r="B21" s="39">
        <v>350</v>
      </c>
      <c r="C21" s="29"/>
      <c r="D21" s="29"/>
      <c r="E21" s="29"/>
      <c r="F21" s="29"/>
      <c r="G21" s="29"/>
      <c r="H21" s="29"/>
      <c r="I21" s="29">
        <v>1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>
        <v>1</v>
      </c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39">
        <v>2</v>
      </c>
      <c r="AV21"/>
    </row>
    <row r="22" spans="2:48" s="4" customFormat="1" ht="30" customHeight="1" x14ac:dyDescent="0.25">
      <c r="B22" s="39">
        <v>360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>
        <v>2</v>
      </c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39">
        <v>2</v>
      </c>
      <c r="AV22"/>
    </row>
    <row r="23" spans="2:48" s="4" customFormat="1" ht="30" customHeight="1" x14ac:dyDescent="0.25">
      <c r="B23" s="39">
        <v>370</v>
      </c>
      <c r="C23" s="29"/>
      <c r="D23" s="29"/>
      <c r="E23" s="29"/>
      <c r="F23" s="29"/>
      <c r="G23" s="29"/>
      <c r="H23" s="29"/>
      <c r="I23" s="29">
        <v>1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39">
        <v>1</v>
      </c>
      <c r="AV23"/>
    </row>
    <row r="24" spans="2:48" s="4" customFormat="1" ht="30" customHeight="1" x14ac:dyDescent="0.25">
      <c r="B24" s="39">
        <v>380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>
        <v>1</v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39">
        <v>1</v>
      </c>
      <c r="AV24"/>
    </row>
    <row r="25" spans="2:48" s="4" customFormat="1" ht="30" customHeight="1" x14ac:dyDescent="0.25">
      <c r="B25" s="39">
        <v>400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>
        <v>1</v>
      </c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39">
        <v>1</v>
      </c>
      <c r="AV25"/>
    </row>
    <row r="26" spans="2:48" s="4" customFormat="1" ht="30" customHeight="1" x14ac:dyDescent="0.25">
      <c r="B26" s="39">
        <v>410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>
        <v>1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39">
        <v>1</v>
      </c>
      <c r="AV26"/>
    </row>
    <row r="27" spans="2:48" s="4" customFormat="1" ht="30" customHeight="1" x14ac:dyDescent="0.25">
      <c r="B27" s="39">
        <v>425</v>
      </c>
      <c r="C27" s="29"/>
      <c r="D27" s="29"/>
      <c r="E27" s="29"/>
      <c r="F27" s="29"/>
      <c r="G27" s="29"/>
      <c r="H27" s="29"/>
      <c r="I27" s="29"/>
      <c r="J27" s="29">
        <v>1</v>
      </c>
      <c r="K27" s="29"/>
      <c r="L27" s="29">
        <v>12</v>
      </c>
      <c r="M27" s="29"/>
      <c r="N27" s="29"/>
      <c r="O27" s="29">
        <v>1</v>
      </c>
      <c r="P27" s="29"/>
      <c r="Q27" s="29">
        <v>21</v>
      </c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39">
        <v>35</v>
      </c>
      <c r="AV27"/>
    </row>
    <row r="28" spans="2:48" s="4" customFormat="1" ht="30" customHeight="1" x14ac:dyDescent="0.25">
      <c r="B28" s="39">
        <v>430</v>
      </c>
      <c r="C28" s="29"/>
      <c r="D28" s="29"/>
      <c r="E28" s="29"/>
      <c r="F28" s="29"/>
      <c r="G28" s="29"/>
      <c r="H28" s="29"/>
      <c r="I28" s="29"/>
      <c r="J28" s="29"/>
      <c r="K28" s="29">
        <v>9</v>
      </c>
      <c r="L28" s="29"/>
      <c r="M28" s="29"/>
      <c r="N28" s="29"/>
      <c r="O28" s="29"/>
      <c r="P28" s="29"/>
      <c r="Q28" s="29">
        <v>6</v>
      </c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39">
        <v>15</v>
      </c>
      <c r="AV28"/>
    </row>
    <row r="29" spans="2:48" s="4" customFormat="1" ht="30" customHeight="1" x14ac:dyDescent="0.25">
      <c r="B29" s="39">
        <v>450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>
        <v>1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39">
        <v>1</v>
      </c>
      <c r="AV29"/>
    </row>
    <row r="30" spans="2:48" s="4" customFormat="1" ht="30" customHeight="1" x14ac:dyDescent="0.25">
      <c r="B30" s="39">
        <v>460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>
        <v>287</v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39">
        <v>287</v>
      </c>
      <c r="AV30"/>
    </row>
    <row r="31" spans="2:48" s="4" customFormat="1" ht="30" customHeight="1" x14ac:dyDescent="0.25">
      <c r="B31" s="39">
        <v>465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>
        <v>34</v>
      </c>
      <c r="P31" s="29"/>
      <c r="Q31" s="29"/>
      <c r="R31" s="29">
        <v>1</v>
      </c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39">
        <v>35</v>
      </c>
      <c r="AV31"/>
    </row>
    <row r="32" spans="2:48" s="4" customFormat="1" ht="30" customHeight="1" x14ac:dyDescent="0.25">
      <c r="B32" s="39">
        <v>470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>
        <v>8</v>
      </c>
      <c r="P32" s="29">
        <v>64</v>
      </c>
      <c r="Q32" s="29">
        <v>15</v>
      </c>
      <c r="R32" s="29"/>
      <c r="S32" s="29"/>
      <c r="T32" s="29"/>
      <c r="U32" s="29"/>
      <c r="V32" s="29"/>
      <c r="W32" s="29"/>
      <c r="X32" s="29"/>
      <c r="Y32" s="29"/>
      <c r="Z32" s="29"/>
      <c r="AA32" s="29">
        <v>3</v>
      </c>
      <c r="AB32" s="29"/>
      <c r="AC32" s="29"/>
      <c r="AD32" s="29">
        <v>6</v>
      </c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39">
        <v>96</v>
      </c>
      <c r="AV32"/>
    </row>
    <row r="33" spans="2:48" s="4" customFormat="1" ht="30" customHeight="1" x14ac:dyDescent="0.25">
      <c r="B33" s="39">
        <v>475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>
        <v>2</v>
      </c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39">
        <v>2</v>
      </c>
      <c r="AV33"/>
    </row>
    <row r="34" spans="2:48" s="4" customFormat="1" ht="30" customHeight="1" x14ac:dyDescent="0.25">
      <c r="B34" s="39">
        <v>480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>
        <v>48</v>
      </c>
      <c r="V34" s="29"/>
      <c r="W34" s="29"/>
      <c r="X34" s="29"/>
      <c r="Y34" s="29"/>
      <c r="Z34" s="29">
        <v>4</v>
      </c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39">
        <v>52</v>
      </c>
      <c r="AV34"/>
    </row>
    <row r="35" spans="2:48" s="4" customFormat="1" ht="30" customHeight="1" x14ac:dyDescent="0.25">
      <c r="B35" s="39">
        <v>485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>
        <v>2</v>
      </c>
      <c r="AA35" s="29"/>
      <c r="AB35" s="29">
        <v>1</v>
      </c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>
        <v>19</v>
      </c>
      <c r="AU35" s="39">
        <v>22</v>
      </c>
      <c r="AV35"/>
    </row>
    <row r="36" spans="2:48" s="4" customFormat="1" ht="30" customHeight="1" x14ac:dyDescent="0.25">
      <c r="B36" s="39">
        <v>490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>
        <v>5</v>
      </c>
      <c r="P36" s="29"/>
      <c r="Q36" s="29"/>
      <c r="R36" s="29"/>
      <c r="S36" s="29">
        <v>1</v>
      </c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>
        <v>6</v>
      </c>
      <c r="AF36" s="29"/>
      <c r="AG36" s="29"/>
      <c r="AH36" s="29"/>
      <c r="AI36" s="29"/>
      <c r="AJ36" s="29"/>
      <c r="AK36" s="29">
        <v>1</v>
      </c>
      <c r="AL36" s="29"/>
      <c r="AM36" s="29"/>
      <c r="AN36" s="29"/>
      <c r="AO36" s="29"/>
      <c r="AP36" s="29"/>
      <c r="AQ36" s="29"/>
      <c r="AR36" s="29"/>
      <c r="AS36" s="29"/>
      <c r="AT36" s="29"/>
      <c r="AU36" s="39">
        <v>13</v>
      </c>
      <c r="AV36"/>
    </row>
    <row r="37" spans="2:48" s="4" customFormat="1" ht="30" customHeight="1" x14ac:dyDescent="0.25">
      <c r="B37" s="39">
        <v>495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>
        <v>5</v>
      </c>
      <c r="P37" s="29"/>
      <c r="Q37" s="29"/>
      <c r="R37" s="29"/>
      <c r="S37" s="29">
        <v>102</v>
      </c>
      <c r="T37" s="29">
        <v>51</v>
      </c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39">
        <v>158</v>
      </c>
      <c r="AV37"/>
    </row>
    <row r="38" spans="2:48" s="4" customFormat="1" ht="30" customHeight="1" x14ac:dyDescent="0.25">
      <c r="B38" s="39">
        <v>500</v>
      </c>
      <c r="C38" s="29"/>
      <c r="D38" s="29"/>
      <c r="E38" s="29">
        <v>2</v>
      </c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>
        <v>2</v>
      </c>
      <c r="V38" s="29"/>
      <c r="W38" s="29"/>
      <c r="X38" s="29">
        <v>2</v>
      </c>
      <c r="Y38" s="29">
        <v>1</v>
      </c>
      <c r="Z38" s="29"/>
      <c r="AA38" s="29"/>
      <c r="AB38" s="29"/>
      <c r="AC38" s="29"/>
      <c r="AD38" s="29">
        <v>4</v>
      </c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39">
        <v>11</v>
      </c>
      <c r="AV38"/>
    </row>
    <row r="39" spans="2:48" s="4" customFormat="1" ht="30" customHeight="1" x14ac:dyDescent="0.25">
      <c r="B39" s="39">
        <v>505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>
        <v>1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39">
        <v>1</v>
      </c>
      <c r="AV39"/>
    </row>
    <row r="40" spans="2:48" s="4" customFormat="1" ht="30" customHeight="1" x14ac:dyDescent="0.25">
      <c r="B40" s="39">
        <v>525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>
        <v>2</v>
      </c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39">
        <v>2</v>
      </c>
      <c r="AV40"/>
    </row>
    <row r="41" spans="2:48" s="4" customFormat="1" ht="30" customHeight="1" x14ac:dyDescent="0.25">
      <c r="B41" s="39">
        <v>530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>
        <v>109</v>
      </c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39">
        <v>109</v>
      </c>
      <c r="AV41"/>
    </row>
    <row r="42" spans="2:48" s="4" customFormat="1" ht="30" customHeight="1" x14ac:dyDescent="0.25">
      <c r="B42" s="39">
        <v>550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>
        <v>179</v>
      </c>
      <c r="AA42" s="29">
        <v>21</v>
      </c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39">
        <v>200</v>
      </c>
      <c r="AV42"/>
    </row>
    <row r="43" spans="2:48" s="4" customFormat="1" ht="30" customHeight="1" x14ac:dyDescent="0.25">
      <c r="B43" s="39">
        <v>560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>
        <v>7</v>
      </c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>
        <v>202</v>
      </c>
      <c r="AB43" s="29"/>
      <c r="AC43" s="29">
        <v>3</v>
      </c>
      <c r="AD43" s="29"/>
      <c r="AE43" s="29">
        <v>1</v>
      </c>
      <c r="AF43" s="29"/>
      <c r="AG43" s="29">
        <v>9</v>
      </c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39">
        <v>222</v>
      </c>
      <c r="AV43"/>
    </row>
    <row r="44" spans="2:48" s="4" customFormat="1" ht="30" customHeight="1" x14ac:dyDescent="0.25">
      <c r="B44" s="39">
        <v>570</v>
      </c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>
        <v>112</v>
      </c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39">
        <v>112</v>
      </c>
      <c r="AV44"/>
    </row>
    <row r="45" spans="2:48" s="4" customFormat="1" ht="30" customHeight="1" x14ac:dyDescent="0.25">
      <c r="B45" s="39">
        <v>600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>
        <v>1</v>
      </c>
      <c r="AG45" s="29"/>
      <c r="AH45" s="29">
        <v>82</v>
      </c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39">
        <v>83</v>
      </c>
      <c r="AV45"/>
    </row>
    <row r="46" spans="2:48" s="4" customFormat="1" ht="30" customHeight="1" x14ac:dyDescent="0.25">
      <c r="B46" s="39">
        <v>625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>
        <v>2</v>
      </c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39">
        <v>2</v>
      </c>
      <c r="AV46"/>
    </row>
    <row r="47" spans="2:48" s="4" customFormat="1" ht="30" customHeight="1" x14ac:dyDescent="0.25">
      <c r="B47" s="39">
        <v>630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>
        <v>93</v>
      </c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39">
        <v>93</v>
      </c>
      <c r="AV47"/>
    </row>
    <row r="48" spans="2:48" s="4" customFormat="1" ht="30" customHeight="1" x14ac:dyDescent="0.25">
      <c r="B48" s="39">
        <v>635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>
        <v>7</v>
      </c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39">
        <v>7</v>
      </c>
      <c r="AV48"/>
    </row>
    <row r="49" spans="2:48" s="4" customFormat="1" ht="30" customHeight="1" x14ac:dyDescent="0.25">
      <c r="B49" s="39">
        <v>640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>
        <v>11</v>
      </c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39">
        <v>11</v>
      </c>
      <c r="AV49"/>
    </row>
    <row r="50" spans="2:48" s="4" customFormat="1" ht="30" customHeight="1" x14ac:dyDescent="0.25">
      <c r="B50" s="39">
        <v>645</v>
      </c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>
        <v>4</v>
      </c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39">
        <v>4</v>
      </c>
      <c r="AV50"/>
    </row>
    <row r="51" spans="2:48" s="4" customFormat="1" ht="30" customHeight="1" x14ac:dyDescent="0.25">
      <c r="B51" s="39">
        <v>680</v>
      </c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>
        <v>2</v>
      </c>
      <c r="AP51" s="29"/>
      <c r="AQ51" s="29"/>
      <c r="AR51" s="29"/>
      <c r="AS51" s="29"/>
      <c r="AT51" s="29"/>
      <c r="AU51" s="39">
        <v>2</v>
      </c>
      <c r="AV51"/>
    </row>
    <row r="52" spans="2:48" s="4" customFormat="1" ht="30" customHeight="1" x14ac:dyDescent="0.25">
      <c r="B52" s="39">
        <v>710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>
        <v>1</v>
      </c>
      <c r="AO52" s="29"/>
      <c r="AP52" s="29"/>
      <c r="AQ52" s="29"/>
      <c r="AR52" s="29"/>
      <c r="AS52" s="29"/>
      <c r="AT52" s="29"/>
      <c r="AU52" s="39">
        <v>1</v>
      </c>
      <c r="AV52"/>
    </row>
    <row r="53" spans="2:48" s="4" customFormat="1" ht="30" customHeight="1" x14ac:dyDescent="0.25">
      <c r="B53" s="39">
        <v>720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>
        <v>5</v>
      </c>
      <c r="AM53" s="29">
        <v>1</v>
      </c>
      <c r="AN53" s="29"/>
      <c r="AO53" s="29"/>
      <c r="AP53" s="29"/>
      <c r="AQ53" s="29"/>
      <c r="AR53" s="29"/>
      <c r="AS53" s="29"/>
      <c r="AT53" s="29"/>
      <c r="AU53" s="39">
        <v>6</v>
      </c>
      <c r="AV53"/>
    </row>
    <row r="54" spans="2:48" s="4" customFormat="1" ht="30" customHeight="1" x14ac:dyDescent="0.25">
      <c r="B54" s="39">
        <v>880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>
        <v>3</v>
      </c>
      <c r="AR54" s="29"/>
      <c r="AS54" s="29"/>
      <c r="AT54" s="29"/>
      <c r="AU54" s="39">
        <v>3</v>
      </c>
      <c r="AV54"/>
    </row>
    <row r="55" spans="2:48" s="4" customFormat="1" ht="30" customHeight="1" x14ac:dyDescent="0.25">
      <c r="B55" s="39">
        <v>885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>
        <v>6</v>
      </c>
      <c r="AQ55" s="29"/>
      <c r="AR55" s="29"/>
      <c r="AS55" s="29"/>
      <c r="AT55" s="29"/>
      <c r="AU55" s="39">
        <v>6</v>
      </c>
      <c r="AV55"/>
    </row>
    <row r="56" spans="2:48" s="4" customFormat="1" ht="30" customHeight="1" x14ac:dyDescent="0.25">
      <c r="B56" s="39" t="s">
        <v>14</v>
      </c>
      <c r="C56" s="29"/>
      <c r="D56" s="29"/>
      <c r="E56" s="29"/>
      <c r="F56" s="29"/>
      <c r="G56" s="29"/>
      <c r="H56" s="29"/>
      <c r="I56" s="29"/>
      <c r="J56" s="29">
        <v>82</v>
      </c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39">
        <v>82</v>
      </c>
      <c r="AV56"/>
    </row>
    <row r="57" spans="2:48" s="4" customFormat="1" ht="30" customHeight="1" x14ac:dyDescent="0.25">
      <c r="B57" s="39" t="s">
        <v>15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>
        <v>70</v>
      </c>
      <c r="AT57" s="29"/>
      <c r="AU57" s="39">
        <v>70</v>
      </c>
      <c r="AV57"/>
    </row>
    <row r="58" spans="2:48" s="4" customFormat="1" ht="30" customHeight="1" x14ac:dyDescent="0.25">
      <c r="B58" s="39" t="s">
        <v>16</v>
      </c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>
        <v>29</v>
      </c>
      <c r="Z58" s="29"/>
      <c r="AA58" s="29"/>
      <c r="AB58" s="29"/>
      <c r="AC58" s="29"/>
      <c r="AD58" s="29">
        <v>197</v>
      </c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39">
        <v>226</v>
      </c>
      <c r="AV58"/>
    </row>
    <row r="59" spans="2:48" s="4" customFormat="1" ht="30" customHeight="1" x14ac:dyDescent="0.25">
      <c r="B59" s="29" t="s">
        <v>13</v>
      </c>
      <c r="C59" s="38">
        <v>1</v>
      </c>
      <c r="D59" s="38">
        <v>1</v>
      </c>
      <c r="E59" s="38">
        <v>2</v>
      </c>
      <c r="F59" s="38">
        <v>42</v>
      </c>
      <c r="G59" s="38">
        <v>1</v>
      </c>
      <c r="H59" s="38">
        <v>20</v>
      </c>
      <c r="I59" s="38">
        <v>2</v>
      </c>
      <c r="J59" s="38">
        <v>83</v>
      </c>
      <c r="K59" s="38">
        <v>9</v>
      </c>
      <c r="L59" s="38">
        <v>12</v>
      </c>
      <c r="M59" s="38">
        <v>1</v>
      </c>
      <c r="N59" s="38">
        <v>1</v>
      </c>
      <c r="O59" s="38">
        <v>349</v>
      </c>
      <c r="P59" s="38">
        <v>64</v>
      </c>
      <c r="Q59" s="38">
        <v>42</v>
      </c>
      <c r="R59" s="38">
        <v>1</v>
      </c>
      <c r="S59" s="38">
        <v>103</v>
      </c>
      <c r="T59" s="38">
        <v>51</v>
      </c>
      <c r="U59" s="38">
        <v>52</v>
      </c>
      <c r="V59" s="38">
        <v>109</v>
      </c>
      <c r="W59" s="38">
        <v>57</v>
      </c>
      <c r="X59" s="38">
        <v>2</v>
      </c>
      <c r="Y59" s="38">
        <v>37</v>
      </c>
      <c r="Z59" s="38">
        <v>212</v>
      </c>
      <c r="AA59" s="38">
        <v>339</v>
      </c>
      <c r="AB59" s="38">
        <v>123</v>
      </c>
      <c r="AC59" s="38">
        <v>3</v>
      </c>
      <c r="AD59" s="38">
        <v>207</v>
      </c>
      <c r="AE59" s="38">
        <v>9</v>
      </c>
      <c r="AF59" s="38">
        <v>5</v>
      </c>
      <c r="AG59" s="38">
        <v>11</v>
      </c>
      <c r="AH59" s="38">
        <v>82</v>
      </c>
      <c r="AI59" s="38">
        <v>102</v>
      </c>
      <c r="AJ59" s="38">
        <v>11</v>
      </c>
      <c r="AK59" s="38">
        <v>1</v>
      </c>
      <c r="AL59" s="38">
        <v>5</v>
      </c>
      <c r="AM59" s="38">
        <v>1</v>
      </c>
      <c r="AN59" s="38">
        <v>1</v>
      </c>
      <c r="AO59" s="38">
        <v>2</v>
      </c>
      <c r="AP59" s="38">
        <v>6</v>
      </c>
      <c r="AQ59" s="38">
        <v>3</v>
      </c>
      <c r="AR59" s="38">
        <v>127</v>
      </c>
      <c r="AS59" s="38">
        <v>70</v>
      </c>
      <c r="AT59" s="38">
        <v>19</v>
      </c>
      <c r="AU59" s="29">
        <v>2381</v>
      </c>
      <c r="AV59"/>
    </row>
    <row r="60" spans="2:48" s="4" customFormat="1" ht="30" customHeight="1" x14ac:dyDescent="0.25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</row>
  </sheetData>
  <pageMargins left="0.7" right="0.7" top="0.75" bottom="0.75" header="0.3" footer="0.3"/>
  <pageSetup paperSize="9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19BDF-83A0-478A-A28E-5C6A33D7FFBB}">
  <dimension ref="B1:N415"/>
  <sheetViews>
    <sheetView tabSelected="1" zoomScaleNormal="100" workbookViewId="0">
      <selection activeCell="B3" sqref="B3"/>
    </sheetView>
  </sheetViews>
  <sheetFormatPr defaultRowHeight="15" x14ac:dyDescent="0.25"/>
  <cols>
    <col min="2" max="2" width="25.7109375" style="17" customWidth="1"/>
    <col min="3" max="3" width="23" style="15" customWidth="1"/>
    <col min="4" max="4" width="16.5703125" style="15" customWidth="1"/>
    <col min="5" max="5" width="10.28515625" style="15" customWidth="1"/>
    <col min="6" max="6" width="35.85546875" style="2" customWidth="1"/>
    <col min="7" max="7" width="13" style="2" hidden="1" customWidth="1"/>
    <col min="8" max="8" width="19.42578125" hidden="1" customWidth="1"/>
    <col min="9" max="9" width="13.140625" style="2" customWidth="1"/>
    <col min="10" max="10" width="23.140625" style="3" bestFit="1" customWidth="1"/>
    <col min="11" max="11" width="24.7109375" style="3" bestFit="1" customWidth="1"/>
    <col min="12" max="12" width="17.42578125" style="1" hidden="1" customWidth="1"/>
    <col min="13" max="13" width="19.85546875" style="3" customWidth="1"/>
    <col min="14" max="14" width="27.42578125" hidden="1" customWidth="1"/>
  </cols>
  <sheetData>
    <row r="1" spans="2:14" ht="24" x14ac:dyDescent="0.25">
      <c r="B1" s="16"/>
      <c r="C1" s="14"/>
      <c r="D1" s="14"/>
      <c r="E1" s="14"/>
      <c r="F1" s="12"/>
      <c r="G1" s="12"/>
      <c r="H1" s="12"/>
      <c r="I1" s="4"/>
      <c r="J1" s="4"/>
      <c r="K1" s="4"/>
      <c r="L1" s="4"/>
      <c r="M1"/>
    </row>
    <row r="2" spans="2:14" s="34" customFormat="1" ht="22.5" customHeight="1" x14ac:dyDescent="0.25">
      <c r="B2" s="43" t="s">
        <v>17</v>
      </c>
      <c r="C2" s="44" t="s">
        <v>18</v>
      </c>
      <c r="D2" s="44" t="s">
        <v>19</v>
      </c>
      <c r="E2" s="44" t="s">
        <v>20</v>
      </c>
      <c r="F2" s="34" t="s">
        <v>21</v>
      </c>
      <c r="G2" s="34" t="s">
        <v>22</v>
      </c>
      <c r="H2" s="34" t="s">
        <v>23</v>
      </c>
      <c r="I2" s="34" t="s">
        <v>24</v>
      </c>
      <c r="J2" s="34" t="s">
        <v>6</v>
      </c>
      <c r="K2" s="34" t="s">
        <v>4</v>
      </c>
      <c r="L2" s="34" t="s">
        <v>25</v>
      </c>
      <c r="N2" s="34" t="s">
        <v>26</v>
      </c>
    </row>
    <row r="3" spans="2:14" s="18" customFormat="1" ht="22.5" customHeight="1" x14ac:dyDescent="0.25">
      <c r="B3" s="48" t="s">
        <v>27</v>
      </c>
      <c r="C3" s="44">
        <f>IFERROR(VLOOKUP(tbl_Afwijkendeformaten[[#This Row],[Formaat (l x b x h)]],tbl_KeuzelijstFormaten[],2,FALSE),"")</f>
        <v>105</v>
      </c>
      <c r="D3" s="44">
        <f>IFERROR(VLOOKUP(tbl_Afwijkendeformaten[[#This Row],[Formaat (l x b x h)]],tbl_KeuzelijstFormaten[],3,FALSE),"")</f>
        <v>165</v>
      </c>
      <c r="E3" s="44">
        <f>IFERROR(VLOOKUP(tbl_Afwijkendeformaten[[#This Row],[Formaat (l x b x h)]],tbl_KeuzelijstFormaten[],4,FALSE),"")</f>
        <v>140</v>
      </c>
      <c r="F3" s="34" t="str">
        <f>IFERROR(VLOOKUP(tbl_Afwijkendeformaten[[#This Row],[Formaat (l x b x h)]],tbl_KeuzelijstFormaten[],5,FALSE),"")</f>
        <v>Blauw doosje</v>
      </c>
      <c r="G3" s="34" t="s">
        <v>28</v>
      </c>
      <c r="H3" s="34" t="s">
        <v>29</v>
      </c>
      <c r="I3" s="43">
        <v>1</v>
      </c>
      <c r="J3" s="43" t="s">
        <v>30</v>
      </c>
      <c r="K3" s="43" t="s">
        <v>5</v>
      </c>
      <c r="L3" s="43">
        <v>61</v>
      </c>
      <c r="N3" s="18" t="s">
        <v>31</v>
      </c>
    </row>
    <row r="4" spans="2:14" s="18" customFormat="1" ht="22.5" customHeight="1" x14ac:dyDescent="0.25">
      <c r="B4" s="48" t="s">
        <v>32</v>
      </c>
      <c r="C4" s="44">
        <f>IFERROR(VLOOKUP(tbl_Afwijkendeformaten[[#This Row],[Formaat (l x b x h)]],tbl_KeuzelijstFormaten[],2,FALSE),"")</f>
        <v>125</v>
      </c>
      <c r="D4" s="44">
        <f>IFERROR(VLOOKUP(tbl_Afwijkendeformaten[[#This Row],[Formaat (l x b x h)]],tbl_KeuzelijstFormaten[],3,FALSE),"")</f>
        <v>220</v>
      </c>
      <c r="E4" s="44">
        <f>IFERROR(VLOOKUP(tbl_Afwijkendeformaten[[#This Row],[Formaat (l x b x h)]],tbl_KeuzelijstFormaten[],4,FALSE),"")</f>
        <v>155</v>
      </c>
      <c r="F4" s="34" t="str">
        <f>IFERROR(VLOOKUP(tbl_Afwijkendeformaten[[#This Row],[Formaat (l x b x h)]],tbl_KeuzelijstFormaten[],5,FALSE),"")</f>
        <v>harde schijf</v>
      </c>
      <c r="G4" s="34" t="s">
        <v>28</v>
      </c>
      <c r="H4" s="34"/>
      <c r="I4" s="43">
        <v>13</v>
      </c>
      <c r="J4" s="43" t="s">
        <v>33</v>
      </c>
      <c r="K4" s="43"/>
      <c r="L4" s="43">
        <v>23</v>
      </c>
    </row>
    <row r="5" spans="2:14" s="18" customFormat="1" ht="22.5" customHeight="1" x14ac:dyDescent="0.25">
      <c r="B5" s="48" t="s">
        <v>32</v>
      </c>
      <c r="C5" s="44">
        <f>IFERROR(VLOOKUP(tbl_Afwijkendeformaten[[#This Row],[Formaat (l x b x h)]],tbl_KeuzelijstFormaten[],2,FALSE),"")</f>
        <v>125</v>
      </c>
      <c r="D5" s="44">
        <f>IFERROR(VLOOKUP(tbl_Afwijkendeformaten[[#This Row],[Formaat (l x b x h)]],tbl_KeuzelijstFormaten[],3,FALSE),"")</f>
        <v>220</v>
      </c>
      <c r="E5" s="44">
        <f>IFERROR(VLOOKUP(tbl_Afwijkendeformaten[[#This Row],[Formaat (l x b x h)]],tbl_KeuzelijstFormaten[],4,FALSE),"")</f>
        <v>155</v>
      </c>
      <c r="F5" s="34" t="str">
        <f>IFERROR(VLOOKUP(tbl_Afwijkendeformaten[[#This Row],[Formaat (l x b x h)]],tbl_KeuzelijstFormaten[],5,FALSE),"")</f>
        <v>harde schijf</v>
      </c>
      <c r="G5" s="34" t="s">
        <v>28</v>
      </c>
      <c r="H5" s="34" t="s">
        <v>34</v>
      </c>
      <c r="I5" s="43">
        <v>9</v>
      </c>
      <c r="J5" s="43" t="s">
        <v>35</v>
      </c>
      <c r="K5" s="43"/>
      <c r="L5" s="43">
        <v>13</v>
      </c>
    </row>
    <row r="6" spans="2:14" s="18" customFormat="1" ht="22.5" customHeight="1" x14ac:dyDescent="0.25">
      <c r="B6" s="48" t="s">
        <v>36</v>
      </c>
      <c r="C6" s="44">
        <f>IFERROR(VLOOKUP(tbl_Afwijkendeformaten[[#This Row],[Formaat (l x b x h)]],tbl_KeuzelijstFormaten[],2,FALSE),"")</f>
        <v>155</v>
      </c>
      <c r="D6" s="44">
        <f>IFERROR(VLOOKUP(tbl_Afwijkendeformaten[[#This Row],[Formaat (l x b x h)]],tbl_KeuzelijstFormaten[],3,FALSE),"")</f>
        <v>210</v>
      </c>
      <c r="E6" s="44">
        <f>IFERROR(VLOOKUP(tbl_Afwijkendeformaten[[#This Row],[Formaat (l x b x h)]],tbl_KeuzelijstFormaten[],4,FALSE),"")</f>
        <v>45</v>
      </c>
      <c r="F6" s="34" t="str">
        <f>IFERROR(VLOOKUP(tbl_Afwijkendeformaten[[#This Row],[Formaat (l x b x h)]],tbl_KeuzelijstFormaten[],5,FALSE),"")</f>
        <v>liggende berging</v>
      </c>
      <c r="G6" s="34" t="s">
        <v>28</v>
      </c>
      <c r="H6" s="34" t="s">
        <v>29</v>
      </c>
      <c r="I6" s="43">
        <v>1</v>
      </c>
      <c r="J6" s="43" t="s">
        <v>33</v>
      </c>
      <c r="K6" s="43" t="s">
        <v>5</v>
      </c>
      <c r="L6" s="43">
        <v>8</v>
      </c>
    </row>
    <row r="7" spans="2:14" s="18" customFormat="1" ht="22.5" customHeight="1" x14ac:dyDescent="0.25">
      <c r="B7" s="48" t="s">
        <v>37</v>
      </c>
      <c r="C7" s="44">
        <f>IFERROR(VLOOKUP(tbl_Afwijkendeformaten[[#This Row],[Formaat (l x b x h)]],tbl_KeuzelijstFormaten[],2,FALSE),"")</f>
        <v>160</v>
      </c>
      <c r="D7" s="44">
        <f>IFERROR(VLOOKUP(tbl_Afwijkendeformaten[[#This Row],[Formaat (l x b x h)]],tbl_KeuzelijstFormaten[],3,FALSE),"")</f>
        <v>500</v>
      </c>
      <c r="E7" s="44">
        <f>IFERROR(VLOOKUP(tbl_Afwijkendeformaten[[#This Row],[Formaat (l x b x h)]],tbl_KeuzelijstFormaten[],4,FALSE),"")</f>
        <v>140</v>
      </c>
      <c r="F7" s="34" t="str">
        <f>IFERROR(VLOOKUP(tbl_Afwijkendeformaten[[#This Row],[Formaat (l x b x h)]],tbl_KeuzelijstFormaten[],5,FALSE),"")</f>
        <v>schoenendoos</v>
      </c>
      <c r="G7" s="34" t="s">
        <v>28</v>
      </c>
      <c r="H7" s="34" t="s">
        <v>29</v>
      </c>
      <c r="I7" s="43">
        <v>2</v>
      </c>
      <c r="J7" s="43" t="s">
        <v>33</v>
      </c>
      <c r="K7" s="43" t="s">
        <v>5</v>
      </c>
      <c r="L7" s="43">
        <v>8</v>
      </c>
    </row>
    <row r="8" spans="2:14" s="18" customFormat="1" ht="22.5" customHeight="1" x14ac:dyDescent="0.25">
      <c r="B8" s="48" t="s">
        <v>38</v>
      </c>
      <c r="C8" s="44">
        <f>IFERROR(VLOOKUP(tbl_Afwijkendeformaten[[#This Row],[Formaat (l x b x h)]],tbl_KeuzelijstFormaten[],2,FALSE),"")</f>
        <v>170</v>
      </c>
      <c r="D8" s="44">
        <f>IFERROR(VLOOKUP(tbl_Afwijkendeformaten[[#This Row],[Formaat (l x b x h)]],tbl_KeuzelijstFormaten[],3,FALSE),"")</f>
        <v>45</v>
      </c>
      <c r="E8" s="44">
        <f>IFERROR(VLOOKUP(tbl_Afwijkendeformaten[[#This Row],[Formaat (l x b x h)]],tbl_KeuzelijstFormaten[],4,FALSE),"")</f>
        <v>295</v>
      </c>
      <c r="F8" s="34" t="str">
        <f>IFERROR(VLOOKUP(tbl_Afwijkendeformaten[[#This Row],[Formaat (l x b x h)]],tbl_KeuzelijstFormaten[],5,FALSE),"")</f>
        <v>boek</v>
      </c>
      <c r="G8" s="34" t="s">
        <v>28</v>
      </c>
      <c r="H8" s="34" t="s">
        <v>29</v>
      </c>
      <c r="I8" s="43">
        <v>42</v>
      </c>
      <c r="J8" s="43" t="s">
        <v>33</v>
      </c>
      <c r="K8" s="43" t="s">
        <v>5</v>
      </c>
      <c r="L8" s="43">
        <v>25</v>
      </c>
    </row>
    <row r="9" spans="2:14" s="18" customFormat="1" ht="22.5" customHeight="1" x14ac:dyDescent="0.25">
      <c r="B9" s="48" t="s">
        <v>39</v>
      </c>
      <c r="C9" s="44">
        <f>IFERROR(VLOOKUP(tbl_Afwijkendeformaten[[#This Row],[Formaat (l x b x h)]],tbl_KeuzelijstFormaten[],2,FALSE),"")</f>
        <v>180</v>
      </c>
      <c r="D9" s="44">
        <f>IFERROR(VLOOKUP(tbl_Afwijkendeformaten[[#This Row],[Formaat (l x b x h)]],tbl_KeuzelijstFormaten[],3,FALSE),"")</f>
        <v>120</v>
      </c>
      <c r="E9" s="44">
        <f>IFERROR(VLOOKUP(tbl_Afwijkendeformaten[[#This Row],[Formaat (l x b x h)]],tbl_KeuzelijstFormaten[],4,FALSE),"")</f>
        <v>230</v>
      </c>
      <c r="F9" s="34" t="str">
        <f>IFERROR(VLOOKUP(tbl_Afwijkendeformaten[[#This Row],[Formaat (l x b x h)]],tbl_KeuzelijstFormaten[],5,FALSE),"")</f>
        <v>harde schijf</v>
      </c>
      <c r="G9" s="34" t="s">
        <v>28</v>
      </c>
      <c r="H9" s="34" t="s">
        <v>34</v>
      </c>
      <c r="I9" s="43">
        <v>3</v>
      </c>
      <c r="J9" s="43" t="s">
        <v>35</v>
      </c>
      <c r="K9" s="43"/>
      <c r="L9" s="43">
        <v>13</v>
      </c>
    </row>
    <row r="10" spans="2:14" s="18" customFormat="1" ht="22.5" customHeight="1" x14ac:dyDescent="0.25">
      <c r="B10" s="48" t="s">
        <v>40</v>
      </c>
      <c r="C10" s="44">
        <f>IFERROR(VLOOKUP(tbl_Afwijkendeformaten[[#This Row],[Formaat (l x b x h)]],tbl_KeuzelijstFormaten[],2,FALSE),"")</f>
        <v>180</v>
      </c>
      <c r="D10" s="44">
        <f>IFERROR(VLOOKUP(tbl_Afwijkendeformaten[[#This Row],[Formaat (l x b x h)]],tbl_KeuzelijstFormaten[],3,FALSE),"")</f>
        <v>235</v>
      </c>
      <c r="E10" s="44">
        <f>IFERROR(VLOOKUP(tbl_Afwijkendeformaten[[#This Row],[Formaat (l x b x h)]],tbl_KeuzelijstFormaten[],4,FALSE),"")</f>
        <v>105</v>
      </c>
      <c r="F10" s="34" t="str">
        <f>IFERROR(VLOOKUP(tbl_Afwijkendeformaten[[#This Row],[Formaat (l x b x h)]],tbl_KeuzelijstFormaten[],5,FALSE),"")</f>
        <v>Blauw doosje</v>
      </c>
      <c r="G10" s="34" t="s">
        <v>28</v>
      </c>
      <c r="H10" s="34" t="s">
        <v>29</v>
      </c>
      <c r="I10" s="43">
        <v>1</v>
      </c>
      <c r="J10" s="43" t="s">
        <v>30</v>
      </c>
      <c r="K10" s="43" t="s">
        <v>5</v>
      </c>
      <c r="L10" s="43">
        <v>61</v>
      </c>
    </row>
    <row r="11" spans="2:14" s="18" customFormat="1" ht="22.5" customHeight="1" x14ac:dyDescent="0.25">
      <c r="B11" s="48" t="s">
        <v>41</v>
      </c>
      <c r="C11" s="44">
        <f>IFERROR(VLOOKUP(tbl_Afwijkendeformaten[[#This Row],[Formaat (l x b x h)]],tbl_KeuzelijstFormaten[],2,FALSE),"")</f>
        <v>220</v>
      </c>
      <c r="D11" s="44">
        <f>IFERROR(VLOOKUP(tbl_Afwijkendeformaten[[#This Row],[Formaat (l x b x h)]],tbl_KeuzelijstFormaten[],3,FALSE),"")</f>
        <v>300</v>
      </c>
      <c r="E11" s="44">
        <f>IFERROR(VLOOKUP(tbl_Afwijkendeformaten[[#This Row],[Formaat (l x b x h)]],tbl_KeuzelijstFormaten[],4,FALSE),"")</f>
        <v>45</v>
      </c>
      <c r="F11" s="34" t="str">
        <f>IFERROR(VLOOKUP(tbl_Afwijkendeformaten[[#This Row],[Formaat (l x b x h)]],tbl_KeuzelijstFormaten[],5,FALSE),"")</f>
        <v>liggende berging (boek)</v>
      </c>
      <c r="G11" s="34" t="s">
        <v>28</v>
      </c>
      <c r="H11" s="34" t="s">
        <v>29</v>
      </c>
      <c r="I11" s="43">
        <v>20</v>
      </c>
      <c r="J11" s="43" t="s">
        <v>33</v>
      </c>
      <c r="K11" s="43" t="s">
        <v>5</v>
      </c>
      <c r="L11" s="43">
        <v>13</v>
      </c>
    </row>
    <row r="12" spans="2:14" s="18" customFormat="1" ht="22.5" customHeight="1" x14ac:dyDescent="0.25">
      <c r="B12" s="48" t="s">
        <v>42</v>
      </c>
      <c r="C12" s="44">
        <f>IFERROR(VLOOKUP(tbl_Afwijkendeformaten[[#This Row],[Formaat (l x b x h)]],tbl_KeuzelijstFormaten[],2,FALSE),"")</f>
        <v>225</v>
      </c>
      <c r="D12" s="44">
        <f>IFERROR(VLOOKUP(tbl_Afwijkendeformaten[[#This Row],[Formaat (l x b x h)]],tbl_KeuzelijstFormaten[],3,FALSE),"")</f>
        <v>165</v>
      </c>
      <c r="E12" s="44">
        <f>IFERROR(VLOOKUP(tbl_Afwijkendeformaten[[#This Row],[Formaat (l x b x h)]],tbl_KeuzelijstFormaten[],4,FALSE),"")</f>
        <v>225</v>
      </c>
      <c r="F12" s="34" t="str">
        <f>IFERROR(VLOOKUP(tbl_Afwijkendeformaten[[#This Row],[Formaat (l x b x h)]],tbl_KeuzelijstFormaten[],5,FALSE),"")</f>
        <v>harde schijf</v>
      </c>
      <c r="G12" s="34" t="s">
        <v>28</v>
      </c>
      <c r="H12" s="34" t="s">
        <v>34</v>
      </c>
      <c r="I12" s="43">
        <v>4</v>
      </c>
      <c r="J12" s="43" t="s">
        <v>35</v>
      </c>
      <c r="K12" s="43"/>
      <c r="L12" s="43">
        <v>13</v>
      </c>
    </row>
    <row r="13" spans="2:14" s="18" customFormat="1" ht="22.5" customHeight="1" x14ac:dyDescent="0.25">
      <c r="B13" s="48" t="s">
        <v>43</v>
      </c>
      <c r="C13" s="44">
        <f>IFERROR(VLOOKUP(tbl_Afwijkendeformaten[[#This Row],[Formaat (l x b x h)]],tbl_KeuzelijstFormaten[],2,FALSE),"")</f>
        <v>280</v>
      </c>
      <c r="D13" s="44">
        <f>IFERROR(VLOOKUP(tbl_Afwijkendeformaten[[#This Row],[Formaat (l x b x h)]],tbl_KeuzelijstFormaten[],3,FALSE),"")</f>
        <v>350</v>
      </c>
      <c r="E13" s="44">
        <f>IFERROR(VLOOKUP(tbl_Afwijkendeformaten[[#This Row],[Formaat (l x b x h)]],tbl_KeuzelijstFormaten[],4,FALSE),"")</f>
        <v>45</v>
      </c>
      <c r="F13" s="34" t="str">
        <f>IFERROR(VLOOKUP(tbl_Afwijkendeformaten[[#This Row],[Formaat (l x b x h)]],tbl_KeuzelijstFormaten[],5,FALSE),"")</f>
        <v>Liggende berging</v>
      </c>
      <c r="G13" s="34" t="s">
        <v>28</v>
      </c>
      <c r="H13" s="34" t="s">
        <v>29</v>
      </c>
      <c r="I13" s="43">
        <v>1</v>
      </c>
      <c r="J13" s="43" t="s">
        <v>33</v>
      </c>
      <c r="K13" s="43" t="s">
        <v>5</v>
      </c>
      <c r="L13" s="43">
        <v>7</v>
      </c>
    </row>
    <row r="14" spans="2:14" s="18" customFormat="1" ht="22.5" customHeight="1" x14ac:dyDescent="0.25">
      <c r="B14" s="48" t="s">
        <v>44</v>
      </c>
      <c r="C14" s="44">
        <f>IFERROR(VLOOKUP(tbl_Afwijkendeformaten[[#This Row],[Formaat (l x b x h)]],tbl_KeuzelijstFormaten[],2,FALSE),"")</f>
        <v>280</v>
      </c>
      <c r="D14" s="44">
        <f>IFERROR(VLOOKUP(tbl_Afwijkendeformaten[[#This Row],[Formaat (l x b x h)]],tbl_KeuzelijstFormaten[],3,FALSE),"")</f>
        <v>370</v>
      </c>
      <c r="E14" s="44">
        <f>IFERROR(VLOOKUP(tbl_Afwijkendeformaten[[#This Row],[Formaat (l x b x h)]],tbl_KeuzelijstFormaten[],4,FALSE),"")</f>
        <v>125</v>
      </c>
      <c r="F14" s="34" t="str">
        <f>IFERROR(VLOOKUP(tbl_Afwijkendeformaten[[#This Row],[Formaat (l x b x h)]],tbl_KeuzelijstFormaten[],5,FALSE),"")</f>
        <v>liggende berging</v>
      </c>
      <c r="G14" s="34" t="s">
        <v>28</v>
      </c>
      <c r="H14" s="34" t="s">
        <v>29</v>
      </c>
      <c r="I14" s="43">
        <v>1</v>
      </c>
      <c r="J14" s="43" t="s">
        <v>33</v>
      </c>
      <c r="K14" s="43" t="s">
        <v>5</v>
      </c>
      <c r="L14" s="43">
        <v>7</v>
      </c>
    </row>
    <row r="15" spans="2:14" s="18" customFormat="1" ht="22.5" customHeight="1" x14ac:dyDescent="0.25">
      <c r="B15" s="48" t="s">
        <v>45</v>
      </c>
      <c r="C15" s="44">
        <f>IFERROR(VLOOKUP(tbl_Afwijkendeformaten[[#This Row],[Formaat (l x b x h)]],tbl_KeuzelijstFormaten[],2,FALSE),"")</f>
        <v>290</v>
      </c>
      <c r="D15" s="44">
        <f>IFERROR(VLOOKUP(tbl_Afwijkendeformaten[[#This Row],[Formaat (l x b x h)]],tbl_KeuzelijstFormaten[],3,FALSE),"")</f>
        <v>425</v>
      </c>
      <c r="E15" s="44">
        <f>IFERROR(VLOOKUP(tbl_Afwijkendeformaten[[#This Row],[Formaat (l x b x h)]],tbl_KeuzelijstFormaten[],4,FALSE),"")</f>
        <v>100</v>
      </c>
      <c r="F15" s="34" t="str">
        <f>IFERROR(VLOOKUP(tbl_Afwijkendeformaten[[#This Row],[Formaat (l x b x h)]],tbl_KeuzelijstFormaten[],5,FALSE),"")</f>
        <v>Liggende berging (maar staande doos)</v>
      </c>
      <c r="G15" s="34" t="s">
        <v>28</v>
      </c>
      <c r="H15" s="34" t="s">
        <v>29</v>
      </c>
      <c r="I15" s="43">
        <v>1</v>
      </c>
      <c r="J15" s="43" t="s">
        <v>30</v>
      </c>
      <c r="K15" s="43" t="s">
        <v>5</v>
      </c>
      <c r="L15" s="43">
        <v>7</v>
      </c>
    </row>
    <row r="16" spans="2:14" s="18" customFormat="1" ht="22.5" customHeight="1" x14ac:dyDescent="0.25">
      <c r="B16" s="48" t="s">
        <v>46</v>
      </c>
      <c r="C16" s="44">
        <f>IFERROR(VLOOKUP(tbl_Afwijkendeformaten[[#This Row],[Formaat (l x b x h)]],tbl_KeuzelijstFormaten[],2,FALSE),"")</f>
        <v>290</v>
      </c>
      <c r="D16" s="44" t="str">
        <f>IFERROR(VLOOKUP(tbl_Afwijkendeformaten[[#This Row],[Formaat (l x b x h)]],tbl_KeuzelijstFormaten[],3,FALSE),"")</f>
        <v>24-45</v>
      </c>
      <c r="E16" s="44">
        <f>IFERROR(VLOOKUP(tbl_Afwijkendeformaten[[#This Row],[Formaat (l x b x h)]],tbl_KeuzelijstFormaten[],4,FALSE),"")</f>
        <v>415</v>
      </c>
      <c r="F16" s="34" t="str">
        <f>IFERROR(VLOOKUP(tbl_Afwijkendeformaten[[#This Row],[Formaat (l x b x h)]],tbl_KeuzelijstFormaten[],5,FALSE),"")</f>
        <v>Krantenboek (onverpakt)</v>
      </c>
      <c r="G16" s="34" t="s">
        <v>28</v>
      </c>
      <c r="H16" s="34" t="s">
        <v>29</v>
      </c>
      <c r="I16" s="43">
        <v>9</v>
      </c>
      <c r="J16" s="43" t="s">
        <v>30</v>
      </c>
      <c r="K16" s="43" t="s">
        <v>5</v>
      </c>
      <c r="L16" s="43">
        <v>0</v>
      </c>
    </row>
    <row r="17" spans="2:12" s="18" customFormat="1" ht="22.5" customHeight="1" x14ac:dyDescent="0.25">
      <c r="B17" s="48" t="s">
        <v>46</v>
      </c>
      <c r="C17" s="44">
        <f>IFERROR(VLOOKUP(tbl_Afwijkendeformaten[[#This Row],[Formaat (l x b x h)]],tbl_KeuzelijstFormaten[],2,FALSE),"")</f>
        <v>290</v>
      </c>
      <c r="D17" s="44" t="str">
        <f>IFERROR(VLOOKUP(tbl_Afwijkendeformaten[[#This Row],[Formaat (l x b x h)]],tbl_KeuzelijstFormaten[],3,FALSE),"")</f>
        <v>24-45</v>
      </c>
      <c r="E17" s="44">
        <f>IFERROR(VLOOKUP(tbl_Afwijkendeformaten[[#This Row],[Formaat (l x b x h)]],tbl_KeuzelijstFormaten[],4,FALSE),"")</f>
        <v>415</v>
      </c>
      <c r="F17" s="34" t="str">
        <f>IFERROR(VLOOKUP(tbl_Afwijkendeformaten[[#This Row],[Formaat (l x b x h)]],tbl_KeuzelijstFormaten[],5,FALSE),"")</f>
        <v>Krantenboek (onverpakt)</v>
      </c>
      <c r="G17" s="34" t="s">
        <v>28</v>
      </c>
      <c r="H17" s="34" t="s">
        <v>29</v>
      </c>
      <c r="I17" s="43">
        <v>44</v>
      </c>
      <c r="J17" s="43" t="s">
        <v>33</v>
      </c>
      <c r="K17" s="43" t="s">
        <v>5</v>
      </c>
      <c r="L17" s="43">
        <v>35</v>
      </c>
    </row>
    <row r="18" spans="2:12" s="18" customFormat="1" ht="22.5" customHeight="1" x14ac:dyDescent="0.25">
      <c r="B18" s="48" t="s">
        <v>46</v>
      </c>
      <c r="C18" s="44">
        <f>IFERROR(VLOOKUP(tbl_Afwijkendeformaten[[#This Row],[Formaat (l x b x h)]],tbl_KeuzelijstFormaten[],2,FALSE),"")</f>
        <v>290</v>
      </c>
      <c r="D18" s="44" t="str">
        <f>IFERROR(VLOOKUP(tbl_Afwijkendeformaten[[#This Row],[Formaat (l x b x h)]],tbl_KeuzelijstFormaten[],3,FALSE),"")</f>
        <v>24-45</v>
      </c>
      <c r="E18" s="44">
        <f>IFERROR(VLOOKUP(tbl_Afwijkendeformaten[[#This Row],[Formaat (l x b x h)]],tbl_KeuzelijstFormaten[],4,FALSE),"")</f>
        <v>415</v>
      </c>
      <c r="F18" s="34" t="str">
        <f>IFERROR(VLOOKUP(tbl_Afwijkendeformaten[[#This Row],[Formaat (l x b x h)]],tbl_KeuzelijstFormaten[],5,FALSE),"")</f>
        <v>Krantenboek (onverpakt)</v>
      </c>
      <c r="G18" s="34" t="s">
        <v>28</v>
      </c>
      <c r="H18" s="34" t="s">
        <v>29</v>
      </c>
      <c r="I18" s="43">
        <v>27</v>
      </c>
      <c r="J18" s="43" t="s">
        <v>30</v>
      </c>
      <c r="K18" s="43" t="s">
        <v>5</v>
      </c>
      <c r="L18" s="43">
        <v>4</v>
      </c>
    </row>
    <row r="19" spans="2:12" s="18" customFormat="1" ht="22.5" customHeight="1" x14ac:dyDescent="0.25">
      <c r="B19" s="48" t="s">
        <v>46</v>
      </c>
      <c r="C19" s="44">
        <f>IFERROR(VLOOKUP(tbl_Afwijkendeformaten[[#This Row],[Formaat (l x b x h)]],tbl_KeuzelijstFormaten[],2,FALSE),"")</f>
        <v>290</v>
      </c>
      <c r="D19" s="44" t="str">
        <f>IFERROR(VLOOKUP(tbl_Afwijkendeformaten[[#This Row],[Formaat (l x b x h)]],tbl_KeuzelijstFormaten[],3,FALSE),"")</f>
        <v>24-45</v>
      </c>
      <c r="E19" s="44">
        <f>IFERROR(VLOOKUP(tbl_Afwijkendeformaten[[#This Row],[Formaat (l x b x h)]],tbl_KeuzelijstFormaten[],4,FALSE),"")</f>
        <v>415</v>
      </c>
      <c r="F19" s="34" t="str">
        <f>IFERROR(VLOOKUP(tbl_Afwijkendeformaten[[#This Row],[Formaat (l x b x h)]],tbl_KeuzelijstFormaten[],5,FALSE),"")</f>
        <v>Krantenboek (onverpakt)</v>
      </c>
      <c r="G19" s="34" t="s">
        <v>28</v>
      </c>
      <c r="H19" s="34" t="s">
        <v>29</v>
      </c>
      <c r="I19" s="43">
        <v>2</v>
      </c>
      <c r="J19" s="43" t="s">
        <v>30</v>
      </c>
      <c r="K19" s="43" t="s">
        <v>5</v>
      </c>
      <c r="L19" s="43">
        <v>3</v>
      </c>
    </row>
    <row r="20" spans="2:12" s="18" customFormat="1" ht="22.5" customHeight="1" x14ac:dyDescent="0.25">
      <c r="B20" s="48" t="s">
        <v>47</v>
      </c>
      <c r="C20" s="44">
        <f>IFERROR(VLOOKUP(tbl_Afwijkendeformaten[[#This Row],[Formaat (l x b x h)]],tbl_KeuzelijstFormaten[],2,FALSE),"")</f>
        <v>295</v>
      </c>
      <c r="D20" s="44">
        <f>IFERROR(VLOOKUP(tbl_Afwijkendeformaten[[#This Row],[Formaat (l x b x h)]],tbl_KeuzelijstFormaten[],3,FALSE),"")</f>
        <v>430</v>
      </c>
      <c r="E20" s="44">
        <f>IFERROR(VLOOKUP(tbl_Afwijkendeformaten[[#This Row],[Formaat (l x b x h)]],tbl_KeuzelijstFormaten[],4,FALSE),"")</f>
        <v>145</v>
      </c>
      <c r="F20" s="34" t="str">
        <f>IFERROR(VLOOKUP(tbl_Afwijkendeformaten[[#This Row],[Formaat (l x b x h)]],tbl_KeuzelijstFormaten[],5,FALSE),"")</f>
        <v>Liggende berging (maar staande doos)</v>
      </c>
      <c r="G20" s="34" t="s">
        <v>28</v>
      </c>
      <c r="H20" s="34" t="s">
        <v>29</v>
      </c>
      <c r="I20" s="43">
        <v>4</v>
      </c>
      <c r="J20" s="43" t="s">
        <v>30</v>
      </c>
      <c r="K20" s="43" t="s">
        <v>5</v>
      </c>
      <c r="L20" s="43" t="s">
        <v>48</v>
      </c>
    </row>
    <row r="21" spans="2:12" s="18" customFormat="1" ht="22.5" customHeight="1" x14ac:dyDescent="0.25">
      <c r="B21" s="48" t="s">
        <v>47</v>
      </c>
      <c r="C21" s="44">
        <f>IFERROR(VLOOKUP(tbl_Afwijkendeformaten[[#This Row],[Formaat (l x b x h)]],tbl_KeuzelijstFormaten[],2,FALSE),"")</f>
        <v>295</v>
      </c>
      <c r="D21" s="44">
        <f>IFERROR(VLOOKUP(tbl_Afwijkendeformaten[[#This Row],[Formaat (l x b x h)]],tbl_KeuzelijstFormaten[],3,FALSE),"")</f>
        <v>430</v>
      </c>
      <c r="E21" s="44">
        <f>IFERROR(VLOOKUP(tbl_Afwijkendeformaten[[#This Row],[Formaat (l x b x h)]],tbl_KeuzelijstFormaten[],4,FALSE),"")</f>
        <v>145</v>
      </c>
      <c r="F21" s="34" t="str">
        <f>IFERROR(VLOOKUP(tbl_Afwijkendeformaten[[#This Row],[Formaat (l x b x h)]],tbl_KeuzelijstFormaten[],5,FALSE),"")</f>
        <v>Liggende berging (maar staande doos)</v>
      </c>
      <c r="G21" s="34" t="s">
        <v>28</v>
      </c>
      <c r="H21" s="34" t="s">
        <v>29</v>
      </c>
      <c r="I21" s="43">
        <v>1</v>
      </c>
      <c r="J21" s="43" t="s">
        <v>30</v>
      </c>
      <c r="K21" s="43" t="s">
        <v>5</v>
      </c>
      <c r="L21" s="43" t="s">
        <v>48</v>
      </c>
    </row>
    <row r="22" spans="2:12" s="18" customFormat="1" ht="22.5" customHeight="1" x14ac:dyDescent="0.25">
      <c r="B22" s="48" t="s">
        <v>47</v>
      </c>
      <c r="C22" s="44">
        <f>IFERROR(VLOOKUP(tbl_Afwijkendeformaten[[#This Row],[Formaat (l x b x h)]],tbl_KeuzelijstFormaten[],2,FALSE),"")</f>
        <v>295</v>
      </c>
      <c r="D22" s="44">
        <f>IFERROR(VLOOKUP(tbl_Afwijkendeformaten[[#This Row],[Formaat (l x b x h)]],tbl_KeuzelijstFormaten[],3,FALSE),"")</f>
        <v>430</v>
      </c>
      <c r="E22" s="44">
        <f>IFERROR(VLOOKUP(tbl_Afwijkendeformaten[[#This Row],[Formaat (l x b x h)]],tbl_KeuzelijstFormaten[],4,FALSE),"")</f>
        <v>145</v>
      </c>
      <c r="F22" s="34" t="str">
        <f>IFERROR(VLOOKUP(tbl_Afwijkendeformaten[[#This Row],[Formaat (l x b x h)]],tbl_KeuzelijstFormaten[],5,FALSE),"")</f>
        <v>Liggende berging (maar staande doos)</v>
      </c>
      <c r="G22" s="34" t="s">
        <v>28</v>
      </c>
      <c r="H22" s="34" t="s">
        <v>29</v>
      </c>
      <c r="I22" s="43">
        <v>1</v>
      </c>
      <c r="J22" s="43" t="s">
        <v>30</v>
      </c>
      <c r="K22" s="43" t="s">
        <v>5</v>
      </c>
      <c r="L22" s="43" t="s">
        <v>48</v>
      </c>
    </row>
    <row r="23" spans="2:12" s="18" customFormat="1" ht="22.5" customHeight="1" x14ac:dyDescent="0.25">
      <c r="B23" s="48" t="s">
        <v>47</v>
      </c>
      <c r="C23" s="44">
        <f>IFERROR(VLOOKUP(tbl_Afwijkendeformaten[[#This Row],[Formaat (l x b x h)]],tbl_KeuzelijstFormaten[],2,FALSE),"")</f>
        <v>295</v>
      </c>
      <c r="D23" s="44">
        <f>IFERROR(VLOOKUP(tbl_Afwijkendeformaten[[#This Row],[Formaat (l x b x h)]],tbl_KeuzelijstFormaten[],3,FALSE),"")</f>
        <v>430</v>
      </c>
      <c r="E23" s="44">
        <f>IFERROR(VLOOKUP(tbl_Afwijkendeformaten[[#This Row],[Formaat (l x b x h)]],tbl_KeuzelijstFormaten[],4,FALSE),"")</f>
        <v>145</v>
      </c>
      <c r="F23" s="34" t="str">
        <f>IFERROR(VLOOKUP(tbl_Afwijkendeformaten[[#This Row],[Formaat (l x b x h)]],tbl_KeuzelijstFormaten[],5,FALSE),"")</f>
        <v>Liggende berging (maar staande doos)</v>
      </c>
      <c r="G23" s="34" t="s">
        <v>28</v>
      </c>
      <c r="H23" s="34" t="s">
        <v>29</v>
      </c>
      <c r="I23" s="43">
        <v>3</v>
      </c>
      <c r="J23" s="43" t="s">
        <v>30</v>
      </c>
      <c r="K23" s="43" t="s">
        <v>5</v>
      </c>
      <c r="L23" s="43" t="s">
        <v>48</v>
      </c>
    </row>
    <row r="24" spans="2:12" s="18" customFormat="1" ht="22.5" customHeight="1" x14ac:dyDescent="0.25">
      <c r="B24" s="48" t="s">
        <v>49</v>
      </c>
      <c r="C24" s="44">
        <f>IFERROR(VLOOKUP(tbl_Afwijkendeformaten[[#This Row],[Formaat (l x b x h)]],tbl_KeuzelijstFormaten[],2,FALSE),"")</f>
        <v>300</v>
      </c>
      <c r="D24" s="44">
        <f>IFERROR(VLOOKUP(tbl_Afwijkendeformaten[[#This Row],[Formaat (l x b x h)]],tbl_KeuzelijstFormaten[],3,FALSE),"")</f>
        <v>425</v>
      </c>
      <c r="E24" s="44">
        <f>IFERROR(VLOOKUP(tbl_Afwijkendeformaten[[#This Row],[Formaat (l x b x h)]],tbl_KeuzelijstFormaten[],4,FALSE),"")</f>
        <v>80</v>
      </c>
      <c r="F24" s="34" t="str">
        <f>IFERROR(VLOOKUP(tbl_Afwijkendeformaten[[#This Row],[Formaat (l x b x h)]],tbl_KeuzelijstFormaten[],5,FALSE),"")</f>
        <v>boek (liggend)</v>
      </c>
      <c r="G24" s="34" t="s">
        <v>28</v>
      </c>
      <c r="H24" s="34" t="s">
        <v>29</v>
      </c>
      <c r="I24" s="43">
        <v>12</v>
      </c>
      <c r="J24" s="43" t="s">
        <v>33</v>
      </c>
      <c r="K24" s="43" t="s">
        <v>5</v>
      </c>
      <c r="L24" s="43">
        <v>25</v>
      </c>
    </row>
    <row r="25" spans="2:12" s="18" customFormat="1" ht="22.5" customHeight="1" x14ac:dyDescent="0.25">
      <c r="B25" s="48" t="s">
        <v>50</v>
      </c>
      <c r="C25" s="44">
        <f>IFERROR(VLOOKUP(tbl_Afwijkendeformaten[[#This Row],[Formaat (l x b x h)]],tbl_KeuzelijstFormaten[],2,FALSE),"")</f>
        <v>310</v>
      </c>
      <c r="D25" s="44">
        <f>IFERROR(VLOOKUP(tbl_Afwijkendeformaten[[#This Row],[Formaat (l x b x h)]],tbl_KeuzelijstFormaten[],3,FALSE),"")</f>
        <v>410</v>
      </c>
      <c r="E25" s="44">
        <f>IFERROR(VLOOKUP(tbl_Afwijkendeformaten[[#This Row],[Formaat (l x b x h)]],tbl_KeuzelijstFormaten[],4,FALSE),"")</f>
        <v>175</v>
      </c>
      <c r="F25" s="34" t="str">
        <f>IFERROR(VLOOKUP(tbl_Afwijkendeformaten[[#This Row],[Formaat (l x b x h)]],tbl_KeuzelijstFormaten[],5,FALSE),"")</f>
        <v>Liggende berging</v>
      </c>
      <c r="G25" s="34" t="s">
        <v>28</v>
      </c>
      <c r="H25" s="34" t="s">
        <v>29</v>
      </c>
      <c r="I25" s="43">
        <v>1</v>
      </c>
      <c r="J25" s="43" t="s">
        <v>35</v>
      </c>
      <c r="K25" s="43" t="s">
        <v>5</v>
      </c>
      <c r="L25" s="43">
        <v>1</v>
      </c>
    </row>
    <row r="26" spans="2:12" s="18" customFormat="1" ht="22.5" customHeight="1" x14ac:dyDescent="0.25">
      <c r="B26" s="48" t="s">
        <v>51</v>
      </c>
      <c r="C26" s="44">
        <f>IFERROR(VLOOKUP(tbl_Afwijkendeformaten[[#This Row],[Formaat (l x b x h)]],tbl_KeuzelijstFormaten[],2,FALSE),"")</f>
        <v>315</v>
      </c>
      <c r="D26" s="44">
        <f>IFERROR(VLOOKUP(tbl_Afwijkendeformaten[[#This Row],[Formaat (l x b x h)]],tbl_KeuzelijstFormaten[],3,FALSE),"")</f>
        <v>450</v>
      </c>
      <c r="E26" s="44">
        <f>IFERROR(VLOOKUP(tbl_Afwijkendeformaten[[#This Row],[Formaat (l x b x h)]],tbl_KeuzelijstFormaten[],4,FALSE),"")</f>
        <v>135</v>
      </c>
      <c r="F26" s="34" t="str">
        <f>IFERROR(VLOOKUP(tbl_Afwijkendeformaten[[#This Row],[Formaat (l x b x h)]],tbl_KeuzelijstFormaten[],5,FALSE),"")</f>
        <v>Liggende berging (zelfgemaakt)</v>
      </c>
      <c r="G26" s="34" t="s">
        <v>28</v>
      </c>
      <c r="H26" s="34" t="s">
        <v>29</v>
      </c>
      <c r="I26" s="43">
        <v>1</v>
      </c>
      <c r="J26" s="43" t="s">
        <v>30</v>
      </c>
      <c r="K26" s="43" t="s">
        <v>5</v>
      </c>
      <c r="L26" s="43" t="s">
        <v>48</v>
      </c>
    </row>
    <row r="27" spans="2:12" s="18" customFormat="1" ht="22.5" customHeight="1" x14ac:dyDescent="0.25">
      <c r="B27" s="48" t="s">
        <v>52</v>
      </c>
      <c r="C27" s="44">
        <f>IFERROR(VLOOKUP(tbl_Afwijkendeformaten[[#This Row],[Formaat (l x b x h)]],tbl_KeuzelijstFormaten[],2,FALSE),"")</f>
        <v>320</v>
      </c>
      <c r="D27" s="44">
        <f>IFERROR(VLOOKUP(tbl_Afwijkendeformaten[[#This Row],[Formaat (l x b x h)]],tbl_KeuzelijstFormaten[],3,FALSE),"")</f>
        <v>380</v>
      </c>
      <c r="E27" s="44">
        <f>IFERROR(VLOOKUP(tbl_Afwijkendeformaten[[#This Row],[Formaat (l x b x h)]],tbl_KeuzelijstFormaten[],4,FALSE),"")</f>
        <v>50</v>
      </c>
      <c r="F27" s="34" t="str">
        <f>IFERROR(VLOOKUP(tbl_Afwijkendeformaten[[#This Row],[Formaat (l x b x h)]],tbl_KeuzelijstFormaten[],5,FALSE),"")</f>
        <v>liggende berging</v>
      </c>
      <c r="G27" s="34" t="s">
        <v>28</v>
      </c>
      <c r="H27" s="34" t="s">
        <v>29</v>
      </c>
      <c r="I27" s="43">
        <v>1</v>
      </c>
      <c r="J27" s="43" t="s">
        <v>33</v>
      </c>
      <c r="K27" s="43" t="s">
        <v>5</v>
      </c>
      <c r="L27" s="43">
        <v>11</v>
      </c>
    </row>
    <row r="28" spans="2:12" s="18" customFormat="1" ht="22.5" customHeight="1" x14ac:dyDescent="0.25">
      <c r="B28" s="48" t="s">
        <v>53</v>
      </c>
      <c r="C28" s="44">
        <f>IFERROR(VLOOKUP(tbl_Afwijkendeformaten[[#This Row],[Formaat (l x b x h)]],tbl_KeuzelijstFormaten[],2,FALSE),"")</f>
        <v>320</v>
      </c>
      <c r="D28" s="44">
        <f>IFERROR(VLOOKUP(tbl_Afwijkendeformaten[[#This Row],[Formaat (l x b x h)]],tbl_KeuzelijstFormaten[],3,FALSE),"")</f>
        <v>425</v>
      </c>
      <c r="E28" s="44">
        <f>IFERROR(VLOOKUP(tbl_Afwijkendeformaten[[#This Row],[Formaat (l x b x h)]],tbl_KeuzelijstFormaten[],4,FALSE),"")</f>
        <v>35</v>
      </c>
      <c r="F28" s="34" t="str">
        <f>IFERROR(VLOOKUP(tbl_Afwijkendeformaten[[#This Row],[Formaat (l x b x h)]],tbl_KeuzelijstFormaten[],5,FALSE),"")</f>
        <v>Liggende berging</v>
      </c>
      <c r="G28" s="34" t="s">
        <v>28</v>
      </c>
      <c r="H28" s="34" t="s">
        <v>29</v>
      </c>
      <c r="I28" s="43">
        <v>1</v>
      </c>
      <c r="J28" s="43" t="s">
        <v>30</v>
      </c>
      <c r="K28" s="43" t="s">
        <v>5</v>
      </c>
      <c r="L28" s="43">
        <v>62</v>
      </c>
    </row>
    <row r="29" spans="2:12" s="18" customFormat="1" ht="22.5" customHeight="1" x14ac:dyDescent="0.25">
      <c r="B29" s="48" t="s">
        <v>54</v>
      </c>
      <c r="C29" s="44">
        <f>IFERROR(VLOOKUP(tbl_Afwijkendeformaten[[#This Row],[Formaat (l x b x h)]],tbl_KeuzelijstFormaten[],2,FALSE),"")</f>
        <v>320</v>
      </c>
      <c r="D29" s="44">
        <f>IFERROR(VLOOKUP(tbl_Afwijkendeformaten[[#This Row],[Formaat (l x b x h)]],tbl_KeuzelijstFormaten[],3,FALSE),"")</f>
        <v>430</v>
      </c>
      <c r="E29" s="44">
        <f>IFERROR(VLOOKUP(tbl_Afwijkendeformaten[[#This Row],[Formaat (l x b x h)]],tbl_KeuzelijstFormaten[],4,FALSE),"")</f>
        <v>135</v>
      </c>
      <c r="F29" s="34" t="str">
        <f>IFERROR(VLOOKUP(tbl_Afwijkendeformaten[[#This Row],[Formaat (l x b x h)]],tbl_KeuzelijstFormaten[],5,FALSE),"")</f>
        <v>Liggende berging</v>
      </c>
      <c r="G29" s="34" t="s">
        <v>28</v>
      </c>
      <c r="H29" s="34" t="s">
        <v>29</v>
      </c>
      <c r="I29" s="43">
        <v>4</v>
      </c>
      <c r="J29" s="43" t="s">
        <v>35</v>
      </c>
      <c r="K29" s="43"/>
      <c r="L29" s="43">
        <v>15</v>
      </c>
    </row>
    <row r="30" spans="2:12" s="18" customFormat="1" ht="22.5" customHeight="1" x14ac:dyDescent="0.25">
      <c r="B30" s="48" t="s">
        <v>55</v>
      </c>
      <c r="C30" s="44">
        <f>IFERROR(VLOOKUP(tbl_Afwijkendeformaten[[#This Row],[Formaat (l x b x h)]],tbl_KeuzelijstFormaten[],2,FALSE),"")</f>
        <v>320</v>
      </c>
      <c r="D30" s="44">
        <f>IFERROR(VLOOKUP(tbl_Afwijkendeformaten[[#This Row],[Formaat (l x b x h)]],tbl_KeuzelijstFormaten[],3,FALSE),"")</f>
        <v>445</v>
      </c>
      <c r="E30" s="44">
        <f>IFERROR(VLOOKUP(tbl_Afwijkendeformaten[[#This Row],[Formaat (l x b x h)]],tbl_KeuzelijstFormaten[],4,FALSE),"")</f>
        <v>65</v>
      </c>
      <c r="F30" s="34" t="str">
        <f>IFERROR(VLOOKUP(tbl_Afwijkendeformaten[[#This Row],[Formaat (l x b x h)]],tbl_KeuzelijstFormaten[],5,FALSE),"")</f>
        <v>Liggende berging</v>
      </c>
      <c r="G30" s="34" t="s">
        <v>28</v>
      </c>
      <c r="H30" s="34" t="s">
        <v>29</v>
      </c>
      <c r="I30" s="43">
        <v>1</v>
      </c>
      <c r="J30" s="43" t="s">
        <v>35</v>
      </c>
      <c r="K30" s="43"/>
      <c r="L30" s="43">
        <v>7</v>
      </c>
    </row>
    <row r="31" spans="2:12" s="18" customFormat="1" ht="22.5" customHeight="1" x14ac:dyDescent="0.25">
      <c r="B31" s="48" t="s">
        <v>56</v>
      </c>
      <c r="C31" s="44">
        <f>IFERROR(VLOOKUP(tbl_Afwijkendeformaten[[#This Row],[Formaat (l x b x h)]],tbl_KeuzelijstFormaten[],2,FALSE),"")</f>
        <v>320</v>
      </c>
      <c r="D31" s="44">
        <f>IFERROR(VLOOKUP(tbl_Afwijkendeformaten[[#This Row],[Formaat (l x b x h)]],tbl_KeuzelijstFormaten[],3,FALSE),"")</f>
        <v>460</v>
      </c>
      <c r="E31" s="44">
        <f>IFERROR(VLOOKUP(tbl_Afwijkendeformaten[[#This Row],[Formaat (l x b x h)]],tbl_KeuzelijstFormaten[],4,FALSE),"")</f>
        <v>65</v>
      </c>
      <c r="F31" s="34" t="str">
        <f>IFERROR(VLOOKUP(tbl_Afwijkendeformaten[[#This Row],[Formaat (l x b x h)]],tbl_KeuzelijstFormaten[],5,FALSE),"")</f>
        <v>Liggende berging</v>
      </c>
      <c r="G31" s="34" t="s">
        <v>28</v>
      </c>
      <c r="H31" s="34" t="s">
        <v>29</v>
      </c>
      <c r="I31" s="43">
        <v>1</v>
      </c>
      <c r="J31" s="43" t="s">
        <v>30</v>
      </c>
      <c r="K31" s="43" t="s">
        <v>5</v>
      </c>
      <c r="L31" s="43" t="s">
        <v>48</v>
      </c>
    </row>
    <row r="32" spans="2:12" s="18" customFormat="1" ht="22.5" customHeight="1" x14ac:dyDescent="0.25">
      <c r="B32" s="48" t="s">
        <v>56</v>
      </c>
      <c r="C32" s="44">
        <f>IFERROR(VLOOKUP(tbl_Afwijkendeformaten[[#This Row],[Formaat (l x b x h)]],tbl_KeuzelijstFormaten[],2,FALSE),"")</f>
        <v>320</v>
      </c>
      <c r="D32" s="44">
        <f>IFERROR(VLOOKUP(tbl_Afwijkendeformaten[[#This Row],[Formaat (l x b x h)]],tbl_KeuzelijstFormaten[],3,FALSE),"")</f>
        <v>460</v>
      </c>
      <c r="E32" s="44">
        <f>IFERROR(VLOOKUP(tbl_Afwijkendeformaten[[#This Row],[Formaat (l x b x h)]],tbl_KeuzelijstFormaten[],4,FALSE),"")</f>
        <v>65</v>
      </c>
      <c r="F32" s="34" t="str">
        <f>IFERROR(VLOOKUP(tbl_Afwijkendeformaten[[#This Row],[Formaat (l x b x h)]],tbl_KeuzelijstFormaten[],5,FALSE),"")</f>
        <v>Liggende berging</v>
      </c>
      <c r="G32" s="34" t="s">
        <v>28</v>
      </c>
      <c r="H32" s="34" t="s">
        <v>29</v>
      </c>
      <c r="I32" s="43">
        <v>2</v>
      </c>
      <c r="J32" s="43" t="s">
        <v>30</v>
      </c>
      <c r="K32" s="43" t="s">
        <v>5</v>
      </c>
      <c r="L32" s="43" t="s">
        <v>48</v>
      </c>
    </row>
    <row r="33" spans="2:13" s="18" customFormat="1" ht="22.5" customHeight="1" x14ac:dyDescent="0.25">
      <c r="B33" s="48" t="s">
        <v>56</v>
      </c>
      <c r="C33" s="44">
        <f>IFERROR(VLOOKUP(tbl_Afwijkendeformaten[[#This Row],[Formaat (l x b x h)]],tbl_KeuzelijstFormaten[],2,FALSE),"")</f>
        <v>320</v>
      </c>
      <c r="D33" s="44">
        <f>IFERROR(VLOOKUP(tbl_Afwijkendeformaten[[#This Row],[Formaat (l x b x h)]],tbl_KeuzelijstFormaten[],3,FALSE),"")</f>
        <v>460</v>
      </c>
      <c r="E33" s="44">
        <f>IFERROR(VLOOKUP(tbl_Afwijkendeformaten[[#This Row],[Formaat (l x b x h)]],tbl_KeuzelijstFormaten[],4,FALSE),"")</f>
        <v>65</v>
      </c>
      <c r="F33" s="34" t="str">
        <f>IFERROR(VLOOKUP(tbl_Afwijkendeformaten[[#This Row],[Formaat (l x b x h)]],tbl_KeuzelijstFormaten[],5,FALSE),"")</f>
        <v>Liggende berging</v>
      </c>
      <c r="G33" s="34" t="s">
        <v>28</v>
      </c>
      <c r="H33" s="34" t="s">
        <v>29</v>
      </c>
      <c r="I33" s="43">
        <v>1</v>
      </c>
      <c r="J33" s="43" t="s">
        <v>30</v>
      </c>
      <c r="K33" s="43" t="s">
        <v>5</v>
      </c>
      <c r="L33" s="43" t="s">
        <v>48</v>
      </c>
    </row>
    <row r="34" spans="2:13" s="18" customFormat="1" ht="22.5" customHeight="1" x14ac:dyDescent="0.25">
      <c r="B34" s="48" t="s">
        <v>56</v>
      </c>
      <c r="C34" s="44">
        <f>IFERROR(VLOOKUP(tbl_Afwijkendeformaten[[#This Row],[Formaat (l x b x h)]],tbl_KeuzelijstFormaten[],2,FALSE),"")</f>
        <v>320</v>
      </c>
      <c r="D34" s="44">
        <f>IFERROR(VLOOKUP(tbl_Afwijkendeformaten[[#This Row],[Formaat (l x b x h)]],tbl_KeuzelijstFormaten[],3,FALSE),"")</f>
        <v>460</v>
      </c>
      <c r="E34" s="44">
        <f>IFERROR(VLOOKUP(tbl_Afwijkendeformaten[[#This Row],[Formaat (l x b x h)]],tbl_KeuzelijstFormaten[],4,FALSE),"")</f>
        <v>65</v>
      </c>
      <c r="F34" s="34" t="str">
        <f>IFERROR(VLOOKUP(tbl_Afwijkendeformaten[[#This Row],[Formaat (l x b x h)]],tbl_KeuzelijstFormaten[],5,FALSE),"")</f>
        <v>Liggende berging</v>
      </c>
      <c r="G34" s="34" t="s">
        <v>28</v>
      </c>
      <c r="H34" s="34" t="s">
        <v>29</v>
      </c>
      <c r="I34" s="43">
        <v>1</v>
      </c>
      <c r="J34" s="43" t="s">
        <v>30</v>
      </c>
      <c r="K34" s="43" t="s">
        <v>5</v>
      </c>
      <c r="L34" s="43" t="s">
        <v>48</v>
      </c>
    </row>
    <row r="35" spans="2:13" s="18" customFormat="1" ht="22.5" customHeight="1" x14ac:dyDescent="0.25">
      <c r="B35" s="48" t="s">
        <v>56</v>
      </c>
      <c r="C35" s="44">
        <f>IFERROR(VLOOKUP(tbl_Afwijkendeformaten[[#This Row],[Formaat (l x b x h)]],tbl_KeuzelijstFormaten[],2,FALSE),"")</f>
        <v>320</v>
      </c>
      <c r="D35" s="44">
        <f>IFERROR(VLOOKUP(tbl_Afwijkendeformaten[[#This Row],[Formaat (l x b x h)]],tbl_KeuzelijstFormaten[],3,FALSE),"")</f>
        <v>460</v>
      </c>
      <c r="E35" s="44">
        <f>IFERROR(VLOOKUP(tbl_Afwijkendeformaten[[#This Row],[Formaat (l x b x h)]],tbl_KeuzelijstFormaten[],4,FALSE),"")</f>
        <v>65</v>
      </c>
      <c r="F35" s="34" t="str">
        <f>IFERROR(VLOOKUP(tbl_Afwijkendeformaten[[#This Row],[Formaat (l x b x h)]],tbl_KeuzelijstFormaten[],5,FALSE),"")</f>
        <v>Liggende berging</v>
      </c>
      <c r="G35" s="34" t="s">
        <v>28</v>
      </c>
      <c r="H35" s="34" t="s">
        <v>29</v>
      </c>
      <c r="I35" s="43">
        <v>2</v>
      </c>
      <c r="J35" s="43" t="s">
        <v>30</v>
      </c>
      <c r="K35" s="43" t="s">
        <v>5</v>
      </c>
      <c r="L35" s="43" t="s">
        <v>48</v>
      </c>
    </row>
    <row r="36" spans="2:13" s="18" customFormat="1" ht="22.5" customHeight="1" x14ac:dyDescent="0.25">
      <c r="B36" s="48" t="s">
        <v>56</v>
      </c>
      <c r="C36" s="44">
        <f>IFERROR(VLOOKUP(tbl_Afwijkendeformaten[[#This Row],[Formaat (l x b x h)]],tbl_KeuzelijstFormaten[],2,FALSE),"")</f>
        <v>320</v>
      </c>
      <c r="D36" s="44">
        <f>IFERROR(VLOOKUP(tbl_Afwijkendeformaten[[#This Row],[Formaat (l x b x h)]],tbl_KeuzelijstFormaten[],3,FALSE),"")</f>
        <v>460</v>
      </c>
      <c r="E36" s="44">
        <f>IFERROR(VLOOKUP(tbl_Afwijkendeformaten[[#This Row],[Formaat (l x b x h)]],tbl_KeuzelijstFormaten[],4,FALSE),"")</f>
        <v>65</v>
      </c>
      <c r="F36" s="34" t="str">
        <f>IFERROR(VLOOKUP(tbl_Afwijkendeformaten[[#This Row],[Formaat (l x b x h)]],tbl_KeuzelijstFormaten[],5,FALSE),"")</f>
        <v>Liggende berging</v>
      </c>
      <c r="G36" s="34" t="s">
        <v>28</v>
      </c>
      <c r="H36" s="34" t="s">
        <v>29</v>
      </c>
      <c r="I36" s="43">
        <v>1</v>
      </c>
      <c r="J36" s="43" t="s">
        <v>30</v>
      </c>
      <c r="K36" s="43" t="s">
        <v>5</v>
      </c>
      <c r="L36" s="43" t="s">
        <v>48</v>
      </c>
      <c r="M36" s="41"/>
    </row>
    <row r="37" spans="2:13" s="18" customFormat="1" ht="22.5" customHeight="1" x14ac:dyDescent="0.25">
      <c r="B37" s="48" t="s">
        <v>56</v>
      </c>
      <c r="C37" s="44">
        <f>IFERROR(VLOOKUP(tbl_Afwijkendeformaten[[#This Row],[Formaat (l x b x h)]],tbl_KeuzelijstFormaten[],2,FALSE),"")</f>
        <v>320</v>
      </c>
      <c r="D37" s="44">
        <f>IFERROR(VLOOKUP(tbl_Afwijkendeformaten[[#This Row],[Formaat (l x b x h)]],tbl_KeuzelijstFormaten[],3,FALSE),"")</f>
        <v>460</v>
      </c>
      <c r="E37" s="44">
        <f>IFERROR(VLOOKUP(tbl_Afwijkendeformaten[[#This Row],[Formaat (l x b x h)]],tbl_KeuzelijstFormaten[],4,FALSE),"")</f>
        <v>65</v>
      </c>
      <c r="F37" s="34" t="str">
        <f>IFERROR(VLOOKUP(tbl_Afwijkendeformaten[[#This Row],[Formaat (l x b x h)]],tbl_KeuzelijstFormaten[],5,FALSE),"")</f>
        <v>Liggende berging</v>
      </c>
      <c r="G37" s="34" t="s">
        <v>28</v>
      </c>
      <c r="H37" s="34" t="s">
        <v>29</v>
      </c>
      <c r="I37" s="43">
        <v>2</v>
      </c>
      <c r="J37" s="43" t="s">
        <v>30</v>
      </c>
      <c r="K37" s="43" t="s">
        <v>5</v>
      </c>
      <c r="L37" s="43">
        <v>21</v>
      </c>
      <c r="M37" s="41"/>
    </row>
    <row r="38" spans="2:13" s="18" customFormat="1" ht="22.5" customHeight="1" x14ac:dyDescent="0.25">
      <c r="B38" s="48" t="s">
        <v>56</v>
      </c>
      <c r="C38" s="44">
        <f>IFERROR(VLOOKUP(tbl_Afwijkendeformaten[[#This Row],[Formaat (l x b x h)]],tbl_KeuzelijstFormaten[],2,FALSE),"")</f>
        <v>320</v>
      </c>
      <c r="D38" s="44">
        <f>IFERROR(VLOOKUP(tbl_Afwijkendeformaten[[#This Row],[Formaat (l x b x h)]],tbl_KeuzelijstFormaten[],3,FALSE),"")</f>
        <v>460</v>
      </c>
      <c r="E38" s="44">
        <f>IFERROR(VLOOKUP(tbl_Afwijkendeformaten[[#This Row],[Formaat (l x b x h)]],tbl_KeuzelijstFormaten[],4,FALSE),"")</f>
        <v>65</v>
      </c>
      <c r="F38" s="34" t="str">
        <f>IFERROR(VLOOKUP(tbl_Afwijkendeformaten[[#This Row],[Formaat (l x b x h)]],tbl_KeuzelijstFormaten[],5,FALSE),"")</f>
        <v>Liggende berging</v>
      </c>
      <c r="G38" s="34" t="s">
        <v>28</v>
      </c>
      <c r="H38" s="34" t="s">
        <v>29</v>
      </c>
      <c r="I38" s="43">
        <v>2</v>
      </c>
      <c r="J38" s="43" t="s">
        <v>30</v>
      </c>
      <c r="K38" s="43" t="s">
        <v>5</v>
      </c>
      <c r="L38" s="43">
        <v>19</v>
      </c>
      <c r="M38" s="41"/>
    </row>
    <row r="39" spans="2:13" s="18" customFormat="1" ht="22.5" customHeight="1" x14ac:dyDescent="0.25">
      <c r="B39" s="48" t="s">
        <v>56</v>
      </c>
      <c r="C39" s="44">
        <f>IFERROR(VLOOKUP(tbl_Afwijkendeformaten[[#This Row],[Formaat (l x b x h)]],tbl_KeuzelijstFormaten[],2,FALSE),"")</f>
        <v>320</v>
      </c>
      <c r="D39" s="44">
        <f>IFERROR(VLOOKUP(tbl_Afwijkendeformaten[[#This Row],[Formaat (l x b x h)]],tbl_KeuzelijstFormaten[],3,FALSE),"")</f>
        <v>460</v>
      </c>
      <c r="E39" s="44">
        <f>IFERROR(VLOOKUP(tbl_Afwijkendeformaten[[#This Row],[Formaat (l x b x h)]],tbl_KeuzelijstFormaten[],4,FALSE),"")</f>
        <v>65</v>
      </c>
      <c r="F39" s="34" t="str">
        <f>IFERROR(VLOOKUP(tbl_Afwijkendeformaten[[#This Row],[Formaat (l x b x h)]],tbl_KeuzelijstFormaten[],5,FALSE),"")</f>
        <v>Liggende berging</v>
      </c>
      <c r="G39" s="34" t="s">
        <v>28</v>
      </c>
      <c r="H39" s="34" t="s">
        <v>29</v>
      </c>
      <c r="I39" s="43">
        <v>7</v>
      </c>
      <c r="J39" s="43" t="s">
        <v>30</v>
      </c>
      <c r="K39" s="43" t="s">
        <v>5</v>
      </c>
      <c r="L39" s="43">
        <v>17</v>
      </c>
      <c r="M39" s="41"/>
    </row>
    <row r="40" spans="2:13" s="18" customFormat="1" ht="22.5" customHeight="1" x14ac:dyDescent="0.25">
      <c r="B40" s="49" t="s">
        <v>56</v>
      </c>
      <c r="C40" s="44">
        <f>IFERROR(VLOOKUP(tbl_Afwijkendeformaten[[#This Row],[Formaat (l x b x h)]],tbl_KeuzelijstFormaten[],2,FALSE),"")</f>
        <v>320</v>
      </c>
      <c r="D40" s="44">
        <f>IFERROR(VLOOKUP(tbl_Afwijkendeformaten[[#This Row],[Formaat (l x b x h)]],tbl_KeuzelijstFormaten[],3,FALSE),"")</f>
        <v>460</v>
      </c>
      <c r="E40" s="44">
        <f>IFERROR(VLOOKUP(tbl_Afwijkendeformaten[[#This Row],[Formaat (l x b x h)]],tbl_KeuzelijstFormaten[],4,FALSE),"")</f>
        <v>65</v>
      </c>
      <c r="F40" s="34" t="str">
        <f>IFERROR(VLOOKUP(tbl_Afwijkendeformaten[[#This Row],[Formaat (l x b x h)]],tbl_KeuzelijstFormaten[],5,FALSE),"")</f>
        <v>Liggende berging</v>
      </c>
      <c r="G40" s="34" t="s">
        <v>28</v>
      </c>
      <c r="H40" s="34" t="s">
        <v>29</v>
      </c>
      <c r="I40" s="34">
        <v>16</v>
      </c>
      <c r="J40" s="34" t="s">
        <v>33</v>
      </c>
      <c r="K40" s="43" t="s">
        <v>5</v>
      </c>
      <c r="L40" s="34">
        <v>35</v>
      </c>
      <c r="M40" s="41"/>
    </row>
    <row r="41" spans="2:13" s="18" customFormat="1" ht="22.5" customHeight="1" x14ac:dyDescent="0.25">
      <c r="B41" s="49" t="s">
        <v>56</v>
      </c>
      <c r="C41" s="44">
        <f>IFERROR(VLOOKUP(tbl_Afwijkendeformaten[[#This Row],[Formaat (l x b x h)]],tbl_KeuzelijstFormaten[],2,FALSE),"")</f>
        <v>320</v>
      </c>
      <c r="D41" s="44">
        <f>IFERROR(VLOOKUP(tbl_Afwijkendeformaten[[#This Row],[Formaat (l x b x h)]],tbl_KeuzelijstFormaten[],3,FALSE),"")</f>
        <v>460</v>
      </c>
      <c r="E41" s="44">
        <f>IFERROR(VLOOKUP(tbl_Afwijkendeformaten[[#This Row],[Formaat (l x b x h)]],tbl_KeuzelijstFormaten[],4,FALSE),"")</f>
        <v>65</v>
      </c>
      <c r="F41" s="34" t="str">
        <f>IFERROR(VLOOKUP(tbl_Afwijkendeformaten[[#This Row],[Formaat (l x b x h)]],tbl_KeuzelijstFormaten[],5,FALSE),"")</f>
        <v>Liggende berging</v>
      </c>
      <c r="G41" s="34" t="s">
        <v>28</v>
      </c>
      <c r="H41" s="34" t="s">
        <v>29</v>
      </c>
      <c r="I41" s="34">
        <v>23</v>
      </c>
      <c r="J41" s="34" t="s">
        <v>33</v>
      </c>
      <c r="K41" s="43" t="s">
        <v>5</v>
      </c>
      <c r="L41" s="34">
        <v>34</v>
      </c>
      <c r="M41" s="41"/>
    </row>
    <row r="42" spans="2:13" s="18" customFormat="1" ht="22.5" customHeight="1" x14ac:dyDescent="0.25">
      <c r="B42" s="49" t="s">
        <v>56</v>
      </c>
      <c r="C42" s="44">
        <f>IFERROR(VLOOKUP(tbl_Afwijkendeformaten[[#This Row],[Formaat (l x b x h)]],tbl_KeuzelijstFormaten[],2,FALSE),"")</f>
        <v>320</v>
      </c>
      <c r="D42" s="44">
        <f>IFERROR(VLOOKUP(tbl_Afwijkendeformaten[[#This Row],[Formaat (l x b x h)]],tbl_KeuzelijstFormaten[],3,FALSE),"")</f>
        <v>460</v>
      </c>
      <c r="E42" s="44">
        <f>IFERROR(VLOOKUP(tbl_Afwijkendeformaten[[#This Row],[Formaat (l x b x h)]],tbl_KeuzelijstFormaten[],4,FALSE),"")</f>
        <v>65</v>
      </c>
      <c r="F42" s="34" t="str">
        <f>IFERROR(VLOOKUP(tbl_Afwijkendeformaten[[#This Row],[Formaat (l x b x h)]],tbl_KeuzelijstFormaten[],5,FALSE),"")</f>
        <v>Liggende berging</v>
      </c>
      <c r="G42" s="34" t="s">
        <v>28</v>
      </c>
      <c r="H42" s="34" t="s">
        <v>29</v>
      </c>
      <c r="I42" s="34">
        <v>10</v>
      </c>
      <c r="J42" s="34" t="s">
        <v>33</v>
      </c>
      <c r="K42" s="43" t="s">
        <v>5</v>
      </c>
      <c r="L42" s="34">
        <v>33</v>
      </c>
      <c r="M42" s="41"/>
    </row>
    <row r="43" spans="2:13" s="18" customFormat="1" ht="22.5" customHeight="1" x14ac:dyDescent="0.25">
      <c r="B43" s="48" t="s">
        <v>56</v>
      </c>
      <c r="C43" s="44">
        <f>IFERROR(VLOOKUP(tbl_Afwijkendeformaten[[#This Row],[Formaat (l x b x h)]],tbl_KeuzelijstFormaten[],2,FALSE),"")</f>
        <v>320</v>
      </c>
      <c r="D43" s="44">
        <f>IFERROR(VLOOKUP(tbl_Afwijkendeformaten[[#This Row],[Formaat (l x b x h)]],tbl_KeuzelijstFormaten[],3,FALSE),"")</f>
        <v>460</v>
      </c>
      <c r="E43" s="44">
        <f>IFERROR(VLOOKUP(tbl_Afwijkendeformaten[[#This Row],[Formaat (l x b x h)]],tbl_KeuzelijstFormaten[],4,FALSE),"")</f>
        <v>65</v>
      </c>
      <c r="F43" s="34" t="str">
        <f>IFERROR(VLOOKUP(tbl_Afwijkendeformaten[[#This Row],[Formaat (l x b x h)]],tbl_KeuzelijstFormaten[],5,FALSE),"")</f>
        <v>Liggende berging</v>
      </c>
      <c r="G43" s="34" t="s">
        <v>57</v>
      </c>
      <c r="H43" s="34" t="s">
        <v>29</v>
      </c>
      <c r="I43" s="43">
        <v>4</v>
      </c>
      <c r="J43" s="43" t="s">
        <v>33</v>
      </c>
      <c r="K43" s="43" t="s">
        <v>5</v>
      </c>
      <c r="L43" s="43">
        <v>29</v>
      </c>
      <c r="M43" s="41"/>
    </row>
    <row r="44" spans="2:13" s="18" customFormat="1" ht="22.5" customHeight="1" x14ac:dyDescent="0.25">
      <c r="B44" s="48" t="s">
        <v>56</v>
      </c>
      <c r="C44" s="44">
        <f>IFERROR(VLOOKUP(tbl_Afwijkendeformaten[[#This Row],[Formaat (l x b x h)]],tbl_KeuzelijstFormaten[],2,FALSE),"")</f>
        <v>320</v>
      </c>
      <c r="D44" s="44">
        <f>IFERROR(VLOOKUP(tbl_Afwijkendeformaten[[#This Row],[Formaat (l x b x h)]],tbl_KeuzelijstFormaten[],3,FALSE),"")</f>
        <v>460</v>
      </c>
      <c r="E44" s="44">
        <f>IFERROR(VLOOKUP(tbl_Afwijkendeformaten[[#This Row],[Formaat (l x b x h)]],tbl_KeuzelijstFormaten[],4,FALSE),"")</f>
        <v>65</v>
      </c>
      <c r="F44" s="34" t="str">
        <f>IFERROR(VLOOKUP(tbl_Afwijkendeformaten[[#This Row],[Formaat (l x b x h)]],tbl_KeuzelijstFormaten[],5,FALSE),"")</f>
        <v>Liggende berging</v>
      </c>
      <c r="G44" s="34" t="s">
        <v>57</v>
      </c>
      <c r="H44" s="34" t="s">
        <v>29</v>
      </c>
      <c r="I44" s="43">
        <v>3</v>
      </c>
      <c r="J44" s="43" t="s">
        <v>33</v>
      </c>
      <c r="K44" s="43" t="s">
        <v>5</v>
      </c>
      <c r="L44" s="43">
        <v>27</v>
      </c>
      <c r="M44" s="41"/>
    </row>
    <row r="45" spans="2:13" s="18" customFormat="1" ht="22.5" customHeight="1" x14ac:dyDescent="0.25">
      <c r="B45" s="48" t="s">
        <v>56</v>
      </c>
      <c r="C45" s="44">
        <f>IFERROR(VLOOKUP(tbl_Afwijkendeformaten[[#This Row],[Formaat (l x b x h)]],tbl_KeuzelijstFormaten[],2,FALSE),"")</f>
        <v>320</v>
      </c>
      <c r="D45" s="44">
        <f>IFERROR(VLOOKUP(tbl_Afwijkendeformaten[[#This Row],[Formaat (l x b x h)]],tbl_KeuzelijstFormaten[],3,FALSE),"")</f>
        <v>460</v>
      </c>
      <c r="E45" s="44">
        <f>IFERROR(VLOOKUP(tbl_Afwijkendeformaten[[#This Row],[Formaat (l x b x h)]],tbl_KeuzelijstFormaten[],4,FALSE),"")</f>
        <v>65</v>
      </c>
      <c r="F45" s="34" t="str">
        <f>IFERROR(VLOOKUP(tbl_Afwijkendeformaten[[#This Row],[Formaat (l x b x h)]],tbl_KeuzelijstFormaten[],5,FALSE),"")</f>
        <v>Liggende berging</v>
      </c>
      <c r="G45" s="34" t="s">
        <v>57</v>
      </c>
      <c r="H45" s="34" t="s">
        <v>29</v>
      </c>
      <c r="I45" s="43">
        <v>21</v>
      </c>
      <c r="J45" s="43" t="s">
        <v>33</v>
      </c>
      <c r="K45" s="43" t="s">
        <v>5</v>
      </c>
      <c r="L45" s="43">
        <v>26</v>
      </c>
      <c r="M45" s="41"/>
    </row>
    <row r="46" spans="2:13" s="18" customFormat="1" ht="22.5" customHeight="1" x14ac:dyDescent="0.25">
      <c r="B46" s="48" t="s">
        <v>56</v>
      </c>
      <c r="C46" s="44">
        <f>IFERROR(VLOOKUP(tbl_Afwijkendeformaten[[#This Row],[Formaat (l x b x h)]],tbl_KeuzelijstFormaten[],2,FALSE),"")</f>
        <v>320</v>
      </c>
      <c r="D46" s="44">
        <f>IFERROR(VLOOKUP(tbl_Afwijkendeformaten[[#This Row],[Formaat (l x b x h)]],tbl_KeuzelijstFormaten[],3,FALSE),"")</f>
        <v>460</v>
      </c>
      <c r="E46" s="44">
        <f>IFERROR(VLOOKUP(tbl_Afwijkendeformaten[[#This Row],[Formaat (l x b x h)]],tbl_KeuzelijstFormaten[],4,FALSE),"")</f>
        <v>65</v>
      </c>
      <c r="F46" s="34" t="str">
        <f>IFERROR(VLOOKUP(tbl_Afwijkendeformaten[[#This Row],[Formaat (l x b x h)]],tbl_KeuzelijstFormaten[],5,FALSE),"")</f>
        <v>Liggende berging</v>
      </c>
      <c r="G46" s="34" t="s">
        <v>28</v>
      </c>
      <c r="H46" s="34" t="s">
        <v>29</v>
      </c>
      <c r="I46" s="43">
        <v>4</v>
      </c>
      <c r="J46" s="43" t="s">
        <v>33</v>
      </c>
      <c r="K46" s="43" t="s">
        <v>5</v>
      </c>
      <c r="L46" s="43">
        <v>19</v>
      </c>
      <c r="M46" s="41"/>
    </row>
    <row r="47" spans="2:13" s="18" customFormat="1" ht="22.5" customHeight="1" x14ac:dyDescent="0.25">
      <c r="B47" s="48" t="s">
        <v>56</v>
      </c>
      <c r="C47" s="44">
        <f>IFERROR(VLOOKUP(tbl_Afwijkendeformaten[[#This Row],[Formaat (l x b x h)]],tbl_KeuzelijstFormaten[],2,FALSE),"")</f>
        <v>320</v>
      </c>
      <c r="D47" s="44">
        <f>IFERROR(VLOOKUP(tbl_Afwijkendeformaten[[#This Row],[Formaat (l x b x h)]],tbl_KeuzelijstFormaten[],3,FALSE),"")</f>
        <v>460</v>
      </c>
      <c r="E47" s="44">
        <f>IFERROR(VLOOKUP(tbl_Afwijkendeformaten[[#This Row],[Formaat (l x b x h)]],tbl_KeuzelijstFormaten[],4,FALSE),"")</f>
        <v>65</v>
      </c>
      <c r="F47" s="34" t="str">
        <f>IFERROR(VLOOKUP(tbl_Afwijkendeformaten[[#This Row],[Formaat (l x b x h)]],tbl_KeuzelijstFormaten[],5,FALSE),"")</f>
        <v>Liggende berging</v>
      </c>
      <c r="G47" s="34" t="s">
        <v>28</v>
      </c>
      <c r="H47" s="34" t="s">
        <v>29</v>
      </c>
      <c r="I47" s="43">
        <v>6</v>
      </c>
      <c r="J47" s="43" t="s">
        <v>30</v>
      </c>
      <c r="K47" s="43" t="s">
        <v>5</v>
      </c>
      <c r="L47" s="43">
        <v>15</v>
      </c>
      <c r="M47" s="41"/>
    </row>
    <row r="48" spans="2:13" s="18" customFormat="1" ht="22.5" customHeight="1" x14ac:dyDescent="0.25">
      <c r="B48" s="48" t="s">
        <v>56</v>
      </c>
      <c r="C48" s="44">
        <f>IFERROR(VLOOKUP(tbl_Afwijkendeformaten[[#This Row],[Formaat (l x b x h)]],tbl_KeuzelijstFormaten[],2,FALSE),"")</f>
        <v>320</v>
      </c>
      <c r="D48" s="44">
        <f>IFERROR(VLOOKUP(tbl_Afwijkendeformaten[[#This Row],[Formaat (l x b x h)]],tbl_KeuzelijstFormaten[],3,FALSE),"")</f>
        <v>460</v>
      </c>
      <c r="E48" s="44">
        <f>IFERROR(VLOOKUP(tbl_Afwijkendeformaten[[#This Row],[Formaat (l x b x h)]],tbl_KeuzelijstFormaten[],4,FALSE),"")</f>
        <v>65</v>
      </c>
      <c r="F48" s="34" t="str">
        <f>IFERROR(VLOOKUP(tbl_Afwijkendeformaten[[#This Row],[Formaat (l x b x h)]],tbl_KeuzelijstFormaten[],5,FALSE),"")</f>
        <v>Liggende berging</v>
      </c>
      <c r="G48" s="34" t="s">
        <v>28</v>
      </c>
      <c r="H48" s="34" t="s">
        <v>29</v>
      </c>
      <c r="I48" s="43">
        <v>3</v>
      </c>
      <c r="J48" s="43" t="s">
        <v>30</v>
      </c>
      <c r="K48" s="43" t="s">
        <v>5</v>
      </c>
      <c r="L48" s="43">
        <v>13</v>
      </c>
      <c r="M48" s="41"/>
    </row>
    <row r="49" spans="2:13" s="18" customFormat="1" ht="22.5" customHeight="1" x14ac:dyDescent="0.25">
      <c r="B49" s="48" t="s">
        <v>56</v>
      </c>
      <c r="C49" s="44">
        <f>IFERROR(VLOOKUP(tbl_Afwijkendeformaten[[#This Row],[Formaat (l x b x h)]],tbl_KeuzelijstFormaten[],2,FALSE),"")</f>
        <v>320</v>
      </c>
      <c r="D49" s="44">
        <f>IFERROR(VLOOKUP(tbl_Afwijkendeformaten[[#This Row],[Formaat (l x b x h)]],tbl_KeuzelijstFormaten[],3,FALSE),"")</f>
        <v>460</v>
      </c>
      <c r="E49" s="44">
        <f>IFERROR(VLOOKUP(tbl_Afwijkendeformaten[[#This Row],[Formaat (l x b x h)]],tbl_KeuzelijstFormaten[],4,FALSE),"")</f>
        <v>65</v>
      </c>
      <c r="F49" s="34" t="str">
        <f>IFERROR(VLOOKUP(tbl_Afwijkendeformaten[[#This Row],[Formaat (l x b x h)]],tbl_KeuzelijstFormaten[],5,FALSE),"")</f>
        <v>Liggende berging</v>
      </c>
      <c r="G49" s="34" t="s">
        <v>28</v>
      </c>
      <c r="H49" s="34" t="s">
        <v>29</v>
      </c>
      <c r="I49" s="43">
        <v>19</v>
      </c>
      <c r="J49" s="43" t="s">
        <v>30</v>
      </c>
      <c r="K49" s="43" t="s">
        <v>5</v>
      </c>
      <c r="L49" s="43">
        <v>13</v>
      </c>
      <c r="M49" s="41"/>
    </row>
    <row r="50" spans="2:13" s="18" customFormat="1" ht="22.5" customHeight="1" x14ac:dyDescent="0.25">
      <c r="B50" s="48" t="s">
        <v>56</v>
      </c>
      <c r="C50" s="44">
        <f>IFERROR(VLOOKUP(tbl_Afwijkendeformaten[[#This Row],[Formaat (l x b x h)]],tbl_KeuzelijstFormaten[],2,FALSE),"")</f>
        <v>320</v>
      </c>
      <c r="D50" s="44">
        <f>IFERROR(VLOOKUP(tbl_Afwijkendeformaten[[#This Row],[Formaat (l x b x h)]],tbl_KeuzelijstFormaten[],3,FALSE),"")</f>
        <v>460</v>
      </c>
      <c r="E50" s="44">
        <f>IFERROR(VLOOKUP(tbl_Afwijkendeformaten[[#This Row],[Formaat (l x b x h)]],tbl_KeuzelijstFormaten[],4,FALSE),"")</f>
        <v>65</v>
      </c>
      <c r="F50" s="34" t="str">
        <f>IFERROR(VLOOKUP(tbl_Afwijkendeformaten[[#This Row],[Formaat (l x b x h)]],tbl_KeuzelijstFormaten[],5,FALSE),"")</f>
        <v>Liggende berging</v>
      </c>
      <c r="G50" s="34" t="s">
        <v>28</v>
      </c>
      <c r="H50" s="34" t="s">
        <v>29</v>
      </c>
      <c r="I50" s="43">
        <v>4</v>
      </c>
      <c r="J50" s="43" t="s">
        <v>30</v>
      </c>
      <c r="K50" s="43" t="s">
        <v>5</v>
      </c>
      <c r="L50" s="43">
        <v>13</v>
      </c>
      <c r="M50" s="41"/>
    </row>
    <row r="51" spans="2:13" s="18" customFormat="1" ht="22.5" customHeight="1" x14ac:dyDescent="0.25">
      <c r="B51" s="48" t="s">
        <v>56</v>
      </c>
      <c r="C51" s="44">
        <f>IFERROR(VLOOKUP(tbl_Afwijkendeformaten[[#This Row],[Formaat (l x b x h)]],tbl_KeuzelijstFormaten[],2,FALSE),"")</f>
        <v>320</v>
      </c>
      <c r="D51" s="44">
        <f>IFERROR(VLOOKUP(tbl_Afwijkendeformaten[[#This Row],[Formaat (l x b x h)]],tbl_KeuzelijstFormaten[],3,FALSE),"")</f>
        <v>460</v>
      </c>
      <c r="E51" s="44">
        <f>IFERROR(VLOOKUP(tbl_Afwijkendeformaten[[#This Row],[Formaat (l x b x h)]],tbl_KeuzelijstFormaten[],4,FALSE),"")</f>
        <v>65</v>
      </c>
      <c r="F51" s="34" t="str">
        <f>IFERROR(VLOOKUP(tbl_Afwijkendeformaten[[#This Row],[Formaat (l x b x h)]],tbl_KeuzelijstFormaten[],5,FALSE),"")</f>
        <v>Liggende berging</v>
      </c>
      <c r="G51" s="34" t="s">
        <v>28</v>
      </c>
      <c r="H51" s="34" t="s">
        <v>29</v>
      </c>
      <c r="I51" s="43">
        <v>2</v>
      </c>
      <c r="J51" s="43" t="s">
        <v>30</v>
      </c>
      <c r="K51" s="43" t="s">
        <v>5</v>
      </c>
      <c r="L51" s="43">
        <v>11</v>
      </c>
      <c r="M51" s="41"/>
    </row>
    <row r="52" spans="2:13" s="18" customFormat="1" ht="22.5" customHeight="1" x14ac:dyDescent="0.25">
      <c r="B52" s="48" t="s">
        <v>56</v>
      </c>
      <c r="C52" s="44">
        <f>IFERROR(VLOOKUP(tbl_Afwijkendeformaten[[#This Row],[Formaat (l x b x h)]],tbl_KeuzelijstFormaten[],2,FALSE),"")</f>
        <v>320</v>
      </c>
      <c r="D52" s="44">
        <f>IFERROR(VLOOKUP(tbl_Afwijkendeformaten[[#This Row],[Formaat (l x b x h)]],tbl_KeuzelijstFormaten[],3,FALSE),"")</f>
        <v>460</v>
      </c>
      <c r="E52" s="44">
        <f>IFERROR(VLOOKUP(tbl_Afwijkendeformaten[[#This Row],[Formaat (l x b x h)]],tbl_KeuzelijstFormaten[],4,FALSE),"")</f>
        <v>65</v>
      </c>
      <c r="F52" s="34" t="str">
        <f>IFERROR(VLOOKUP(tbl_Afwijkendeformaten[[#This Row],[Formaat (l x b x h)]],tbl_KeuzelijstFormaten[],5,FALSE),"")</f>
        <v>Liggende berging</v>
      </c>
      <c r="G52" s="34" t="s">
        <v>28</v>
      </c>
      <c r="H52" s="34" t="s">
        <v>29</v>
      </c>
      <c r="I52" s="43">
        <v>1</v>
      </c>
      <c r="J52" s="43" t="s">
        <v>30</v>
      </c>
      <c r="K52" s="43" t="s">
        <v>5</v>
      </c>
      <c r="L52" s="43">
        <v>10</v>
      </c>
      <c r="M52" s="41"/>
    </row>
    <row r="53" spans="2:13" s="18" customFormat="1" ht="22.5" customHeight="1" x14ac:dyDescent="0.25">
      <c r="B53" s="48" t="s">
        <v>56</v>
      </c>
      <c r="C53" s="44">
        <f>IFERROR(VLOOKUP(tbl_Afwijkendeformaten[[#This Row],[Formaat (l x b x h)]],tbl_KeuzelijstFormaten[],2,FALSE),"")</f>
        <v>320</v>
      </c>
      <c r="D53" s="44">
        <f>IFERROR(VLOOKUP(tbl_Afwijkendeformaten[[#This Row],[Formaat (l x b x h)]],tbl_KeuzelijstFormaten[],3,FALSE),"")</f>
        <v>460</v>
      </c>
      <c r="E53" s="44">
        <f>IFERROR(VLOOKUP(tbl_Afwijkendeformaten[[#This Row],[Formaat (l x b x h)]],tbl_KeuzelijstFormaten[],4,FALSE),"")</f>
        <v>65</v>
      </c>
      <c r="F53" s="34" t="str">
        <f>IFERROR(VLOOKUP(tbl_Afwijkendeformaten[[#This Row],[Formaat (l x b x h)]],tbl_KeuzelijstFormaten[],5,FALSE),"")</f>
        <v>Liggende berging</v>
      </c>
      <c r="G53" s="34" t="s">
        <v>28</v>
      </c>
      <c r="H53" s="34" t="s">
        <v>29</v>
      </c>
      <c r="I53" s="43">
        <v>1</v>
      </c>
      <c r="J53" s="43" t="s">
        <v>30</v>
      </c>
      <c r="K53" s="43" t="s">
        <v>5</v>
      </c>
      <c r="L53" s="43">
        <v>10</v>
      </c>
      <c r="M53" s="41"/>
    </row>
    <row r="54" spans="2:13" s="18" customFormat="1" ht="22.5" customHeight="1" x14ac:dyDescent="0.25">
      <c r="B54" s="48" t="s">
        <v>56</v>
      </c>
      <c r="C54" s="44">
        <f>IFERROR(VLOOKUP(tbl_Afwijkendeformaten[[#This Row],[Formaat (l x b x h)]],tbl_KeuzelijstFormaten[],2,FALSE),"")</f>
        <v>320</v>
      </c>
      <c r="D54" s="44">
        <f>IFERROR(VLOOKUP(tbl_Afwijkendeformaten[[#This Row],[Formaat (l x b x h)]],tbl_KeuzelijstFormaten[],3,FALSE),"")</f>
        <v>460</v>
      </c>
      <c r="E54" s="44">
        <f>IFERROR(VLOOKUP(tbl_Afwijkendeformaten[[#This Row],[Formaat (l x b x h)]],tbl_KeuzelijstFormaten[],4,FALSE),"")</f>
        <v>65</v>
      </c>
      <c r="F54" s="34" t="str">
        <f>IFERROR(VLOOKUP(tbl_Afwijkendeformaten[[#This Row],[Formaat (l x b x h)]],tbl_KeuzelijstFormaten[],5,FALSE),"")</f>
        <v>Liggende berging</v>
      </c>
      <c r="G54" s="34" t="s">
        <v>28</v>
      </c>
      <c r="H54" s="34" t="s">
        <v>29</v>
      </c>
      <c r="I54" s="43">
        <v>6</v>
      </c>
      <c r="J54" s="43" t="s">
        <v>30</v>
      </c>
      <c r="K54" s="43" t="s">
        <v>5</v>
      </c>
      <c r="L54" s="43">
        <v>9</v>
      </c>
      <c r="M54" s="41"/>
    </row>
    <row r="55" spans="2:13" s="18" customFormat="1" ht="22.5" customHeight="1" x14ac:dyDescent="0.25">
      <c r="B55" s="48" t="s">
        <v>56</v>
      </c>
      <c r="C55" s="44">
        <f>IFERROR(VLOOKUP(tbl_Afwijkendeformaten[[#This Row],[Formaat (l x b x h)]],tbl_KeuzelijstFormaten[],2,FALSE),"")</f>
        <v>320</v>
      </c>
      <c r="D55" s="44">
        <f>IFERROR(VLOOKUP(tbl_Afwijkendeformaten[[#This Row],[Formaat (l x b x h)]],tbl_KeuzelijstFormaten[],3,FALSE),"")</f>
        <v>460</v>
      </c>
      <c r="E55" s="44">
        <f>IFERROR(VLOOKUP(tbl_Afwijkendeformaten[[#This Row],[Formaat (l x b x h)]],tbl_KeuzelijstFormaten[],4,FALSE),"")</f>
        <v>65</v>
      </c>
      <c r="F55" s="34" t="str">
        <f>IFERROR(VLOOKUP(tbl_Afwijkendeformaten[[#This Row],[Formaat (l x b x h)]],tbl_KeuzelijstFormaten[],5,FALSE),"")</f>
        <v>Liggende berging</v>
      </c>
      <c r="G55" s="34" t="s">
        <v>28</v>
      </c>
      <c r="H55" s="34" t="s">
        <v>29</v>
      </c>
      <c r="I55" s="43">
        <v>1</v>
      </c>
      <c r="J55" s="43" t="s">
        <v>30</v>
      </c>
      <c r="K55" s="43" t="s">
        <v>5</v>
      </c>
      <c r="L55" s="43">
        <v>8</v>
      </c>
      <c r="M55" s="41"/>
    </row>
    <row r="56" spans="2:13" s="18" customFormat="1" ht="22.5" customHeight="1" x14ac:dyDescent="0.25">
      <c r="B56" s="48" t="s">
        <v>56</v>
      </c>
      <c r="C56" s="44">
        <f>IFERROR(VLOOKUP(tbl_Afwijkendeformaten[[#This Row],[Formaat (l x b x h)]],tbl_KeuzelijstFormaten[],2,FALSE),"")</f>
        <v>320</v>
      </c>
      <c r="D56" s="44">
        <f>IFERROR(VLOOKUP(tbl_Afwijkendeformaten[[#This Row],[Formaat (l x b x h)]],tbl_KeuzelijstFormaten[],3,FALSE),"")</f>
        <v>460</v>
      </c>
      <c r="E56" s="44">
        <f>IFERROR(VLOOKUP(tbl_Afwijkendeformaten[[#This Row],[Formaat (l x b x h)]],tbl_KeuzelijstFormaten[],4,FALSE),"")</f>
        <v>65</v>
      </c>
      <c r="F56" s="34" t="str">
        <f>IFERROR(VLOOKUP(tbl_Afwijkendeformaten[[#This Row],[Formaat (l x b x h)]],tbl_KeuzelijstFormaten[],5,FALSE),"")</f>
        <v>Liggende berging</v>
      </c>
      <c r="G56" s="34" t="s">
        <v>28</v>
      </c>
      <c r="H56" s="34" t="s">
        <v>29</v>
      </c>
      <c r="I56" s="43">
        <v>1</v>
      </c>
      <c r="J56" s="43" t="s">
        <v>30</v>
      </c>
      <c r="K56" s="43" t="s">
        <v>5</v>
      </c>
      <c r="L56" s="43">
        <v>8</v>
      </c>
      <c r="M56" s="41"/>
    </row>
    <row r="57" spans="2:13" s="18" customFormat="1" ht="22.5" customHeight="1" x14ac:dyDescent="0.25">
      <c r="B57" s="48" t="s">
        <v>56</v>
      </c>
      <c r="C57" s="44">
        <f>IFERROR(VLOOKUP(tbl_Afwijkendeformaten[[#This Row],[Formaat (l x b x h)]],tbl_KeuzelijstFormaten[],2,FALSE),"")</f>
        <v>320</v>
      </c>
      <c r="D57" s="44">
        <f>IFERROR(VLOOKUP(tbl_Afwijkendeformaten[[#This Row],[Formaat (l x b x h)]],tbl_KeuzelijstFormaten[],3,FALSE),"")</f>
        <v>460</v>
      </c>
      <c r="E57" s="44">
        <f>IFERROR(VLOOKUP(tbl_Afwijkendeformaten[[#This Row],[Formaat (l x b x h)]],tbl_KeuzelijstFormaten[],4,FALSE),"")</f>
        <v>65</v>
      </c>
      <c r="F57" s="34" t="str">
        <f>IFERROR(VLOOKUP(tbl_Afwijkendeformaten[[#This Row],[Formaat (l x b x h)]],tbl_KeuzelijstFormaten[],5,FALSE),"")</f>
        <v>Liggende berging</v>
      </c>
      <c r="G57" s="34" t="s">
        <v>28</v>
      </c>
      <c r="H57" s="34" t="s">
        <v>29</v>
      </c>
      <c r="I57" s="43">
        <v>3</v>
      </c>
      <c r="J57" s="43" t="s">
        <v>30</v>
      </c>
      <c r="K57" s="43" t="s">
        <v>5</v>
      </c>
      <c r="L57" s="43">
        <v>7</v>
      </c>
      <c r="M57" s="41"/>
    </row>
    <row r="58" spans="2:13" s="18" customFormat="1" ht="22.5" customHeight="1" x14ac:dyDescent="0.25">
      <c r="B58" s="48" t="s">
        <v>56</v>
      </c>
      <c r="C58" s="44">
        <f>IFERROR(VLOOKUP(tbl_Afwijkendeformaten[[#This Row],[Formaat (l x b x h)]],tbl_KeuzelijstFormaten[],2,FALSE),"")</f>
        <v>320</v>
      </c>
      <c r="D58" s="44">
        <f>IFERROR(VLOOKUP(tbl_Afwijkendeformaten[[#This Row],[Formaat (l x b x h)]],tbl_KeuzelijstFormaten[],3,FALSE),"")</f>
        <v>460</v>
      </c>
      <c r="E58" s="44">
        <f>IFERROR(VLOOKUP(tbl_Afwijkendeformaten[[#This Row],[Formaat (l x b x h)]],tbl_KeuzelijstFormaten[],4,FALSE),"")</f>
        <v>65</v>
      </c>
      <c r="F58" s="34" t="str">
        <f>IFERROR(VLOOKUP(tbl_Afwijkendeformaten[[#This Row],[Formaat (l x b x h)]],tbl_KeuzelijstFormaten[],5,FALSE),"")</f>
        <v>Liggende berging</v>
      </c>
      <c r="G58" s="34" t="s">
        <v>28</v>
      </c>
      <c r="H58" s="34" t="s">
        <v>29</v>
      </c>
      <c r="I58" s="43">
        <v>2</v>
      </c>
      <c r="J58" s="43" t="s">
        <v>30</v>
      </c>
      <c r="K58" s="43" t="s">
        <v>5</v>
      </c>
      <c r="L58" s="43">
        <v>6</v>
      </c>
      <c r="M58" s="41"/>
    </row>
    <row r="59" spans="2:13" s="18" customFormat="1" ht="22.5" customHeight="1" x14ac:dyDescent="0.25">
      <c r="B59" s="48" t="s">
        <v>56</v>
      </c>
      <c r="C59" s="44">
        <f>IFERROR(VLOOKUP(tbl_Afwijkendeformaten[[#This Row],[Formaat (l x b x h)]],tbl_KeuzelijstFormaten[],2,FALSE),"")</f>
        <v>320</v>
      </c>
      <c r="D59" s="44">
        <f>IFERROR(VLOOKUP(tbl_Afwijkendeformaten[[#This Row],[Formaat (l x b x h)]],tbl_KeuzelijstFormaten[],3,FALSE),"")</f>
        <v>460</v>
      </c>
      <c r="E59" s="44">
        <f>IFERROR(VLOOKUP(tbl_Afwijkendeformaten[[#This Row],[Formaat (l x b x h)]],tbl_KeuzelijstFormaten[],4,FALSE),"")</f>
        <v>65</v>
      </c>
      <c r="F59" s="34" t="str">
        <f>IFERROR(VLOOKUP(tbl_Afwijkendeformaten[[#This Row],[Formaat (l x b x h)]],tbl_KeuzelijstFormaten[],5,FALSE),"")</f>
        <v>Liggende berging</v>
      </c>
      <c r="G59" s="34" t="s">
        <v>28</v>
      </c>
      <c r="H59" s="34" t="s">
        <v>29</v>
      </c>
      <c r="I59" s="43">
        <v>1</v>
      </c>
      <c r="J59" s="43" t="s">
        <v>30</v>
      </c>
      <c r="K59" s="43" t="s">
        <v>5</v>
      </c>
      <c r="L59" s="43">
        <v>5</v>
      </c>
      <c r="M59" s="41"/>
    </row>
    <row r="60" spans="2:13" s="18" customFormat="1" ht="22.5" customHeight="1" x14ac:dyDescent="0.25">
      <c r="B60" s="48" t="s">
        <v>56</v>
      </c>
      <c r="C60" s="44">
        <f>IFERROR(VLOOKUP(tbl_Afwijkendeformaten[[#This Row],[Formaat (l x b x h)]],tbl_KeuzelijstFormaten[],2,FALSE),"")</f>
        <v>320</v>
      </c>
      <c r="D60" s="44">
        <f>IFERROR(VLOOKUP(tbl_Afwijkendeformaten[[#This Row],[Formaat (l x b x h)]],tbl_KeuzelijstFormaten[],3,FALSE),"")</f>
        <v>460</v>
      </c>
      <c r="E60" s="44">
        <f>IFERROR(VLOOKUP(tbl_Afwijkendeformaten[[#This Row],[Formaat (l x b x h)]],tbl_KeuzelijstFormaten[],4,FALSE),"")</f>
        <v>65</v>
      </c>
      <c r="F60" s="34" t="str">
        <f>IFERROR(VLOOKUP(tbl_Afwijkendeformaten[[#This Row],[Formaat (l x b x h)]],tbl_KeuzelijstFormaten[],5,FALSE),"")</f>
        <v>Liggende berging</v>
      </c>
      <c r="G60" s="34" t="s">
        <v>28</v>
      </c>
      <c r="H60" s="34" t="s">
        <v>29</v>
      </c>
      <c r="I60" s="43">
        <v>18</v>
      </c>
      <c r="J60" s="43" t="s">
        <v>30</v>
      </c>
      <c r="K60" s="43" t="s">
        <v>5</v>
      </c>
      <c r="L60" s="43">
        <v>3</v>
      </c>
      <c r="M60" s="41"/>
    </row>
    <row r="61" spans="2:13" s="18" customFormat="1" ht="22.5" customHeight="1" x14ac:dyDescent="0.25">
      <c r="B61" s="48" t="s">
        <v>56</v>
      </c>
      <c r="C61" s="44">
        <f>IFERROR(VLOOKUP(tbl_Afwijkendeformaten[[#This Row],[Formaat (l x b x h)]],tbl_KeuzelijstFormaten[],2,FALSE),"")</f>
        <v>320</v>
      </c>
      <c r="D61" s="44">
        <f>IFERROR(VLOOKUP(tbl_Afwijkendeformaten[[#This Row],[Formaat (l x b x h)]],tbl_KeuzelijstFormaten[],3,FALSE),"")</f>
        <v>460</v>
      </c>
      <c r="E61" s="44">
        <f>IFERROR(VLOOKUP(tbl_Afwijkendeformaten[[#This Row],[Formaat (l x b x h)]],tbl_KeuzelijstFormaten[],4,FALSE),"")</f>
        <v>65</v>
      </c>
      <c r="F61" s="34" t="str">
        <f>IFERROR(VLOOKUP(tbl_Afwijkendeformaten[[#This Row],[Formaat (l x b x h)]],tbl_KeuzelijstFormaten[],5,FALSE),"")</f>
        <v>Liggende berging</v>
      </c>
      <c r="G61" s="34" t="s">
        <v>28</v>
      </c>
      <c r="H61" s="34" t="s">
        <v>29</v>
      </c>
      <c r="I61" s="43">
        <v>2</v>
      </c>
      <c r="J61" s="43" t="s">
        <v>30</v>
      </c>
      <c r="K61" s="43" t="s">
        <v>5</v>
      </c>
      <c r="L61" s="43">
        <v>41</v>
      </c>
      <c r="M61" s="41"/>
    </row>
    <row r="62" spans="2:13" s="18" customFormat="1" ht="22.5" customHeight="1" x14ac:dyDescent="0.25">
      <c r="B62" s="48" t="s">
        <v>56</v>
      </c>
      <c r="C62" s="44">
        <f>IFERROR(VLOOKUP(tbl_Afwijkendeformaten[[#This Row],[Formaat (l x b x h)]],tbl_KeuzelijstFormaten[],2,FALSE),"")</f>
        <v>320</v>
      </c>
      <c r="D62" s="44">
        <f>IFERROR(VLOOKUP(tbl_Afwijkendeformaten[[#This Row],[Formaat (l x b x h)]],tbl_KeuzelijstFormaten[],3,FALSE),"")</f>
        <v>460</v>
      </c>
      <c r="E62" s="44">
        <f>IFERROR(VLOOKUP(tbl_Afwijkendeformaten[[#This Row],[Formaat (l x b x h)]],tbl_KeuzelijstFormaten[],4,FALSE),"")</f>
        <v>65</v>
      </c>
      <c r="F62" s="34" t="str">
        <f>IFERROR(VLOOKUP(tbl_Afwijkendeformaten[[#This Row],[Formaat (l x b x h)]],tbl_KeuzelijstFormaten[],5,FALSE),"")</f>
        <v>Liggende berging</v>
      </c>
      <c r="G62" s="34" t="s">
        <v>28</v>
      </c>
      <c r="H62" s="34" t="s">
        <v>29</v>
      </c>
      <c r="I62" s="43">
        <v>6</v>
      </c>
      <c r="J62" s="43" t="s">
        <v>30</v>
      </c>
      <c r="K62" s="43" t="s">
        <v>5</v>
      </c>
      <c r="L62" s="43">
        <v>39</v>
      </c>
      <c r="M62" s="41"/>
    </row>
    <row r="63" spans="2:13" s="18" customFormat="1" ht="22.5" customHeight="1" x14ac:dyDescent="0.25">
      <c r="B63" s="48" t="s">
        <v>56</v>
      </c>
      <c r="C63" s="44">
        <f>IFERROR(VLOOKUP(tbl_Afwijkendeformaten[[#This Row],[Formaat (l x b x h)]],tbl_KeuzelijstFormaten[],2,FALSE),"")</f>
        <v>320</v>
      </c>
      <c r="D63" s="44">
        <f>IFERROR(VLOOKUP(tbl_Afwijkendeformaten[[#This Row],[Formaat (l x b x h)]],tbl_KeuzelijstFormaten[],3,FALSE),"")</f>
        <v>460</v>
      </c>
      <c r="E63" s="44">
        <f>IFERROR(VLOOKUP(tbl_Afwijkendeformaten[[#This Row],[Formaat (l x b x h)]],tbl_KeuzelijstFormaten[],4,FALSE),"")</f>
        <v>65</v>
      </c>
      <c r="F63" s="34" t="str">
        <f>IFERROR(VLOOKUP(tbl_Afwijkendeformaten[[#This Row],[Formaat (l x b x h)]],tbl_KeuzelijstFormaten[],5,FALSE),"")</f>
        <v>Liggende berging</v>
      </c>
      <c r="G63" s="34" t="s">
        <v>28</v>
      </c>
      <c r="H63" s="34" t="s">
        <v>29</v>
      </c>
      <c r="I63" s="43">
        <v>1</v>
      </c>
      <c r="J63" s="43" t="s">
        <v>30</v>
      </c>
      <c r="K63" s="43" t="s">
        <v>5</v>
      </c>
      <c r="L63" s="43">
        <v>33</v>
      </c>
      <c r="M63" s="41"/>
    </row>
    <row r="64" spans="2:13" s="18" customFormat="1" ht="22.5" customHeight="1" x14ac:dyDescent="0.25">
      <c r="B64" s="48" t="s">
        <v>56</v>
      </c>
      <c r="C64" s="44">
        <f>IFERROR(VLOOKUP(tbl_Afwijkendeformaten[[#This Row],[Formaat (l x b x h)]],tbl_KeuzelijstFormaten[],2,FALSE),"")</f>
        <v>320</v>
      </c>
      <c r="D64" s="44">
        <f>IFERROR(VLOOKUP(tbl_Afwijkendeformaten[[#This Row],[Formaat (l x b x h)]],tbl_KeuzelijstFormaten[],3,FALSE),"")</f>
        <v>460</v>
      </c>
      <c r="E64" s="44">
        <f>IFERROR(VLOOKUP(tbl_Afwijkendeformaten[[#This Row],[Formaat (l x b x h)]],tbl_KeuzelijstFormaten[],4,FALSE),"")</f>
        <v>65</v>
      </c>
      <c r="F64" s="34" t="str">
        <f>IFERROR(VLOOKUP(tbl_Afwijkendeformaten[[#This Row],[Formaat (l x b x h)]],tbl_KeuzelijstFormaten[],5,FALSE),"")</f>
        <v>Liggende berging</v>
      </c>
      <c r="G64" s="34" t="s">
        <v>28</v>
      </c>
      <c r="H64" s="34" t="s">
        <v>29</v>
      </c>
      <c r="I64" s="43">
        <v>1</v>
      </c>
      <c r="J64" s="43" t="s">
        <v>30</v>
      </c>
      <c r="K64" s="43" t="s">
        <v>5</v>
      </c>
      <c r="L64" s="43">
        <v>33</v>
      </c>
      <c r="M64" s="41"/>
    </row>
    <row r="65" spans="2:13" s="18" customFormat="1" ht="22.5" customHeight="1" x14ac:dyDescent="0.25">
      <c r="B65" s="48" t="s">
        <v>56</v>
      </c>
      <c r="C65" s="44">
        <f>IFERROR(VLOOKUP(tbl_Afwijkendeformaten[[#This Row],[Formaat (l x b x h)]],tbl_KeuzelijstFormaten[],2,FALSE),"")</f>
        <v>320</v>
      </c>
      <c r="D65" s="44">
        <f>IFERROR(VLOOKUP(tbl_Afwijkendeformaten[[#This Row],[Formaat (l x b x h)]],tbl_KeuzelijstFormaten[],3,FALSE),"")</f>
        <v>460</v>
      </c>
      <c r="E65" s="44">
        <f>IFERROR(VLOOKUP(tbl_Afwijkendeformaten[[#This Row],[Formaat (l x b x h)]],tbl_KeuzelijstFormaten[],4,FALSE),"")</f>
        <v>65</v>
      </c>
      <c r="F65" s="34" t="str">
        <f>IFERROR(VLOOKUP(tbl_Afwijkendeformaten[[#This Row],[Formaat (l x b x h)]],tbl_KeuzelijstFormaten[],5,FALSE),"")</f>
        <v>Liggende berging</v>
      </c>
      <c r="G65" s="34" t="s">
        <v>28</v>
      </c>
      <c r="H65" s="34" t="s">
        <v>29</v>
      </c>
      <c r="I65" s="43">
        <v>2</v>
      </c>
      <c r="J65" s="43" t="s">
        <v>33</v>
      </c>
      <c r="K65" s="43" t="s">
        <v>5</v>
      </c>
      <c r="L65" s="43">
        <v>13</v>
      </c>
      <c r="M65" s="41"/>
    </row>
    <row r="66" spans="2:13" s="18" customFormat="1" ht="22.5" customHeight="1" x14ac:dyDescent="0.25">
      <c r="B66" s="48" t="s">
        <v>56</v>
      </c>
      <c r="C66" s="44">
        <f>IFERROR(VLOOKUP(tbl_Afwijkendeformaten[[#This Row],[Formaat (l x b x h)]],tbl_KeuzelijstFormaten[],2,FALSE),"")</f>
        <v>320</v>
      </c>
      <c r="D66" s="44">
        <f>IFERROR(VLOOKUP(tbl_Afwijkendeformaten[[#This Row],[Formaat (l x b x h)]],tbl_KeuzelijstFormaten[],3,FALSE),"")</f>
        <v>460</v>
      </c>
      <c r="E66" s="44">
        <f>IFERROR(VLOOKUP(tbl_Afwijkendeformaten[[#This Row],[Formaat (l x b x h)]],tbl_KeuzelijstFormaten[],4,FALSE),"")</f>
        <v>65</v>
      </c>
      <c r="F66" s="34" t="str">
        <f>IFERROR(VLOOKUP(tbl_Afwijkendeformaten[[#This Row],[Formaat (l x b x h)]],tbl_KeuzelijstFormaten[],5,FALSE),"")</f>
        <v>Liggende berging</v>
      </c>
      <c r="G66" s="34" t="s">
        <v>28</v>
      </c>
      <c r="H66" s="34" t="s">
        <v>29</v>
      </c>
      <c r="I66" s="43">
        <v>4</v>
      </c>
      <c r="J66" s="43" t="s">
        <v>33</v>
      </c>
      <c r="K66" s="43" t="s">
        <v>5</v>
      </c>
      <c r="L66" s="43">
        <v>12</v>
      </c>
      <c r="M66" s="41"/>
    </row>
    <row r="67" spans="2:13" s="18" customFormat="1" ht="22.5" customHeight="1" x14ac:dyDescent="0.25">
      <c r="B67" s="48" t="s">
        <v>56</v>
      </c>
      <c r="C67" s="44">
        <f>IFERROR(VLOOKUP(tbl_Afwijkendeformaten[[#This Row],[Formaat (l x b x h)]],tbl_KeuzelijstFormaten[],2,FALSE),"")</f>
        <v>320</v>
      </c>
      <c r="D67" s="44">
        <f>IFERROR(VLOOKUP(tbl_Afwijkendeformaten[[#This Row],[Formaat (l x b x h)]],tbl_KeuzelijstFormaten[],3,FALSE),"")</f>
        <v>460</v>
      </c>
      <c r="E67" s="44">
        <f>IFERROR(VLOOKUP(tbl_Afwijkendeformaten[[#This Row],[Formaat (l x b x h)]],tbl_KeuzelijstFormaten[],4,FALSE),"")</f>
        <v>65</v>
      </c>
      <c r="F67" s="34" t="str">
        <f>IFERROR(VLOOKUP(tbl_Afwijkendeformaten[[#This Row],[Formaat (l x b x h)]],tbl_KeuzelijstFormaten[],5,FALSE),"")</f>
        <v>Liggende berging</v>
      </c>
      <c r="G67" s="34" t="s">
        <v>28</v>
      </c>
      <c r="H67" s="34" t="s">
        <v>29</v>
      </c>
      <c r="I67" s="43">
        <v>5</v>
      </c>
      <c r="J67" s="43" t="s">
        <v>33</v>
      </c>
      <c r="K67" s="43" t="s">
        <v>5</v>
      </c>
      <c r="L67" s="43">
        <v>11</v>
      </c>
      <c r="M67" s="41"/>
    </row>
    <row r="68" spans="2:13" s="18" customFormat="1" ht="22.5" customHeight="1" x14ac:dyDescent="0.25">
      <c r="B68" s="48" t="s">
        <v>56</v>
      </c>
      <c r="C68" s="44">
        <f>IFERROR(VLOOKUP(tbl_Afwijkendeformaten[[#This Row],[Formaat (l x b x h)]],tbl_KeuzelijstFormaten[],2,FALSE),"")</f>
        <v>320</v>
      </c>
      <c r="D68" s="44">
        <f>IFERROR(VLOOKUP(tbl_Afwijkendeformaten[[#This Row],[Formaat (l x b x h)]],tbl_KeuzelijstFormaten[],3,FALSE),"")</f>
        <v>460</v>
      </c>
      <c r="E68" s="44">
        <f>IFERROR(VLOOKUP(tbl_Afwijkendeformaten[[#This Row],[Formaat (l x b x h)]],tbl_KeuzelijstFormaten[],4,FALSE),"")</f>
        <v>65</v>
      </c>
      <c r="F68" s="34" t="str">
        <f>IFERROR(VLOOKUP(tbl_Afwijkendeformaten[[#This Row],[Formaat (l x b x h)]],tbl_KeuzelijstFormaten[],5,FALSE),"")</f>
        <v>Liggende berging</v>
      </c>
      <c r="G68" s="34" t="s">
        <v>28</v>
      </c>
      <c r="H68" s="34" t="s">
        <v>29</v>
      </c>
      <c r="I68" s="43">
        <v>11</v>
      </c>
      <c r="J68" s="43" t="s">
        <v>33</v>
      </c>
      <c r="K68" s="43" t="s">
        <v>5</v>
      </c>
      <c r="L68" s="43">
        <v>10</v>
      </c>
      <c r="M68" s="41"/>
    </row>
    <row r="69" spans="2:13" s="18" customFormat="1" ht="22.5" customHeight="1" x14ac:dyDescent="0.25">
      <c r="B69" s="48" t="s">
        <v>56</v>
      </c>
      <c r="C69" s="44">
        <f>IFERROR(VLOOKUP(tbl_Afwijkendeformaten[[#This Row],[Formaat (l x b x h)]],tbl_KeuzelijstFormaten[],2,FALSE),"")</f>
        <v>320</v>
      </c>
      <c r="D69" s="44">
        <f>IFERROR(VLOOKUP(tbl_Afwijkendeformaten[[#This Row],[Formaat (l x b x h)]],tbl_KeuzelijstFormaten[],3,FALSE),"")</f>
        <v>460</v>
      </c>
      <c r="E69" s="44">
        <f>IFERROR(VLOOKUP(tbl_Afwijkendeformaten[[#This Row],[Formaat (l x b x h)]],tbl_KeuzelijstFormaten[],4,FALSE),"")</f>
        <v>65</v>
      </c>
      <c r="F69" s="34" t="str">
        <f>IFERROR(VLOOKUP(tbl_Afwijkendeformaten[[#This Row],[Formaat (l x b x h)]],tbl_KeuzelijstFormaten[],5,FALSE),"")</f>
        <v>Liggende berging</v>
      </c>
      <c r="G69" s="34" t="s">
        <v>28</v>
      </c>
      <c r="H69" s="34" t="s">
        <v>29</v>
      </c>
      <c r="I69" s="43">
        <v>19</v>
      </c>
      <c r="J69" s="43" t="s">
        <v>33</v>
      </c>
      <c r="K69" s="43" t="s">
        <v>5</v>
      </c>
      <c r="L69" s="43">
        <v>9</v>
      </c>
      <c r="M69" s="41"/>
    </row>
    <row r="70" spans="2:13" s="18" customFormat="1" ht="22.5" customHeight="1" x14ac:dyDescent="0.25">
      <c r="B70" s="48" t="s">
        <v>56</v>
      </c>
      <c r="C70" s="44">
        <f>IFERROR(VLOOKUP(tbl_Afwijkendeformaten[[#This Row],[Formaat (l x b x h)]],tbl_KeuzelijstFormaten[],2,FALSE),"")</f>
        <v>320</v>
      </c>
      <c r="D70" s="44">
        <f>IFERROR(VLOOKUP(tbl_Afwijkendeformaten[[#This Row],[Formaat (l x b x h)]],tbl_KeuzelijstFormaten[],3,FALSE),"")</f>
        <v>460</v>
      </c>
      <c r="E70" s="44">
        <f>IFERROR(VLOOKUP(tbl_Afwijkendeformaten[[#This Row],[Formaat (l x b x h)]],tbl_KeuzelijstFormaten[],4,FALSE),"")</f>
        <v>65</v>
      </c>
      <c r="F70" s="34" t="str">
        <f>IFERROR(VLOOKUP(tbl_Afwijkendeformaten[[#This Row],[Formaat (l x b x h)]],tbl_KeuzelijstFormaten[],5,FALSE),"")</f>
        <v>Liggende berging</v>
      </c>
      <c r="G70" s="34" t="s">
        <v>28</v>
      </c>
      <c r="H70" s="34" t="s">
        <v>29</v>
      </c>
      <c r="I70" s="43">
        <v>4</v>
      </c>
      <c r="J70" s="43" t="s">
        <v>33</v>
      </c>
      <c r="K70" s="43" t="s">
        <v>5</v>
      </c>
      <c r="L70" s="43">
        <v>8</v>
      </c>
      <c r="M70" s="41"/>
    </row>
    <row r="71" spans="2:13" s="18" customFormat="1" ht="22.5" customHeight="1" x14ac:dyDescent="0.25">
      <c r="B71" s="48" t="s">
        <v>56</v>
      </c>
      <c r="C71" s="44">
        <f>IFERROR(VLOOKUP(tbl_Afwijkendeformaten[[#This Row],[Formaat (l x b x h)]],tbl_KeuzelijstFormaten[],2,FALSE),"")</f>
        <v>320</v>
      </c>
      <c r="D71" s="44">
        <f>IFERROR(VLOOKUP(tbl_Afwijkendeformaten[[#This Row],[Formaat (l x b x h)]],tbl_KeuzelijstFormaten[],3,FALSE),"")</f>
        <v>460</v>
      </c>
      <c r="E71" s="44">
        <f>IFERROR(VLOOKUP(tbl_Afwijkendeformaten[[#This Row],[Formaat (l x b x h)]],tbl_KeuzelijstFormaten[],4,FALSE),"")</f>
        <v>65</v>
      </c>
      <c r="F71" s="34" t="str">
        <f>IFERROR(VLOOKUP(tbl_Afwijkendeformaten[[#This Row],[Formaat (l x b x h)]],tbl_KeuzelijstFormaten[],5,FALSE),"")</f>
        <v>Liggende berging</v>
      </c>
      <c r="G71" s="34" t="s">
        <v>28</v>
      </c>
      <c r="H71" s="34" t="s">
        <v>29</v>
      </c>
      <c r="I71" s="43">
        <v>2</v>
      </c>
      <c r="J71" s="43" t="s">
        <v>33</v>
      </c>
      <c r="K71" s="43" t="s">
        <v>5</v>
      </c>
      <c r="L71" s="43">
        <v>7</v>
      </c>
      <c r="M71" s="41"/>
    </row>
    <row r="72" spans="2:13" s="18" customFormat="1" ht="22.5" customHeight="1" x14ac:dyDescent="0.25">
      <c r="B72" s="48" t="s">
        <v>56</v>
      </c>
      <c r="C72" s="44">
        <f>IFERROR(VLOOKUP(tbl_Afwijkendeformaten[[#This Row],[Formaat (l x b x h)]],tbl_KeuzelijstFormaten[],2,FALSE),"")</f>
        <v>320</v>
      </c>
      <c r="D72" s="44">
        <f>IFERROR(VLOOKUP(tbl_Afwijkendeformaten[[#This Row],[Formaat (l x b x h)]],tbl_KeuzelijstFormaten[],3,FALSE),"")</f>
        <v>460</v>
      </c>
      <c r="E72" s="44">
        <f>IFERROR(VLOOKUP(tbl_Afwijkendeformaten[[#This Row],[Formaat (l x b x h)]],tbl_KeuzelijstFormaten[],4,FALSE),"")</f>
        <v>65</v>
      </c>
      <c r="F72" s="34" t="str">
        <f>IFERROR(VLOOKUP(tbl_Afwijkendeformaten[[#This Row],[Formaat (l x b x h)]],tbl_KeuzelijstFormaten[],5,FALSE),"")</f>
        <v>Liggende berging</v>
      </c>
      <c r="G72" s="34" t="s">
        <v>28</v>
      </c>
      <c r="H72" s="34" t="s">
        <v>29</v>
      </c>
      <c r="I72" s="43">
        <v>1</v>
      </c>
      <c r="J72" s="43" t="s">
        <v>33</v>
      </c>
      <c r="K72" s="43" t="s">
        <v>5</v>
      </c>
      <c r="L72" s="43">
        <v>6</v>
      </c>
      <c r="M72" s="41"/>
    </row>
    <row r="73" spans="2:13" s="18" customFormat="1" ht="22.5" customHeight="1" x14ac:dyDescent="0.25">
      <c r="B73" s="48" t="s">
        <v>56</v>
      </c>
      <c r="C73" s="44">
        <f>IFERROR(VLOOKUP(tbl_Afwijkendeformaten[[#This Row],[Formaat (l x b x h)]],tbl_KeuzelijstFormaten[],2,FALSE),"")</f>
        <v>320</v>
      </c>
      <c r="D73" s="44">
        <f>IFERROR(VLOOKUP(tbl_Afwijkendeformaten[[#This Row],[Formaat (l x b x h)]],tbl_KeuzelijstFormaten[],3,FALSE),"")</f>
        <v>460</v>
      </c>
      <c r="E73" s="44">
        <f>IFERROR(VLOOKUP(tbl_Afwijkendeformaten[[#This Row],[Formaat (l x b x h)]],tbl_KeuzelijstFormaten[],4,FALSE),"")</f>
        <v>65</v>
      </c>
      <c r="F73" s="34" t="str">
        <f>IFERROR(VLOOKUP(tbl_Afwijkendeformaten[[#This Row],[Formaat (l x b x h)]],tbl_KeuzelijstFormaten[],5,FALSE),"")</f>
        <v>Liggende berging</v>
      </c>
      <c r="G73" s="34" t="s">
        <v>28</v>
      </c>
      <c r="H73" s="34" t="s">
        <v>29</v>
      </c>
      <c r="I73" s="43">
        <v>6</v>
      </c>
      <c r="J73" s="43" t="s">
        <v>33</v>
      </c>
      <c r="K73" s="43" t="s">
        <v>5</v>
      </c>
      <c r="L73" s="43">
        <v>5</v>
      </c>
      <c r="M73" s="41"/>
    </row>
    <row r="74" spans="2:13" s="18" customFormat="1" ht="22.5" customHeight="1" x14ac:dyDescent="0.25">
      <c r="B74" s="48" t="s">
        <v>56</v>
      </c>
      <c r="C74" s="44">
        <f>IFERROR(VLOOKUP(tbl_Afwijkendeformaten[[#This Row],[Formaat (l x b x h)]],tbl_KeuzelijstFormaten[],2,FALSE),"")</f>
        <v>320</v>
      </c>
      <c r="D74" s="44">
        <f>IFERROR(VLOOKUP(tbl_Afwijkendeformaten[[#This Row],[Formaat (l x b x h)]],tbl_KeuzelijstFormaten[],3,FALSE),"")</f>
        <v>460</v>
      </c>
      <c r="E74" s="44">
        <f>IFERROR(VLOOKUP(tbl_Afwijkendeformaten[[#This Row],[Formaat (l x b x h)]],tbl_KeuzelijstFormaten[],4,FALSE),"")</f>
        <v>65</v>
      </c>
      <c r="F74" s="34" t="str">
        <f>IFERROR(VLOOKUP(tbl_Afwijkendeformaten[[#This Row],[Formaat (l x b x h)]],tbl_KeuzelijstFormaten[],5,FALSE),"")</f>
        <v>Liggende berging</v>
      </c>
      <c r="G74" s="34" t="s">
        <v>28</v>
      </c>
      <c r="H74" s="34" t="s">
        <v>29</v>
      </c>
      <c r="I74" s="43">
        <v>2</v>
      </c>
      <c r="J74" s="43" t="s">
        <v>33</v>
      </c>
      <c r="K74" s="43" t="s">
        <v>5</v>
      </c>
      <c r="L74" s="43">
        <v>4</v>
      </c>
      <c r="M74" s="41"/>
    </row>
    <row r="75" spans="2:13" s="18" customFormat="1" ht="22.5" customHeight="1" x14ac:dyDescent="0.25">
      <c r="B75" s="48" t="s">
        <v>56</v>
      </c>
      <c r="C75" s="44">
        <f>IFERROR(VLOOKUP(tbl_Afwijkendeformaten[[#This Row],[Formaat (l x b x h)]],tbl_KeuzelijstFormaten[],2,FALSE),"")</f>
        <v>320</v>
      </c>
      <c r="D75" s="44">
        <f>IFERROR(VLOOKUP(tbl_Afwijkendeformaten[[#This Row],[Formaat (l x b x h)]],tbl_KeuzelijstFormaten[],3,FALSE),"")</f>
        <v>460</v>
      </c>
      <c r="E75" s="44">
        <f>IFERROR(VLOOKUP(tbl_Afwijkendeformaten[[#This Row],[Formaat (l x b x h)]],tbl_KeuzelijstFormaten[],4,FALSE),"")</f>
        <v>65</v>
      </c>
      <c r="F75" s="34" t="str">
        <f>IFERROR(VLOOKUP(tbl_Afwijkendeformaten[[#This Row],[Formaat (l x b x h)]],tbl_KeuzelijstFormaten[],5,FALSE),"")</f>
        <v>Liggende berging</v>
      </c>
      <c r="G75" s="34" t="s">
        <v>28</v>
      </c>
      <c r="H75" s="34" t="s">
        <v>29</v>
      </c>
      <c r="I75" s="43">
        <v>4</v>
      </c>
      <c r="J75" s="43" t="s">
        <v>33</v>
      </c>
      <c r="K75" s="43" t="s">
        <v>5</v>
      </c>
      <c r="L75" s="43">
        <v>3</v>
      </c>
      <c r="M75" s="41"/>
    </row>
    <row r="76" spans="2:13" s="18" customFormat="1" ht="22.5" customHeight="1" x14ac:dyDescent="0.25">
      <c r="B76" s="48" t="s">
        <v>56</v>
      </c>
      <c r="C76" s="44">
        <f>IFERROR(VLOOKUP(tbl_Afwijkendeformaten[[#This Row],[Formaat (l x b x h)]],tbl_KeuzelijstFormaten[],2,FALSE),"")</f>
        <v>320</v>
      </c>
      <c r="D76" s="44">
        <f>IFERROR(VLOOKUP(tbl_Afwijkendeformaten[[#This Row],[Formaat (l x b x h)]],tbl_KeuzelijstFormaten[],3,FALSE),"")</f>
        <v>460</v>
      </c>
      <c r="E76" s="44">
        <f>IFERROR(VLOOKUP(tbl_Afwijkendeformaten[[#This Row],[Formaat (l x b x h)]],tbl_KeuzelijstFormaten[],4,FALSE),"")</f>
        <v>65</v>
      </c>
      <c r="F76" s="34" t="str">
        <f>IFERROR(VLOOKUP(tbl_Afwijkendeformaten[[#This Row],[Formaat (l x b x h)]],tbl_KeuzelijstFormaten[],5,FALSE),"")</f>
        <v>Liggende berging</v>
      </c>
      <c r="G76" s="34" t="s">
        <v>28</v>
      </c>
      <c r="H76" s="34" t="s">
        <v>29</v>
      </c>
      <c r="I76" s="43">
        <v>4</v>
      </c>
      <c r="J76" s="43" t="s">
        <v>33</v>
      </c>
      <c r="K76" s="43" t="s">
        <v>5</v>
      </c>
      <c r="L76" s="43">
        <v>2</v>
      </c>
      <c r="M76" s="41"/>
    </row>
    <row r="77" spans="2:13" s="18" customFormat="1" ht="22.5" customHeight="1" x14ac:dyDescent="0.25">
      <c r="B77" s="48" t="s">
        <v>56</v>
      </c>
      <c r="C77" s="44">
        <f>IFERROR(VLOOKUP(tbl_Afwijkendeformaten[[#This Row],[Formaat (l x b x h)]],tbl_KeuzelijstFormaten[],2,FALSE),"")</f>
        <v>320</v>
      </c>
      <c r="D77" s="44">
        <f>IFERROR(VLOOKUP(tbl_Afwijkendeformaten[[#This Row],[Formaat (l x b x h)]],tbl_KeuzelijstFormaten[],3,FALSE),"")</f>
        <v>460</v>
      </c>
      <c r="E77" s="44">
        <f>IFERROR(VLOOKUP(tbl_Afwijkendeformaten[[#This Row],[Formaat (l x b x h)]],tbl_KeuzelijstFormaten[],4,FALSE),"")</f>
        <v>65</v>
      </c>
      <c r="F77" s="34" t="str">
        <f>IFERROR(VLOOKUP(tbl_Afwijkendeformaten[[#This Row],[Formaat (l x b x h)]],tbl_KeuzelijstFormaten[],5,FALSE),"")</f>
        <v>Liggende berging</v>
      </c>
      <c r="G77" s="34" t="s">
        <v>28</v>
      </c>
      <c r="H77" s="34" t="s">
        <v>29</v>
      </c>
      <c r="I77" s="43">
        <v>2</v>
      </c>
      <c r="J77" s="43" t="s">
        <v>30</v>
      </c>
      <c r="K77" s="43" t="s">
        <v>5</v>
      </c>
      <c r="L77" s="43">
        <v>64</v>
      </c>
      <c r="M77" s="41"/>
    </row>
    <row r="78" spans="2:13" s="18" customFormat="1" ht="22.5" customHeight="1" x14ac:dyDescent="0.25">
      <c r="B78" s="48" t="s">
        <v>56</v>
      </c>
      <c r="C78" s="44">
        <f>IFERROR(VLOOKUP(tbl_Afwijkendeformaten[[#This Row],[Formaat (l x b x h)]],tbl_KeuzelijstFormaten[],2,FALSE),"")</f>
        <v>320</v>
      </c>
      <c r="D78" s="44">
        <f>IFERROR(VLOOKUP(tbl_Afwijkendeformaten[[#This Row],[Formaat (l x b x h)]],tbl_KeuzelijstFormaten[],3,FALSE),"")</f>
        <v>460</v>
      </c>
      <c r="E78" s="44">
        <f>IFERROR(VLOOKUP(tbl_Afwijkendeformaten[[#This Row],[Formaat (l x b x h)]],tbl_KeuzelijstFormaten[],4,FALSE),"")</f>
        <v>65</v>
      </c>
      <c r="F78" s="34" t="str">
        <f>IFERROR(VLOOKUP(tbl_Afwijkendeformaten[[#This Row],[Formaat (l x b x h)]],tbl_KeuzelijstFormaten[],5,FALSE),"")</f>
        <v>Liggende berging</v>
      </c>
      <c r="G78" s="34" t="s">
        <v>28</v>
      </c>
      <c r="H78" s="34" t="s">
        <v>29</v>
      </c>
      <c r="I78" s="43">
        <v>4</v>
      </c>
      <c r="J78" s="43" t="s">
        <v>30</v>
      </c>
      <c r="K78" s="43" t="s">
        <v>5</v>
      </c>
      <c r="L78" s="43">
        <v>63</v>
      </c>
      <c r="M78" s="41"/>
    </row>
    <row r="79" spans="2:13" s="18" customFormat="1" ht="22.5" customHeight="1" x14ac:dyDescent="0.25">
      <c r="B79" s="48" t="s">
        <v>56</v>
      </c>
      <c r="C79" s="44">
        <f>IFERROR(VLOOKUP(tbl_Afwijkendeformaten[[#This Row],[Formaat (l x b x h)]],tbl_KeuzelijstFormaten[],2,FALSE),"")</f>
        <v>320</v>
      </c>
      <c r="D79" s="44">
        <f>IFERROR(VLOOKUP(tbl_Afwijkendeformaten[[#This Row],[Formaat (l x b x h)]],tbl_KeuzelijstFormaten[],3,FALSE),"")</f>
        <v>460</v>
      </c>
      <c r="E79" s="44">
        <f>IFERROR(VLOOKUP(tbl_Afwijkendeformaten[[#This Row],[Formaat (l x b x h)]],tbl_KeuzelijstFormaten[],4,FALSE),"")</f>
        <v>65</v>
      </c>
      <c r="F79" s="34" t="str">
        <f>IFERROR(VLOOKUP(tbl_Afwijkendeformaten[[#This Row],[Formaat (l x b x h)]],tbl_KeuzelijstFormaten[],5,FALSE),"")</f>
        <v>Liggende berging</v>
      </c>
      <c r="G79" s="34" t="s">
        <v>28</v>
      </c>
      <c r="H79" s="34" t="s">
        <v>29</v>
      </c>
      <c r="I79" s="43">
        <v>4</v>
      </c>
      <c r="J79" s="43" t="s">
        <v>30</v>
      </c>
      <c r="K79" s="43" t="s">
        <v>5</v>
      </c>
      <c r="L79" s="43">
        <v>62</v>
      </c>
      <c r="M79" s="41"/>
    </row>
    <row r="80" spans="2:13" s="18" customFormat="1" ht="22.5" customHeight="1" x14ac:dyDescent="0.25">
      <c r="B80" s="48" t="s">
        <v>56</v>
      </c>
      <c r="C80" s="44">
        <f>IFERROR(VLOOKUP(tbl_Afwijkendeformaten[[#This Row],[Formaat (l x b x h)]],tbl_KeuzelijstFormaten[],2,FALSE),"")</f>
        <v>320</v>
      </c>
      <c r="D80" s="44">
        <f>IFERROR(VLOOKUP(tbl_Afwijkendeformaten[[#This Row],[Formaat (l x b x h)]],tbl_KeuzelijstFormaten[],3,FALSE),"")</f>
        <v>460</v>
      </c>
      <c r="E80" s="44">
        <f>IFERROR(VLOOKUP(tbl_Afwijkendeformaten[[#This Row],[Formaat (l x b x h)]],tbl_KeuzelijstFormaten[],4,FALSE),"")</f>
        <v>65</v>
      </c>
      <c r="F80" s="34" t="str">
        <f>IFERROR(VLOOKUP(tbl_Afwijkendeformaten[[#This Row],[Formaat (l x b x h)]],tbl_KeuzelijstFormaten[],5,FALSE),"")</f>
        <v>Liggende berging</v>
      </c>
      <c r="G80" s="34" t="s">
        <v>28</v>
      </c>
      <c r="H80" s="34" t="s">
        <v>29</v>
      </c>
      <c r="I80" s="43">
        <v>1</v>
      </c>
      <c r="J80" s="43" t="s">
        <v>30</v>
      </c>
      <c r="K80" s="43" t="s">
        <v>5</v>
      </c>
      <c r="L80" s="43">
        <v>61</v>
      </c>
    </row>
    <row r="81" spans="2:12" s="18" customFormat="1" ht="22.5" customHeight="1" x14ac:dyDescent="0.25">
      <c r="B81" s="48" t="s">
        <v>56</v>
      </c>
      <c r="C81" s="44">
        <f>IFERROR(VLOOKUP(tbl_Afwijkendeformaten[[#This Row],[Formaat (l x b x h)]],tbl_KeuzelijstFormaten[],2,FALSE),"")</f>
        <v>320</v>
      </c>
      <c r="D81" s="44">
        <f>IFERROR(VLOOKUP(tbl_Afwijkendeformaten[[#This Row],[Formaat (l x b x h)]],tbl_KeuzelijstFormaten[],3,FALSE),"")</f>
        <v>460</v>
      </c>
      <c r="E81" s="44">
        <f>IFERROR(VLOOKUP(tbl_Afwijkendeformaten[[#This Row],[Formaat (l x b x h)]],tbl_KeuzelijstFormaten[],4,FALSE),"")</f>
        <v>65</v>
      </c>
      <c r="F81" s="34" t="str">
        <f>IFERROR(VLOOKUP(tbl_Afwijkendeformaten[[#This Row],[Formaat (l x b x h)]],tbl_KeuzelijstFormaten[],5,FALSE),"")</f>
        <v>Liggende berging</v>
      </c>
      <c r="G81" s="34" t="s">
        <v>28</v>
      </c>
      <c r="H81" s="34" t="s">
        <v>29</v>
      </c>
      <c r="I81" s="43">
        <v>1</v>
      </c>
      <c r="J81" s="43" t="s">
        <v>30</v>
      </c>
      <c r="K81" s="43" t="s">
        <v>5</v>
      </c>
      <c r="L81" s="43">
        <v>59</v>
      </c>
    </row>
    <row r="82" spans="2:12" s="18" customFormat="1" ht="22.5" customHeight="1" x14ac:dyDescent="0.25">
      <c r="B82" s="48" t="s">
        <v>56</v>
      </c>
      <c r="C82" s="44">
        <f>IFERROR(VLOOKUP(tbl_Afwijkendeformaten[[#This Row],[Formaat (l x b x h)]],tbl_KeuzelijstFormaten[],2,FALSE),"")</f>
        <v>320</v>
      </c>
      <c r="D82" s="44">
        <f>IFERROR(VLOOKUP(tbl_Afwijkendeformaten[[#This Row],[Formaat (l x b x h)]],tbl_KeuzelijstFormaten[],3,FALSE),"")</f>
        <v>460</v>
      </c>
      <c r="E82" s="44">
        <f>IFERROR(VLOOKUP(tbl_Afwijkendeformaten[[#This Row],[Formaat (l x b x h)]],tbl_KeuzelijstFormaten[],4,FALSE),"")</f>
        <v>65</v>
      </c>
      <c r="F82" s="34" t="str">
        <f>IFERROR(VLOOKUP(tbl_Afwijkendeformaten[[#This Row],[Formaat (l x b x h)]],tbl_KeuzelijstFormaten[],5,FALSE),"")</f>
        <v>Liggende berging</v>
      </c>
      <c r="G82" s="34" t="s">
        <v>28</v>
      </c>
      <c r="H82" s="34" t="s">
        <v>29</v>
      </c>
      <c r="I82" s="43">
        <v>4</v>
      </c>
      <c r="J82" s="43" t="s">
        <v>30</v>
      </c>
      <c r="K82" s="43" t="s">
        <v>5</v>
      </c>
      <c r="L82" s="43">
        <v>57</v>
      </c>
    </row>
    <row r="83" spans="2:12" s="18" customFormat="1" ht="22.5" customHeight="1" x14ac:dyDescent="0.25">
      <c r="B83" s="48" t="s">
        <v>56</v>
      </c>
      <c r="C83" s="44">
        <f>IFERROR(VLOOKUP(tbl_Afwijkendeformaten[[#This Row],[Formaat (l x b x h)]],tbl_KeuzelijstFormaten[],2,FALSE),"")</f>
        <v>320</v>
      </c>
      <c r="D83" s="44">
        <f>IFERROR(VLOOKUP(tbl_Afwijkendeformaten[[#This Row],[Formaat (l x b x h)]],tbl_KeuzelijstFormaten[],3,FALSE),"")</f>
        <v>460</v>
      </c>
      <c r="E83" s="44">
        <f>IFERROR(VLOOKUP(tbl_Afwijkendeformaten[[#This Row],[Formaat (l x b x h)]],tbl_KeuzelijstFormaten[],4,FALSE),"")</f>
        <v>65</v>
      </c>
      <c r="F83" s="34" t="str">
        <f>IFERROR(VLOOKUP(tbl_Afwijkendeformaten[[#This Row],[Formaat (l x b x h)]],tbl_KeuzelijstFormaten[],5,FALSE),"")</f>
        <v>Liggende berging</v>
      </c>
      <c r="G83" s="34" t="s">
        <v>28</v>
      </c>
      <c r="H83" s="34" t="s">
        <v>29</v>
      </c>
      <c r="I83" s="43">
        <v>1</v>
      </c>
      <c r="J83" s="43" t="s">
        <v>30</v>
      </c>
      <c r="K83" s="43" t="s">
        <v>5</v>
      </c>
      <c r="L83" s="43">
        <v>55</v>
      </c>
    </row>
    <row r="84" spans="2:12" s="18" customFormat="1" ht="22.5" customHeight="1" x14ac:dyDescent="0.25">
      <c r="B84" s="48" t="s">
        <v>56</v>
      </c>
      <c r="C84" s="44">
        <f>IFERROR(VLOOKUP(tbl_Afwijkendeformaten[[#This Row],[Formaat (l x b x h)]],tbl_KeuzelijstFormaten[],2,FALSE),"")</f>
        <v>320</v>
      </c>
      <c r="D84" s="44">
        <f>IFERROR(VLOOKUP(tbl_Afwijkendeformaten[[#This Row],[Formaat (l x b x h)]],tbl_KeuzelijstFormaten[],3,FALSE),"")</f>
        <v>460</v>
      </c>
      <c r="E84" s="44">
        <f>IFERROR(VLOOKUP(tbl_Afwijkendeformaten[[#This Row],[Formaat (l x b x h)]],tbl_KeuzelijstFormaten[],4,FALSE),"")</f>
        <v>65</v>
      </c>
      <c r="F84" s="34" t="str">
        <f>IFERROR(VLOOKUP(tbl_Afwijkendeformaten[[#This Row],[Formaat (l x b x h)]],tbl_KeuzelijstFormaten[],5,FALSE),"")</f>
        <v>Liggende berging</v>
      </c>
      <c r="G84" s="34" t="s">
        <v>28</v>
      </c>
      <c r="H84" s="34" t="s">
        <v>29</v>
      </c>
      <c r="I84" s="43">
        <v>15</v>
      </c>
      <c r="J84" s="43" t="s">
        <v>30</v>
      </c>
      <c r="K84" s="43" t="s">
        <v>5</v>
      </c>
      <c r="L84" s="43">
        <v>54</v>
      </c>
    </row>
    <row r="85" spans="2:12" s="18" customFormat="1" ht="22.5" customHeight="1" x14ac:dyDescent="0.25">
      <c r="B85" s="48" t="s">
        <v>56</v>
      </c>
      <c r="C85" s="44">
        <f>IFERROR(VLOOKUP(tbl_Afwijkendeformaten[[#This Row],[Formaat (l x b x h)]],tbl_KeuzelijstFormaten[],2,FALSE),"")</f>
        <v>320</v>
      </c>
      <c r="D85" s="44">
        <f>IFERROR(VLOOKUP(tbl_Afwijkendeformaten[[#This Row],[Formaat (l x b x h)]],tbl_KeuzelijstFormaten[],3,FALSE),"")</f>
        <v>460</v>
      </c>
      <c r="E85" s="44">
        <f>IFERROR(VLOOKUP(tbl_Afwijkendeformaten[[#This Row],[Formaat (l x b x h)]],tbl_KeuzelijstFormaten[],4,FALSE),"")</f>
        <v>65</v>
      </c>
      <c r="F85" s="34" t="str">
        <f>IFERROR(VLOOKUP(tbl_Afwijkendeformaten[[#This Row],[Formaat (l x b x h)]],tbl_KeuzelijstFormaten[],5,FALSE),"")</f>
        <v>Liggende berging</v>
      </c>
      <c r="G85" s="34" t="s">
        <v>28</v>
      </c>
      <c r="H85" s="34" t="s">
        <v>29</v>
      </c>
      <c r="I85" s="43">
        <v>12</v>
      </c>
      <c r="J85" s="43" t="s">
        <v>35</v>
      </c>
      <c r="K85" s="43" t="s">
        <v>5</v>
      </c>
      <c r="L85" s="43">
        <v>1</v>
      </c>
    </row>
    <row r="86" spans="2:12" s="18" customFormat="1" ht="22.5" customHeight="1" x14ac:dyDescent="0.25">
      <c r="B86" s="48" t="s">
        <v>56</v>
      </c>
      <c r="C86" s="44">
        <f>IFERROR(VLOOKUP(tbl_Afwijkendeformaten[[#This Row],[Formaat (l x b x h)]],tbl_KeuzelijstFormaten[],2,FALSE),"")</f>
        <v>320</v>
      </c>
      <c r="D86" s="44">
        <f>IFERROR(VLOOKUP(tbl_Afwijkendeformaten[[#This Row],[Formaat (l x b x h)]],tbl_KeuzelijstFormaten[],3,FALSE),"")</f>
        <v>460</v>
      </c>
      <c r="E86" s="44">
        <f>IFERROR(VLOOKUP(tbl_Afwijkendeformaten[[#This Row],[Formaat (l x b x h)]],tbl_KeuzelijstFormaten[],4,FALSE),"")</f>
        <v>65</v>
      </c>
      <c r="F86" s="34" t="str">
        <f>IFERROR(VLOOKUP(tbl_Afwijkendeformaten[[#This Row],[Formaat (l x b x h)]],tbl_KeuzelijstFormaten[],5,FALSE),"")</f>
        <v>Liggende berging</v>
      </c>
      <c r="G86" s="34" t="s">
        <v>28</v>
      </c>
      <c r="H86" s="34" t="s">
        <v>29</v>
      </c>
      <c r="I86" s="43">
        <v>3</v>
      </c>
      <c r="J86" s="43" t="s">
        <v>35</v>
      </c>
      <c r="K86" s="43"/>
      <c r="L86" s="43">
        <v>10</v>
      </c>
    </row>
    <row r="87" spans="2:12" s="18" customFormat="1" ht="22.5" customHeight="1" x14ac:dyDescent="0.25">
      <c r="B87" s="48" t="s">
        <v>56</v>
      </c>
      <c r="C87" s="44">
        <f>IFERROR(VLOOKUP(tbl_Afwijkendeformaten[[#This Row],[Formaat (l x b x h)]],tbl_KeuzelijstFormaten[],2,FALSE),"")</f>
        <v>320</v>
      </c>
      <c r="D87" s="44">
        <f>IFERROR(VLOOKUP(tbl_Afwijkendeformaten[[#This Row],[Formaat (l x b x h)]],tbl_KeuzelijstFormaten[],3,FALSE),"")</f>
        <v>460</v>
      </c>
      <c r="E87" s="44">
        <f>IFERROR(VLOOKUP(tbl_Afwijkendeformaten[[#This Row],[Formaat (l x b x h)]],tbl_KeuzelijstFormaten[],4,FALSE),"")</f>
        <v>65</v>
      </c>
      <c r="F87" s="34" t="str">
        <f>IFERROR(VLOOKUP(tbl_Afwijkendeformaten[[#This Row],[Formaat (l x b x h)]],tbl_KeuzelijstFormaten[],5,FALSE),"")</f>
        <v>Liggende berging</v>
      </c>
      <c r="G87" s="34" t="s">
        <v>28</v>
      </c>
      <c r="H87" s="34" t="s">
        <v>29</v>
      </c>
      <c r="I87" s="43">
        <v>1</v>
      </c>
      <c r="J87" s="43" t="s">
        <v>35</v>
      </c>
      <c r="K87" s="43"/>
      <c r="L87" s="43">
        <v>12</v>
      </c>
    </row>
    <row r="88" spans="2:12" s="18" customFormat="1" ht="22.5" customHeight="1" x14ac:dyDescent="0.25">
      <c r="B88" s="48" t="s">
        <v>56</v>
      </c>
      <c r="C88" s="44">
        <f>IFERROR(VLOOKUP(tbl_Afwijkendeformaten[[#This Row],[Formaat (l x b x h)]],tbl_KeuzelijstFormaten[],2,FALSE),"")</f>
        <v>320</v>
      </c>
      <c r="D88" s="44">
        <f>IFERROR(VLOOKUP(tbl_Afwijkendeformaten[[#This Row],[Formaat (l x b x h)]],tbl_KeuzelijstFormaten[],3,FALSE),"")</f>
        <v>460</v>
      </c>
      <c r="E88" s="44">
        <f>IFERROR(VLOOKUP(tbl_Afwijkendeformaten[[#This Row],[Formaat (l x b x h)]],tbl_KeuzelijstFormaten[],4,FALSE),"")</f>
        <v>65</v>
      </c>
      <c r="F88" s="34" t="str">
        <f>IFERROR(VLOOKUP(tbl_Afwijkendeformaten[[#This Row],[Formaat (l x b x h)]],tbl_KeuzelijstFormaten[],5,FALSE),"")</f>
        <v>Liggende berging</v>
      </c>
      <c r="G88" s="34" t="s">
        <v>28</v>
      </c>
      <c r="H88" s="34" t="s">
        <v>29</v>
      </c>
      <c r="I88" s="43">
        <v>2</v>
      </c>
      <c r="J88" s="43" t="s">
        <v>35</v>
      </c>
      <c r="K88" s="43"/>
      <c r="L88" s="43">
        <v>13</v>
      </c>
    </row>
    <row r="89" spans="2:12" s="18" customFormat="1" ht="22.5" customHeight="1" x14ac:dyDescent="0.25">
      <c r="B89" s="48" t="s">
        <v>56</v>
      </c>
      <c r="C89" s="44">
        <f>IFERROR(VLOOKUP(tbl_Afwijkendeformaten[[#This Row],[Formaat (l x b x h)]],tbl_KeuzelijstFormaten[],2,FALSE),"")</f>
        <v>320</v>
      </c>
      <c r="D89" s="44">
        <f>IFERROR(VLOOKUP(tbl_Afwijkendeformaten[[#This Row],[Formaat (l x b x h)]],tbl_KeuzelijstFormaten[],3,FALSE),"")</f>
        <v>460</v>
      </c>
      <c r="E89" s="44">
        <f>IFERROR(VLOOKUP(tbl_Afwijkendeformaten[[#This Row],[Formaat (l x b x h)]],tbl_KeuzelijstFormaten[],4,FALSE),"")</f>
        <v>65</v>
      </c>
      <c r="F89" s="34" t="str">
        <f>IFERROR(VLOOKUP(tbl_Afwijkendeformaten[[#This Row],[Formaat (l x b x h)]],tbl_KeuzelijstFormaten[],5,FALSE),"")</f>
        <v>Liggende berging</v>
      </c>
      <c r="G89" s="34" t="s">
        <v>28</v>
      </c>
      <c r="H89" s="34" t="s">
        <v>29</v>
      </c>
      <c r="I89" s="43">
        <v>2</v>
      </c>
      <c r="J89" s="43" t="s">
        <v>35</v>
      </c>
      <c r="K89" s="43"/>
      <c r="L89" s="43">
        <v>13</v>
      </c>
    </row>
    <row r="90" spans="2:12" s="18" customFormat="1" ht="22.5" customHeight="1" x14ac:dyDescent="0.25">
      <c r="B90" s="48" t="s">
        <v>56</v>
      </c>
      <c r="C90" s="44">
        <f>IFERROR(VLOOKUP(tbl_Afwijkendeformaten[[#This Row],[Formaat (l x b x h)]],tbl_KeuzelijstFormaten[],2,FALSE),"")</f>
        <v>320</v>
      </c>
      <c r="D90" s="44">
        <f>IFERROR(VLOOKUP(tbl_Afwijkendeformaten[[#This Row],[Formaat (l x b x h)]],tbl_KeuzelijstFormaten[],3,FALSE),"")</f>
        <v>460</v>
      </c>
      <c r="E90" s="44">
        <f>IFERROR(VLOOKUP(tbl_Afwijkendeformaten[[#This Row],[Formaat (l x b x h)]],tbl_KeuzelijstFormaten[],4,FALSE),"")</f>
        <v>65</v>
      </c>
      <c r="F90" s="34" t="str">
        <f>IFERROR(VLOOKUP(tbl_Afwijkendeformaten[[#This Row],[Formaat (l x b x h)]],tbl_KeuzelijstFormaten[],5,FALSE),"")</f>
        <v>Liggende berging</v>
      </c>
      <c r="G90" s="34" t="s">
        <v>28</v>
      </c>
      <c r="H90" s="34" t="s">
        <v>29</v>
      </c>
      <c r="I90" s="43">
        <v>1</v>
      </c>
      <c r="J90" s="43" t="s">
        <v>35</v>
      </c>
      <c r="K90" s="43" t="s">
        <v>5</v>
      </c>
      <c r="L90" s="43">
        <v>13</v>
      </c>
    </row>
    <row r="91" spans="2:12" s="18" customFormat="1" ht="22.5" customHeight="1" x14ac:dyDescent="0.25">
      <c r="B91" s="48" t="s">
        <v>56</v>
      </c>
      <c r="C91" s="44">
        <f>IFERROR(VLOOKUP(tbl_Afwijkendeformaten[[#This Row],[Formaat (l x b x h)]],tbl_KeuzelijstFormaten[],2,FALSE),"")</f>
        <v>320</v>
      </c>
      <c r="D91" s="44">
        <f>IFERROR(VLOOKUP(tbl_Afwijkendeformaten[[#This Row],[Formaat (l x b x h)]],tbl_KeuzelijstFormaten[],3,FALSE),"")</f>
        <v>460</v>
      </c>
      <c r="E91" s="44">
        <f>IFERROR(VLOOKUP(tbl_Afwijkendeformaten[[#This Row],[Formaat (l x b x h)]],tbl_KeuzelijstFormaten[],4,FALSE),"")</f>
        <v>65</v>
      </c>
      <c r="F91" s="34" t="str">
        <f>IFERROR(VLOOKUP(tbl_Afwijkendeformaten[[#This Row],[Formaat (l x b x h)]],tbl_KeuzelijstFormaten[],5,FALSE),"")</f>
        <v>Liggende berging</v>
      </c>
      <c r="G91" s="34" t="s">
        <v>28</v>
      </c>
      <c r="H91" s="34" t="s">
        <v>29</v>
      </c>
      <c r="I91" s="43">
        <v>2</v>
      </c>
      <c r="J91" s="43" t="s">
        <v>35</v>
      </c>
      <c r="K91" s="43"/>
      <c r="L91" s="43">
        <v>14</v>
      </c>
    </row>
    <row r="92" spans="2:12" s="18" customFormat="1" ht="22.5" customHeight="1" x14ac:dyDescent="0.25">
      <c r="B92" s="48" t="s">
        <v>56</v>
      </c>
      <c r="C92" s="44">
        <f>IFERROR(VLOOKUP(tbl_Afwijkendeformaten[[#This Row],[Formaat (l x b x h)]],tbl_KeuzelijstFormaten[],2,FALSE),"")</f>
        <v>320</v>
      </c>
      <c r="D92" s="44">
        <f>IFERROR(VLOOKUP(tbl_Afwijkendeformaten[[#This Row],[Formaat (l x b x h)]],tbl_KeuzelijstFormaten[],3,FALSE),"")</f>
        <v>460</v>
      </c>
      <c r="E92" s="44">
        <f>IFERROR(VLOOKUP(tbl_Afwijkendeformaten[[#This Row],[Formaat (l x b x h)]],tbl_KeuzelijstFormaten[],4,FALSE),"")</f>
        <v>65</v>
      </c>
      <c r="F92" s="34" t="str">
        <f>IFERROR(VLOOKUP(tbl_Afwijkendeformaten[[#This Row],[Formaat (l x b x h)]],tbl_KeuzelijstFormaten[],5,FALSE),"")</f>
        <v>Liggende berging</v>
      </c>
      <c r="G92" s="34" t="s">
        <v>28</v>
      </c>
      <c r="H92" s="34" t="s">
        <v>29</v>
      </c>
      <c r="I92" s="43">
        <v>2</v>
      </c>
      <c r="J92" s="43" t="s">
        <v>35</v>
      </c>
      <c r="K92" s="43"/>
      <c r="L92" s="43">
        <v>18</v>
      </c>
    </row>
    <row r="93" spans="2:12" s="18" customFormat="1" ht="22.5" customHeight="1" x14ac:dyDescent="0.25">
      <c r="B93" s="48" t="s">
        <v>56</v>
      </c>
      <c r="C93" s="44">
        <f>IFERROR(VLOOKUP(tbl_Afwijkendeformaten[[#This Row],[Formaat (l x b x h)]],tbl_KeuzelijstFormaten[],2,FALSE),"")</f>
        <v>320</v>
      </c>
      <c r="D93" s="44">
        <f>IFERROR(VLOOKUP(tbl_Afwijkendeformaten[[#This Row],[Formaat (l x b x h)]],tbl_KeuzelijstFormaten[],3,FALSE),"")</f>
        <v>460</v>
      </c>
      <c r="E93" s="44">
        <f>IFERROR(VLOOKUP(tbl_Afwijkendeformaten[[#This Row],[Formaat (l x b x h)]],tbl_KeuzelijstFormaten[],4,FALSE),"")</f>
        <v>65</v>
      </c>
      <c r="F93" s="34" t="str">
        <f>IFERROR(VLOOKUP(tbl_Afwijkendeformaten[[#This Row],[Formaat (l x b x h)]],tbl_KeuzelijstFormaten[],5,FALSE),"")</f>
        <v>Liggende berging</v>
      </c>
      <c r="G93" s="34" t="s">
        <v>28</v>
      </c>
      <c r="H93" s="34" t="s">
        <v>29</v>
      </c>
      <c r="I93" s="43">
        <v>1</v>
      </c>
      <c r="J93" s="43" t="s">
        <v>35</v>
      </c>
      <c r="K93" s="43"/>
      <c r="L93" s="43">
        <v>22</v>
      </c>
    </row>
    <row r="94" spans="2:12" s="18" customFormat="1" ht="22.5" customHeight="1" x14ac:dyDescent="0.25">
      <c r="B94" s="48" t="s">
        <v>56</v>
      </c>
      <c r="C94" s="44">
        <f>IFERROR(VLOOKUP(tbl_Afwijkendeformaten[[#This Row],[Formaat (l x b x h)]],tbl_KeuzelijstFormaten[],2,FALSE),"")</f>
        <v>320</v>
      </c>
      <c r="D94" s="44">
        <f>IFERROR(VLOOKUP(tbl_Afwijkendeformaten[[#This Row],[Formaat (l x b x h)]],tbl_KeuzelijstFormaten[],3,FALSE),"")</f>
        <v>460</v>
      </c>
      <c r="E94" s="44">
        <f>IFERROR(VLOOKUP(tbl_Afwijkendeformaten[[#This Row],[Formaat (l x b x h)]],tbl_KeuzelijstFormaten[],4,FALSE),"")</f>
        <v>65</v>
      </c>
      <c r="F94" s="34" t="str">
        <f>IFERROR(VLOOKUP(tbl_Afwijkendeformaten[[#This Row],[Formaat (l x b x h)]],tbl_KeuzelijstFormaten[],5,FALSE),"")</f>
        <v>Liggende berging</v>
      </c>
      <c r="G94" s="34" t="s">
        <v>28</v>
      </c>
      <c r="H94" s="34" t="s">
        <v>29</v>
      </c>
      <c r="I94" s="43">
        <v>1</v>
      </c>
      <c r="J94" s="43" t="s">
        <v>35</v>
      </c>
      <c r="K94" s="43"/>
      <c r="L94" s="43">
        <v>25</v>
      </c>
    </row>
    <row r="95" spans="2:12" s="18" customFormat="1" ht="22.5" customHeight="1" x14ac:dyDescent="0.25">
      <c r="B95" s="48" t="s">
        <v>56</v>
      </c>
      <c r="C95" s="44">
        <f>IFERROR(VLOOKUP(tbl_Afwijkendeformaten[[#This Row],[Formaat (l x b x h)]],tbl_KeuzelijstFormaten[],2,FALSE),"")</f>
        <v>320</v>
      </c>
      <c r="D95" s="44">
        <f>IFERROR(VLOOKUP(tbl_Afwijkendeformaten[[#This Row],[Formaat (l x b x h)]],tbl_KeuzelijstFormaten[],3,FALSE),"")</f>
        <v>460</v>
      </c>
      <c r="E95" s="44">
        <f>IFERROR(VLOOKUP(tbl_Afwijkendeformaten[[#This Row],[Formaat (l x b x h)]],tbl_KeuzelijstFormaten[],4,FALSE),"")</f>
        <v>65</v>
      </c>
      <c r="F95" s="34" t="str">
        <f>IFERROR(VLOOKUP(tbl_Afwijkendeformaten[[#This Row],[Formaat (l x b x h)]],tbl_KeuzelijstFormaten[],5,FALSE),"")</f>
        <v>Liggende berging</v>
      </c>
      <c r="G95" s="34" t="s">
        <v>28</v>
      </c>
      <c r="H95" s="34" t="s">
        <v>29</v>
      </c>
      <c r="I95" s="43">
        <v>1</v>
      </c>
      <c r="J95" s="43" t="s">
        <v>35</v>
      </c>
      <c r="K95" s="43"/>
      <c r="L95" s="43">
        <v>28</v>
      </c>
    </row>
    <row r="96" spans="2:12" s="18" customFormat="1" ht="22.5" customHeight="1" x14ac:dyDescent="0.25">
      <c r="B96" s="48" t="s">
        <v>56</v>
      </c>
      <c r="C96" s="44">
        <f>IFERROR(VLOOKUP(tbl_Afwijkendeformaten[[#This Row],[Formaat (l x b x h)]],tbl_KeuzelijstFormaten[],2,FALSE),"")</f>
        <v>320</v>
      </c>
      <c r="D96" s="44">
        <f>IFERROR(VLOOKUP(tbl_Afwijkendeformaten[[#This Row],[Formaat (l x b x h)]],tbl_KeuzelijstFormaten[],3,FALSE),"")</f>
        <v>460</v>
      </c>
      <c r="E96" s="44">
        <f>IFERROR(VLOOKUP(tbl_Afwijkendeformaten[[#This Row],[Formaat (l x b x h)]],tbl_KeuzelijstFormaten[],4,FALSE),"")</f>
        <v>65</v>
      </c>
      <c r="F96" s="34" t="str">
        <f>IFERROR(VLOOKUP(tbl_Afwijkendeformaten[[#This Row],[Formaat (l x b x h)]],tbl_KeuzelijstFormaten[],5,FALSE),"")</f>
        <v>Liggende berging</v>
      </c>
      <c r="G96" s="34" t="s">
        <v>28</v>
      </c>
      <c r="H96" s="34" t="s">
        <v>29</v>
      </c>
      <c r="I96" s="43">
        <v>4</v>
      </c>
      <c r="J96" s="43" t="s">
        <v>35</v>
      </c>
      <c r="K96" s="43"/>
      <c r="L96" s="43">
        <v>30</v>
      </c>
    </row>
    <row r="97" spans="2:12" s="18" customFormat="1" ht="22.5" customHeight="1" x14ac:dyDescent="0.25">
      <c r="B97" s="48" t="s">
        <v>56</v>
      </c>
      <c r="C97" s="44">
        <f>IFERROR(VLOOKUP(tbl_Afwijkendeformaten[[#This Row],[Formaat (l x b x h)]],tbl_KeuzelijstFormaten[],2,FALSE),"")</f>
        <v>320</v>
      </c>
      <c r="D97" s="44">
        <f>IFERROR(VLOOKUP(tbl_Afwijkendeformaten[[#This Row],[Formaat (l x b x h)]],tbl_KeuzelijstFormaten[],3,FALSE),"")</f>
        <v>460</v>
      </c>
      <c r="E97" s="44">
        <f>IFERROR(VLOOKUP(tbl_Afwijkendeformaten[[#This Row],[Formaat (l x b x h)]],tbl_KeuzelijstFormaten[],4,FALSE),"")</f>
        <v>65</v>
      </c>
      <c r="F97" s="34" t="str">
        <f>IFERROR(VLOOKUP(tbl_Afwijkendeformaten[[#This Row],[Formaat (l x b x h)]],tbl_KeuzelijstFormaten[],5,FALSE),"")</f>
        <v>Liggende berging</v>
      </c>
      <c r="G97" s="34" t="s">
        <v>28</v>
      </c>
      <c r="H97" s="34" t="s">
        <v>29</v>
      </c>
      <c r="I97" s="43">
        <v>7</v>
      </c>
      <c r="J97" s="43" t="s">
        <v>35</v>
      </c>
      <c r="K97" s="43"/>
      <c r="L97" s="43">
        <v>34</v>
      </c>
    </row>
    <row r="98" spans="2:12" s="18" customFormat="1" ht="22.5" customHeight="1" x14ac:dyDescent="0.25">
      <c r="B98" s="48" t="s">
        <v>56</v>
      </c>
      <c r="C98" s="44">
        <f>IFERROR(VLOOKUP(tbl_Afwijkendeformaten[[#This Row],[Formaat (l x b x h)]],tbl_KeuzelijstFormaten[],2,FALSE),"")</f>
        <v>320</v>
      </c>
      <c r="D98" s="44">
        <f>IFERROR(VLOOKUP(tbl_Afwijkendeformaten[[#This Row],[Formaat (l x b x h)]],tbl_KeuzelijstFormaten[],3,FALSE),"")</f>
        <v>460</v>
      </c>
      <c r="E98" s="44">
        <f>IFERROR(VLOOKUP(tbl_Afwijkendeformaten[[#This Row],[Formaat (l x b x h)]],tbl_KeuzelijstFormaten[],4,FALSE),"")</f>
        <v>65</v>
      </c>
      <c r="F98" s="34" t="str">
        <f>IFERROR(VLOOKUP(tbl_Afwijkendeformaten[[#This Row],[Formaat (l x b x h)]],tbl_KeuzelijstFormaten[],5,FALSE),"")</f>
        <v>Liggende berging</v>
      </c>
      <c r="G98" s="34" t="s">
        <v>28</v>
      </c>
      <c r="H98" s="34" t="s">
        <v>29</v>
      </c>
      <c r="I98" s="43">
        <v>1</v>
      </c>
      <c r="J98" s="43" t="s">
        <v>35</v>
      </c>
      <c r="K98" s="43"/>
      <c r="L98" s="43">
        <v>35</v>
      </c>
    </row>
    <row r="99" spans="2:12" s="18" customFormat="1" ht="22.5" customHeight="1" x14ac:dyDescent="0.25">
      <c r="B99" s="48" t="s">
        <v>56</v>
      </c>
      <c r="C99" s="44">
        <f>IFERROR(VLOOKUP(tbl_Afwijkendeformaten[[#This Row],[Formaat (l x b x h)]],tbl_KeuzelijstFormaten[],2,FALSE),"")</f>
        <v>320</v>
      </c>
      <c r="D99" s="44">
        <f>IFERROR(VLOOKUP(tbl_Afwijkendeformaten[[#This Row],[Formaat (l x b x h)]],tbl_KeuzelijstFormaten[],3,FALSE),"")</f>
        <v>460</v>
      </c>
      <c r="E99" s="44">
        <f>IFERROR(VLOOKUP(tbl_Afwijkendeformaten[[#This Row],[Formaat (l x b x h)]],tbl_KeuzelijstFormaten[],4,FALSE),"")</f>
        <v>65</v>
      </c>
      <c r="F99" s="34" t="str">
        <f>IFERROR(VLOOKUP(tbl_Afwijkendeformaten[[#This Row],[Formaat (l x b x h)]],tbl_KeuzelijstFormaten[],5,FALSE),"")</f>
        <v>Liggende berging</v>
      </c>
      <c r="G99" s="34" t="s">
        <v>28</v>
      </c>
      <c r="H99" s="34" t="s">
        <v>29</v>
      </c>
      <c r="I99" s="43">
        <v>1</v>
      </c>
      <c r="J99" s="43" t="s">
        <v>35</v>
      </c>
      <c r="K99" s="43"/>
      <c r="L99" s="43">
        <v>36</v>
      </c>
    </row>
    <row r="100" spans="2:12" s="18" customFormat="1" ht="22.5" customHeight="1" x14ac:dyDescent="0.25">
      <c r="B100" s="48" t="s">
        <v>56</v>
      </c>
      <c r="C100" s="44">
        <f>IFERROR(VLOOKUP(tbl_Afwijkendeformaten[[#This Row],[Formaat (l x b x h)]],tbl_KeuzelijstFormaten[],2,FALSE),"")</f>
        <v>320</v>
      </c>
      <c r="D100" s="44">
        <f>IFERROR(VLOOKUP(tbl_Afwijkendeformaten[[#This Row],[Formaat (l x b x h)]],tbl_KeuzelijstFormaten[],3,FALSE),"")</f>
        <v>460</v>
      </c>
      <c r="E100" s="44">
        <f>IFERROR(VLOOKUP(tbl_Afwijkendeformaten[[#This Row],[Formaat (l x b x h)]],tbl_KeuzelijstFormaten[],4,FALSE),"")</f>
        <v>65</v>
      </c>
      <c r="F100" s="34" t="str">
        <f>IFERROR(VLOOKUP(tbl_Afwijkendeformaten[[#This Row],[Formaat (l x b x h)]],tbl_KeuzelijstFormaten[],5,FALSE),"")</f>
        <v>Liggende berging</v>
      </c>
      <c r="G100" s="34" t="s">
        <v>58</v>
      </c>
      <c r="H100" s="34" t="s">
        <v>29</v>
      </c>
      <c r="I100" s="43">
        <v>1</v>
      </c>
      <c r="J100" s="43" t="s">
        <v>35</v>
      </c>
      <c r="K100" s="43"/>
      <c r="L100" s="43">
        <v>37</v>
      </c>
    </row>
    <row r="101" spans="2:12" s="18" customFormat="1" ht="22.5" customHeight="1" x14ac:dyDescent="0.25">
      <c r="B101" s="48" t="s">
        <v>56</v>
      </c>
      <c r="C101" s="44">
        <f>IFERROR(VLOOKUP(tbl_Afwijkendeformaten[[#This Row],[Formaat (l x b x h)]],tbl_KeuzelijstFormaten[],2,FALSE),"")</f>
        <v>320</v>
      </c>
      <c r="D101" s="44">
        <f>IFERROR(VLOOKUP(tbl_Afwijkendeformaten[[#This Row],[Formaat (l x b x h)]],tbl_KeuzelijstFormaten[],3,FALSE),"")</f>
        <v>460</v>
      </c>
      <c r="E101" s="44">
        <f>IFERROR(VLOOKUP(tbl_Afwijkendeformaten[[#This Row],[Formaat (l x b x h)]],tbl_KeuzelijstFormaten[],4,FALSE),"")</f>
        <v>65</v>
      </c>
      <c r="F101" s="34" t="str">
        <f>IFERROR(VLOOKUP(tbl_Afwijkendeformaten[[#This Row],[Formaat (l x b x h)]],tbl_KeuzelijstFormaten[],5,FALSE),"")</f>
        <v>Liggende berging</v>
      </c>
      <c r="G101" s="34" t="s">
        <v>28</v>
      </c>
      <c r="H101" s="34" t="s">
        <v>29</v>
      </c>
      <c r="I101" s="43">
        <v>3</v>
      </c>
      <c r="J101" s="43" t="s">
        <v>35</v>
      </c>
      <c r="K101" s="43"/>
      <c r="L101" s="43">
        <v>38</v>
      </c>
    </row>
    <row r="102" spans="2:12" s="18" customFormat="1" ht="22.5" customHeight="1" x14ac:dyDescent="0.25">
      <c r="B102" s="48" t="s">
        <v>56</v>
      </c>
      <c r="C102" s="44">
        <f>IFERROR(VLOOKUP(tbl_Afwijkendeformaten[[#This Row],[Formaat (l x b x h)]],tbl_KeuzelijstFormaten[],2,FALSE),"")</f>
        <v>320</v>
      </c>
      <c r="D102" s="44">
        <f>IFERROR(VLOOKUP(tbl_Afwijkendeformaten[[#This Row],[Formaat (l x b x h)]],tbl_KeuzelijstFormaten[],3,FALSE),"")</f>
        <v>460</v>
      </c>
      <c r="E102" s="44">
        <f>IFERROR(VLOOKUP(tbl_Afwijkendeformaten[[#This Row],[Formaat (l x b x h)]],tbl_KeuzelijstFormaten[],4,FALSE),"")</f>
        <v>65</v>
      </c>
      <c r="F102" s="34" t="str">
        <f>IFERROR(VLOOKUP(tbl_Afwijkendeformaten[[#This Row],[Formaat (l x b x h)]],tbl_KeuzelijstFormaten[],5,FALSE),"")</f>
        <v>Liggende berging</v>
      </c>
      <c r="G102" s="34" t="s">
        <v>28</v>
      </c>
      <c r="H102" s="34" t="s">
        <v>29</v>
      </c>
      <c r="I102" s="43">
        <v>4</v>
      </c>
      <c r="J102" s="43" t="s">
        <v>35</v>
      </c>
      <c r="K102" s="43"/>
      <c r="L102" s="43">
        <v>39</v>
      </c>
    </row>
    <row r="103" spans="2:12" s="18" customFormat="1" ht="22.5" customHeight="1" x14ac:dyDescent="0.25">
      <c r="B103" s="48" t="s">
        <v>59</v>
      </c>
      <c r="C103" s="44">
        <f>IFERROR(VLOOKUP(tbl_Afwijkendeformaten[[#This Row],[Formaat (l x b x h)]],tbl_KeuzelijstFormaten[],2,FALSE),"")</f>
        <v>320</v>
      </c>
      <c r="D103" s="44">
        <f>IFERROR(VLOOKUP(tbl_Afwijkendeformaten[[#This Row],[Formaat (l x b x h)]],tbl_KeuzelijstFormaten[],3,FALSE),"")</f>
        <v>465</v>
      </c>
      <c r="E103" s="44">
        <f>IFERROR(VLOOKUP(tbl_Afwijkendeformaten[[#This Row],[Formaat (l x b x h)]],tbl_KeuzelijstFormaten[],4,FALSE),"")</f>
        <v>120</v>
      </c>
      <c r="F103" s="34" t="str">
        <f>IFERROR(VLOOKUP(tbl_Afwijkendeformaten[[#This Row],[Formaat (l x b x h)]],tbl_KeuzelijstFormaten[],5,FALSE),"")</f>
        <v>Liggende berging (maar staande doos)</v>
      </c>
      <c r="G103" s="34" t="s">
        <v>28</v>
      </c>
      <c r="H103" s="34" t="s">
        <v>29</v>
      </c>
      <c r="I103" s="43">
        <v>5</v>
      </c>
      <c r="J103" s="43" t="s">
        <v>30</v>
      </c>
      <c r="K103" s="43" t="s">
        <v>5</v>
      </c>
      <c r="L103" s="43">
        <v>18</v>
      </c>
    </row>
    <row r="104" spans="2:12" s="18" customFormat="1" ht="22.5" customHeight="1" x14ac:dyDescent="0.25">
      <c r="B104" s="48" t="s">
        <v>59</v>
      </c>
      <c r="C104" s="44">
        <f>IFERROR(VLOOKUP(tbl_Afwijkendeformaten[[#This Row],[Formaat (l x b x h)]],tbl_KeuzelijstFormaten[],2,FALSE),"")</f>
        <v>320</v>
      </c>
      <c r="D104" s="44">
        <f>IFERROR(VLOOKUP(tbl_Afwijkendeformaten[[#This Row],[Formaat (l x b x h)]],tbl_KeuzelijstFormaten[],3,FALSE),"")</f>
        <v>465</v>
      </c>
      <c r="E104" s="44">
        <f>IFERROR(VLOOKUP(tbl_Afwijkendeformaten[[#This Row],[Formaat (l x b x h)]],tbl_KeuzelijstFormaten[],4,FALSE),"")</f>
        <v>120</v>
      </c>
      <c r="F104" s="34" t="str">
        <f>IFERROR(VLOOKUP(tbl_Afwijkendeformaten[[#This Row],[Formaat (l x b x h)]],tbl_KeuzelijstFormaten[],5,FALSE),"")</f>
        <v>Liggende berging (maar staande doos)</v>
      </c>
      <c r="G104" s="34" t="s">
        <v>28</v>
      </c>
      <c r="H104" s="34" t="s">
        <v>29</v>
      </c>
      <c r="I104" s="43">
        <v>2</v>
      </c>
      <c r="J104" s="43" t="s">
        <v>30</v>
      </c>
      <c r="K104" s="43" t="s">
        <v>5</v>
      </c>
      <c r="L104" s="43">
        <v>17</v>
      </c>
    </row>
    <row r="105" spans="2:12" s="18" customFormat="1" ht="22.5" customHeight="1" x14ac:dyDescent="0.25">
      <c r="B105" s="48" t="s">
        <v>59</v>
      </c>
      <c r="C105" s="44">
        <f>IFERROR(VLOOKUP(tbl_Afwijkendeformaten[[#This Row],[Formaat (l x b x h)]],tbl_KeuzelijstFormaten[],2,FALSE),"")</f>
        <v>320</v>
      </c>
      <c r="D105" s="44">
        <f>IFERROR(VLOOKUP(tbl_Afwijkendeformaten[[#This Row],[Formaat (l x b x h)]],tbl_KeuzelijstFormaten[],3,FALSE),"")</f>
        <v>465</v>
      </c>
      <c r="E105" s="44">
        <f>IFERROR(VLOOKUP(tbl_Afwijkendeformaten[[#This Row],[Formaat (l x b x h)]],tbl_KeuzelijstFormaten[],4,FALSE),"")</f>
        <v>120</v>
      </c>
      <c r="F105" s="34" t="str">
        <f>IFERROR(VLOOKUP(tbl_Afwijkendeformaten[[#This Row],[Formaat (l x b x h)]],tbl_KeuzelijstFormaten[],5,FALSE),"")</f>
        <v>Liggende berging (maar staande doos)</v>
      </c>
      <c r="G105" s="34" t="s">
        <v>28</v>
      </c>
      <c r="H105" s="34" t="s">
        <v>29</v>
      </c>
      <c r="I105" s="43">
        <v>5</v>
      </c>
      <c r="J105" s="43" t="s">
        <v>30</v>
      </c>
      <c r="K105" s="43" t="s">
        <v>5</v>
      </c>
      <c r="L105" s="43">
        <v>17</v>
      </c>
    </row>
    <row r="106" spans="2:12" s="18" customFormat="1" ht="22.5" customHeight="1" x14ac:dyDescent="0.25">
      <c r="B106" s="48" t="s">
        <v>59</v>
      </c>
      <c r="C106" s="44">
        <f>IFERROR(VLOOKUP(tbl_Afwijkendeformaten[[#This Row],[Formaat (l x b x h)]],tbl_KeuzelijstFormaten[],2,FALSE),"")</f>
        <v>320</v>
      </c>
      <c r="D106" s="44">
        <f>IFERROR(VLOOKUP(tbl_Afwijkendeformaten[[#This Row],[Formaat (l x b x h)]],tbl_KeuzelijstFormaten[],3,FALSE),"")</f>
        <v>465</v>
      </c>
      <c r="E106" s="44">
        <f>IFERROR(VLOOKUP(tbl_Afwijkendeformaten[[#This Row],[Formaat (l x b x h)]],tbl_KeuzelijstFormaten[],4,FALSE),"")</f>
        <v>120</v>
      </c>
      <c r="F106" s="34" t="str">
        <f>IFERROR(VLOOKUP(tbl_Afwijkendeformaten[[#This Row],[Formaat (l x b x h)]],tbl_KeuzelijstFormaten[],5,FALSE),"")</f>
        <v>Liggende berging (maar staande doos)</v>
      </c>
      <c r="G106" s="34" t="s">
        <v>28</v>
      </c>
      <c r="H106" s="34" t="s">
        <v>29</v>
      </c>
      <c r="I106" s="43">
        <v>1</v>
      </c>
      <c r="J106" s="43" t="s">
        <v>30</v>
      </c>
      <c r="K106" s="43" t="s">
        <v>5</v>
      </c>
      <c r="L106" s="43">
        <v>10</v>
      </c>
    </row>
    <row r="107" spans="2:12" s="18" customFormat="1" ht="22.5" customHeight="1" x14ac:dyDescent="0.25">
      <c r="B107" s="48" t="s">
        <v>59</v>
      </c>
      <c r="C107" s="44">
        <f>IFERROR(VLOOKUP(tbl_Afwijkendeformaten[[#This Row],[Formaat (l x b x h)]],tbl_KeuzelijstFormaten[],2,FALSE),"")</f>
        <v>320</v>
      </c>
      <c r="D107" s="44">
        <f>IFERROR(VLOOKUP(tbl_Afwijkendeformaten[[#This Row],[Formaat (l x b x h)]],tbl_KeuzelijstFormaten[],3,FALSE),"")</f>
        <v>465</v>
      </c>
      <c r="E107" s="44">
        <f>IFERROR(VLOOKUP(tbl_Afwijkendeformaten[[#This Row],[Formaat (l x b x h)]],tbl_KeuzelijstFormaten[],4,FALSE),"")</f>
        <v>120</v>
      </c>
      <c r="F107" s="34" t="str">
        <f>IFERROR(VLOOKUP(tbl_Afwijkendeformaten[[#This Row],[Formaat (l x b x h)]],tbl_KeuzelijstFormaten[],5,FALSE),"")</f>
        <v>Liggende berging (maar staande doos)</v>
      </c>
      <c r="G107" s="34" t="s">
        <v>28</v>
      </c>
      <c r="H107" s="34" t="s">
        <v>29</v>
      </c>
      <c r="I107" s="43">
        <v>8</v>
      </c>
      <c r="J107" s="43" t="s">
        <v>30</v>
      </c>
      <c r="K107" s="43" t="s">
        <v>5</v>
      </c>
      <c r="L107" s="43">
        <v>7</v>
      </c>
    </row>
    <row r="108" spans="2:12" s="18" customFormat="1" ht="22.5" customHeight="1" x14ac:dyDescent="0.25">
      <c r="B108" s="48" t="s">
        <v>59</v>
      </c>
      <c r="C108" s="44">
        <f>IFERROR(VLOOKUP(tbl_Afwijkendeformaten[[#This Row],[Formaat (l x b x h)]],tbl_KeuzelijstFormaten[],2,FALSE),"")</f>
        <v>320</v>
      </c>
      <c r="D108" s="44">
        <f>IFERROR(VLOOKUP(tbl_Afwijkendeformaten[[#This Row],[Formaat (l x b x h)]],tbl_KeuzelijstFormaten[],3,FALSE),"")</f>
        <v>465</v>
      </c>
      <c r="E108" s="44">
        <f>IFERROR(VLOOKUP(tbl_Afwijkendeformaten[[#This Row],[Formaat (l x b x h)]],tbl_KeuzelijstFormaten[],4,FALSE),"")</f>
        <v>120</v>
      </c>
      <c r="F108" s="34" t="str">
        <f>IFERROR(VLOOKUP(tbl_Afwijkendeformaten[[#This Row],[Formaat (l x b x h)]],tbl_KeuzelijstFormaten[],5,FALSE),"")</f>
        <v>Liggende berging (maar staande doos)</v>
      </c>
      <c r="G108" s="34" t="s">
        <v>28</v>
      </c>
      <c r="H108" s="34" t="s">
        <v>29</v>
      </c>
      <c r="I108" s="43">
        <v>1</v>
      </c>
      <c r="J108" s="43" t="s">
        <v>30</v>
      </c>
      <c r="K108" s="43" t="s">
        <v>5</v>
      </c>
      <c r="L108" s="43">
        <v>6</v>
      </c>
    </row>
    <row r="109" spans="2:12" s="18" customFormat="1" ht="22.5" customHeight="1" x14ac:dyDescent="0.25">
      <c r="B109" s="48" t="s">
        <v>59</v>
      </c>
      <c r="C109" s="44">
        <f>IFERROR(VLOOKUP(tbl_Afwijkendeformaten[[#This Row],[Formaat (l x b x h)]],tbl_KeuzelijstFormaten[],2,FALSE),"")</f>
        <v>320</v>
      </c>
      <c r="D109" s="44">
        <f>IFERROR(VLOOKUP(tbl_Afwijkendeformaten[[#This Row],[Formaat (l x b x h)]],tbl_KeuzelijstFormaten[],3,FALSE),"")</f>
        <v>465</v>
      </c>
      <c r="E109" s="44">
        <f>IFERROR(VLOOKUP(tbl_Afwijkendeformaten[[#This Row],[Formaat (l x b x h)]],tbl_KeuzelijstFormaten[],4,FALSE),"")</f>
        <v>120</v>
      </c>
      <c r="F109" s="34" t="str">
        <f>IFERROR(VLOOKUP(tbl_Afwijkendeformaten[[#This Row],[Formaat (l x b x h)]],tbl_KeuzelijstFormaten[],5,FALSE),"")</f>
        <v>Liggende berging (maar staande doos)</v>
      </c>
      <c r="G109" s="34" t="s">
        <v>28</v>
      </c>
      <c r="H109" s="34" t="s">
        <v>29</v>
      </c>
      <c r="I109" s="43">
        <v>6</v>
      </c>
      <c r="J109" s="43" t="s">
        <v>30</v>
      </c>
      <c r="K109" s="43" t="s">
        <v>5</v>
      </c>
      <c r="L109" s="43">
        <v>63</v>
      </c>
    </row>
    <row r="110" spans="2:12" s="18" customFormat="1" ht="22.5" customHeight="1" x14ac:dyDescent="0.25">
      <c r="B110" s="48" t="s">
        <v>59</v>
      </c>
      <c r="C110" s="44">
        <f>IFERROR(VLOOKUP(tbl_Afwijkendeformaten[[#This Row],[Formaat (l x b x h)]],tbl_KeuzelijstFormaten[],2,FALSE),"")</f>
        <v>320</v>
      </c>
      <c r="D110" s="44">
        <f>IFERROR(VLOOKUP(tbl_Afwijkendeformaten[[#This Row],[Formaat (l x b x h)]],tbl_KeuzelijstFormaten[],3,FALSE),"")</f>
        <v>465</v>
      </c>
      <c r="E110" s="44">
        <f>IFERROR(VLOOKUP(tbl_Afwijkendeformaten[[#This Row],[Formaat (l x b x h)]],tbl_KeuzelijstFormaten[],4,FALSE),"")</f>
        <v>120</v>
      </c>
      <c r="F110" s="34" t="str">
        <f>IFERROR(VLOOKUP(tbl_Afwijkendeformaten[[#This Row],[Formaat (l x b x h)]],tbl_KeuzelijstFormaten[],5,FALSE),"")</f>
        <v>Liggende berging (maar staande doos)</v>
      </c>
      <c r="G110" s="34" t="s">
        <v>28</v>
      </c>
      <c r="H110" s="34" t="s">
        <v>29</v>
      </c>
      <c r="I110" s="43">
        <v>1</v>
      </c>
      <c r="J110" s="43" t="s">
        <v>30</v>
      </c>
      <c r="K110" s="43" t="s">
        <v>5</v>
      </c>
      <c r="L110" s="43">
        <v>61</v>
      </c>
    </row>
    <row r="111" spans="2:12" s="18" customFormat="1" ht="22.5" customHeight="1" x14ac:dyDescent="0.25">
      <c r="B111" s="48" t="s">
        <v>59</v>
      </c>
      <c r="C111" s="44">
        <f>IFERROR(VLOOKUP(tbl_Afwijkendeformaten[[#This Row],[Formaat (l x b x h)]],tbl_KeuzelijstFormaten[],2,FALSE),"")</f>
        <v>320</v>
      </c>
      <c r="D111" s="44">
        <f>IFERROR(VLOOKUP(tbl_Afwijkendeformaten[[#This Row],[Formaat (l x b x h)]],tbl_KeuzelijstFormaten[],3,FALSE),"")</f>
        <v>465</v>
      </c>
      <c r="E111" s="44">
        <f>IFERROR(VLOOKUP(tbl_Afwijkendeformaten[[#This Row],[Formaat (l x b x h)]],tbl_KeuzelijstFormaten[],4,FALSE),"")</f>
        <v>120</v>
      </c>
      <c r="F111" s="34" t="str">
        <f>IFERROR(VLOOKUP(tbl_Afwijkendeformaten[[#This Row],[Formaat (l x b x h)]],tbl_KeuzelijstFormaten[],5,FALSE),"")</f>
        <v>Liggende berging (maar staande doos)</v>
      </c>
      <c r="G111" s="34" t="s">
        <v>28</v>
      </c>
      <c r="H111" s="34" t="s">
        <v>29</v>
      </c>
      <c r="I111" s="43">
        <v>1</v>
      </c>
      <c r="J111" s="43" t="s">
        <v>30</v>
      </c>
      <c r="K111" s="43" t="s">
        <v>5</v>
      </c>
      <c r="L111" s="43">
        <v>61</v>
      </c>
    </row>
    <row r="112" spans="2:12" s="18" customFormat="1" ht="22.5" customHeight="1" x14ac:dyDescent="0.25">
      <c r="B112" s="48" t="s">
        <v>59</v>
      </c>
      <c r="C112" s="44">
        <f>IFERROR(VLOOKUP(tbl_Afwijkendeformaten[[#This Row],[Formaat (l x b x h)]],tbl_KeuzelijstFormaten[],2,FALSE),"")</f>
        <v>320</v>
      </c>
      <c r="D112" s="44">
        <f>IFERROR(VLOOKUP(tbl_Afwijkendeformaten[[#This Row],[Formaat (l x b x h)]],tbl_KeuzelijstFormaten[],3,FALSE),"")</f>
        <v>465</v>
      </c>
      <c r="E112" s="44">
        <f>IFERROR(VLOOKUP(tbl_Afwijkendeformaten[[#This Row],[Formaat (l x b x h)]],tbl_KeuzelijstFormaten[],4,FALSE),"")</f>
        <v>120</v>
      </c>
      <c r="F112" s="34" t="str">
        <f>IFERROR(VLOOKUP(tbl_Afwijkendeformaten[[#This Row],[Formaat (l x b x h)]],tbl_KeuzelijstFormaten[],5,FALSE),"")</f>
        <v>Liggende berging (maar staande doos)</v>
      </c>
      <c r="G112" s="34" t="s">
        <v>28</v>
      </c>
      <c r="H112" s="34" t="s">
        <v>29</v>
      </c>
      <c r="I112" s="43">
        <v>1</v>
      </c>
      <c r="J112" s="43" t="s">
        <v>30</v>
      </c>
      <c r="K112" s="43" t="s">
        <v>5</v>
      </c>
      <c r="L112" s="43">
        <v>61</v>
      </c>
    </row>
    <row r="113" spans="2:12" s="18" customFormat="1" ht="22.5" customHeight="1" x14ac:dyDescent="0.25">
      <c r="B113" s="48" t="s">
        <v>59</v>
      </c>
      <c r="C113" s="44">
        <f>IFERROR(VLOOKUP(tbl_Afwijkendeformaten[[#This Row],[Formaat (l x b x h)]],tbl_KeuzelijstFormaten[],2,FALSE),"")</f>
        <v>320</v>
      </c>
      <c r="D113" s="44">
        <f>IFERROR(VLOOKUP(tbl_Afwijkendeformaten[[#This Row],[Formaat (l x b x h)]],tbl_KeuzelijstFormaten[],3,FALSE),"")</f>
        <v>465</v>
      </c>
      <c r="E113" s="44">
        <f>IFERROR(VLOOKUP(tbl_Afwijkendeformaten[[#This Row],[Formaat (l x b x h)]],tbl_KeuzelijstFormaten[],4,FALSE),"")</f>
        <v>120</v>
      </c>
      <c r="F113" s="34" t="str">
        <f>IFERROR(VLOOKUP(tbl_Afwijkendeformaten[[#This Row],[Formaat (l x b x h)]],tbl_KeuzelijstFormaten[],5,FALSE),"")</f>
        <v>Liggende berging (maar staande doos)</v>
      </c>
      <c r="G113" s="34" t="s">
        <v>28</v>
      </c>
      <c r="H113" s="34" t="s">
        <v>29</v>
      </c>
      <c r="I113" s="43">
        <v>3</v>
      </c>
      <c r="J113" s="43" t="s">
        <v>30</v>
      </c>
      <c r="K113" s="43" t="s">
        <v>5</v>
      </c>
      <c r="L113" s="43">
        <v>59</v>
      </c>
    </row>
    <row r="114" spans="2:12" s="18" customFormat="1" ht="22.5" customHeight="1" x14ac:dyDescent="0.25">
      <c r="B114" s="48" t="s">
        <v>60</v>
      </c>
      <c r="C114" s="44">
        <f>IFERROR(VLOOKUP(tbl_Afwijkendeformaten[[#This Row],[Formaat (l x b x h)]],tbl_KeuzelijstFormaten[],2,FALSE),"")</f>
        <v>320</v>
      </c>
      <c r="D114" s="44">
        <f>IFERROR(VLOOKUP(tbl_Afwijkendeformaten[[#This Row],[Formaat (l x b x h)]],tbl_KeuzelijstFormaten[],3,FALSE),"")</f>
        <v>470</v>
      </c>
      <c r="E114" s="44">
        <f>IFERROR(VLOOKUP(tbl_Afwijkendeformaten[[#This Row],[Formaat (l x b x h)]],tbl_KeuzelijstFormaten[],4,FALSE),"")</f>
        <v>115</v>
      </c>
      <c r="F114" s="34" t="str">
        <f>IFERROR(VLOOKUP(tbl_Afwijkendeformaten[[#This Row],[Formaat (l x b x h)]],tbl_KeuzelijstFormaten[],5,FALSE),"")</f>
        <v>Liggende berging</v>
      </c>
      <c r="G114" s="34" t="s">
        <v>57</v>
      </c>
      <c r="H114" s="34" t="s">
        <v>29</v>
      </c>
      <c r="I114" s="43">
        <v>1</v>
      </c>
      <c r="J114" s="43" t="s">
        <v>33</v>
      </c>
      <c r="K114" s="43" t="s">
        <v>5</v>
      </c>
      <c r="L114" s="43">
        <v>29</v>
      </c>
    </row>
    <row r="115" spans="2:12" s="18" customFormat="1" ht="22.5" customHeight="1" x14ac:dyDescent="0.25">
      <c r="B115" s="48" t="s">
        <v>60</v>
      </c>
      <c r="C115" s="44">
        <f>IFERROR(VLOOKUP(tbl_Afwijkendeformaten[[#This Row],[Formaat (l x b x h)]],tbl_KeuzelijstFormaten[],2,FALSE),"")</f>
        <v>320</v>
      </c>
      <c r="D115" s="44">
        <f>IFERROR(VLOOKUP(tbl_Afwijkendeformaten[[#This Row],[Formaat (l x b x h)]],tbl_KeuzelijstFormaten[],3,FALSE),"")</f>
        <v>470</v>
      </c>
      <c r="E115" s="44">
        <f>IFERROR(VLOOKUP(tbl_Afwijkendeformaten[[#This Row],[Formaat (l x b x h)]],tbl_KeuzelijstFormaten[],4,FALSE),"")</f>
        <v>115</v>
      </c>
      <c r="F115" s="34" t="str">
        <f>IFERROR(VLOOKUP(tbl_Afwijkendeformaten[[#This Row],[Formaat (l x b x h)]],tbl_KeuzelijstFormaten[],5,FALSE),"")</f>
        <v>Liggende berging</v>
      </c>
      <c r="G115" s="34" t="s">
        <v>28</v>
      </c>
      <c r="H115" s="34" t="s">
        <v>29</v>
      </c>
      <c r="I115" s="43">
        <v>2</v>
      </c>
      <c r="J115" s="43" t="s">
        <v>30</v>
      </c>
      <c r="K115" s="43" t="s">
        <v>5</v>
      </c>
      <c r="L115" s="43">
        <v>10</v>
      </c>
    </row>
    <row r="116" spans="2:12" s="18" customFormat="1" ht="22.5" customHeight="1" x14ac:dyDescent="0.25">
      <c r="B116" s="48" t="s">
        <v>60</v>
      </c>
      <c r="C116" s="44">
        <f>IFERROR(VLOOKUP(tbl_Afwijkendeformaten[[#This Row],[Formaat (l x b x h)]],tbl_KeuzelijstFormaten[],2,FALSE),"")</f>
        <v>320</v>
      </c>
      <c r="D116" s="44">
        <f>IFERROR(VLOOKUP(tbl_Afwijkendeformaten[[#This Row],[Formaat (l x b x h)]],tbl_KeuzelijstFormaten[],3,FALSE),"")</f>
        <v>470</v>
      </c>
      <c r="E116" s="44">
        <f>IFERROR(VLOOKUP(tbl_Afwijkendeformaten[[#This Row],[Formaat (l x b x h)]],tbl_KeuzelijstFormaten[],4,FALSE),"")</f>
        <v>115</v>
      </c>
      <c r="F116" s="34" t="str">
        <f>IFERROR(VLOOKUP(tbl_Afwijkendeformaten[[#This Row],[Formaat (l x b x h)]],tbl_KeuzelijstFormaten[],5,FALSE),"")</f>
        <v>Liggende berging</v>
      </c>
      <c r="G116" s="34" t="s">
        <v>28</v>
      </c>
      <c r="H116" s="34" t="s">
        <v>29</v>
      </c>
      <c r="I116" s="43">
        <v>1</v>
      </c>
      <c r="J116" s="43" t="s">
        <v>33</v>
      </c>
      <c r="K116" s="43" t="s">
        <v>5</v>
      </c>
      <c r="L116" s="43">
        <v>1</v>
      </c>
    </row>
    <row r="117" spans="2:12" s="18" customFormat="1" ht="22.5" customHeight="1" x14ac:dyDescent="0.25">
      <c r="B117" s="48" t="s">
        <v>60</v>
      </c>
      <c r="C117" s="44">
        <f>IFERROR(VLOOKUP(tbl_Afwijkendeformaten[[#This Row],[Formaat (l x b x h)]],tbl_KeuzelijstFormaten[],2,FALSE),"")</f>
        <v>320</v>
      </c>
      <c r="D117" s="44">
        <f>IFERROR(VLOOKUP(tbl_Afwijkendeformaten[[#This Row],[Formaat (l x b x h)]],tbl_KeuzelijstFormaten[],3,FALSE),"")</f>
        <v>470</v>
      </c>
      <c r="E117" s="44">
        <f>IFERROR(VLOOKUP(tbl_Afwijkendeformaten[[#This Row],[Formaat (l x b x h)]],tbl_KeuzelijstFormaten[],4,FALSE),"")</f>
        <v>115</v>
      </c>
      <c r="F117" s="34" t="str">
        <f>IFERROR(VLOOKUP(tbl_Afwijkendeformaten[[#This Row],[Formaat (l x b x h)]],tbl_KeuzelijstFormaten[],5,FALSE),"")</f>
        <v>Liggende berging</v>
      </c>
      <c r="G117" s="34" t="s">
        <v>28</v>
      </c>
      <c r="H117" s="34" t="s">
        <v>29</v>
      </c>
      <c r="I117" s="43">
        <v>4</v>
      </c>
      <c r="J117" s="43" t="s">
        <v>35</v>
      </c>
      <c r="K117" s="43" t="s">
        <v>5</v>
      </c>
      <c r="L117" s="43">
        <v>1</v>
      </c>
    </row>
    <row r="118" spans="2:12" s="18" customFormat="1" ht="22.5" customHeight="1" x14ac:dyDescent="0.25">
      <c r="B118" s="48" t="s">
        <v>60</v>
      </c>
      <c r="C118" s="44">
        <f>IFERROR(VLOOKUP(tbl_Afwijkendeformaten[[#This Row],[Formaat (l x b x h)]],tbl_KeuzelijstFormaten[],2,FALSE),"")</f>
        <v>320</v>
      </c>
      <c r="D118" s="44">
        <f>IFERROR(VLOOKUP(tbl_Afwijkendeformaten[[#This Row],[Formaat (l x b x h)]],tbl_KeuzelijstFormaten[],3,FALSE),"")</f>
        <v>470</v>
      </c>
      <c r="E118" s="44">
        <f>IFERROR(VLOOKUP(tbl_Afwijkendeformaten[[#This Row],[Formaat (l x b x h)]],tbl_KeuzelijstFormaten[],4,FALSE),"")</f>
        <v>115</v>
      </c>
      <c r="F118" s="34" t="str">
        <f>IFERROR(VLOOKUP(tbl_Afwijkendeformaten[[#This Row],[Formaat (l x b x h)]],tbl_KeuzelijstFormaten[],5,FALSE),"")</f>
        <v>Liggende berging</v>
      </c>
      <c r="G118" s="34" t="s">
        <v>28</v>
      </c>
      <c r="H118" s="34" t="s">
        <v>29</v>
      </c>
      <c r="I118" s="43">
        <v>6</v>
      </c>
      <c r="J118" s="43" t="s">
        <v>35</v>
      </c>
      <c r="K118" s="43"/>
      <c r="L118" s="43">
        <v>18</v>
      </c>
    </row>
    <row r="119" spans="2:12" s="18" customFormat="1" ht="22.5" customHeight="1" x14ac:dyDescent="0.25">
      <c r="B119" s="48" t="s">
        <v>60</v>
      </c>
      <c r="C119" s="44">
        <f>IFERROR(VLOOKUP(tbl_Afwijkendeformaten[[#This Row],[Formaat (l x b x h)]],tbl_KeuzelijstFormaten[],2,FALSE),"")</f>
        <v>320</v>
      </c>
      <c r="D119" s="44">
        <f>IFERROR(VLOOKUP(tbl_Afwijkendeformaten[[#This Row],[Formaat (l x b x h)]],tbl_KeuzelijstFormaten[],3,FALSE),"")</f>
        <v>470</v>
      </c>
      <c r="E119" s="44">
        <f>IFERROR(VLOOKUP(tbl_Afwijkendeformaten[[#This Row],[Formaat (l x b x h)]],tbl_KeuzelijstFormaten[],4,FALSE),"")</f>
        <v>115</v>
      </c>
      <c r="F119" s="34" t="str">
        <f>IFERROR(VLOOKUP(tbl_Afwijkendeformaten[[#This Row],[Formaat (l x b x h)]],tbl_KeuzelijstFormaten[],5,FALSE),"")</f>
        <v>Liggende berging</v>
      </c>
      <c r="G119" s="34" t="s">
        <v>28</v>
      </c>
      <c r="H119" s="34" t="s">
        <v>29</v>
      </c>
      <c r="I119" s="43">
        <v>1</v>
      </c>
      <c r="J119" s="43" t="s">
        <v>35</v>
      </c>
      <c r="K119" s="43"/>
      <c r="L119" s="43">
        <v>35</v>
      </c>
    </row>
    <row r="120" spans="2:12" s="18" customFormat="1" ht="22.5" customHeight="1" x14ac:dyDescent="0.25">
      <c r="B120" s="48" t="s">
        <v>60</v>
      </c>
      <c r="C120" s="44">
        <f>IFERROR(VLOOKUP(tbl_Afwijkendeformaten[[#This Row],[Formaat (l x b x h)]],tbl_KeuzelijstFormaten[],2,FALSE),"")</f>
        <v>320</v>
      </c>
      <c r="D120" s="44">
        <f>IFERROR(VLOOKUP(tbl_Afwijkendeformaten[[#This Row],[Formaat (l x b x h)]],tbl_KeuzelijstFormaten[],3,FALSE),"")</f>
        <v>470</v>
      </c>
      <c r="E120" s="44">
        <f>IFERROR(VLOOKUP(tbl_Afwijkendeformaten[[#This Row],[Formaat (l x b x h)]],tbl_KeuzelijstFormaten[],4,FALSE),"")</f>
        <v>115</v>
      </c>
      <c r="F120" s="34" t="str">
        <f>IFERROR(VLOOKUP(tbl_Afwijkendeformaten[[#This Row],[Formaat (l x b x h)]],tbl_KeuzelijstFormaten[],5,FALSE),"")</f>
        <v>Liggende berging</v>
      </c>
      <c r="G120" s="34" t="s">
        <v>28</v>
      </c>
      <c r="H120" s="34" t="s">
        <v>29</v>
      </c>
      <c r="I120" s="43">
        <v>4</v>
      </c>
      <c r="J120" s="43" t="s">
        <v>35</v>
      </c>
      <c r="K120" s="43"/>
      <c r="L120" s="43">
        <v>38</v>
      </c>
    </row>
    <row r="121" spans="2:12" s="18" customFormat="1" ht="22.5" customHeight="1" x14ac:dyDescent="0.25">
      <c r="B121" s="48" t="s">
        <v>60</v>
      </c>
      <c r="C121" s="44">
        <f>IFERROR(VLOOKUP(tbl_Afwijkendeformaten[[#This Row],[Formaat (l x b x h)]],tbl_KeuzelijstFormaten[],2,FALSE),"")</f>
        <v>320</v>
      </c>
      <c r="D121" s="44">
        <f>IFERROR(VLOOKUP(tbl_Afwijkendeformaten[[#This Row],[Formaat (l x b x h)]],tbl_KeuzelijstFormaten[],3,FALSE),"")</f>
        <v>470</v>
      </c>
      <c r="E121" s="44">
        <f>IFERROR(VLOOKUP(tbl_Afwijkendeformaten[[#This Row],[Formaat (l x b x h)]],tbl_KeuzelijstFormaten[],4,FALSE),"")</f>
        <v>115</v>
      </c>
      <c r="F121" s="34" t="str">
        <f>IFERROR(VLOOKUP(tbl_Afwijkendeformaten[[#This Row],[Formaat (l x b x h)]],tbl_KeuzelijstFormaten[],5,FALSE),"")</f>
        <v>Liggende berging</v>
      </c>
      <c r="G121" s="34" t="s">
        <v>28</v>
      </c>
      <c r="H121" s="34" t="s">
        <v>29</v>
      </c>
      <c r="I121" s="43">
        <v>4</v>
      </c>
      <c r="J121" s="43" t="s">
        <v>35</v>
      </c>
      <c r="K121" s="43"/>
      <c r="L121" s="43">
        <v>39</v>
      </c>
    </row>
    <row r="122" spans="2:12" s="18" customFormat="1" ht="22.5" customHeight="1" x14ac:dyDescent="0.25">
      <c r="B122" s="49" t="s">
        <v>61</v>
      </c>
      <c r="C122" s="44">
        <f>IFERROR(VLOOKUP(tbl_Afwijkendeformaten[[#This Row],[Formaat (l x b x h)]],tbl_KeuzelijstFormaten[],2,FALSE),"")</f>
        <v>320</v>
      </c>
      <c r="D122" s="44">
        <f>IFERROR(VLOOKUP(tbl_Afwijkendeformaten[[#This Row],[Formaat (l x b x h)]],tbl_KeuzelijstFormaten[],3,FALSE),"")</f>
        <v>490</v>
      </c>
      <c r="E122" s="44">
        <f>IFERROR(VLOOKUP(tbl_Afwijkendeformaten[[#This Row],[Formaat (l x b x h)]],tbl_KeuzelijstFormaten[],4,FALSE),"")</f>
        <v>60</v>
      </c>
      <c r="F122" s="34" t="str">
        <f>IFERROR(VLOOKUP(tbl_Afwijkendeformaten[[#This Row],[Formaat (l x b x h)]],tbl_KeuzelijstFormaten[],5,FALSE),"")</f>
        <v>liggende berging</v>
      </c>
      <c r="G122" s="34" t="s">
        <v>28</v>
      </c>
      <c r="H122" s="34" t="s">
        <v>29</v>
      </c>
      <c r="I122" s="34">
        <v>5</v>
      </c>
      <c r="J122" s="34" t="s">
        <v>33</v>
      </c>
      <c r="K122" s="43" t="s">
        <v>5</v>
      </c>
      <c r="L122" s="34">
        <v>34</v>
      </c>
    </row>
    <row r="123" spans="2:12" s="18" customFormat="1" ht="22.5" customHeight="1" x14ac:dyDescent="0.25">
      <c r="B123" s="48" t="s">
        <v>62</v>
      </c>
      <c r="C123" s="44">
        <f>IFERROR(VLOOKUP(tbl_Afwijkendeformaten[[#This Row],[Formaat (l x b x h)]],tbl_KeuzelijstFormaten[],2,FALSE),"")</f>
        <v>320</v>
      </c>
      <c r="D123" s="44">
        <f>IFERROR(VLOOKUP(tbl_Afwijkendeformaten[[#This Row],[Formaat (l x b x h)]],tbl_KeuzelijstFormaten[],3,FALSE),"")</f>
        <v>495</v>
      </c>
      <c r="E123" s="44">
        <f>IFERROR(VLOOKUP(tbl_Afwijkendeformaten[[#This Row],[Formaat (l x b x h)]],tbl_KeuzelijstFormaten[],4,FALSE),"")</f>
        <v>120</v>
      </c>
      <c r="F123" s="34" t="str">
        <f>IFERROR(VLOOKUP(tbl_Afwijkendeformaten[[#This Row],[Formaat (l x b x h)]],tbl_KeuzelijstFormaten[],5,FALSE),"")</f>
        <v>Liggende berging</v>
      </c>
      <c r="G123" s="34" t="s">
        <v>28</v>
      </c>
      <c r="H123" s="34" t="s">
        <v>29</v>
      </c>
      <c r="I123" s="43">
        <v>2</v>
      </c>
      <c r="J123" s="43" t="s">
        <v>30</v>
      </c>
      <c r="K123" s="43" t="s">
        <v>5</v>
      </c>
      <c r="L123" s="43">
        <v>20</v>
      </c>
    </row>
    <row r="124" spans="2:12" s="18" customFormat="1" ht="22.5" customHeight="1" x14ac:dyDescent="0.25">
      <c r="B124" s="48" t="s">
        <v>62</v>
      </c>
      <c r="C124" s="44">
        <f>IFERROR(VLOOKUP(tbl_Afwijkendeformaten[[#This Row],[Formaat (l x b x h)]],tbl_KeuzelijstFormaten[],2,FALSE),"")</f>
        <v>320</v>
      </c>
      <c r="D124" s="44">
        <f>IFERROR(VLOOKUP(tbl_Afwijkendeformaten[[#This Row],[Formaat (l x b x h)]],tbl_KeuzelijstFormaten[],3,FALSE),"")</f>
        <v>495</v>
      </c>
      <c r="E124" s="44">
        <f>IFERROR(VLOOKUP(tbl_Afwijkendeformaten[[#This Row],[Formaat (l x b x h)]],tbl_KeuzelijstFormaten[],4,FALSE),"")</f>
        <v>120</v>
      </c>
      <c r="F124" s="34" t="str">
        <f>IFERROR(VLOOKUP(tbl_Afwijkendeformaten[[#This Row],[Formaat (l x b x h)]],tbl_KeuzelijstFormaten[],5,FALSE),"")</f>
        <v>Liggende berging</v>
      </c>
      <c r="G124" s="34" t="s">
        <v>28</v>
      </c>
      <c r="H124" s="34" t="s">
        <v>29</v>
      </c>
      <c r="I124" s="43">
        <v>2</v>
      </c>
      <c r="J124" s="43" t="s">
        <v>30</v>
      </c>
      <c r="K124" s="43" t="s">
        <v>5</v>
      </c>
      <c r="L124" s="43">
        <v>12</v>
      </c>
    </row>
    <row r="125" spans="2:12" s="18" customFormat="1" ht="22.5" customHeight="1" x14ac:dyDescent="0.25">
      <c r="B125" s="48" t="s">
        <v>62</v>
      </c>
      <c r="C125" s="44">
        <f>IFERROR(VLOOKUP(tbl_Afwijkendeformaten[[#This Row],[Formaat (l x b x h)]],tbl_KeuzelijstFormaten[],2,FALSE),"")</f>
        <v>320</v>
      </c>
      <c r="D125" s="44">
        <f>IFERROR(VLOOKUP(tbl_Afwijkendeformaten[[#This Row],[Formaat (l x b x h)]],tbl_KeuzelijstFormaten[],3,FALSE),"")</f>
        <v>495</v>
      </c>
      <c r="E125" s="44">
        <f>IFERROR(VLOOKUP(tbl_Afwijkendeformaten[[#This Row],[Formaat (l x b x h)]],tbl_KeuzelijstFormaten[],4,FALSE),"")</f>
        <v>120</v>
      </c>
      <c r="F125" s="34" t="str">
        <f>IFERROR(VLOOKUP(tbl_Afwijkendeformaten[[#This Row],[Formaat (l x b x h)]],tbl_KeuzelijstFormaten[],5,FALSE),"")</f>
        <v>Liggende berging</v>
      </c>
      <c r="G125" s="34" t="s">
        <v>28</v>
      </c>
      <c r="H125" s="34" t="s">
        <v>29</v>
      </c>
      <c r="I125" s="43">
        <v>1</v>
      </c>
      <c r="J125" s="43" t="s">
        <v>30</v>
      </c>
      <c r="K125" s="43" t="s">
        <v>5</v>
      </c>
      <c r="L125" s="43">
        <v>9</v>
      </c>
    </row>
    <row r="126" spans="2:12" s="18" customFormat="1" ht="22.5" customHeight="1" x14ac:dyDescent="0.25">
      <c r="B126" s="48" t="s">
        <v>63</v>
      </c>
      <c r="C126" s="44">
        <f>IFERROR(VLOOKUP(tbl_Afwijkendeformaten[[#This Row],[Formaat (l x b x h)]],tbl_KeuzelijstFormaten[],2,FALSE),"")</f>
        <v>320</v>
      </c>
      <c r="D126" s="44">
        <f>IFERROR(VLOOKUP(tbl_Afwijkendeformaten[[#This Row],[Formaat (l x b x h)]],tbl_KeuzelijstFormaten[],3,FALSE),"")</f>
        <v>505</v>
      </c>
      <c r="E126" s="44">
        <f>IFERROR(VLOOKUP(tbl_Afwijkendeformaten[[#This Row],[Formaat (l x b x h)]],tbl_KeuzelijstFormaten[],4,FALSE),"")</f>
        <v>95</v>
      </c>
      <c r="F126" s="34" t="str">
        <f>IFERROR(VLOOKUP(tbl_Afwijkendeformaten[[#This Row],[Formaat (l x b x h)]],tbl_KeuzelijstFormaten[],5,FALSE),"")</f>
        <v>Liggende berging (maar staande doos)</v>
      </c>
      <c r="G126" s="34" t="s">
        <v>28</v>
      </c>
      <c r="H126" s="34" t="s">
        <v>29</v>
      </c>
      <c r="I126" s="43">
        <v>1</v>
      </c>
      <c r="J126" s="43" t="s">
        <v>30</v>
      </c>
      <c r="K126" s="43" t="s">
        <v>5</v>
      </c>
      <c r="L126" s="43">
        <v>43</v>
      </c>
    </row>
    <row r="127" spans="2:12" s="18" customFormat="1" ht="22.5" customHeight="1" x14ac:dyDescent="0.25">
      <c r="B127" s="49" t="s">
        <v>64</v>
      </c>
      <c r="C127" s="44">
        <f>IFERROR(VLOOKUP(tbl_Afwijkendeformaten[[#This Row],[Formaat (l x b x h)]],tbl_KeuzelijstFormaten[],2,FALSE),"")</f>
        <v>320</v>
      </c>
      <c r="D127" s="44">
        <f>IFERROR(VLOOKUP(tbl_Afwijkendeformaten[[#This Row],[Formaat (l x b x h)]],tbl_KeuzelijstFormaten[],3,FALSE),"")</f>
        <v>560</v>
      </c>
      <c r="E127" s="44">
        <f>IFERROR(VLOOKUP(tbl_Afwijkendeformaten[[#This Row],[Formaat (l x b x h)]],tbl_KeuzelijstFormaten[],4,FALSE),"")</f>
        <v>65</v>
      </c>
      <c r="F127" s="34" t="str">
        <f>IFERROR(VLOOKUP(tbl_Afwijkendeformaten[[#This Row],[Formaat (l x b x h)]],tbl_KeuzelijstFormaten[],5,FALSE),"")</f>
        <v>liggende berging</v>
      </c>
      <c r="G127" s="34" t="s">
        <v>28</v>
      </c>
      <c r="H127" s="34" t="s">
        <v>29</v>
      </c>
      <c r="I127" s="34">
        <v>7</v>
      </c>
      <c r="J127" s="34" t="s">
        <v>33</v>
      </c>
      <c r="K127" s="43" t="s">
        <v>5</v>
      </c>
      <c r="L127" s="34">
        <v>35</v>
      </c>
    </row>
    <row r="128" spans="2:12" s="18" customFormat="1" ht="22.5" customHeight="1" x14ac:dyDescent="0.25">
      <c r="B128" s="48" t="s">
        <v>62</v>
      </c>
      <c r="C128" s="44">
        <f>IFERROR(VLOOKUP(tbl_Afwijkendeformaten[[#This Row],[Formaat (l x b x h)]],tbl_KeuzelijstFormaten[],2,FALSE),"")</f>
        <v>320</v>
      </c>
      <c r="D128" s="44">
        <f>IFERROR(VLOOKUP(tbl_Afwijkendeformaten[[#This Row],[Formaat (l x b x h)]],tbl_KeuzelijstFormaten[],3,FALSE),"")</f>
        <v>495</v>
      </c>
      <c r="E128" s="44">
        <f>IFERROR(VLOOKUP(tbl_Afwijkendeformaten[[#This Row],[Formaat (l x b x h)]],tbl_KeuzelijstFormaten[],4,FALSE),"")</f>
        <v>120</v>
      </c>
      <c r="F128" s="34" t="str">
        <f>IFERROR(VLOOKUP(tbl_Afwijkendeformaten[[#This Row],[Formaat (l x b x h)]],tbl_KeuzelijstFormaten[],5,FALSE),"")</f>
        <v>Liggende berging</v>
      </c>
      <c r="G128" s="34" t="s">
        <v>28</v>
      </c>
      <c r="H128" s="34" t="s">
        <v>29</v>
      </c>
      <c r="I128" s="43">
        <v>1</v>
      </c>
      <c r="J128" s="43" t="s">
        <v>35</v>
      </c>
      <c r="K128" s="43"/>
      <c r="L128" s="43">
        <v>15</v>
      </c>
    </row>
    <row r="129" spans="2:12" s="18" customFormat="1" ht="22.5" customHeight="1" x14ac:dyDescent="0.25">
      <c r="B129" s="48" t="s">
        <v>65</v>
      </c>
      <c r="C129" s="44">
        <f>IFERROR(VLOOKUP(tbl_Afwijkendeformaten[[#This Row],[Formaat (l x b x h)]],tbl_KeuzelijstFormaten[],2,FALSE),"")</f>
        <v>320</v>
      </c>
      <c r="D129" s="44">
        <f>IFERROR(VLOOKUP(tbl_Afwijkendeformaten[[#This Row],[Formaat (l x b x h)]],tbl_KeuzelijstFormaten[],3,FALSE),"")</f>
        <v>620</v>
      </c>
      <c r="E129" s="44">
        <f>IFERROR(VLOOKUP(tbl_Afwijkendeformaten[[#This Row],[Formaat (l x b x h)]],tbl_KeuzelijstFormaten[],4,FALSE),"")</f>
        <v>70</v>
      </c>
      <c r="F129" s="34" t="str">
        <f>IFERROR(VLOOKUP(tbl_Afwijkendeformaten[[#This Row],[Formaat (l x b x h)]],tbl_KeuzelijstFormaten[],5,FALSE),"")</f>
        <v>Liggende berging</v>
      </c>
      <c r="G129" s="34" t="s">
        <v>28</v>
      </c>
      <c r="H129" s="34" t="s">
        <v>29</v>
      </c>
      <c r="I129" s="43">
        <v>2</v>
      </c>
      <c r="J129" s="43" t="s">
        <v>35</v>
      </c>
      <c r="K129" s="43"/>
      <c r="L129" s="43">
        <v>38</v>
      </c>
    </row>
    <row r="130" spans="2:12" s="18" customFormat="1" ht="22.5" customHeight="1" x14ac:dyDescent="0.25">
      <c r="B130" s="48" t="s">
        <v>66</v>
      </c>
      <c r="C130" s="44">
        <f>IFERROR(VLOOKUP(tbl_Afwijkendeformaten[[#This Row],[Formaat (l x b x h)]],tbl_KeuzelijstFormaten[],2,FALSE),"")</f>
        <v>325</v>
      </c>
      <c r="D130" s="44">
        <f>IFERROR(VLOOKUP(tbl_Afwijkendeformaten[[#This Row],[Formaat (l x b x h)]],tbl_KeuzelijstFormaten[],3,FALSE),"")</f>
        <v>470</v>
      </c>
      <c r="E130" s="44">
        <f>IFERROR(VLOOKUP(tbl_Afwijkendeformaten[[#This Row],[Formaat (l x b x h)]],tbl_KeuzelijstFormaten[],4,FALSE),"")</f>
        <v>118</v>
      </c>
      <c r="F130" s="34" t="str">
        <f>IFERROR(VLOOKUP(tbl_Afwijkendeformaten[[#This Row],[Formaat (l x b x h)]],tbl_KeuzelijstFormaten[],5,FALSE),"")</f>
        <v>Liggende berging (maar staande doos)</v>
      </c>
      <c r="G130" s="34" t="s">
        <v>28</v>
      </c>
      <c r="H130" s="34" t="s">
        <v>29</v>
      </c>
      <c r="I130" s="43">
        <f>(8+5+1+2+5)+(7+6+5+5+0)+(1+0+0+0)+(0)</f>
        <v>45</v>
      </c>
      <c r="J130" s="43" t="s">
        <v>30</v>
      </c>
      <c r="K130" s="43" t="s">
        <v>5</v>
      </c>
      <c r="L130" s="43" t="s">
        <v>48</v>
      </c>
    </row>
    <row r="131" spans="2:12" s="18" customFormat="1" ht="22.5" customHeight="1" x14ac:dyDescent="0.25">
      <c r="B131" s="48" t="s">
        <v>66</v>
      </c>
      <c r="C131" s="44">
        <f>IFERROR(VLOOKUP(tbl_Afwijkendeformaten[[#This Row],[Formaat (l x b x h)]],tbl_KeuzelijstFormaten[],2,FALSE),"")</f>
        <v>325</v>
      </c>
      <c r="D131" s="44">
        <f>IFERROR(VLOOKUP(tbl_Afwijkendeformaten[[#This Row],[Formaat (l x b x h)]],tbl_KeuzelijstFormaten[],3,FALSE),"")</f>
        <v>470</v>
      </c>
      <c r="E131" s="44">
        <f>IFERROR(VLOOKUP(tbl_Afwijkendeformaten[[#This Row],[Formaat (l x b x h)]],tbl_KeuzelijstFormaten[],4,FALSE),"")</f>
        <v>118</v>
      </c>
      <c r="F131" s="34" t="str">
        <f>IFERROR(VLOOKUP(tbl_Afwijkendeformaten[[#This Row],[Formaat (l x b x h)]],tbl_KeuzelijstFormaten[],5,FALSE),"")</f>
        <v>Liggende berging (maar staande doos)</v>
      </c>
      <c r="G131" s="34" t="s">
        <v>28</v>
      </c>
      <c r="H131" s="34" t="s">
        <v>29</v>
      </c>
      <c r="I131" s="43">
        <v>1</v>
      </c>
      <c r="J131" s="43" t="s">
        <v>30</v>
      </c>
      <c r="K131" s="43" t="s">
        <v>5</v>
      </c>
      <c r="L131" s="43">
        <v>19</v>
      </c>
    </row>
    <row r="132" spans="2:12" s="18" customFormat="1" ht="22.5" customHeight="1" x14ac:dyDescent="0.25">
      <c r="B132" s="48" t="s">
        <v>66</v>
      </c>
      <c r="C132" s="44">
        <f>IFERROR(VLOOKUP(tbl_Afwijkendeformaten[[#This Row],[Formaat (l x b x h)]],tbl_KeuzelijstFormaten[],2,FALSE),"")</f>
        <v>325</v>
      </c>
      <c r="D132" s="44">
        <f>IFERROR(VLOOKUP(tbl_Afwijkendeformaten[[#This Row],[Formaat (l x b x h)]],tbl_KeuzelijstFormaten[],3,FALSE),"")</f>
        <v>470</v>
      </c>
      <c r="E132" s="44">
        <f>IFERROR(VLOOKUP(tbl_Afwijkendeformaten[[#This Row],[Formaat (l x b x h)]],tbl_KeuzelijstFormaten[],4,FALSE),"")</f>
        <v>118</v>
      </c>
      <c r="F132" s="34" t="str">
        <f>IFERROR(VLOOKUP(tbl_Afwijkendeformaten[[#This Row],[Formaat (l x b x h)]],tbl_KeuzelijstFormaten[],5,FALSE),"")</f>
        <v>Liggende berging (maar staande doos)</v>
      </c>
      <c r="G132" s="34" t="s">
        <v>28</v>
      </c>
      <c r="H132" s="34" t="s">
        <v>29</v>
      </c>
      <c r="I132" s="43">
        <v>6</v>
      </c>
      <c r="J132" s="43" t="s">
        <v>33</v>
      </c>
      <c r="K132" s="43" t="s">
        <v>5</v>
      </c>
      <c r="L132" s="43">
        <v>26</v>
      </c>
    </row>
    <row r="133" spans="2:12" s="18" customFormat="1" ht="22.5" customHeight="1" x14ac:dyDescent="0.25">
      <c r="B133" s="48" t="s">
        <v>66</v>
      </c>
      <c r="C133" s="44">
        <f>IFERROR(VLOOKUP(tbl_Afwijkendeformaten[[#This Row],[Formaat (l x b x h)]],tbl_KeuzelijstFormaten[],2,FALSE),"")</f>
        <v>325</v>
      </c>
      <c r="D133" s="44">
        <f>IFERROR(VLOOKUP(tbl_Afwijkendeformaten[[#This Row],[Formaat (l x b x h)]],tbl_KeuzelijstFormaten[],3,FALSE),"")</f>
        <v>470</v>
      </c>
      <c r="E133" s="44">
        <f>IFERROR(VLOOKUP(tbl_Afwijkendeformaten[[#This Row],[Formaat (l x b x h)]],tbl_KeuzelijstFormaten[],4,FALSE),"")</f>
        <v>118</v>
      </c>
      <c r="F133" s="34" t="str">
        <f>IFERROR(VLOOKUP(tbl_Afwijkendeformaten[[#This Row],[Formaat (l x b x h)]],tbl_KeuzelijstFormaten[],5,FALSE),"")</f>
        <v>Liggende berging (maar staande doos)</v>
      </c>
      <c r="G133" s="34" t="s">
        <v>28</v>
      </c>
      <c r="H133" s="34" t="s">
        <v>29</v>
      </c>
      <c r="I133" s="43">
        <v>3</v>
      </c>
      <c r="J133" s="43" t="s">
        <v>33</v>
      </c>
      <c r="K133" s="43" t="s">
        <v>5</v>
      </c>
      <c r="L133" s="43">
        <v>14</v>
      </c>
    </row>
    <row r="134" spans="2:12" s="18" customFormat="1" ht="22.5" customHeight="1" x14ac:dyDescent="0.25">
      <c r="B134" s="48" t="s">
        <v>66</v>
      </c>
      <c r="C134" s="44">
        <f>IFERROR(VLOOKUP(tbl_Afwijkendeformaten[[#This Row],[Formaat (l x b x h)]],tbl_KeuzelijstFormaten[],2,FALSE),"")</f>
        <v>325</v>
      </c>
      <c r="D134" s="44">
        <f>IFERROR(VLOOKUP(tbl_Afwijkendeformaten[[#This Row],[Formaat (l x b x h)]],tbl_KeuzelijstFormaten[],3,FALSE),"")</f>
        <v>470</v>
      </c>
      <c r="E134" s="44">
        <f>IFERROR(VLOOKUP(tbl_Afwijkendeformaten[[#This Row],[Formaat (l x b x h)]],tbl_KeuzelijstFormaten[],4,FALSE),"")</f>
        <v>118</v>
      </c>
      <c r="F134" s="34" t="str">
        <f>IFERROR(VLOOKUP(tbl_Afwijkendeformaten[[#This Row],[Formaat (l x b x h)]],tbl_KeuzelijstFormaten[],5,FALSE),"")</f>
        <v>Liggende berging (maar staande doos)</v>
      </c>
      <c r="G134" s="34" t="s">
        <v>28</v>
      </c>
      <c r="H134" s="34" t="s">
        <v>29</v>
      </c>
      <c r="I134" s="43">
        <v>1</v>
      </c>
      <c r="J134" s="43" t="s">
        <v>30</v>
      </c>
      <c r="K134" s="43" t="s">
        <v>5</v>
      </c>
      <c r="L134" s="43">
        <v>13</v>
      </c>
    </row>
    <row r="135" spans="2:12" s="18" customFormat="1" ht="22.5" customHeight="1" x14ac:dyDescent="0.25">
      <c r="B135" s="48" t="s">
        <v>66</v>
      </c>
      <c r="C135" s="44">
        <f>IFERROR(VLOOKUP(tbl_Afwijkendeformaten[[#This Row],[Formaat (l x b x h)]],tbl_KeuzelijstFormaten[],2,FALSE),"")</f>
        <v>325</v>
      </c>
      <c r="D135" s="44">
        <f>IFERROR(VLOOKUP(tbl_Afwijkendeformaten[[#This Row],[Formaat (l x b x h)]],tbl_KeuzelijstFormaten[],3,FALSE),"")</f>
        <v>470</v>
      </c>
      <c r="E135" s="44">
        <f>IFERROR(VLOOKUP(tbl_Afwijkendeformaten[[#This Row],[Formaat (l x b x h)]],tbl_KeuzelijstFormaten[],4,FALSE),"")</f>
        <v>118</v>
      </c>
      <c r="F135" s="34" t="str">
        <f>IFERROR(VLOOKUP(tbl_Afwijkendeformaten[[#This Row],[Formaat (l x b x h)]],tbl_KeuzelijstFormaten[],5,FALSE),"")</f>
        <v>Liggende berging (maar staande doos)</v>
      </c>
      <c r="G135" s="34" t="s">
        <v>28</v>
      </c>
      <c r="H135" s="34" t="s">
        <v>29</v>
      </c>
      <c r="I135" s="43">
        <v>5</v>
      </c>
      <c r="J135" s="43" t="s">
        <v>30</v>
      </c>
      <c r="K135" s="43" t="s">
        <v>5</v>
      </c>
      <c r="L135" s="43">
        <v>62</v>
      </c>
    </row>
    <row r="136" spans="2:12" s="18" customFormat="1" ht="22.5" customHeight="1" x14ac:dyDescent="0.25">
      <c r="B136" s="48" t="s">
        <v>66</v>
      </c>
      <c r="C136" s="44">
        <f>IFERROR(VLOOKUP(tbl_Afwijkendeformaten[[#This Row],[Formaat (l x b x h)]],tbl_KeuzelijstFormaten[],2,FALSE),"")</f>
        <v>325</v>
      </c>
      <c r="D136" s="44">
        <f>IFERROR(VLOOKUP(tbl_Afwijkendeformaten[[#This Row],[Formaat (l x b x h)]],tbl_KeuzelijstFormaten[],3,FALSE),"")</f>
        <v>470</v>
      </c>
      <c r="E136" s="44">
        <f>IFERROR(VLOOKUP(tbl_Afwijkendeformaten[[#This Row],[Formaat (l x b x h)]],tbl_KeuzelijstFormaten[],4,FALSE),"")</f>
        <v>118</v>
      </c>
      <c r="F136" s="34" t="str">
        <f>IFERROR(VLOOKUP(tbl_Afwijkendeformaten[[#This Row],[Formaat (l x b x h)]],tbl_KeuzelijstFormaten[],5,FALSE),"")</f>
        <v>Liggende berging (maar staande doos)</v>
      </c>
      <c r="G136" s="34" t="s">
        <v>28</v>
      </c>
      <c r="H136" s="34" t="s">
        <v>29</v>
      </c>
      <c r="I136" s="43">
        <v>1</v>
      </c>
      <c r="J136" s="43" t="s">
        <v>30</v>
      </c>
      <c r="K136" s="43" t="s">
        <v>5</v>
      </c>
      <c r="L136" s="43">
        <v>60</v>
      </c>
    </row>
    <row r="137" spans="2:12" s="18" customFormat="1" ht="22.5" customHeight="1" x14ac:dyDescent="0.25">
      <c r="B137" s="48" t="s">
        <v>66</v>
      </c>
      <c r="C137" s="44">
        <f>IFERROR(VLOOKUP(tbl_Afwijkendeformaten[[#This Row],[Formaat (l x b x h)]],tbl_KeuzelijstFormaten[],2,FALSE),"")</f>
        <v>325</v>
      </c>
      <c r="D137" s="44">
        <f>IFERROR(VLOOKUP(tbl_Afwijkendeformaten[[#This Row],[Formaat (l x b x h)]],tbl_KeuzelijstFormaten[],3,FALSE),"")</f>
        <v>470</v>
      </c>
      <c r="E137" s="44">
        <f>IFERROR(VLOOKUP(tbl_Afwijkendeformaten[[#This Row],[Formaat (l x b x h)]],tbl_KeuzelijstFormaten[],4,FALSE),"")</f>
        <v>118</v>
      </c>
      <c r="F137" s="34" t="str">
        <f>IFERROR(VLOOKUP(tbl_Afwijkendeformaten[[#This Row],[Formaat (l x b x h)]],tbl_KeuzelijstFormaten[],5,FALSE),"")</f>
        <v>Liggende berging (maar staande doos)</v>
      </c>
      <c r="G137" s="34" t="s">
        <v>28</v>
      </c>
      <c r="H137" s="34" t="s">
        <v>29</v>
      </c>
      <c r="I137" s="43">
        <v>2</v>
      </c>
      <c r="J137" s="43" t="s">
        <v>30</v>
      </c>
      <c r="K137" s="43" t="s">
        <v>5</v>
      </c>
      <c r="L137" s="43">
        <v>60</v>
      </c>
    </row>
    <row r="138" spans="2:12" s="18" customFormat="1" ht="22.5" customHeight="1" x14ac:dyDescent="0.25">
      <c r="B138" s="48" t="s">
        <v>67</v>
      </c>
      <c r="C138" s="44">
        <f>IFERROR(VLOOKUP(tbl_Afwijkendeformaten[[#This Row],[Formaat (l x b x h)]],tbl_KeuzelijstFormaten[],2,FALSE),"")</f>
        <v>330</v>
      </c>
      <c r="D138" s="44">
        <f>IFERROR(VLOOKUP(tbl_Afwijkendeformaten[[#This Row],[Formaat (l x b x h)]],tbl_KeuzelijstFormaten[],3,FALSE),"")</f>
        <v>425</v>
      </c>
      <c r="E138" s="44">
        <f>IFERROR(VLOOKUP(tbl_Afwijkendeformaten[[#This Row],[Formaat (l x b x h)]],tbl_KeuzelijstFormaten[],4,FALSE),"")</f>
        <v>140</v>
      </c>
      <c r="F138" s="34" t="str">
        <f>IFERROR(VLOOKUP(tbl_Afwijkendeformaten[[#This Row],[Formaat (l x b x h)]],tbl_KeuzelijstFormaten[],5,FALSE),"")</f>
        <v>Liggende berging (maar staande doos)</v>
      </c>
      <c r="G138" s="34" t="s">
        <v>28</v>
      </c>
      <c r="H138" s="34" t="s">
        <v>29</v>
      </c>
      <c r="I138" s="43">
        <v>20</v>
      </c>
      <c r="J138" s="43" t="s">
        <v>30</v>
      </c>
      <c r="K138" s="43" t="s">
        <v>5</v>
      </c>
      <c r="L138" s="43">
        <v>12</v>
      </c>
    </row>
    <row r="139" spans="2:12" s="18" customFormat="1" ht="22.5" customHeight="1" x14ac:dyDescent="0.25">
      <c r="B139" s="48" t="s">
        <v>67</v>
      </c>
      <c r="C139" s="44">
        <f>IFERROR(VLOOKUP(tbl_Afwijkendeformaten[[#This Row],[Formaat (l x b x h)]],tbl_KeuzelijstFormaten[],2,FALSE),"")</f>
        <v>330</v>
      </c>
      <c r="D139" s="44">
        <f>IFERROR(VLOOKUP(tbl_Afwijkendeformaten[[#This Row],[Formaat (l x b x h)]],tbl_KeuzelijstFormaten[],3,FALSE),"")</f>
        <v>425</v>
      </c>
      <c r="E139" s="44">
        <f>IFERROR(VLOOKUP(tbl_Afwijkendeformaten[[#This Row],[Formaat (l x b x h)]],tbl_KeuzelijstFormaten[],4,FALSE),"")</f>
        <v>140</v>
      </c>
      <c r="F139" s="34" t="str">
        <f>IFERROR(VLOOKUP(tbl_Afwijkendeformaten[[#This Row],[Formaat (l x b x h)]],tbl_KeuzelijstFormaten[],5,FALSE),"")</f>
        <v>Liggende berging (maar staande doos)</v>
      </c>
      <c r="G139" s="34" t="s">
        <v>28</v>
      </c>
      <c r="H139" s="34" t="s">
        <v>29</v>
      </c>
      <c r="I139" s="43">
        <v>1</v>
      </c>
      <c r="J139" s="43" t="s">
        <v>30</v>
      </c>
      <c r="K139" s="43" t="s">
        <v>5</v>
      </c>
      <c r="L139" s="43">
        <v>62</v>
      </c>
    </row>
    <row r="140" spans="2:12" s="18" customFormat="1" ht="22.5" customHeight="1" x14ac:dyDescent="0.25">
      <c r="B140" s="48" t="s">
        <v>68</v>
      </c>
      <c r="C140" s="44">
        <f>IFERROR(VLOOKUP(tbl_Afwijkendeformaten[[#This Row],[Formaat (l x b x h)]],tbl_KeuzelijstFormaten[],2,FALSE),"")</f>
        <v>330</v>
      </c>
      <c r="D140" s="44">
        <f>IFERROR(VLOOKUP(tbl_Afwijkendeformaten[[#This Row],[Formaat (l x b x h)]],tbl_KeuzelijstFormaten[],3,FALSE),"")</f>
        <v>430</v>
      </c>
      <c r="E140" s="44">
        <f>IFERROR(VLOOKUP(tbl_Afwijkendeformaten[[#This Row],[Formaat (l x b x h)]],tbl_KeuzelijstFormaten[],4,FALSE),"")</f>
        <v>135</v>
      </c>
      <c r="F140" s="34" t="str">
        <f>IFERROR(VLOOKUP(tbl_Afwijkendeformaten[[#This Row],[Formaat (l x b x h)]],tbl_KeuzelijstFormaten[],5,FALSE),"")</f>
        <v>Liggende berging (maar staande doos)</v>
      </c>
      <c r="G140" s="34" t="s">
        <v>57</v>
      </c>
      <c r="H140" s="34" t="s">
        <v>29</v>
      </c>
      <c r="I140" s="43">
        <v>1</v>
      </c>
      <c r="J140" s="43" t="s">
        <v>33</v>
      </c>
      <c r="K140" s="43" t="s">
        <v>5</v>
      </c>
      <c r="L140" s="43">
        <v>34</v>
      </c>
    </row>
    <row r="141" spans="2:12" s="18" customFormat="1" ht="22.5" customHeight="1" x14ac:dyDescent="0.25">
      <c r="B141" s="48" t="s">
        <v>68</v>
      </c>
      <c r="C141" s="44">
        <f>IFERROR(VLOOKUP(tbl_Afwijkendeformaten[[#This Row],[Formaat (l x b x h)]],tbl_KeuzelijstFormaten[],2,FALSE),"")</f>
        <v>330</v>
      </c>
      <c r="D141" s="44">
        <f>IFERROR(VLOOKUP(tbl_Afwijkendeformaten[[#This Row],[Formaat (l x b x h)]],tbl_KeuzelijstFormaten[],3,FALSE),"")</f>
        <v>430</v>
      </c>
      <c r="E141" s="44">
        <f>IFERROR(VLOOKUP(tbl_Afwijkendeformaten[[#This Row],[Formaat (l x b x h)]],tbl_KeuzelijstFormaten[],4,FALSE),"")</f>
        <v>135</v>
      </c>
      <c r="F141" s="34" t="str">
        <f>IFERROR(VLOOKUP(tbl_Afwijkendeformaten[[#This Row],[Formaat (l x b x h)]],tbl_KeuzelijstFormaten[],5,FALSE),"")</f>
        <v>Liggende berging (maar staande doos)</v>
      </c>
      <c r="G141" s="34" t="s">
        <v>57</v>
      </c>
      <c r="H141" s="34" t="s">
        <v>29</v>
      </c>
      <c r="I141" s="43">
        <v>3</v>
      </c>
      <c r="J141" s="43" t="s">
        <v>33</v>
      </c>
      <c r="K141" s="43" t="s">
        <v>5</v>
      </c>
      <c r="L141" s="43">
        <v>19</v>
      </c>
    </row>
    <row r="142" spans="2:12" s="18" customFormat="1" ht="22.5" customHeight="1" x14ac:dyDescent="0.25">
      <c r="B142" s="48" t="s">
        <v>68</v>
      </c>
      <c r="C142" s="44">
        <f>IFERROR(VLOOKUP(tbl_Afwijkendeformaten[[#This Row],[Formaat (l x b x h)]],tbl_KeuzelijstFormaten[],2,FALSE),"")</f>
        <v>330</v>
      </c>
      <c r="D142" s="44">
        <f>IFERROR(VLOOKUP(tbl_Afwijkendeformaten[[#This Row],[Formaat (l x b x h)]],tbl_KeuzelijstFormaten[],3,FALSE),"")</f>
        <v>430</v>
      </c>
      <c r="E142" s="44">
        <f>IFERROR(VLOOKUP(tbl_Afwijkendeformaten[[#This Row],[Formaat (l x b x h)]],tbl_KeuzelijstFormaten[],4,FALSE),"")</f>
        <v>135</v>
      </c>
      <c r="F142" s="34" t="str">
        <f>IFERROR(VLOOKUP(tbl_Afwijkendeformaten[[#This Row],[Formaat (l x b x h)]],tbl_KeuzelijstFormaten[],5,FALSE),"")</f>
        <v>Liggende berging (maar staande doos)</v>
      </c>
      <c r="G142" s="34" t="s">
        <v>28</v>
      </c>
      <c r="H142" s="34" t="s">
        <v>29</v>
      </c>
      <c r="I142" s="43">
        <v>1</v>
      </c>
      <c r="J142" s="43" t="s">
        <v>30</v>
      </c>
      <c r="K142" s="43" t="s">
        <v>5</v>
      </c>
      <c r="L142" s="43">
        <v>14</v>
      </c>
    </row>
    <row r="143" spans="2:12" s="18" customFormat="1" ht="22.5" customHeight="1" x14ac:dyDescent="0.25">
      <c r="B143" s="48" t="s">
        <v>68</v>
      </c>
      <c r="C143" s="44">
        <f>IFERROR(VLOOKUP(tbl_Afwijkendeformaten[[#This Row],[Formaat (l x b x h)]],tbl_KeuzelijstFormaten[],2,FALSE),"")</f>
        <v>330</v>
      </c>
      <c r="D143" s="44">
        <f>IFERROR(VLOOKUP(tbl_Afwijkendeformaten[[#This Row],[Formaat (l x b x h)]],tbl_KeuzelijstFormaten[],3,FALSE),"")</f>
        <v>430</v>
      </c>
      <c r="E143" s="44">
        <f>IFERROR(VLOOKUP(tbl_Afwijkendeformaten[[#This Row],[Formaat (l x b x h)]],tbl_KeuzelijstFormaten[],4,FALSE),"")</f>
        <v>135</v>
      </c>
      <c r="F143" s="34" t="str">
        <f>IFERROR(VLOOKUP(tbl_Afwijkendeformaten[[#This Row],[Formaat (l x b x h)]],tbl_KeuzelijstFormaten[],5,FALSE),"")</f>
        <v>Liggende berging (maar staande doos)</v>
      </c>
      <c r="G143" s="34" t="s">
        <v>28</v>
      </c>
      <c r="H143" s="34" t="s">
        <v>29</v>
      </c>
      <c r="I143" s="43">
        <v>1</v>
      </c>
      <c r="J143" s="43" t="s">
        <v>33</v>
      </c>
      <c r="K143" s="43" t="s">
        <v>5</v>
      </c>
      <c r="L143" s="43">
        <v>11</v>
      </c>
    </row>
    <row r="144" spans="2:12" s="18" customFormat="1" ht="22.5" customHeight="1" x14ac:dyDescent="0.25">
      <c r="B144" s="48" t="s">
        <v>69</v>
      </c>
      <c r="C144" s="44">
        <f>IFERROR(VLOOKUP(tbl_Afwijkendeformaten[[#This Row],[Formaat (l x b x h)]],tbl_KeuzelijstFormaten[],2,FALSE),"")</f>
        <v>330</v>
      </c>
      <c r="D144" s="44">
        <f>IFERROR(VLOOKUP(tbl_Afwijkendeformaten[[#This Row],[Formaat (l x b x h)]],tbl_KeuzelijstFormaten[],3,FALSE),"")</f>
        <v>470</v>
      </c>
      <c r="E144" s="44">
        <f>IFERROR(VLOOKUP(tbl_Afwijkendeformaten[[#This Row],[Formaat (l x b x h)]],tbl_KeuzelijstFormaten[],4,FALSE),"")</f>
        <v>115</v>
      </c>
      <c r="F144" s="34" t="str">
        <f>IFERROR(VLOOKUP(tbl_Afwijkendeformaten[[#This Row],[Formaat (l x b x h)]],tbl_KeuzelijstFormaten[],5,FALSE),"")</f>
        <v>Liggende berging</v>
      </c>
      <c r="G144" s="34" t="s">
        <v>28</v>
      </c>
      <c r="H144" s="34" t="s">
        <v>29</v>
      </c>
      <c r="I144" s="43">
        <v>6</v>
      </c>
      <c r="J144" s="43" t="s">
        <v>30</v>
      </c>
      <c r="K144" s="43" t="s">
        <v>5</v>
      </c>
      <c r="L144" s="43">
        <v>15</v>
      </c>
    </row>
    <row r="145" spans="2:12" s="18" customFormat="1" ht="22.5" customHeight="1" x14ac:dyDescent="0.25">
      <c r="B145" s="48" t="s">
        <v>69</v>
      </c>
      <c r="C145" s="44">
        <f>IFERROR(VLOOKUP(tbl_Afwijkendeformaten[[#This Row],[Formaat (l x b x h)]],tbl_KeuzelijstFormaten[],2,FALSE),"")</f>
        <v>330</v>
      </c>
      <c r="D145" s="44">
        <f>IFERROR(VLOOKUP(tbl_Afwijkendeformaten[[#This Row],[Formaat (l x b x h)]],tbl_KeuzelijstFormaten[],3,FALSE),"")</f>
        <v>470</v>
      </c>
      <c r="E145" s="44">
        <f>IFERROR(VLOOKUP(tbl_Afwijkendeformaten[[#This Row],[Formaat (l x b x h)]],tbl_KeuzelijstFormaten[],4,FALSE),"")</f>
        <v>115</v>
      </c>
      <c r="F145" s="34" t="str">
        <f>IFERROR(VLOOKUP(tbl_Afwijkendeformaten[[#This Row],[Formaat (l x b x h)]],tbl_KeuzelijstFormaten[],5,FALSE),"")</f>
        <v>Liggende berging</v>
      </c>
      <c r="G145" s="34" t="s">
        <v>28</v>
      </c>
      <c r="H145" s="34" t="s">
        <v>29</v>
      </c>
      <c r="I145" s="43">
        <v>9</v>
      </c>
      <c r="J145" s="43" t="s">
        <v>35</v>
      </c>
      <c r="K145" s="43" t="s">
        <v>5</v>
      </c>
      <c r="L145" s="43">
        <v>13</v>
      </c>
    </row>
    <row r="146" spans="2:12" s="18" customFormat="1" ht="22.5" customHeight="1" x14ac:dyDescent="0.25">
      <c r="B146" s="48" t="s">
        <v>69</v>
      </c>
      <c r="C146" s="44">
        <f>IFERROR(VLOOKUP(tbl_Afwijkendeformaten[[#This Row],[Formaat (l x b x h)]],tbl_KeuzelijstFormaten[],2,FALSE),"")</f>
        <v>330</v>
      </c>
      <c r="D146" s="44">
        <f>IFERROR(VLOOKUP(tbl_Afwijkendeformaten[[#This Row],[Formaat (l x b x h)]],tbl_KeuzelijstFormaten[],3,FALSE),"")</f>
        <v>470</v>
      </c>
      <c r="E146" s="44">
        <f>IFERROR(VLOOKUP(tbl_Afwijkendeformaten[[#This Row],[Formaat (l x b x h)]],tbl_KeuzelijstFormaten[],4,FALSE),"")</f>
        <v>115</v>
      </c>
      <c r="F146" s="34" t="str">
        <f>IFERROR(VLOOKUP(tbl_Afwijkendeformaten[[#This Row],[Formaat (l x b x h)]],tbl_KeuzelijstFormaten[],5,FALSE),"")</f>
        <v>Liggende berging</v>
      </c>
      <c r="G146" s="34" t="s">
        <v>28</v>
      </c>
      <c r="H146" s="34" t="s">
        <v>29</v>
      </c>
      <c r="I146" s="43">
        <v>11</v>
      </c>
      <c r="J146" s="43" t="s">
        <v>35</v>
      </c>
      <c r="K146" s="43"/>
      <c r="L146" s="43">
        <v>30</v>
      </c>
    </row>
    <row r="147" spans="2:12" s="18" customFormat="1" ht="22.5" customHeight="1" x14ac:dyDescent="0.25">
      <c r="B147" s="48" t="s">
        <v>69</v>
      </c>
      <c r="C147" s="44">
        <f>IFERROR(VLOOKUP(tbl_Afwijkendeformaten[[#This Row],[Formaat (l x b x h)]],tbl_KeuzelijstFormaten[],2,FALSE),"")</f>
        <v>330</v>
      </c>
      <c r="D147" s="44">
        <f>IFERROR(VLOOKUP(tbl_Afwijkendeformaten[[#This Row],[Formaat (l x b x h)]],tbl_KeuzelijstFormaten[],3,FALSE),"")</f>
        <v>470</v>
      </c>
      <c r="E147" s="44">
        <f>IFERROR(VLOOKUP(tbl_Afwijkendeformaten[[#This Row],[Formaat (l x b x h)]],tbl_KeuzelijstFormaten[],4,FALSE),"")</f>
        <v>115</v>
      </c>
      <c r="F147" s="34" t="str">
        <f>IFERROR(VLOOKUP(tbl_Afwijkendeformaten[[#This Row],[Formaat (l x b x h)]],tbl_KeuzelijstFormaten[],5,FALSE),"")</f>
        <v>Liggende berging</v>
      </c>
      <c r="G147" s="34" t="s">
        <v>28</v>
      </c>
      <c r="H147" s="34" t="s">
        <v>29</v>
      </c>
      <c r="I147" s="43">
        <v>1</v>
      </c>
      <c r="J147" s="43" t="s">
        <v>35</v>
      </c>
      <c r="K147" s="43"/>
      <c r="L147" s="43">
        <v>31</v>
      </c>
    </row>
    <row r="148" spans="2:12" s="18" customFormat="1" ht="22.5" customHeight="1" x14ac:dyDescent="0.25">
      <c r="B148" s="48" t="s">
        <v>69</v>
      </c>
      <c r="C148" s="44">
        <f>IFERROR(VLOOKUP(tbl_Afwijkendeformaten[[#This Row],[Formaat (l x b x h)]],tbl_KeuzelijstFormaten[],2,FALSE),"")</f>
        <v>330</v>
      </c>
      <c r="D148" s="44">
        <f>IFERROR(VLOOKUP(tbl_Afwijkendeformaten[[#This Row],[Formaat (l x b x h)]],tbl_KeuzelijstFormaten[],3,FALSE),"")</f>
        <v>470</v>
      </c>
      <c r="E148" s="44">
        <f>IFERROR(VLOOKUP(tbl_Afwijkendeformaten[[#This Row],[Formaat (l x b x h)]],tbl_KeuzelijstFormaten[],4,FALSE),"")</f>
        <v>115</v>
      </c>
      <c r="F148" s="34" t="str">
        <f>IFERROR(VLOOKUP(tbl_Afwijkendeformaten[[#This Row],[Formaat (l x b x h)]],tbl_KeuzelijstFormaten[],5,FALSE),"")</f>
        <v>Liggende berging</v>
      </c>
      <c r="G148" s="34" t="s">
        <v>28</v>
      </c>
      <c r="H148" s="34" t="s">
        <v>29</v>
      </c>
      <c r="I148" s="43">
        <v>1</v>
      </c>
      <c r="J148" s="43" t="s">
        <v>35</v>
      </c>
      <c r="K148" s="43"/>
      <c r="L148" s="43">
        <v>34</v>
      </c>
    </row>
    <row r="149" spans="2:12" s="18" customFormat="1" ht="22.5" customHeight="1" x14ac:dyDescent="0.25">
      <c r="B149" s="48" t="s">
        <v>70</v>
      </c>
      <c r="C149" s="44">
        <f>IFERROR(VLOOKUP(tbl_Afwijkendeformaten[[#This Row],[Formaat (l x b x h)]],tbl_KeuzelijstFormaten[],2,FALSE),"")</f>
        <v>335</v>
      </c>
      <c r="D149" s="44">
        <f>IFERROR(VLOOKUP(tbl_Afwijkendeformaten[[#This Row],[Formaat (l x b x h)]],tbl_KeuzelijstFormaten[],3,FALSE),"")</f>
        <v>465</v>
      </c>
      <c r="E149" s="44">
        <f>IFERROR(VLOOKUP(tbl_Afwijkendeformaten[[#This Row],[Formaat (l x b x h)]],tbl_KeuzelijstFormaten[],4,FALSE),"")</f>
        <v>150</v>
      </c>
      <c r="F149" s="34" t="str">
        <f>IFERROR(VLOOKUP(tbl_Afwijkendeformaten[[#This Row],[Formaat (l x b x h)]],tbl_KeuzelijstFormaten[],5,FALSE),"")</f>
        <v>Liggende berging (zelfgemaakt)</v>
      </c>
      <c r="G149" s="34" t="s">
        <v>28</v>
      </c>
      <c r="H149" s="34" t="s">
        <v>29</v>
      </c>
      <c r="I149" s="43">
        <v>1</v>
      </c>
      <c r="J149" s="43" t="s">
        <v>30</v>
      </c>
      <c r="K149" s="43" t="s">
        <v>5</v>
      </c>
      <c r="L149" s="43" t="s">
        <v>48</v>
      </c>
    </row>
    <row r="150" spans="2:12" s="18" customFormat="1" ht="22.5" customHeight="1" x14ac:dyDescent="0.25">
      <c r="B150" s="48" t="s">
        <v>71</v>
      </c>
      <c r="C150" s="44">
        <f>IFERROR(VLOOKUP(tbl_Afwijkendeformaten[[#This Row],[Formaat (l x b x h)]],tbl_KeuzelijstFormaten[],2,FALSE),"")</f>
        <v>340</v>
      </c>
      <c r="D150" s="44">
        <f>IFERROR(VLOOKUP(tbl_Afwijkendeformaten[[#This Row],[Formaat (l x b x h)]],tbl_KeuzelijstFormaten[],3,FALSE),"")</f>
        <v>345</v>
      </c>
      <c r="E150" s="44">
        <f>IFERROR(VLOOKUP(tbl_Afwijkendeformaten[[#This Row],[Formaat (l x b x h)]],tbl_KeuzelijstFormaten[],4,FALSE),"")</f>
        <v>60</v>
      </c>
      <c r="F150" s="34" t="str">
        <f>IFERROR(VLOOKUP(tbl_Afwijkendeformaten[[#This Row],[Formaat (l x b x h)]],tbl_KeuzelijstFormaten[],5,FALSE),"")</f>
        <v>Liggende berging</v>
      </c>
      <c r="G150" s="34" t="s">
        <v>28</v>
      </c>
      <c r="H150" s="34" t="s">
        <v>29</v>
      </c>
      <c r="I150" s="43">
        <v>32</v>
      </c>
      <c r="J150" s="43" t="s">
        <v>35</v>
      </c>
      <c r="K150" s="43"/>
      <c r="L150" s="43">
        <v>10</v>
      </c>
    </row>
    <row r="151" spans="2:12" s="18" customFormat="1" ht="22.5" customHeight="1" x14ac:dyDescent="0.25">
      <c r="B151" s="48" t="s">
        <v>71</v>
      </c>
      <c r="C151" s="44">
        <f>IFERROR(VLOOKUP(tbl_Afwijkendeformaten[[#This Row],[Formaat (l x b x h)]],tbl_KeuzelijstFormaten[],2,FALSE),"")</f>
        <v>340</v>
      </c>
      <c r="D151" s="44">
        <f>IFERROR(VLOOKUP(tbl_Afwijkendeformaten[[#This Row],[Formaat (l x b x h)]],tbl_KeuzelijstFormaten[],3,FALSE),"")</f>
        <v>345</v>
      </c>
      <c r="E151" s="44">
        <f>IFERROR(VLOOKUP(tbl_Afwijkendeformaten[[#This Row],[Formaat (l x b x h)]],tbl_KeuzelijstFormaten[],4,FALSE),"")</f>
        <v>60</v>
      </c>
      <c r="F151" s="34" t="str">
        <f>IFERROR(VLOOKUP(tbl_Afwijkendeformaten[[#This Row],[Formaat (l x b x h)]],tbl_KeuzelijstFormaten[],5,FALSE),"")</f>
        <v>Liggende berging</v>
      </c>
      <c r="G151" s="34" t="s">
        <v>28</v>
      </c>
      <c r="H151" s="34" t="s">
        <v>29</v>
      </c>
      <c r="I151" s="43">
        <v>64</v>
      </c>
      <c r="J151" s="43" t="s">
        <v>35</v>
      </c>
      <c r="K151" s="43"/>
      <c r="L151" s="43">
        <v>11</v>
      </c>
    </row>
    <row r="152" spans="2:12" s="18" customFormat="1" ht="22.5" customHeight="1" x14ac:dyDescent="0.25">
      <c r="B152" s="48" t="s">
        <v>71</v>
      </c>
      <c r="C152" s="44">
        <f>IFERROR(VLOOKUP(tbl_Afwijkendeformaten[[#This Row],[Formaat (l x b x h)]],tbl_KeuzelijstFormaten[],2,FALSE),"")</f>
        <v>340</v>
      </c>
      <c r="D152" s="44">
        <f>IFERROR(VLOOKUP(tbl_Afwijkendeformaten[[#This Row],[Formaat (l x b x h)]],tbl_KeuzelijstFormaten[],3,FALSE),"")</f>
        <v>345</v>
      </c>
      <c r="E152" s="44">
        <f>IFERROR(VLOOKUP(tbl_Afwijkendeformaten[[#This Row],[Formaat (l x b x h)]],tbl_KeuzelijstFormaten[],4,FALSE),"")</f>
        <v>60</v>
      </c>
      <c r="F152" s="34" t="str">
        <f>IFERROR(VLOOKUP(tbl_Afwijkendeformaten[[#This Row],[Formaat (l x b x h)]],tbl_KeuzelijstFormaten[],5,FALSE),"")</f>
        <v>Liggende berging</v>
      </c>
      <c r="G152" s="34" t="s">
        <v>28</v>
      </c>
      <c r="H152" s="34" t="s">
        <v>29</v>
      </c>
      <c r="I152" s="43">
        <v>84</v>
      </c>
      <c r="J152" s="43" t="s">
        <v>35</v>
      </c>
      <c r="K152" s="43"/>
      <c r="L152" s="43">
        <v>15</v>
      </c>
    </row>
    <row r="153" spans="2:12" s="18" customFormat="1" ht="22.5" customHeight="1" x14ac:dyDescent="0.25">
      <c r="B153" s="48" t="s">
        <v>72</v>
      </c>
      <c r="C153" s="44">
        <f>IFERROR(VLOOKUP(tbl_Afwijkendeformaten[[#This Row],[Formaat (l x b x h)]],tbl_KeuzelijstFormaten[],2,FALSE),"")</f>
        <v>350</v>
      </c>
      <c r="D153" s="44">
        <f>IFERROR(VLOOKUP(tbl_Afwijkendeformaten[[#This Row],[Formaat (l x b x h)]],tbl_KeuzelijstFormaten[],3,FALSE),"")</f>
        <v>490</v>
      </c>
      <c r="E153" s="44">
        <f>IFERROR(VLOOKUP(tbl_Afwijkendeformaten[[#This Row],[Formaat (l x b x h)]],tbl_KeuzelijstFormaten[],4,FALSE),"")</f>
        <v>60</v>
      </c>
      <c r="F153" s="34" t="str">
        <f>IFERROR(VLOOKUP(tbl_Afwijkendeformaten[[#This Row],[Formaat (l x b x h)]],tbl_KeuzelijstFormaten[],5,FALSE),"")</f>
        <v>liggende berging</v>
      </c>
      <c r="G153" s="34" t="s">
        <v>28</v>
      </c>
      <c r="H153" s="34" t="s">
        <v>29</v>
      </c>
      <c r="I153" s="43">
        <v>1</v>
      </c>
      <c r="J153" s="43" t="s">
        <v>33</v>
      </c>
      <c r="K153" s="43" t="s">
        <v>5</v>
      </c>
      <c r="L153" s="43" t="s">
        <v>73</v>
      </c>
    </row>
    <row r="154" spans="2:12" s="18" customFormat="1" ht="22.5" customHeight="1" x14ac:dyDescent="0.25">
      <c r="B154" s="49" t="s">
        <v>74</v>
      </c>
      <c r="C154" s="44">
        <f>IFERROR(VLOOKUP(tbl_Afwijkendeformaten[[#This Row],[Formaat (l x b x h)]],tbl_KeuzelijstFormaten[],2,FALSE),"")</f>
        <v>350</v>
      </c>
      <c r="D154" s="44">
        <f>IFERROR(VLOOKUP(tbl_Afwijkendeformaten[[#This Row],[Formaat (l x b x h)]],tbl_KeuzelijstFormaten[],3,FALSE),"")</f>
        <v>495</v>
      </c>
      <c r="E154" s="44">
        <f>IFERROR(VLOOKUP(tbl_Afwijkendeformaten[[#This Row],[Formaat (l x b x h)]],tbl_KeuzelijstFormaten[],4,FALSE),"")</f>
        <v>65</v>
      </c>
      <c r="F154" s="34" t="str">
        <f>IFERROR(VLOOKUP(tbl_Afwijkendeformaten[[#This Row],[Formaat (l x b x h)]],tbl_KeuzelijstFormaten[],5,FALSE),"")</f>
        <v>Liggende berging</v>
      </c>
      <c r="G154" s="34" t="s">
        <v>28</v>
      </c>
      <c r="H154" s="34" t="s">
        <v>29</v>
      </c>
      <c r="I154" s="34">
        <v>16</v>
      </c>
      <c r="J154" s="34" t="s">
        <v>33</v>
      </c>
      <c r="K154" s="43" t="s">
        <v>5</v>
      </c>
      <c r="L154" s="34">
        <v>35</v>
      </c>
    </row>
    <row r="155" spans="2:12" s="18" customFormat="1" ht="22.5" customHeight="1" x14ac:dyDescent="0.25">
      <c r="B155" s="48" t="s">
        <v>74</v>
      </c>
      <c r="C155" s="44">
        <f>IFERROR(VLOOKUP(tbl_Afwijkendeformaten[[#This Row],[Formaat (l x b x h)]],tbl_KeuzelijstFormaten[],2,FALSE),"")</f>
        <v>350</v>
      </c>
      <c r="D155" s="44">
        <f>IFERROR(VLOOKUP(tbl_Afwijkendeformaten[[#This Row],[Formaat (l x b x h)]],tbl_KeuzelijstFormaten[],3,FALSE),"")</f>
        <v>495</v>
      </c>
      <c r="E155" s="44">
        <f>IFERROR(VLOOKUP(tbl_Afwijkendeformaten[[#This Row],[Formaat (l x b x h)]],tbl_KeuzelijstFormaten[],4,FALSE),"")</f>
        <v>65</v>
      </c>
      <c r="F155" s="34" t="str">
        <f>IFERROR(VLOOKUP(tbl_Afwijkendeformaten[[#This Row],[Formaat (l x b x h)]],tbl_KeuzelijstFormaten[],5,FALSE),"")</f>
        <v>Liggende berging</v>
      </c>
      <c r="G155" s="34" t="s">
        <v>28</v>
      </c>
      <c r="H155" s="34" t="s">
        <v>29</v>
      </c>
      <c r="I155" s="43">
        <v>1</v>
      </c>
      <c r="J155" s="43" t="s">
        <v>30</v>
      </c>
      <c r="K155" s="43" t="s">
        <v>5</v>
      </c>
      <c r="L155" s="43">
        <v>15</v>
      </c>
    </row>
    <row r="156" spans="2:12" s="18" customFormat="1" ht="22.5" customHeight="1" x14ac:dyDescent="0.25">
      <c r="B156" s="48" t="s">
        <v>74</v>
      </c>
      <c r="C156" s="44">
        <f>IFERROR(VLOOKUP(tbl_Afwijkendeformaten[[#This Row],[Formaat (l x b x h)]],tbl_KeuzelijstFormaten[],2,FALSE),"")</f>
        <v>350</v>
      </c>
      <c r="D156" s="44">
        <f>IFERROR(VLOOKUP(tbl_Afwijkendeformaten[[#This Row],[Formaat (l x b x h)]],tbl_KeuzelijstFormaten[],3,FALSE),"")</f>
        <v>495</v>
      </c>
      <c r="E156" s="44">
        <f>IFERROR(VLOOKUP(tbl_Afwijkendeformaten[[#This Row],[Formaat (l x b x h)]],tbl_KeuzelijstFormaten[],4,FALSE),"")</f>
        <v>65</v>
      </c>
      <c r="F156" s="34" t="str">
        <f>IFERROR(VLOOKUP(tbl_Afwijkendeformaten[[#This Row],[Formaat (l x b x h)]],tbl_KeuzelijstFormaten[],5,FALSE),"")</f>
        <v>Liggende berging</v>
      </c>
      <c r="G156" s="34" t="s">
        <v>28</v>
      </c>
      <c r="H156" s="34" t="s">
        <v>29</v>
      </c>
      <c r="I156" s="43">
        <v>1</v>
      </c>
      <c r="J156" s="43" t="s">
        <v>30</v>
      </c>
      <c r="K156" s="43" t="s">
        <v>5</v>
      </c>
      <c r="L156" s="43">
        <v>13</v>
      </c>
    </row>
    <row r="157" spans="2:12" s="18" customFormat="1" ht="22.5" customHeight="1" x14ac:dyDescent="0.25">
      <c r="B157" s="48" t="s">
        <v>74</v>
      </c>
      <c r="C157" s="44">
        <f>IFERROR(VLOOKUP(tbl_Afwijkendeformaten[[#This Row],[Formaat (l x b x h)]],tbl_KeuzelijstFormaten[],2,FALSE),"")</f>
        <v>350</v>
      </c>
      <c r="D157" s="44">
        <f>IFERROR(VLOOKUP(tbl_Afwijkendeformaten[[#This Row],[Formaat (l x b x h)]],tbl_KeuzelijstFormaten[],3,FALSE),"")</f>
        <v>495</v>
      </c>
      <c r="E157" s="44">
        <f>IFERROR(VLOOKUP(tbl_Afwijkendeformaten[[#This Row],[Formaat (l x b x h)]],tbl_KeuzelijstFormaten[],4,FALSE),"")</f>
        <v>65</v>
      </c>
      <c r="F157" s="34" t="str">
        <f>IFERROR(VLOOKUP(tbl_Afwijkendeformaten[[#This Row],[Formaat (l x b x h)]],tbl_KeuzelijstFormaten[],5,FALSE),"")</f>
        <v>Liggende berging</v>
      </c>
      <c r="G157" s="34" t="s">
        <v>28</v>
      </c>
      <c r="H157" s="34" t="s">
        <v>29</v>
      </c>
      <c r="I157" s="43">
        <v>4</v>
      </c>
      <c r="J157" s="43" t="s">
        <v>30</v>
      </c>
      <c r="K157" s="43" t="s">
        <v>5</v>
      </c>
      <c r="L157" s="43">
        <v>11</v>
      </c>
    </row>
    <row r="158" spans="2:12" s="18" customFormat="1" ht="22.5" customHeight="1" x14ac:dyDescent="0.25">
      <c r="B158" s="48" t="s">
        <v>74</v>
      </c>
      <c r="C158" s="44">
        <f>IFERROR(VLOOKUP(tbl_Afwijkendeformaten[[#This Row],[Formaat (l x b x h)]],tbl_KeuzelijstFormaten[],2,FALSE),"")</f>
        <v>350</v>
      </c>
      <c r="D158" s="44">
        <f>IFERROR(VLOOKUP(tbl_Afwijkendeformaten[[#This Row],[Formaat (l x b x h)]],tbl_KeuzelijstFormaten[],3,FALSE),"")</f>
        <v>495</v>
      </c>
      <c r="E158" s="44">
        <f>IFERROR(VLOOKUP(tbl_Afwijkendeformaten[[#This Row],[Formaat (l x b x h)]],tbl_KeuzelijstFormaten[],4,FALSE),"")</f>
        <v>65</v>
      </c>
      <c r="F158" s="34" t="str">
        <f>IFERROR(VLOOKUP(tbl_Afwijkendeformaten[[#This Row],[Formaat (l x b x h)]],tbl_KeuzelijstFormaten[],5,FALSE),"")</f>
        <v>Liggende berging</v>
      </c>
      <c r="G158" s="34" t="s">
        <v>28</v>
      </c>
      <c r="H158" s="34" t="s">
        <v>29</v>
      </c>
      <c r="I158" s="43">
        <v>3</v>
      </c>
      <c r="J158" s="43" t="s">
        <v>30</v>
      </c>
      <c r="K158" s="43" t="s">
        <v>5</v>
      </c>
      <c r="L158" s="43">
        <v>10</v>
      </c>
    </row>
    <row r="159" spans="2:12" s="18" customFormat="1" ht="22.5" customHeight="1" x14ac:dyDescent="0.25">
      <c r="B159" s="48" t="s">
        <v>74</v>
      </c>
      <c r="C159" s="44">
        <f>IFERROR(VLOOKUP(tbl_Afwijkendeformaten[[#This Row],[Formaat (l x b x h)]],tbl_KeuzelijstFormaten[],2,FALSE),"")</f>
        <v>350</v>
      </c>
      <c r="D159" s="44">
        <f>IFERROR(VLOOKUP(tbl_Afwijkendeformaten[[#This Row],[Formaat (l x b x h)]],tbl_KeuzelijstFormaten[],3,FALSE),"")</f>
        <v>495</v>
      </c>
      <c r="E159" s="44">
        <f>IFERROR(VLOOKUP(tbl_Afwijkendeformaten[[#This Row],[Formaat (l x b x h)]],tbl_KeuzelijstFormaten[],4,FALSE),"")</f>
        <v>65</v>
      </c>
      <c r="F159" s="34" t="str">
        <f>IFERROR(VLOOKUP(tbl_Afwijkendeformaten[[#This Row],[Formaat (l x b x h)]],tbl_KeuzelijstFormaten[],5,FALSE),"")</f>
        <v>Liggende berging</v>
      </c>
      <c r="G159" s="34" t="s">
        <v>28</v>
      </c>
      <c r="H159" s="34" t="s">
        <v>29</v>
      </c>
      <c r="I159" s="43">
        <v>1</v>
      </c>
      <c r="J159" s="43" t="s">
        <v>30</v>
      </c>
      <c r="K159" s="43" t="s">
        <v>5</v>
      </c>
      <c r="L159" s="43">
        <v>9</v>
      </c>
    </row>
    <row r="160" spans="2:12" s="18" customFormat="1" ht="22.5" customHeight="1" x14ac:dyDescent="0.25">
      <c r="B160" s="48" t="s">
        <v>74</v>
      </c>
      <c r="C160" s="44">
        <f>IFERROR(VLOOKUP(tbl_Afwijkendeformaten[[#This Row],[Formaat (l x b x h)]],tbl_KeuzelijstFormaten[],2,FALSE),"")</f>
        <v>350</v>
      </c>
      <c r="D160" s="44">
        <f>IFERROR(VLOOKUP(tbl_Afwijkendeformaten[[#This Row],[Formaat (l x b x h)]],tbl_KeuzelijstFormaten[],3,FALSE),"")</f>
        <v>495</v>
      </c>
      <c r="E160" s="44">
        <f>IFERROR(VLOOKUP(tbl_Afwijkendeformaten[[#This Row],[Formaat (l x b x h)]],tbl_KeuzelijstFormaten[],4,FALSE),"")</f>
        <v>65</v>
      </c>
      <c r="F160" s="34" t="str">
        <f>IFERROR(VLOOKUP(tbl_Afwijkendeformaten[[#This Row],[Formaat (l x b x h)]],tbl_KeuzelijstFormaten[],5,FALSE),"")</f>
        <v>Liggende berging</v>
      </c>
      <c r="G160" s="34" t="s">
        <v>28</v>
      </c>
      <c r="H160" s="34" t="s">
        <v>29</v>
      </c>
      <c r="I160" s="43">
        <v>21</v>
      </c>
      <c r="J160" s="43" t="s">
        <v>30</v>
      </c>
      <c r="K160" s="43" t="s">
        <v>5</v>
      </c>
      <c r="L160" s="43">
        <v>5</v>
      </c>
    </row>
    <row r="161" spans="2:12" s="18" customFormat="1" ht="22.5" customHeight="1" x14ac:dyDescent="0.25">
      <c r="B161" s="48" t="s">
        <v>74</v>
      </c>
      <c r="C161" s="44">
        <f>IFERROR(VLOOKUP(tbl_Afwijkendeformaten[[#This Row],[Formaat (l x b x h)]],tbl_KeuzelijstFormaten[],2,FALSE),"")</f>
        <v>350</v>
      </c>
      <c r="D161" s="44">
        <f>IFERROR(VLOOKUP(tbl_Afwijkendeformaten[[#This Row],[Formaat (l x b x h)]],tbl_KeuzelijstFormaten[],3,FALSE),"")</f>
        <v>495</v>
      </c>
      <c r="E161" s="44">
        <f>IFERROR(VLOOKUP(tbl_Afwijkendeformaten[[#This Row],[Formaat (l x b x h)]],tbl_KeuzelijstFormaten[],4,FALSE),"")</f>
        <v>65</v>
      </c>
      <c r="F161" s="34" t="str">
        <f>IFERROR(VLOOKUP(tbl_Afwijkendeformaten[[#This Row],[Formaat (l x b x h)]],tbl_KeuzelijstFormaten[],5,FALSE),"")</f>
        <v>Liggende berging</v>
      </c>
      <c r="G161" s="34" t="s">
        <v>28</v>
      </c>
      <c r="H161" s="34" t="s">
        <v>29</v>
      </c>
      <c r="I161" s="43">
        <v>5</v>
      </c>
      <c r="J161" s="43" t="s">
        <v>30</v>
      </c>
      <c r="K161" s="43" t="s">
        <v>5</v>
      </c>
      <c r="L161" s="43">
        <v>40</v>
      </c>
    </row>
    <row r="162" spans="2:12" s="18" customFormat="1" ht="22.5" customHeight="1" x14ac:dyDescent="0.25">
      <c r="B162" s="48" t="s">
        <v>74</v>
      </c>
      <c r="C162" s="44">
        <f>IFERROR(VLOOKUP(tbl_Afwijkendeformaten[[#This Row],[Formaat (l x b x h)]],tbl_KeuzelijstFormaten[],2,FALSE),"")</f>
        <v>350</v>
      </c>
      <c r="D162" s="44">
        <f>IFERROR(VLOOKUP(tbl_Afwijkendeformaten[[#This Row],[Formaat (l x b x h)]],tbl_KeuzelijstFormaten[],3,FALSE),"")</f>
        <v>495</v>
      </c>
      <c r="E162" s="44">
        <f>IFERROR(VLOOKUP(tbl_Afwijkendeformaten[[#This Row],[Formaat (l x b x h)]],tbl_KeuzelijstFormaten[],4,FALSE),"")</f>
        <v>65</v>
      </c>
      <c r="F162" s="34" t="str">
        <f>IFERROR(VLOOKUP(tbl_Afwijkendeformaten[[#This Row],[Formaat (l x b x h)]],tbl_KeuzelijstFormaten[],5,FALSE),"")</f>
        <v>Liggende berging</v>
      </c>
      <c r="G162" s="34" t="s">
        <v>28</v>
      </c>
      <c r="H162" s="34" t="s">
        <v>29</v>
      </c>
      <c r="I162" s="43">
        <v>7</v>
      </c>
      <c r="J162" s="43" t="s">
        <v>30</v>
      </c>
      <c r="K162" s="43" t="s">
        <v>5</v>
      </c>
      <c r="L162" s="43">
        <v>39</v>
      </c>
    </row>
    <row r="163" spans="2:12" s="18" customFormat="1" ht="22.5" customHeight="1" x14ac:dyDescent="0.25">
      <c r="B163" s="48" t="s">
        <v>74</v>
      </c>
      <c r="C163" s="44">
        <f>IFERROR(VLOOKUP(tbl_Afwijkendeformaten[[#This Row],[Formaat (l x b x h)]],tbl_KeuzelijstFormaten[],2,FALSE),"")</f>
        <v>350</v>
      </c>
      <c r="D163" s="44">
        <f>IFERROR(VLOOKUP(tbl_Afwijkendeformaten[[#This Row],[Formaat (l x b x h)]],tbl_KeuzelijstFormaten[],3,FALSE),"")</f>
        <v>495</v>
      </c>
      <c r="E163" s="44">
        <f>IFERROR(VLOOKUP(tbl_Afwijkendeformaten[[#This Row],[Formaat (l x b x h)]],tbl_KeuzelijstFormaten[],4,FALSE),"")</f>
        <v>65</v>
      </c>
      <c r="F163" s="34" t="str">
        <f>IFERROR(VLOOKUP(tbl_Afwijkendeformaten[[#This Row],[Formaat (l x b x h)]],tbl_KeuzelijstFormaten[],5,FALSE),"")</f>
        <v>Liggende berging</v>
      </c>
      <c r="G163" s="34" t="s">
        <v>28</v>
      </c>
      <c r="H163" s="34" t="s">
        <v>29</v>
      </c>
      <c r="I163" s="43">
        <v>1</v>
      </c>
      <c r="J163" s="43" t="s">
        <v>30</v>
      </c>
      <c r="K163" s="43" t="s">
        <v>5</v>
      </c>
      <c r="L163" s="43">
        <v>36</v>
      </c>
    </row>
    <row r="164" spans="2:12" s="18" customFormat="1" ht="22.5" customHeight="1" x14ac:dyDescent="0.25">
      <c r="B164" s="48" t="s">
        <v>74</v>
      </c>
      <c r="C164" s="44">
        <f>IFERROR(VLOOKUP(tbl_Afwijkendeformaten[[#This Row],[Formaat (l x b x h)]],tbl_KeuzelijstFormaten[],2,FALSE),"")</f>
        <v>350</v>
      </c>
      <c r="D164" s="44">
        <f>IFERROR(VLOOKUP(tbl_Afwijkendeformaten[[#This Row],[Formaat (l x b x h)]],tbl_KeuzelijstFormaten[],3,FALSE),"")</f>
        <v>495</v>
      </c>
      <c r="E164" s="44">
        <f>IFERROR(VLOOKUP(tbl_Afwijkendeformaten[[#This Row],[Formaat (l x b x h)]],tbl_KeuzelijstFormaten[],4,FALSE),"")</f>
        <v>65</v>
      </c>
      <c r="F164" s="34" t="str">
        <f>IFERROR(VLOOKUP(tbl_Afwijkendeformaten[[#This Row],[Formaat (l x b x h)]],tbl_KeuzelijstFormaten[],5,FALSE),"")</f>
        <v>Liggende berging</v>
      </c>
      <c r="G164" s="34" t="s">
        <v>28</v>
      </c>
      <c r="H164" s="34" t="s">
        <v>29</v>
      </c>
      <c r="I164" s="43">
        <v>1</v>
      </c>
      <c r="J164" s="43" t="s">
        <v>30</v>
      </c>
      <c r="K164" s="43" t="s">
        <v>5</v>
      </c>
      <c r="L164" s="43">
        <v>35</v>
      </c>
    </row>
    <row r="165" spans="2:12" s="18" customFormat="1" ht="22.5" customHeight="1" x14ac:dyDescent="0.25">
      <c r="B165" s="48" t="s">
        <v>74</v>
      </c>
      <c r="C165" s="44">
        <f>IFERROR(VLOOKUP(tbl_Afwijkendeformaten[[#This Row],[Formaat (l x b x h)]],tbl_KeuzelijstFormaten[],2,FALSE),"")</f>
        <v>350</v>
      </c>
      <c r="D165" s="44">
        <f>IFERROR(VLOOKUP(tbl_Afwijkendeformaten[[#This Row],[Formaat (l x b x h)]],tbl_KeuzelijstFormaten[],3,FALSE),"")</f>
        <v>495</v>
      </c>
      <c r="E165" s="44">
        <f>IFERROR(VLOOKUP(tbl_Afwijkendeformaten[[#This Row],[Formaat (l x b x h)]],tbl_KeuzelijstFormaten[],4,FALSE),"")</f>
        <v>65</v>
      </c>
      <c r="F165" s="34" t="str">
        <f>IFERROR(VLOOKUP(tbl_Afwijkendeformaten[[#This Row],[Formaat (l x b x h)]],tbl_KeuzelijstFormaten[],5,FALSE),"")</f>
        <v>Liggende berging</v>
      </c>
      <c r="G165" s="34" t="s">
        <v>28</v>
      </c>
      <c r="H165" s="34" t="s">
        <v>29</v>
      </c>
      <c r="I165" s="43">
        <v>1</v>
      </c>
      <c r="J165" s="43" t="s">
        <v>30</v>
      </c>
      <c r="K165" s="43" t="s">
        <v>5</v>
      </c>
      <c r="L165" s="43">
        <v>33</v>
      </c>
    </row>
    <row r="166" spans="2:12" s="18" customFormat="1" ht="22.5" customHeight="1" x14ac:dyDescent="0.25">
      <c r="B166" s="48" t="s">
        <v>74</v>
      </c>
      <c r="C166" s="44">
        <f>IFERROR(VLOOKUP(tbl_Afwijkendeformaten[[#This Row],[Formaat (l x b x h)]],tbl_KeuzelijstFormaten[],2,FALSE),"")</f>
        <v>350</v>
      </c>
      <c r="D166" s="44">
        <f>IFERROR(VLOOKUP(tbl_Afwijkendeformaten[[#This Row],[Formaat (l x b x h)]],tbl_KeuzelijstFormaten[],3,FALSE),"")</f>
        <v>495</v>
      </c>
      <c r="E166" s="44">
        <f>IFERROR(VLOOKUP(tbl_Afwijkendeformaten[[#This Row],[Formaat (l x b x h)]],tbl_KeuzelijstFormaten[],4,FALSE),"")</f>
        <v>65</v>
      </c>
      <c r="F166" s="34" t="str">
        <f>IFERROR(VLOOKUP(tbl_Afwijkendeformaten[[#This Row],[Formaat (l x b x h)]],tbl_KeuzelijstFormaten[],5,FALSE),"")</f>
        <v>Liggende berging</v>
      </c>
      <c r="G166" s="34" t="s">
        <v>28</v>
      </c>
      <c r="H166" s="34" t="s">
        <v>29</v>
      </c>
      <c r="I166" s="43">
        <v>1</v>
      </c>
      <c r="J166" s="43" t="s">
        <v>30</v>
      </c>
      <c r="K166" s="43" t="s">
        <v>5</v>
      </c>
      <c r="L166" s="43">
        <v>31</v>
      </c>
    </row>
    <row r="167" spans="2:12" s="18" customFormat="1" ht="22.5" customHeight="1" x14ac:dyDescent="0.25">
      <c r="B167" s="48" t="s">
        <v>74</v>
      </c>
      <c r="C167" s="44">
        <f>IFERROR(VLOOKUP(tbl_Afwijkendeformaten[[#This Row],[Formaat (l x b x h)]],tbl_KeuzelijstFormaten[],2,FALSE),"")</f>
        <v>350</v>
      </c>
      <c r="D167" s="44">
        <f>IFERROR(VLOOKUP(tbl_Afwijkendeformaten[[#This Row],[Formaat (l x b x h)]],tbl_KeuzelijstFormaten[],3,FALSE),"")</f>
        <v>495</v>
      </c>
      <c r="E167" s="44">
        <f>IFERROR(VLOOKUP(tbl_Afwijkendeformaten[[#This Row],[Formaat (l x b x h)]],tbl_KeuzelijstFormaten[],4,FALSE),"")</f>
        <v>65</v>
      </c>
      <c r="F167" s="34" t="str">
        <f>IFERROR(VLOOKUP(tbl_Afwijkendeformaten[[#This Row],[Formaat (l x b x h)]],tbl_KeuzelijstFormaten[],5,FALSE),"")</f>
        <v>Liggende berging</v>
      </c>
      <c r="G167" s="34" t="s">
        <v>28</v>
      </c>
      <c r="H167" s="34" t="s">
        <v>29</v>
      </c>
      <c r="I167" s="43">
        <v>3</v>
      </c>
      <c r="J167" s="43" t="s">
        <v>30</v>
      </c>
      <c r="K167" s="43" t="s">
        <v>5</v>
      </c>
      <c r="L167" s="43">
        <v>30</v>
      </c>
    </row>
    <row r="168" spans="2:12" s="18" customFormat="1" ht="22.5" customHeight="1" x14ac:dyDescent="0.25">
      <c r="B168" s="48" t="s">
        <v>74</v>
      </c>
      <c r="C168" s="44">
        <f>IFERROR(VLOOKUP(tbl_Afwijkendeformaten[[#This Row],[Formaat (l x b x h)]],tbl_KeuzelijstFormaten[],2,FALSE),"")</f>
        <v>350</v>
      </c>
      <c r="D168" s="44">
        <f>IFERROR(VLOOKUP(tbl_Afwijkendeformaten[[#This Row],[Formaat (l x b x h)]],tbl_KeuzelijstFormaten[],3,FALSE),"")</f>
        <v>495</v>
      </c>
      <c r="E168" s="44">
        <f>IFERROR(VLOOKUP(tbl_Afwijkendeformaten[[#This Row],[Formaat (l x b x h)]],tbl_KeuzelijstFormaten[],4,FALSE),"")</f>
        <v>65</v>
      </c>
      <c r="F168" s="34" t="str">
        <f>IFERROR(VLOOKUP(tbl_Afwijkendeformaten[[#This Row],[Formaat (l x b x h)]],tbl_KeuzelijstFormaten[],5,FALSE),"")</f>
        <v>Liggende berging</v>
      </c>
      <c r="G168" s="34" t="s">
        <v>28</v>
      </c>
      <c r="H168" s="34" t="s">
        <v>29</v>
      </c>
      <c r="I168" s="43">
        <v>4</v>
      </c>
      <c r="J168" s="43" t="s">
        <v>30</v>
      </c>
      <c r="K168" s="43" t="s">
        <v>5</v>
      </c>
      <c r="L168" s="43">
        <v>65</v>
      </c>
    </row>
    <row r="169" spans="2:12" s="18" customFormat="1" ht="22.5" customHeight="1" x14ac:dyDescent="0.25">
      <c r="B169" s="48" t="s">
        <v>74</v>
      </c>
      <c r="C169" s="44">
        <f>IFERROR(VLOOKUP(tbl_Afwijkendeformaten[[#This Row],[Formaat (l x b x h)]],tbl_KeuzelijstFormaten[],2,FALSE),"")</f>
        <v>350</v>
      </c>
      <c r="D169" s="44">
        <f>IFERROR(VLOOKUP(tbl_Afwijkendeformaten[[#This Row],[Formaat (l x b x h)]],tbl_KeuzelijstFormaten[],3,FALSE),"")</f>
        <v>495</v>
      </c>
      <c r="E169" s="44">
        <f>IFERROR(VLOOKUP(tbl_Afwijkendeformaten[[#This Row],[Formaat (l x b x h)]],tbl_KeuzelijstFormaten[],4,FALSE),"")</f>
        <v>65</v>
      </c>
      <c r="F169" s="34" t="str">
        <f>IFERROR(VLOOKUP(tbl_Afwijkendeformaten[[#This Row],[Formaat (l x b x h)]],tbl_KeuzelijstFormaten[],5,FALSE),"")</f>
        <v>Liggende berging</v>
      </c>
      <c r="G169" s="34" t="s">
        <v>28</v>
      </c>
      <c r="H169" s="34" t="s">
        <v>29</v>
      </c>
      <c r="I169" s="43">
        <v>1</v>
      </c>
      <c r="J169" s="43" t="s">
        <v>30</v>
      </c>
      <c r="K169" s="43" t="s">
        <v>5</v>
      </c>
      <c r="L169" s="43">
        <v>64</v>
      </c>
    </row>
    <row r="170" spans="2:12" s="18" customFormat="1" ht="22.5" customHeight="1" x14ac:dyDescent="0.25">
      <c r="B170" s="48" t="s">
        <v>74</v>
      </c>
      <c r="C170" s="44">
        <f>IFERROR(VLOOKUP(tbl_Afwijkendeformaten[[#This Row],[Formaat (l x b x h)]],tbl_KeuzelijstFormaten[],2,FALSE),"")</f>
        <v>350</v>
      </c>
      <c r="D170" s="44">
        <f>IFERROR(VLOOKUP(tbl_Afwijkendeformaten[[#This Row],[Formaat (l x b x h)]],tbl_KeuzelijstFormaten[],3,FALSE),"")</f>
        <v>495</v>
      </c>
      <c r="E170" s="44">
        <f>IFERROR(VLOOKUP(tbl_Afwijkendeformaten[[#This Row],[Formaat (l x b x h)]],tbl_KeuzelijstFormaten[],4,FALSE),"")</f>
        <v>65</v>
      </c>
      <c r="F170" s="34" t="str">
        <f>IFERROR(VLOOKUP(tbl_Afwijkendeformaten[[#This Row],[Formaat (l x b x h)]],tbl_KeuzelijstFormaten[],5,FALSE),"")</f>
        <v>Liggende berging</v>
      </c>
      <c r="G170" s="34" t="s">
        <v>28</v>
      </c>
      <c r="H170" s="34" t="s">
        <v>29</v>
      </c>
      <c r="I170" s="43">
        <v>1</v>
      </c>
      <c r="J170" s="43" t="s">
        <v>30</v>
      </c>
      <c r="K170" s="43" t="s">
        <v>5</v>
      </c>
      <c r="L170" s="43">
        <v>62</v>
      </c>
    </row>
    <row r="171" spans="2:12" s="18" customFormat="1" ht="22.5" customHeight="1" x14ac:dyDescent="0.25">
      <c r="B171" s="48" t="s">
        <v>74</v>
      </c>
      <c r="C171" s="44">
        <f>IFERROR(VLOOKUP(tbl_Afwijkendeformaten[[#This Row],[Formaat (l x b x h)]],tbl_KeuzelijstFormaten[],2,FALSE),"")</f>
        <v>350</v>
      </c>
      <c r="D171" s="44">
        <f>IFERROR(VLOOKUP(tbl_Afwijkendeformaten[[#This Row],[Formaat (l x b x h)]],tbl_KeuzelijstFormaten[],3,FALSE),"")</f>
        <v>495</v>
      </c>
      <c r="E171" s="44">
        <f>IFERROR(VLOOKUP(tbl_Afwijkendeformaten[[#This Row],[Formaat (l x b x h)]],tbl_KeuzelijstFormaten[],4,FALSE),"")</f>
        <v>65</v>
      </c>
      <c r="F171" s="34" t="str">
        <f>IFERROR(VLOOKUP(tbl_Afwijkendeformaten[[#This Row],[Formaat (l x b x h)]],tbl_KeuzelijstFormaten[],5,FALSE),"")</f>
        <v>Liggende berging</v>
      </c>
      <c r="G171" s="34" t="s">
        <v>28</v>
      </c>
      <c r="H171" s="34" t="s">
        <v>29</v>
      </c>
      <c r="I171" s="43">
        <v>1</v>
      </c>
      <c r="J171" s="43" t="s">
        <v>30</v>
      </c>
      <c r="K171" s="43" t="s">
        <v>5</v>
      </c>
      <c r="L171" s="43">
        <v>61</v>
      </c>
    </row>
    <row r="172" spans="2:12" s="18" customFormat="1" ht="22.5" customHeight="1" x14ac:dyDescent="0.25">
      <c r="B172" s="48" t="s">
        <v>74</v>
      </c>
      <c r="C172" s="44">
        <f>IFERROR(VLOOKUP(tbl_Afwijkendeformaten[[#This Row],[Formaat (l x b x h)]],tbl_KeuzelijstFormaten[],2,FALSE),"")</f>
        <v>350</v>
      </c>
      <c r="D172" s="44">
        <f>IFERROR(VLOOKUP(tbl_Afwijkendeformaten[[#This Row],[Formaat (l x b x h)]],tbl_KeuzelijstFormaten[],3,FALSE),"")</f>
        <v>495</v>
      </c>
      <c r="E172" s="44">
        <f>IFERROR(VLOOKUP(tbl_Afwijkendeformaten[[#This Row],[Formaat (l x b x h)]],tbl_KeuzelijstFormaten[],4,FALSE),"")</f>
        <v>65</v>
      </c>
      <c r="F172" s="34" t="str">
        <f>IFERROR(VLOOKUP(tbl_Afwijkendeformaten[[#This Row],[Formaat (l x b x h)]],tbl_KeuzelijstFormaten[],5,FALSE),"")</f>
        <v>Liggende berging</v>
      </c>
      <c r="G172" s="34" t="s">
        <v>28</v>
      </c>
      <c r="H172" s="34" t="s">
        <v>29</v>
      </c>
      <c r="I172" s="43">
        <v>4</v>
      </c>
      <c r="J172" s="43" t="s">
        <v>30</v>
      </c>
      <c r="K172" s="43" t="s">
        <v>5</v>
      </c>
      <c r="L172" s="43">
        <v>61</v>
      </c>
    </row>
    <row r="173" spans="2:12" s="18" customFormat="1" ht="22.5" customHeight="1" x14ac:dyDescent="0.25">
      <c r="B173" s="48" t="s">
        <v>74</v>
      </c>
      <c r="C173" s="44">
        <f>IFERROR(VLOOKUP(tbl_Afwijkendeformaten[[#This Row],[Formaat (l x b x h)]],tbl_KeuzelijstFormaten[],2,FALSE),"")</f>
        <v>350</v>
      </c>
      <c r="D173" s="44">
        <f>IFERROR(VLOOKUP(tbl_Afwijkendeformaten[[#This Row],[Formaat (l x b x h)]],tbl_KeuzelijstFormaten[],3,FALSE),"")</f>
        <v>495</v>
      </c>
      <c r="E173" s="44">
        <f>IFERROR(VLOOKUP(tbl_Afwijkendeformaten[[#This Row],[Formaat (l x b x h)]],tbl_KeuzelijstFormaten[],4,FALSE),"")</f>
        <v>65</v>
      </c>
      <c r="F173" s="34" t="str">
        <f>IFERROR(VLOOKUP(tbl_Afwijkendeformaten[[#This Row],[Formaat (l x b x h)]],tbl_KeuzelijstFormaten[],5,FALSE),"")</f>
        <v>Liggende berging</v>
      </c>
      <c r="G173" s="34" t="s">
        <v>28</v>
      </c>
      <c r="H173" s="34" t="s">
        <v>29</v>
      </c>
      <c r="I173" s="43">
        <v>14</v>
      </c>
      <c r="J173" s="43" t="s">
        <v>30</v>
      </c>
      <c r="K173" s="43" t="s">
        <v>5</v>
      </c>
      <c r="L173" s="43">
        <v>60</v>
      </c>
    </row>
    <row r="174" spans="2:12" s="18" customFormat="1" ht="22.5" customHeight="1" x14ac:dyDescent="0.25">
      <c r="B174" s="48" t="s">
        <v>74</v>
      </c>
      <c r="C174" s="44">
        <f>IFERROR(VLOOKUP(tbl_Afwijkendeformaten[[#This Row],[Formaat (l x b x h)]],tbl_KeuzelijstFormaten[],2,FALSE),"")</f>
        <v>350</v>
      </c>
      <c r="D174" s="44">
        <f>IFERROR(VLOOKUP(tbl_Afwijkendeformaten[[#This Row],[Formaat (l x b x h)]],tbl_KeuzelijstFormaten[],3,FALSE),"")</f>
        <v>495</v>
      </c>
      <c r="E174" s="44">
        <f>IFERROR(VLOOKUP(tbl_Afwijkendeformaten[[#This Row],[Formaat (l x b x h)]],tbl_KeuzelijstFormaten[],4,FALSE),"")</f>
        <v>65</v>
      </c>
      <c r="F174" s="34" t="str">
        <f>IFERROR(VLOOKUP(tbl_Afwijkendeformaten[[#This Row],[Formaat (l x b x h)]],tbl_KeuzelijstFormaten[],5,FALSE),"")</f>
        <v>Liggende berging</v>
      </c>
      <c r="G174" s="34" t="s">
        <v>28</v>
      </c>
      <c r="H174" s="34" t="s">
        <v>29</v>
      </c>
      <c r="I174" s="43">
        <v>1</v>
      </c>
      <c r="J174" s="43" t="s">
        <v>30</v>
      </c>
      <c r="K174" s="43" t="s">
        <v>5</v>
      </c>
      <c r="L174" s="43">
        <v>59</v>
      </c>
    </row>
    <row r="175" spans="2:12" s="18" customFormat="1" ht="22.5" customHeight="1" x14ac:dyDescent="0.25">
      <c r="B175" s="48" t="s">
        <v>74</v>
      </c>
      <c r="C175" s="44">
        <f>IFERROR(VLOOKUP(tbl_Afwijkendeformaten[[#This Row],[Formaat (l x b x h)]],tbl_KeuzelijstFormaten[],2,FALSE),"")</f>
        <v>350</v>
      </c>
      <c r="D175" s="44">
        <f>IFERROR(VLOOKUP(tbl_Afwijkendeformaten[[#This Row],[Formaat (l x b x h)]],tbl_KeuzelijstFormaten[],3,FALSE),"")</f>
        <v>495</v>
      </c>
      <c r="E175" s="44">
        <f>IFERROR(VLOOKUP(tbl_Afwijkendeformaten[[#This Row],[Formaat (l x b x h)]],tbl_KeuzelijstFormaten[],4,FALSE),"")</f>
        <v>65</v>
      </c>
      <c r="F175" s="34" t="str">
        <f>IFERROR(VLOOKUP(tbl_Afwijkendeformaten[[#This Row],[Formaat (l x b x h)]],tbl_KeuzelijstFormaten[],5,FALSE),"")</f>
        <v>Liggende berging</v>
      </c>
      <c r="G175" s="34" t="s">
        <v>28</v>
      </c>
      <c r="H175" s="34" t="s">
        <v>29</v>
      </c>
      <c r="I175" s="43">
        <v>8</v>
      </c>
      <c r="J175" s="43" t="s">
        <v>30</v>
      </c>
      <c r="K175" s="43" t="s">
        <v>5</v>
      </c>
      <c r="L175" s="43">
        <v>59</v>
      </c>
    </row>
    <row r="176" spans="2:12" s="18" customFormat="1" ht="22.5" customHeight="1" x14ac:dyDescent="0.25">
      <c r="B176" s="48" t="s">
        <v>74</v>
      </c>
      <c r="C176" s="44">
        <f>IFERROR(VLOOKUP(tbl_Afwijkendeformaten[[#This Row],[Formaat (l x b x h)]],tbl_KeuzelijstFormaten[],2,FALSE),"")</f>
        <v>350</v>
      </c>
      <c r="D176" s="44">
        <f>IFERROR(VLOOKUP(tbl_Afwijkendeformaten[[#This Row],[Formaat (l x b x h)]],tbl_KeuzelijstFormaten[],3,FALSE),"")</f>
        <v>495</v>
      </c>
      <c r="E176" s="44">
        <f>IFERROR(VLOOKUP(tbl_Afwijkendeformaten[[#This Row],[Formaat (l x b x h)]],tbl_KeuzelijstFormaten[],4,FALSE),"")</f>
        <v>65</v>
      </c>
      <c r="F176" s="34" t="str">
        <f>IFERROR(VLOOKUP(tbl_Afwijkendeformaten[[#This Row],[Formaat (l x b x h)]],tbl_KeuzelijstFormaten[],5,FALSE),"")</f>
        <v>Liggende berging</v>
      </c>
      <c r="G176" s="34" t="s">
        <v>28</v>
      </c>
      <c r="H176" s="34" t="s">
        <v>29</v>
      </c>
      <c r="I176" s="43">
        <v>2</v>
      </c>
      <c r="J176" s="43" t="s">
        <v>30</v>
      </c>
      <c r="K176" s="43" t="s">
        <v>5</v>
      </c>
      <c r="L176" s="43">
        <v>55</v>
      </c>
    </row>
    <row r="177" spans="2:12" s="18" customFormat="1" ht="22.5" customHeight="1" x14ac:dyDescent="0.25">
      <c r="B177" s="48" t="s">
        <v>75</v>
      </c>
      <c r="C177" s="44">
        <f>IFERROR(VLOOKUP(tbl_Afwijkendeformaten[[#This Row],[Formaat (l x b x h)]],tbl_KeuzelijstFormaten[],2,FALSE),"")</f>
        <v>355</v>
      </c>
      <c r="D177" s="44">
        <f>IFERROR(VLOOKUP(tbl_Afwijkendeformaten[[#This Row],[Formaat (l x b x h)]],tbl_KeuzelijstFormaten[],3,FALSE),"")</f>
        <v>495</v>
      </c>
      <c r="E177" s="44">
        <f>IFERROR(VLOOKUP(tbl_Afwijkendeformaten[[#This Row],[Formaat (l x b x h)]],tbl_KeuzelijstFormaten[],4,FALSE),"")</f>
        <v>60</v>
      </c>
      <c r="F177" s="34" t="str">
        <f>IFERROR(VLOOKUP(tbl_Afwijkendeformaten[[#This Row],[Formaat (l x b x h)]],tbl_KeuzelijstFormaten[],5,FALSE),"")</f>
        <v>Liggende berging</v>
      </c>
      <c r="G177" s="34" t="s">
        <v>28</v>
      </c>
      <c r="H177" s="34" t="s">
        <v>29</v>
      </c>
      <c r="I177" s="43">
        <f>(0+5+1+0)</f>
        <v>6</v>
      </c>
      <c r="J177" s="43" t="s">
        <v>30</v>
      </c>
      <c r="K177" s="43" t="s">
        <v>5</v>
      </c>
      <c r="L177" s="43" t="s">
        <v>48</v>
      </c>
    </row>
    <row r="178" spans="2:12" s="18" customFormat="1" ht="22.5" customHeight="1" x14ac:dyDescent="0.25">
      <c r="B178" s="48" t="s">
        <v>75</v>
      </c>
      <c r="C178" s="44">
        <f>IFERROR(VLOOKUP(tbl_Afwijkendeformaten[[#This Row],[Formaat (l x b x h)]],tbl_KeuzelijstFormaten[],2,FALSE),"")</f>
        <v>355</v>
      </c>
      <c r="D178" s="44">
        <f>IFERROR(VLOOKUP(tbl_Afwijkendeformaten[[#This Row],[Formaat (l x b x h)]],tbl_KeuzelijstFormaten[],3,FALSE),"")</f>
        <v>495</v>
      </c>
      <c r="E178" s="44">
        <f>IFERROR(VLOOKUP(tbl_Afwijkendeformaten[[#This Row],[Formaat (l x b x h)]],tbl_KeuzelijstFormaten[],4,FALSE),"")</f>
        <v>60</v>
      </c>
      <c r="F178" s="34" t="str">
        <f>IFERROR(VLOOKUP(tbl_Afwijkendeformaten[[#This Row],[Formaat (l x b x h)]],tbl_KeuzelijstFormaten[],5,FALSE),"")</f>
        <v>Liggende berging</v>
      </c>
      <c r="G178" s="34" t="s">
        <v>28</v>
      </c>
      <c r="H178" s="34" t="s">
        <v>29</v>
      </c>
      <c r="I178" s="43">
        <v>1</v>
      </c>
      <c r="J178" s="43" t="s">
        <v>30</v>
      </c>
      <c r="K178" s="43" t="s">
        <v>5</v>
      </c>
      <c r="L178" s="43" t="s">
        <v>48</v>
      </c>
    </row>
    <row r="179" spans="2:12" s="18" customFormat="1" ht="22.5" customHeight="1" x14ac:dyDescent="0.25">
      <c r="B179" s="48" t="s">
        <v>75</v>
      </c>
      <c r="C179" s="44">
        <f>IFERROR(VLOOKUP(tbl_Afwijkendeformaten[[#This Row],[Formaat (l x b x h)]],tbl_KeuzelijstFormaten[],2,FALSE),"")</f>
        <v>355</v>
      </c>
      <c r="D179" s="44">
        <f>IFERROR(VLOOKUP(tbl_Afwijkendeformaten[[#This Row],[Formaat (l x b x h)]],tbl_KeuzelijstFormaten[],3,FALSE),"")</f>
        <v>495</v>
      </c>
      <c r="E179" s="44">
        <f>IFERROR(VLOOKUP(tbl_Afwijkendeformaten[[#This Row],[Formaat (l x b x h)]],tbl_KeuzelijstFormaten[],4,FALSE),"")</f>
        <v>60</v>
      </c>
      <c r="F179" s="34" t="str">
        <f>IFERROR(VLOOKUP(tbl_Afwijkendeformaten[[#This Row],[Formaat (l x b x h)]],tbl_KeuzelijstFormaten[],5,FALSE),"")</f>
        <v>Liggende berging</v>
      </c>
      <c r="G179" s="34" t="s">
        <v>28</v>
      </c>
      <c r="H179" s="34" t="s">
        <v>29</v>
      </c>
      <c r="I179" s="43">
        <v>2</v>
      </c>
      <c r="J179" s="43" t="s">
        <v>30</v>
      </c>
      <c r="K179" s="43" t="s">
        <v>5</v>
      </c>
      <c r="L179" s="43">
        <v>18</v>
      </c>
    </row>
    <row r="180" spans="2:12" s="18" customFormat="1" ht="22.5" customHeight="1" x14ac:dyDescent="0.25">
      <c r="B180" s="49" t="s">
        <v>75</v>
      </c>
      <c r="C180" s="44">
        <f>IFERROR(VLOOKUP(tbl_Afwijkendeformaten[[#This Row],[Formaat (l x b x h)]],tbl_KeuzelijstFormaten[],2,FALSE),"")</f>
        <v>355</v>
      </c>
      <c r="D180" s="44">
        <f>IFERROR(VLOOKUP(tbl_Afwijkendeformaten[[#This Row],[Formaat (l x b x h)]],tbl_KeuzelijstFormaten[],3,FALSE),"")</f>
        <v>495</v>
      </c>
      <c r="E180" s="44">
        <f>IFERROR(VLOOKUP(tbl_Afwijkendeformaten[[#This Row],[Formaat (l x b x h)]],tbl_KeuzelijstFormaten[],4,FALSE),"")</f>
        <v>60</v>
      </c>
      <c r="F180" s="34" t="str">
        <f>IFERROR(VLOOKUP(tbl_Afwijkendeformaten[[#This Row],[Formaat (l x b x h)]],tbl_KeuzelijstFormaten[],5,FALSE),"")</f>
        <v>Liggende berging</v>
      </c>
      <c r="G180" s="34" t="s">
        <v>28</v>
      </c>
      <c r="H180" s="34" t="s">
        <v>29</v>
      </c>
      <c r="I180" s="34">
        <v>1</v>
      </c>
      <c r="J180" s="34" t="s">
        <v>33</v>
      </c>
      <c r="K180" s="43" t="s">
        <v>5</v>
      </c>
      <c r="L180" s="34">
        <v>34</v>
      </c>
    </row>
    <row r="181" spans="2:12" s="18" customFormat="1" ht="22.5" customHeight="1" x14ac:dyDescent="0.25">
      <c r="B181" s="48" t="s">
        <v>75</v>
      </c>
      <c r="C181" s="44">
        <f>IFERROR(VLOOKUP(tbl_Afwijkendeformaten[[#This Row],[Formaat (l x b x h)]],tbl_KeuzelijstFormaten[],2,FALSE),"")</f>
        <v>355</v>
      </c>
      <c r="D181" s="44">
        <f>IFERROR(VLOOKUP(tbl_Afwijkendeformaten[[#This Row],[Formaat (l x b x h)]],tbl_KeuzelijstFormaten[],3,FALSE),"")</f>
        <v>495</v>
      </c>
      <c r="E181" s="44">
        <f>IFERROR(VLOOKUP(tbl_Afwijkendeformaten[[#This Row],[Formaat (l x b x h)]],tbl_KeuzelijstFormaten[],4,FALSE),"")</f>
        <v>60</v>
      </c>
      <c r="F181" s="34" t="str">
        <f>IFERROR(VLOOKUP(tbl_Afwijkendeformaten[[#This Row],[Formaat (l x b x h)]],tbl_KeuzelijstFormaten[],5,FALSE),"")</f>
        <v>Liggende berging</v>
      </c>
      <c r="G181" s="34" t="s">
        <v>28</v>
      </c>
      <c r="H181" s="34" t="s">
        <v>29</v>
      </c>
      <c r="I181" s="43">
        <v>1</v>
      </c>
      <c r="J181" s="43" t="s">
        <v>33</v>
      </c>
      <c r="K181" s="43" t="s">
        <v>5</v>
      </c>
      <c r="L181" s="43">
        <v>14</v>
      </c>
    </row>
    <row r="182" spans="2:12" s="18" customFormat="1" ht="22.5" customHeight="1" x14ac:dyDescent="0.25">
      <c r="B182" s="48" t="s">
        <v>75</v>
      </c>
      <c r="C182" s="44">
        <f>IFERROR(VLOOKUP(tbl_Afwijkendeformaten[[#This Row],[Formaat (l x b x h)]],tbl_KeuzelijstFormaten[],2,FALSE),"")</f>
        <v>355</v>
      </c>
      <c r="D182" s="44">
        <f>IFERROR(VLOOKUP(tbl_Afwijkendeformaten[[#This Row],[Formaat (l x b x h)]],tbl_KeuzelijstFormaten[],3,FALSE),"")</f>
        <v>495</v>
      </c>
      <c r="E182" s="44">
        <f>IFERROR(VLOOKUP(tbl_Afwijkendeformaten[[#This Row],[Formaat (l x b x h)]],tbl_KeuzelijstFormaten[],4,FALSE),"")</f>
        <v>60</v>
      </c>
      <c r="F182" s="34" t="str">
        <f>IFERROR(VLOOKUP(tbl_Afwijkendeformaten[[#This Row],[Formaat (l x b x h)]],tbl_KeuzelijstFormaten[],5,FALSE),"")</f>
        <v>Liggende berging</v>
      </c>
      <c r="G182" s="34" t="s">
        <v>28</v>
      </c>
      <c r="H182" s="34" t="s">
        <v>29</v>
      </c>
      <c r="I182" s="43">
        <v>2</v>
      </c>
      <c r="J182" s="43" t="s">
        <v>30</v>
      </c>
      <c r="K182" s="43" t="s">
        <v>5</v>
      </c>
      <c r="L182" s="43">
        <v>13</v>
      </c>
    </row>
    <row r="183" spans="2:12" s="18" customFormat="1" ht="22.5" customHeight="1" x14ac:dyDescent="0.25">
      <c r="B183" s="48" t="s">
        <v>75</v>
      </c>
      <c r="C183" s="44">
        <f>IFERROR(VLOOKUP(tbl_Afwijkendeformaten[[#This Row],[Formaat (l x b x h)]],tbl_KeuzelijstFormaten[],2,FALSE),"")</f>
        <v>355</v>
      </c>
      <c r="D183" s="44">
        <f>IFERROR(VLOOKUP(tbl_Afwijkendeformaten[[#This Row],[Formaat (l x b x h)]],tbl_KeuzelijstFormaten[],3,FALSE),"")</f>
        <v>495</v>
      </c>
      <c r="E183" s="44">
        <f>IFERROR(VLOOKUP(tbl_Afwijkendeformaten[[#This Row],[Formaat (l x b x h)]],tbl_KeuzelijstFormaten[],4,FALSE),"")</f>
        <v>60</v>
      </c>
      <c r="F183" s="34" t="str">
        <f>IFERROR(VLOOKUP(tbl_Afwijkendeformaten[[#This Row],[Formaat (l x b x h)]],tbl_KeuzelijstFormaten[],5,FALSE),"")</f>
        <v>Liggende berging</v>
      </c>
      <c r="G183" s="34" t="s">
        <v>28</v>
      </c>
      <c r="H183" s="34" t="s">
        <v>29</v>
      </c>
      <c r="I183" s="43">
        <v>10</v>
      </c>
      <c r="J183" s="43" t="s">
        <v>30</v>
      </c>
      <c r="K183" s="43" t="s">
        <v>5</v>
      </c>
      <c r="L183" s="43">
        <v>11</v>
      </c>
    </row>
    <row r="184" spans="2:12" s="18" customFormat="1" ht="22.5" customHeight="1" x14ac:dyDescent="0.25">
      <c r="B184" s="48" t="s">
        <v>75</v>
      </c>
      <c r="C184" s="44">
        <f>IFERROR(VLOOKUP(tbl_Afwijkendeformaten[[#This Row],[Formaat (l x b x h)]],tbl_KeuzelijstFormaten[],2,FALSE),"")</f>
        <v>355</v>
      </c>
      <c r="D184" s="44">
        <f>IFERROR(VLOOKUP(tbl_Afwijkendeformaten[[#This Row],[Formaat (l x b x h)]],tbl_KeuzelijstFormaten[],3,FALSE),"")</f>
        <v>495</v>
      </c>
      <c r="E184" s="44">
        <f>IFERROR(VLOOKUP(tbl_Afwijkendeformaten[[#This Row],[Formaat (l x b x h)]],tbl_KeuzelijstFormaten[],4,FALSE),"")</f>
        <v>60</v>
      </c>
      <c r="F184" s="34" t="str">
        <f>IFERROR(VLOOKUP(tbl_Afwijkendeformaten[[#This Row],[Formaat (l x b x h)]],tbl_KeuzelijstFormaten[],5,FALSE),"")</f>
        <v>Liggende berging</v>
      </c>
      <c r="G184" s="34" t="s">
        <v>28</v>
      </c>
      <c r="H184" s="34" t="s">
        <v>29</v>
      </c>
      <c r="I184" s="43">
        <v>5</v>
      </c>
      <c r="J184" s="43" t="s">
        <v>30</v>
      </c>
      <c r="K184" s="43" t="s">
        <v>5</v>
      </c>
      <c r="L184" s="43">
        <v>3</v>
      </c>
    </row>
    <row r="185" spans="2:12" s="18" customFormat="1" ht="22.5" customHeight="1" x14ac:dyDescent="0.25">
      <c r="B185" s="48" t="s">
        <v>75</v>
      </c>
      <c r="C185" s="44">
        <f>IFERROR(VLOOKUP(tbl_Afwijkendeformaten[[#This Row],[Formaat (l x b x h)]],tbl_KeuzelijstFormaten[],2,FALSE),"")</f>
        <v>355</v>
      </c>
      <c r="D185" s="44">
        <f>IFERROR(VLOOKUP(tbl_Afwijkendeformaten[[#This Row],[Formaat (l x b x h)]],tbl_KeuzelijstFormaten[],3,FALSE),"")</f>
        <v>495</v>
      </c>
      <c r="E185" s="44">
        <f>IFERROR(VLOOKUP(tbl_Afwijkendeformaten[[#This Row],[Formaat (l x b x h)]],tbl_KeuzelijstFormaten[],4,FALSE),"")</f>
        <v>60</v>
      </c>
      <c r="F185" s="34" t="str">
        <f>IFERROR(VLOOKUP(tbl_Afwijkendeformaten[[#This Row],[Formaat (l x b x h)]],tbl_KeuzelijstFormaten[],5,FALSE),"")</f>
        <v>Liggende berging</v>
      </c>
      <c r="G185" s="34" t="s">
        <v>28</v>
      </c>
      <c r="H185" s="34" t="s">
        <v>29</v>
      </c>
      <c r="I185" s="43">
        <v>14</v>
      </c>
      <c r="J185" s="43" t="s">
        <v>30</v>
      </c>
      <c r="K185" s="43" t="s">
        <v>5</v>
      </c>
      <c r="L185" s="43">
        <v>60</v>
      </c>
    </row>
    <row r="186" spans="2:12" s="18" customFormat="1" ht="22.5" customHeight="1" x14ac:dyDescent="0.25">
      <c r="B186" s="48" t="s">
        <v>75</v>
      </c>
      <c r="C186" s="44">
        <f>IFERROR(VLOOKUP(tbl_Afwijkendeformaten[[#This Row],[Formaat (l x b x h)]],tbl_KeuzelijstFormaten[],2,FALSE),"")</f>
        <v>355</v>
      </c>
      <c r="D186" s="44">
        <f>IFERROR(VLOOKUP(tbl_Afwijkendeformaten[[#This Row],[Formaat (l x b x h)]],tbl_KeuzelijstFormaten[],3,FALSE),"")</f>
        <v>495</v>
      </c>
      <c r="E186" s="44">
        <f>IFERROR(VLOOKUP(tbl_Afwijkendeformaten[[#This Row],[Formaat (l x b x h)]],tbl_KeuzelijstFormaten[],4,FALSE),"")</f>
        <v>60</v>
      </c>
      <c r="F186" s="34" t="str">
        <f>IFERROR(VLOOKUP(tbl_Afwijkendeformaten[[#This Row],[Formaat (l x b x h)]],tbl_KeuzelijstFormaten[],5,FALSE),"")</f>
        <v>Liggende berging</v>
      </c>
      <c r="G186" s="34" t="s">
        <v>28</v>
      </c>
      <c r="H186" s="34" t="s">
        <v>29</v>
      </c>
      <c r="I186" s="43">
        <v>3</v>
      </c>
      <c r="J186" s="43" t="s">
        <v>30</v>
      </c>
      <c r="K186" s="43" t="s">
        <v>5</v>
      </c>
      <c r="L186" s="43">
        <v>60</v>
      </c>
    </row>
    <row r="187" spans="2:12" s="18" customFormat="1" ht="22.5" customHeight="1" x14ac:dyDescent="0.25">
      <c r="B187" s="48" t="s">
        <v>75</v>
      </c>
      <c r="C187" s="44">
        <f>IFERROR(VLOOKUP(tbl_Afwijkendeformaten[[#This Row],[Formaat (l x b x h)]],tbl_KeuzelijstFormaten[],2,FALSE),"")</f>
        <v>355</v>
      </c>
      <c r="D187" s="44">
        <f>IFERROR(VLOOKUP(tbl_Afwijkendeformaten[[#This Row],[Formaat (l x b x h)]],tbl_KeuzelijstFormaten[],3,FALSE),"")</f>
        <v>495</v>
      </c>
      <c r="E187" s="44">
        <f>IFERROR(VLOOKUP(tbl_Afwijkendeformaten[[#This Row],[Formaat (l x b x h)]],tbl_KeuzelijstFormaten[],4,FALSE),"")</f>
        <v>60</v>
      </c>
      <c r="F187" s="34" t="str">
        <f>IFERROR(VLOOKUP(tbl_Afwijkendeformaten[[#This Row],[Formaat (l x b x h)]],tbl_KeuzelijstFormaten[],5,FALSE),"")</f>
        <v>Liggende berging</v>
      </c>
      <c r="G187" s="34" t="s">
        <v>28</v>
      </c>
      <c r="H187" s="34" t="s">
        <v>29</v>
      </c>
      <c r="I187" s="43">
        <v>2</v>
      </c>
      <c r="J187" s="43" t="s">
        <v>35</v>
      </c>
      <c r="K187" s="43"/>
      <c r="L187" s="43">
        <v>14</v>
      </c>
    </row>
    <row r="188" spans="2:12" s="18" customFormat="1" ht="22.5" customHeight="1" x14ac:dyDescent="0.25">
      <c r="B188" s="48" t="s">
        <v>75</v>
      </c>
      <c r="C188" s="44">
        <f>IFERROR(VLOOKUP(tbl_Afwijkendeformaten[[#This Row],[Formaat (l x b x h)]],tbl_KeuzelijstFormaten[],2,FALSE),"")</f>
        <v>355</v>
      </c>
      <c r="D188" s="44">
        <f>IFERROR(VLOOKUP(tbl_Afwijkendeformaten[[#This Row],[Formaat (l x b x h)]],tbl_KeuzelijstFormaten[],3,FALSE),"")</f>
        <v>495</v>
      </c>
      <c r="E188" s="44">
        <f>IFERROR(VLOOKUP(tbl_Afwijkendeformaten[[#This Row],[Formaat (l x b x h)]],tbl_KeuzelijstFormaten[],4,FALSE),"")</f>
        <v>60</v>
      </c>
      <c r="F188" s="34" t="str">
        <f>IFERROR(VLOOKUP(tbl_Afwijkendeformaten[[#This Row],[Formaat (l x b x h)]],tbl_KeuzelijstFormaten[],5,FALSE),"")</f>
        <v>Liggende berging</v>
      </c>
      <c r="G188" s="34" t="s">
        <v>28</v>
      </c>
      <c r="H188" s="34" t="s">
        <v>29</v>
      </c>
      <c r="I188" s="43">
        <v>1</v>
      </c>
      <c r="J188" s="43" t="s">
        <v>35</v>
      </c>
      <c r="K188" s="43"/>
      <c r="L188" s="43">
        <v>17</v>
      </c>
    </row>
    <row r="189" spans="2:12" s="18" customFormat="1" ht="22.5" customHeight="1" x14ac:dyDescent="0.25">
      <c r="B189" s="48" t="s">
        <v>75</v>
      </c>
      <c r="C189" s="44">
        <f>IFERROR(VLOOKUP(tbl_Afwijkendeformaten[[#This Row],[Formaat (l x b x h)]],tbl_KeuzelijstFormaten[],2,FALSE),"")</f>
        <v>355</v>
      </c>
      <c r="D189" s="44">
        <f>IFERROR(VLOOKUP(tbl_Afwijkendeformaten[[#This Row],[Formaat (l x b x h)]],tbl_KeuzelijstFormaten[],3,FALSE),"")</f>
        <v>495</v>
      </c>
      <c r="E189" s="44">
        <f>IFERROR(VLOOKUP(tbl_Afwijkendeformaten[[#This Row],[Formaat (l x b x h)]],tbl_KeuzelijstFormaten[],4,FALSE),"")</f>
        <v>60</v>
      </c>
      <c r="F189" s="34" t="str">
        <f>IFERROR(VLOOKUP(tbl_Afwijkendeformaten[[#This Row],[Formaat (l x b x h)]],tbl_KeuzelijstFormaten[],5,FALSE),"")</f>
        <v>Liggende berging</v>
      </c>
      <c r="G189" s="34" t="s">
        <v>28</v>
      </c>
      <c r="H189" s="34" t="s">
        <v>29</v>
      </c>
      <c r="I189" s="43">
        <v>1</v>
      </c>
      <c r="J189" s="43" t="s">
        <v>35</v>
      </c>
      <c r="K189" s="43"/>
      <c r="L189" s="43">
        <v>18</v>
      </c>
    </row>
    <row r="190" spans="2:12" s="18" customFormat="1" ht="22.5" customHeight="1" x14ac:dyDescent="0.25">
      <c r="B190" s="48" t="s">
        <v>75</v>
      </c>
      <c r="C190" s="44">
        <f>IFERROR(VLOOKUP(tbl_Afwijkendeformaten[[#This Row],[Formaat (l x b x h)]],tbl_KeuzelijstFormaten[],2,FALSE),"")</f>
        <v>355</v>
      </c>
      <c r="D190" s="44">
        <f>IFERROR(VLOOKUP(tbl_Afwijkendeformaten[[#This Row],[Formaat (l x b x h)]],tbl_KeuzelijstFormaten[],3,FALSE),"")</f>
        <v>495</v>
      </c>
      <c r="E190" s="44">
        <f>IFERROR(VLOOKUP(tbl_Afwijkendeformaten[[#This Row],[Formaat (l x b x h)]],tbl_KeuzelijstFormaten[],4,FALSE),"")</f>
        <v>60</v>
      </c>
      <c r="F190" s="34" t="str">
        <f>IFERROR(VLOOKUP(tbl_Afwijkendeformaten[[#This Row],[Formaat (l x b x h)]],tbl_KeuzelijstFormaten[],5,FALSE),"")</f>
        <v>Liggende berging</v>
      </c>
      <c r="G190" s="34" t="s">
        <v>28</v>
      </c>
      <c r="H190" s="34" t="s">
        <v>29</v>
      </c>
      <c r="I190" s="43">
        <v>2</v>
      </c>
      <c r="J190" s="43" t="s">
        <v>35</v>
      </c>
      <c r="K190" s="43"/>
      <c r="L190" s="43">
        <v>21</v>
      </c>
    </row>
    <row r="191" spans="2:12" s="18" customFormat="1" ht="22.5" customHeight="1" x14ac:dyDescent="0.25">
      <c r="B191" s="48" t="s">
        <v>75</v>
      </c>
      <c r="C191" s="44">
        <f>IFERROR(VLOOKUP(tbl_Afwijkendeformaten[[#This Row],[Formaat (l x b x h)]],tbl_KeuzelijstFormaten[],2,FALSE),"")</f>
        <v>355</v>
      </c>
      <c r="D191" s="44">
        <f>IFERROR(VLOOKUP(tbl_Afwijkendeformaten[[#This Row],[Formaat (l x b x h)]],tbl_KeuzelijstFormaten[],3,FALSE),"")</f>
        <v>495</v>
      </c>
      <c r="E191" s="44">
        <f>IFERROR(VLOOKUP(tbl_Afwijkendeformaten[[#This Row],[Formaat (l x b x h)]],tbl_KeuzelijstFormaten[],4,FALSE),"")</f>
        <v>60</v>
      </c>
      <c r="F191" s="34" t="str">
        <f>IFERROR(VLOOKUP(tbl_Afwijkendeformaten[[#This Row],[Formaat (l x b x h)]],tbl_KeuzelijstFormaten[],5,FALSE),"")</f>
        <v>Liggende berging</v>
      </c>
      <c r="G191" s="34" t="s">
        <v>28</v>
      </c>
      <c r="H191" s="34" t="s">
        <v>29</v>
      </c>
      <c r="I191" s="43">
        <v>1</v>
      </c>
      <c r="J191" s="43" t="s">
        <v>35</v>
      </c>
      <c r="K191" s="43"/>
      <c r="L191" s="43">
        <v>26</v>
      </c>
    </row>
    <row r="192" spans="2:12" s="18" customFormat="1" ht="22.5" customHeight="1" x14ac:dyDescent="0.25">
      <c r="B192" s="48" t="s">
        <v>75</v>
      </c>
      <c r="C192" s="44">
        <f>IFERROR(VLOOKUP(tbl_Afwijkendeformaten[[#This Row],[Formaat (l x b x h)]],tbl_KeuzelijstFormaten[],2,FALSE),"")</f>
        <v>355</v>
      </c>
      <c r="D192" s="44">
        <f>IFERROR(VLOOKUP(tbl_Afwijkendeformaten[[#This Row],[Formaat (l x b x h)]],tbl_KeuzelijstFormaten[],3,FALSE),"")</f>
        <v>495</v>
      </c>
      <c r="E192" s="44">
        <f>IFERROR(VLOOKUP(tbl_Afwijkendeformaten[[#This Row],[Formaat (l x b x h)]],tbl_KeuzelijstFormaten[],4,FALSE),"")</f>
        <v>60</v>
      </c>
      <c r="F192" s="34" t="str">
        <f>IFERROR(VLOOKUP(tbl_Afwijkendeformaten[[#This Row],[Formaat (l x b x h)]],tbl_KeuzelijstFormaten[],5,FALSE),"")</f>
        <v>Liggende berging</v>
      </c>
      <c r="G192" s="34" t="s">
        <v>28</v>
      </c>
      <c r="H192" s="34" t="s">
        <v>29</v>
      </c>
      <c r="I192" s="43">
        <v>1</v>
      </c>
      <c r="J192" s="43" t="s">
        <v>35</v>
      </c>
      <c r="K192" s="43"/>
      <c r="L192" s="43">
        <v>28</v>
      </c>
    </row>
    <row r="193" spans="2:12" s="18" customFormat="1" ht="22.5" customHeight="1" x14ac:dyDescent="0.25">
      <c r="B193" s="48" t="s">
        <v>75</v>
      </c>
      <c r="C193" s="44">
        <f>IFERROR(VLOOKUP(tbl_Afwijkendeformaten[[#This Row],[Formaat (l x b x h)]],tbl_KeuzelijstFormaten[],2,FALSE),"")</f>
        <v>355</v>
      </c>
      <c r="D193" s="44">
        <f>IFERROR(VLOOKUP(tbl_Afwijkendeformaten[[#This Row],[Formaat (l x b x h)]],tbl_KeuzelijstFormaten[],3,FALSE),"")</f>
        <v>495</v>
      </c>
      <c r="E193" s="44">
        <f>IFERROR(VLOOKUP(tbl_Afwijkendeformaten[[#This Row],[Formaat (l x b x h)]],tbl_KeuzelijstFormaten[],4,FALSE),"")</f>
        <v>60</v>
      </c>
      <c r="F193" s="34" t="str">
        <f>IFERROR(VLOOKUP(tbl_Afwijkendeformaten[[#This Row],[Formaat (l x b x h)]],tbl_KeuzelijstFormaten[],5,FALSE),"")</f>
        <v>Liggende berging</v>
      </c>
      <c r="G193" s="34" t="s">
        <v>28</v>
      </c>
      <c r="H193" s="34" t="s">
        <v>29</v>
      </c>
      <c r="I193" s="43">
        <v>1</v>
      </c>
      <c r="J193" s="43" t="s">
        <v>35</v>
      </c>
      <c r="K193" s="43"/>
      <c r="L193" s="43">
        <v>31</v>
      </c>
    </row>
    <row r="194" spans="2:12" s="18" customFormat="1" ht="22.5" customHeight="1" x14ac:dyDescent="0.25">
      <c r="B194" s="48" t="s">
        <v>76</v>
      </c>
      <c r="C194" s="44">
        <f>IFERROR(VLOOKUP(tbl_Afwijkendeformaten[[#This Row],[Formaat (l x b x h)]],tbl_KeuzelijstFormaten[],2,FALSE),"")</f>
        <v>355</v>
      </c>
      <c r="D194" s="44">
        <f>IFERROR(VLOOKUP(tbl_Afwijkendeformaten[[#This Row],[Formaat (l x b x h)]],tbl_KeuzelijstFormaten[],3,FALSE),"")</f>
        <v>495</v>
      </c>
      <c r="E194" s="44">
        <f>IFERROR(VLOOKUP(tbl_Afwijkendeformaten[[#This Row],[Formaat (l x b x h)]],tbl_KeuzelijstFormaten[],4,FALSE),"")</f>
        <v>30</v>
      </c>
      <c r="F194" s="34" t="str">
        <f>IFERROR(VLOOKUP(tbl_Afwijkendeformaten[[#This Row],[Formaat (l x b x h)]],tbl_KeuzelijstFormaten[],5,FALSE),"")</f>
        <v>Liggende berging</v>
      </c>
      <c r="G194" s="34" t="s">
        <v>28</v>
      </c>
      <c r="H194" s="34" t="s">
        <v>29</v>
      </c>
      <c r="I194" s="43">
        <v>1</v>
      </c>
      <c r="J194" s="43" t="s">
        <v>35</v>
      </c>
      <c r="K194" s="43"/>
      <c r="L194" s="43">
        <v>20</v>
      </c>
    </row>
    <row r="195" spans="2:12" s="18" customFormat="1" ht="22.5" customHeight="1" x14ac:dyDescent="0.25">
      <c r="B195" s="48" t="s">
        <v>75</v>
      </c>
      <c r="C195" s="44">
        <f>IFERROR(VLOOKUP(tbl_Afwijkendeformaten[[#This Row],[Formaat (l x b x h)]],tbl_KeuzelijstFormaten[],2,FALSE),"")</f>
        <v>355</v>
      </c>
      <c r="D195" s="44">
        <f>IFERROR(VLOOKUP(tbl_Afwijkendeformaten[[#This Row],[Formaat (l x b x h)]],tbl_KeuzelijstFormaten[],3,FALSE),"")</f>
        <v>495</v>
      </c>
      <c r="E195" s="44">
        <f>IFERROR(VLOOKUP(tbl_Afwijkendeformaten[[#This Row],[Formaat (l x b x h)]],tbl_KeuzelijstFormaten[],4,FALSE),"")</f>
        <v>60</v>
      </c>
      <c r="F195" s="34" t="str">
        <f>IFERROR(VLOOKUP(tbl_Afwijkendeformaten[[#This Row],[Formaat (l x b x h)]],tbl_KeuzelijstFormaten[],5,FALSE),"")</f>
        <v>Liggende berging</v>
      </c>
      <c r="G195" s="34" t="s">
        <v>28</v>
      </c>
      <c r="H195" s="34" t="s">
        <v>29</v>
      </c>
      <c r="I195" s="43">
        <v>1</v>
      </c>
      <c r="J195" s="43" t="s">
        <v>30</v>
      </c>
      <c r="K195" s="43" t="s">
        <v>5</v>
      </c>
      <c r="L195" s="43">
        <v>57</v>
      </c>
    </row>
    <row r="196" spans="2:12" s="18" customFormat="1" ht="22.5" customHeight="1" x14ac:dyDescent="0.25">
      <c r="B196" s="48" t="s">
        <v>75</v>
      </c>
      <c r="C196" s="44">
        <f>IFERROR(VLOOKUP(tbl_Afwijkendeformaten[[#This Row],[Formaat (l x b x h)]],tbl_KeuzelijstFormaten[],2,FALSE),"")</f>
        <v>355</v>
      </c>
      <c r="D196" s="44">
        <f>IFERROR(VLOOKUP(tbl_Afwijkendeformaten[[#This Row],[Formaat (l x b x h)]],tbl_KeuzelijstFormaten[],3,FALSE),"")</f>
        <v>495</v>
      </c>
      <c r="E196" s="44">
        <f>IFERROR(VLOOKUP(tbl_Afwijkendeformaten[[#This Row],[Formaat (l x b x h)]],tbl_KeuzelijstFormaten[],4,FALSE),"")</f>
        <v>60</v>
      </c>
      <c r="F196" s="34" t="str">
        <f>IFERROR(VLOOKUP(tbl_Afwijkendeformaten[[#This Row],[Formaat (l x b x h)]],tbl_KeuzelijstFormaten[],5,FALSE),"")</f>
        <v>Liggende berging</v>
      </c>
      <c r="G196" s="34" t="s">
        <v>28</v>
      </c>
      <c r="H196" s="34" t="s">
        <v>29</v>
      </c>
      <c r="I196" s="43">
        <v>4</v>
      </c>
      <c r="J196" s="43" t="s">
        <v>30</v>
      </c>
      <c r="K196" s="43" t="s">
        <v>5</v>
      </c>
      <c r="L196" s="43">
        <v>54</v>
      </c>
    </row>
    <row r="197" spans="2:12" s="18" customFormat="1" ht="22.5" customHeight="1" x14ac:dyDescent="0.25">
      <c r="B197" s="48" t="s">
        <v>75</v>
      </c>
      <c r="C197" s="44">
        <f>IFERROR(VLOOKUP(tbl_Afwijkendeformaten[[#This Row],[Formaat (l x b x h)]],tbl_KeuzelijstFormaten[],2,FALSE),"")</f>
        <v>355</v>
      </c>
      <c r="D197" s="44">
        <f>IFERROR(VLOOKUP(tbl_Afwijkendeformaten[[#This Row],[Formaat (l x b x h)]],tbl_KeuzelijstFormaten[],3,FALSE),"")</f>
        <v>495</v>
      </c>
      <c r="E197" s="44">
        <f>IFERROR(VLOOKUP(tbl_Afwijkendeformaten[[#This Row],[Formaat (l x b x h)]],tbl_KeuzelijstFormaten[],4,FALSE),"")</f>
        <v>60</v>
      </c>
      <c r="F197" s="34" t="str">
        <f>IFERROR(VLOOKUP(tbl_Afwijkendeformaten[[#This Row],[Formaat (l x b x h)]],tbl_KeuzelijstFormaten[],5,FALSE),"")</f>
        <v>Liggende berging</v>
      </c>
      <c r="G197" s="34" t="s">
        <v>28</v>
      </c>
      <c r="H197" s="34" t="s">
        <v>29</v>
      </c>
      <c r="I197" s="43">
        <v>1</v>
      </c>
      <c r="J197" s="43" t="s">
        <v>35</v>
      </c>
      <c r="K197" s="43" t="s">
        <v>5</v>
      </c>
      <c r="L197" s="43">
        <v>13</v>
      </c>
    </row>
    <row r="198" spans="2:12" s="18" customFormat="1" ht="22.5" customHeight="1" x14ac:dyDescent="0.25">
      <c r="B198" s="48" t="s">
        <v>77</v>
      </c>
      <c r="C198" s="44">
        <f>IFERROR(VLOOKUP(tbl_Afwijkendeformaten[[#This Row],[Formaat (l x b x h)]],tbl_KeuzelijstFormaten[],2,FALSE),"")</f>
        <v>360</v>
      </c>
      <c r="D198" s="44">
        <f>IFERROR(VLOOKUP(tbl_Afwijkendeformaten[[#This Row],[Formaat (l x b x h)]],tbl_KeuzelijstFormaten[],3,FALSE),"")</f>
        <v>360</v>
      </c>
      <c r="E198" s="44">
        <f>IFERROR(VLOOKUP(tbl_Afwijkendeformaten[[#This Row],[Formaat (l x b x h)]],tbl_KeuzelijstFormaten[],4,FALSE),"")</f>
        <v>25</v>
      </c>
      <c r="F198" s="34" t="str">
        <f>IFERROR(VLOOKUP(tbl_Afwijkendeformaten[[#This Row],[Formaat (l x b x h)]],tbl_KeuzelijstFormaten[],5,FALSE),"")</f>
        <v>los stuk in omslag</v>
      </c>
      <c r="G198" s="34" t="s">
        <v>28</v>
      </c>
      <c r="H198" s="34" t="s">
        <v>29</v>
      </c>
      <c r="I198" s="43">
        <v>2</v>
      </c>
      <c r="J198" s="43" t="s">
        <v>33</v>
      </c>
      <c r="K198" s="43" t="s">
        <v>5</v>
      </c>
      <c r="L198" s="43">
        <v>3</v>
      </c>
    </row>
    <row r="199" spans="2:12" s="18" customFormat="1" ht="22.5" customHeight="1" x14ac:dyDescent="0.25">
      <c r="B199" s="48" t="s">
        <v>78</v>
      </c>
      <c r="C199" s="44">
        <f>IFERROR(VLOOKUP(tbl_Afwijkendeformaten[[#This Row],[Formaat (l x b x h)]],tbl_KeuzelijstFormaten[],2,FALSE),"")</f>
        <v>360</v>
      </c>
      <c r="D199" s="44">
        <f>IFERROR(VLOOKUP(tbl_Afwijkendeformaten[[#This Row],[Formaat (l x b x h)]],tbl_KeuzelijstFormaten[],3,FALSE),"")</f>
        <v>480</v>
      </c>
      <c r="E199" s="44">
        <f>IFERROR(VLOOKUP(tbl_Afwijkendeformaten[[#This Row],[Formaat (l x b x h)]],tbl_KeuzelijstFormaten[],4,FALSE),"")</f>
        <v>15</v>
      </c>
      <c r="F199" s="34" t="str">
        <f>IFERROR(VLOOKUP(tbl_Afwijkendeformaten[[#This Row],[Formaat (l x b x h)]],tbl_KeuzelijstFormaten[],5,FALSE),"")</f>
        <v>liggende berging (boek)</v>
      </c>
      <c r="G199" s="34" t="s">
        <v>28</v>
      </c>
      <c r="H199" s="34" t="s">
        <v>29</v>
      </c>
      <c r="I199" s="43">
        <v>40</v>
      </c>
      <c r="J199" s="43" t="s">
        <v>33</v>
      </c>
      <c r="K199" s="43" t="s">
        <v>5</v>
      </c>
      <c r="L199" s="43">
        <v>13</v>
      </c>
    </row>
    <row r="200" spans="2:12" s="18" customFormat="1" ht="22.5" customHeight="1" x14ac:dyDescent="0.25">
      <c r="B200" s="48" t="s">
        <v>79</v>
      </c>
      <c r="C200" s="44">
        <f>IFERROR(VLOOKUP(tbl_Afwijkendeformaten[[#This Row],[Formaat (l x b x h)]],tbl_KeuzelijstFormaten[],2,FALSE),"")</f>
        <v>360</v>
      </c>
      <c r="D200" s="44">
        <f>IFERROR(VLOOKUP(tbl_Afwijkendeformaten[[#This Row],[Formaat (l x b x h)]],tbl_KeuzelijstFormaten[],3,FALSE),"")</f>
        <v>480</v>
      </c>
      <c r="E200" s="44">
        <f>IFERROR(VLOOKUP(tbl_Afwijkendeformaten[[#This Row],[Formaat (l x b x h)]],tbl_KeuzelijstFormaten[],4,FALSE),"")</f>
        <v>30</v>
      </c>
      <c r="F200" s="34" t="str">
        <f>IFERROR(VLOOKUP(tbl_Afwijkendeformaten[[#This Row],[Formaat (l x b x h)]],tbl_KeuzelijstFormaten[],5,FALSE),"")</f>
        <v>liggende berging (boek)</v>
      </c>
      <c r="G200" s="34" t="s">
        <v>28</v>
      </c>
      <c r="H200" s="34" t="s">
        <v>29</v>
      </c>
      <c r="I200" s="43">
        <v>8</v>
      </c>
      <c r="J200" s="43" t="s">
        <v>33</v>
      </c>
      <c r="K200" s="43" t="s">
        <v>5</v>
      </c>
      <c r="L200" s="43">
        <v>13</v>
      </c>
    </row>
    <row r="201" spans="2:12" s="18" customFormat="1" ht="22.5" customHeight="1" x14ac:dyDescent="0.25">
      <c r="B201" s="50" t="s">
        <v>80</v>
      </c>
      <c r="C201" s="44">
        <f>IFERROR(VLOOKUP(tbl_Afwijkendeformaten[[#This Row],[Formaat (l x b x h)]],tbl_KeuzelijstFormaten[],2,FALSE),"")</f>
        <v>360</v>
      </c>
      <c r="D201" s="44">
        <f>IFERROR(VLOOKUP(tbl_Afwijkendeformaten[[#This Row],[Formaat (l x b x h)]],tbl_KeuzelijstFormaten[],3,FALSE),"")</f>
        <v>500</v>
      </c>
      <c r="E201" s="44">
        <f>IFERROR(VLOOKUP(tbl_Afwijkendeformaten[[#This Row],[Formaat (l x b x h)]],tbl_KeuzelijstFormaten[],4,FALSE),"")</f>
        <v>65</v>
      </c>
      <c r="F201" s="34" t="str">
        <f>IFERROR(VLOOKUP(tbl_Afwijkendeformaten[[#This Row],[Formaat (l x b x h)]],tbl_KeuzelijstFormaten[],5,FALSE),"")</f>
        <v>Liggende berging</v>
      </c>
      <c r="G201" s="51" t="s">
        <v>28</v>
      </c>
      <c r="H201" s="51" t="s">
        <v>29</v>
      </c>
      <c r="I201" s="52">
        <v>2</v>
      </c>
      <c r="J201" s="52" t="s">
        <v>33</v>
      </c>
      <c r="K201" s="43" t="s">
        <v>5</v>
      </c>
      <c r="L201" s="53">
        <v>14</v>
      </c>
    </row>
    <row r="202" spans="2:12" s="18" customFormat="1" ht="22.5" customHeight="1" x14ac:dyDescent="0.25">
      <c r="B202" s="50" t="s">
        <v>81</v>
      </c>
      <c r="C202" s="44">
        <f>IFERROR(VLOOKUP(tbl_Afwijkendeformaten[[#This Row],[Formaat (l x b x h)]],tbl_KeuzelijstFormaten[],2,FALSE),"")</f>
        <v>365</v>
      </c>
      <c r="D202" s="44">
        <f>IFERROR(VLOOKUP(tbl_Afwijkendeformaten[[#This Row],[Formaat (l x b x h)]],tbl_KeuzelijstFormaten[],3,FALSE),"")</f>
        <v>530</v>
      </c>
      <c r="E202" s="44">
        <f>IFERROR(VLOOKUP(tbl_Afwijkendeformaten[[#This Row],[Formaat (l x b x h)]],tbl_KeuzelijstFormaten[],4,FALSE),"")</f>
        <v>60</v>
      </c>
      <c r="F202" s="34" t="str">
        <f>IFERROR(VLOOKUP(tbl_Afwijkendeformaten[[#This Row],[Formaat (l x b x h)]],tbl_KeuzelijstFormaten[],5,FALSE),"")</f>
        <v>Liggende berging</v>
      </c>
      <c r="G202" s="51" t="s">
        <v>28</v>
      </c>
      <c r="H202" s="51" t="s">
        <v>29</v>
      </c>
      <c r="I202" s="52">
        <v>2</v>
      </c>
      <c r="J202" s="52" t="s">
        <v>30</v>
      </c>
      <c r="K202" s="43" t="s">
        <v>5</v>
      </c>
      <c r="L202" s="53" t="s">
        <v>48</v>
      </c>
    </row>
    <row r="203" spans="2:12" s="18" customFormat="1" ht="22.5" customHeight="1" x14ac:dyDescent="0.25">
      <c r="B203" s="50" t="s">
        <v>81</v>
      </c>
      <c r="C203" s="44">
        <f>IFERROR(VLOOKUP(tbl_Afwijkendeformaten[[#This Row],[Formaat (l x b x h)]],tbl_KeuzelijstFormaten[],2,FALSE),"")</f>
        <v>365</v>
      </c>
      <c r="D203" s="44">
        <f>IFERROR(VLOOKUP(tbl_Afwijkendeformaten[[#This Row],[Formaat (l x b x h)]],tbl_KeuzelijstFormaten[],3,FALSE),"")</f>
        <v>530</v>
      </c>
      <c r="E203" s="44">
        <f>IFERROR(VLOOKUP(tbl_Afwijkendeformaten[[#This Row],[Formaat (l x b x h)]],tbl_KeuzelijstFormaten[],4,FALSE),"")</f>
        <v>60</v>
      </c>
      <c r="F203" s="34" t="str">
        <f>IFERROR(VLOOKUP(tbl_Afwijkendeformaten[[#This Row],[Formaat (l x b x h)]],tbl_KeuzelijstFormaten[],5,FALSE),"")</f>
        <v>Liggende berging</v>
      </c>
      <c r="G203" s="51" t="s">
        <v>28</v>
      </c>
      <c r="H203" s="51" t="s">
        <v>29</v>
      </c>
      <c r="I203" s="52">
        <v>10</v>
      </c>
      <c r="J203" s="52" t="s">
        <v>30</v>
      </c>
      <c r="K203" s="43" t="s">
        <v>5</v>
      </c>
      <c r="L203" s="53">
        <v>42</v>
      </c>
    </row>
    <row r="204" spans="2:12" s="18" customFormat="1" ht="22.5" customHeight="1" x14ac:dyDescent="0.25">
      <c r="B204" s="50" t="s">
        <v>81</v>
      </c>
      <c r="C204" s="44">
        <f>IFERROR(VLOOKUP(tbl_Afwijkendeformaten[[#This Row],[Formaat (l x b x h)]],tbl_KeuzelijstFormaten[],2,FALSE),"")</f>
        <v>365</v>
      </c>
      <c r="D204" s="44">
        <f>IFERROR(VLOOKUP(tbl_Afwijkendeformaten[[#This Row],[Formaat (l x b x h)]],tbl_KeuzelijstFormaten[],3,FALSE),"")</f>
        <v>530</v>
      </c>
      <c r="E204" s="44">
        <f>IFERROR(VLOOKUP(tbl_Afwijkendeformaten[[#This Row],[Formaat (l x b x h)]],tbl_KeuzelijstFormaten[],4,FALSE),"")</f>
        <v>60</v>
      </c>
      <c r="F204" s="34" t="str">
        <f>IFERROR(VLOOKUP(tbl_Afwijkendeformaten[[#This Row],[Formaat (l x b x h)]],tbl_KeuzelijstFormaten[],5,FALSE),"")</f>
        <v>Liggende berging</v>
      </c>
      <c r="G204" s="34" t="s">
        <v>28</v>
      </c>
      <c r="H204" s="51" t="s">
        <v>29</v>
      </c>
      <c r="I204" s="52">
        <f>27+21+21+28</f>
        <v>97</v>
      </c>
      <c r="J204" s="52" t="s">
        <v>30</v>
      </c>
      <c r="K204" s="43" t="s">
        <v>5</v>
      </c>
      <c r="L204" s="53">
        <v>41</v>
      </c>
    </row>
    <row r="205" spans="2:12" s="18" customFormat="1" ht="22.5" customHeight="1" x14ac:dyDescent="0.25">
      <c r="B205" s="50" t="s">
        <v>82</v>
      </c>
      <c r="C205" s="44">
        <f>IFERROR(VLOOKUP(tbl_Afwijkendeformaten[[#This Row],[Formaat (l x b x h)]],tbl_KeuzelijstFormaten[],2,FALSE),"")</f>
        <v>365</v>
      </c>
      <c r="D205" s="44">
        <f>IFERROR(VLOOKUP(tbl_Afwijkendeformaten[[#This Row],[Formaat (l x b x h)]],tbl_KeuzelijstFormaten[],3,FALSE),"")</f>
        <v>605</v>
      </c>
      <c r="E205" s="44">
        <f>IFERROR(VLOOKUP(tbl_Afwijkendeformaten[[#This Row],[Formaat (l x b x h)]],tbl_KeuzelijstFormaten[],4,FALSE),"")</f>
        <v>40</v>
      </c>
      <c r="F205" s="34" t="str">
        <f>IFERROR(VLOOKUP(tbl_Afwijkendeformaten[[#This Row],[Formaat (l x b x h)]],tbl_KeuzelijstFormaten[],5,FALSE),"")</f>
        <v>Liggende berging</v>
      </c>
      <c r="G205" s="51" t="s">
        <v>28</v>
      </c>
      <c r="H205" s="51" t="s">
        <v>29</v>
      </c>
      <c r="I205" s="52">
        <v>1</v>
      </c>
      <c r="J205" s="52" t="s">
        <v>35</v>
      </c>
      <c r="K205" s="43"/>
      <c r="L205" s="53">
        <v>38</v>
      </c>
    </row>
    <row r="206" spans="2:12" s="18" customFormat="1" ht="22.5" customHeight="1" x14ac:dyDescent="0.25">
      <c r="B206" s="48" t="s">
        <v>83</v>
      </c>
      <c r="C206" s="44">
        <f>IFERROR(VLOOKUP(tbl_Afwijkendeformaten[[#This Row],[Formaat (l x b x h)]],tbl_KeuzelijstFormaten[],2,FALSE),"")</f>
        <v>370</v>
      </c>
      <c r="D206" s="44">
        <f>IFERROR(VLOOKUP(tbl_Afwijkendeformaten[[#This Row],[Formaat (l x b x h)]],tbl_KeuzelijstFormaten[],3,FALSE),"")</f>
        <v>165</v>
      </c>
      <c r="E206" s="44">
        <f>IFERROR(VLOOKUP(tbl_Afwijkendeformaten[[#This Row],[Formaat (l x b x h)]],tbl_KeuzelijstFormaten[],4,FALSE),"")</f>
        <v>120</v>
      </c>
      <c r="F206" s="34" t="str">
        <f>IFERROR(VLOOKUP(tbl_Afwijkendeformaten[[#This Row],[Formaat (l x b x h)]],tbl_KeuzelijstFormaten[],5,FALSE),"")</f>
        <v>Microfiche-doos</v>
      </c>
      <c r="G206" s="34" t="s">
        <v>28</v>
      </c>
      <c r="H206" s="34" t="s">
        <v>29</v>
      </c>
      <c r="I206" s="43">
        <v>14</v>
      </c>
      <c r="J206" s="43" t="s">
        <v>30</v>
      </c>
      <c r="K206" s="43" t="s">
        <v>5</v>
      </c>
      <c r="L206" s="43">
        <v>27</v>
      </c>
    </row>
    <row r="207" spans="2:12" s="18" customFormat="1" ht="22.5" customHeight="1" x14ac:dyDescent="0.25">
      <c r="B207" s="50" t="s">
        <v>83</v>
      </c>
      <c r="C207" s="44">
        <f>IFERROR(VLOOKUP(tbl_Afwijkendeformaten[[#This Row],[Formaat (l x b x h)]],tbl_KeuzelijstFormaten[],2,FALSE),"")</f>
        <v>370</v>
      </c>
      <c r="D207" s="44">
        <f>IFERROR(VLOOKUP(tbl_Afwijkendeformaten[[#This Row],[Formaat (l x b x h)]],tbl_KeuzelijstFormaten[],3,FALSE),"")</f>
        <v>165</v>
      </c>
      <c r="E207" s="44">
        <f>IFERROR(VLOOKUP(tbl_Afwijkendeformaten[[#This Row],[Formaat (l x b x h)]],tbl_KeuzelijstFormaten[],4,FALSE),"")</f>
        <v>120</v>
      </c>
      <c r="F207" s="34" t="str">
        <f>IFERROR(VLOOKUP(tbl_Afwijkendeformaten[[#This Row],[Formaat (l x b x h)]],tbl_KeuzelijstFormaten[],5,FALSE),"")</f>
        <v>Microfiche-doos</v>
      </c>
      <c r="G207" s="51" t="s">
        <v>28</v>
      </c>
      <c r="H207" s="51"/>
      <c r="I207" s="52">
        <v>3</v>
      </c>
      <c r="J207" s="52" t="s">
        <v>33</v>
      </c>
      <c r="K207" s="43" t="s">
        <v>5</v>
      </c>
      <c r="L207" s="53">
        <v>8</v>
      </c>
    </row>
    <row r="208" spans="2:12" s="18" customFormat="1" ht="22.5" customHeight="1" x14ac:dyDescent="0.25">
      <c r="B208" s="50" t="s">
        <v>83</v>
      </c>
      <c r="C208" s="44">
        <f>IFERROR(VLOOKUP(tbl_Afwijkendeformaten[[#This Row],[Formaat (l x b x h)]],tbl_KeuzelijstFormaten[],2,FALSE),"")</f>
        <v>370</v>
      </c>
      <c r="D208" s="44">
        <f>IFERROR(VLOOKUP(tbl_Afwijkendeformaten[[#This Row],[Formaat (l x b x h)]],tbl_KeuzelijstFormaten[],3,FALSE),"")</f>
        <v>165</v>
      </c>
      <c r="E208" s="44">
        <f>IFERROR(VLOOKUP(tbl_Afwijkendeformaten[[#This Row],[Formaat (l x b x h)]],tbl_KeuzelijstFormaten[],4,FALSE),"")</f>
        <v>120</v>
      </c>
      <c r="F208" s="34" t="str">
        <f>IFERROR(VLOOKUP(tbl_Afwijkendeformaten[[#This Row],[Formaat (l x b x h)]],tbl_KeuzelijstFormaten[],5,FALSE),"")</f>
        <v>Microfiche-doos</v>
      </c>
      <c r="G208" s="51" t="s">
        <v>28</v>
      </c>
      <c r="H208" s="51" t="s">
        <v>29</v>
      </c>
      <c r="I208" s="52">
        <v>40</v>
      </c>
      <c r="J208" s="52" t="s">
        <v>30</v>
      </c>
      <c r="K208" s="43" t="s">
        <v>5</v>
      </c>
      <c r="L208" s="53">
        <v>66</v>
      </c>
    </row>
    <row r="209" spans="2:12" s="18" customFormat="1" ht="22.5" customHeight="1" x14ac:dyDescent="0.25">
      <c r="B209" s="50" t="s">
        <v>84</v>
      </c>
      <c r="C209" s="44">
        <f>IFERROR(VLOOKUP(tbl_Afwijkendeformaten[[#This Row],[Formaat (l x b x h)]],tbl_KeuzelijstFormaten[],2,FALSE),"")</f>
        <v>375</v>
      </c>
      <c r="D209" s="44">
        <f>IFERROR(VLOOKUP(tbl_Afwijkendeformaten[[#This Row],[Formaat (l x b x h)]],tbl_KeuzelijstFormaten[],3,FALSE),"")</f>
        <v>500</v>
      </c>
      <c r="E209" s="44">
        <f>IFERROR(VLOOKUP(tbl_Afwijkendeformaten[[#This Row],[Formaat (l x b x h)]],tbl_KeuzelijstFormaten[],4,FALSE),"")</f>
        <v>120</v>
      </c>
      <c r="F209" s="34" t="str">
        <f>IFERROR(VLOOKUP(tbl_Afwijkendeformaten[[#This Row],[Formaat (l x b x h)]],tbl_KeuzelijstFormaten[],5,FALSE),"")</f>
        <v>Liggende berging</v>
      </c>
      <c r="G209" s="51" t="s">
        <v>28</v>
      </c>
      <c r="H209" s="51" t="s">
        <v>29</v>
      </c>
      <c r="I209" s="52">
        <v>3</v>
      </c>
      <c r="J209" s="52" t="s">
        <v>35</v>
      </c>
      <c r="K209" s="43"/>
      <c r="L209" s="53">
        <v>35</v>
      </c>
    </row>
    <row r="210" spans="2:12" s="18" customFormat="1" ht="22.5" customHeight="1" x14ac:dyDescent="0.25">
      <c r="B210" s="50" t="s">
        <v>84</v>
      </c>
      <c r="C210" s="44">
        <f>IFERROR(VLOOKUP(tbl_Afwijkendeformaten[[#This Row],[Formaat (l x b x h)]],tbl_KeuzelijstFormaten[],2,FALSE),"")</f>
        <v>375</v>
      </c>
      <c r="D210" s="44">
        <f>IFERROR(VLOOKUP(tbl_Afwijkendeformaten[[#This Row],[Formaat (l x b x h)]],tbl_KeuzelijstFormaten[],3,FALSE),"")</f>
        <v>500</v>
      </c>
      <c r="E210" s="44">
        <f>IFERROR(VLOOKUP(tbl_Afwijkendeformaten[[#This Row],[Formaat (l x b x h)]],tbl_KeuzelijstFormaten[],4,FALSE),"")</f>
        <v>120</v>
      </c>
      <c r="F210" s="34" t="str">
        <f>IFERROR(VLOOKUP(tbl_Afwijkendeformaten[[#This Row],[Formaat (l x b x h)]],tbl_KeuzelijstFormaten[],5,FALSE),"")</f>
        <v>Liggende berging</v>
      </c>
      <c r="G210" s="51" t="s">
        <v>28</v>
      </c>
      <c r="H210" s="51" t="s">
        <v>29</v>
      </c>
      <c r="I210" s="52">
        <v>3</v>
      </c>
      <c r="J210" s="52" t="s">
        <v>35</v>
      </c>
      <c r="K210" s="43"/>
      <c r="L210" s="53">
        <v>36</v>
      </c>
    </row>
    <row r="211" spans="2:12" s="18" customFormat="1" ht="22.5" customHeight="1" x14ac:dyDescent="0.25">
      <c r="B211" s="48" t="s">
        <v>84</v>
      </c>
      <c r="C211" s="44">
        <f>IFERROR(VLOOKUP(tbl_Afwijkendeformaten[[#This Row],[Formaat (l x b x h)]],tbl_KeuzelijstFormaten[],2,FALSE),"")</f>
        <v>375</v>
      </c>
      <c r="D211" s="44">
        <f>IFERROR(VLOOKUP(tbl_Afwijkendeformaten[[#This Row],[Formaat (l x b x h)]],tbl_KeuzelijstFormaten[],3,FALSE),"")</f>
        <v>500</v>
      </c>
      <c r="E211" s="44">
        <f>IFERROR(VLOOKUP(tbl_Afwijkendeformaten[[#This Row],[Formaat (l x b x h)]],tbl_KeuzelijstFormaten[],4,FALSE),"")</f>
        <v>120</v>
      </c>
      <c r="F211" s="34" t="str">
        <f>IFERROR(VLOOKUP(tbl_Afwijkendeformaten[[#This Row],[Formaat (l x b x h)]],tbl_KeuzelijstFormaten[],5,FALSE),"")</f>
        <v>Liggende berging</v>
      </c>
      <c r="G211" s="34" t="s">
        <v>28</v>
      </c>
      <c r="H211" s="34" t="s">
        <v>29</v>
      </c>
      <c r="I211" s="43">
        <v>8</v>
      </c>
      <c r="J211" s="43" t="s">
        <v>35</v>
      </c>
      <c r="K211" s="43"/>
      <c r="L211" s="43">
        <v>37</v>
      </c>
    </row>
    <row r="212" spans="2:12" s="18" customFormat="1" ht="22.5" customHeight="1" x14ac:dyDescent="0.25">
      <c r="B212" s="48" t="s">
        <v>84</v>
      </c>
      <c r="C212" s="44">
        <f>IFERROR(VLOOKUP(tbl_Afwijkendeformaten[[#This Row],[Formaat (l x b x h)]],tbl_KeuzelijstFormaten[],2,FALSE),"")</f>
        <v>375</v>
      </c>
      <c r="D212" s="44">
        <f>IFERROR(VLOOKUP(tbl_Afwijkendeformaten[[#This Row],[Formaat (l x b x h)]],tbl_KeuzelijstFormaten[],3,FALSE),"")</f>
        <v>500</v>
      </c>
      <c r="E212" s="44">
        <f>IFERROR(VLOOKUP(tbl_Afwijkendeformaten[[#This Row],[Formaat (l x b x h)]],tbl_KeuzelijstFormaten[],4,FALSE),"")</f>
        <v>120</v>
      </c>
      <c r="F212" s="34" t="str">
        <f>IFERROR(VLOOKUP(tbl_Afwijkendeformaten[[#This Row],[Formaat (l x b x h)]],tbl_KeuzelijstFormaten[],5,FALSE),"")</f>
        <v>Liggende berging</v>
      </c>
      <c r="G212" s="34" t="s">
        <v>28</v>
      </c>
      <c r="H212" s="34" t="s">
        <v>29</v>
      </c>
      <c r="I212" s="43">
        <v>1</v>
      </c>
      <c r="J212" s="43" t="s">
        <v>33</v>
      </c>
      <c r="K212" s="43" t="s">
        <v>5</v>
      </c>
      <c r="L212" s="43">
        <v>9</v>
      </c>
    </row>
    <row r="213" spans="2:12" s="18" customFormat="1" ht="22.5" customHeight="1" x14ac:dyDescent="0.25">
      <c r="B213" s="48" t="s">
        <v>84</v>
      </c>
      <c r="C213" s="44">
        <f>IFERROR(VLOOKUP(tbl_Afwijkendeformaten[[#This Row],[Formaat (l x b x h)]],tbl_KeuzelijstFormaten[],2,FALSE),"")</f>
        <v>375</v>
      </c>
      <c r="D213" s="44">
        <f>IFERROR(VLOOKUP(tbl_Afwijkendeformaten[[#This Row],[Formaat (l x b x h)]],tbl_KeuzelijstFormaten[],3,FALSE),"")</f>
        <v>500</v>
      </c>
      <c r="E213" s="44">
        <f>IFERROR(VLOOKUP(tbl_Afwijkendeformaten[[#This Row],[Formaat (l x b x h)]],tbl_KeuzelijstFormaten[],4,FALSE),"")</f>
        <v>120</v>
      </c>
      <c r="F213" s="34" t="str">
        <f>IFERROR(VLOOKUP(tbl_Afwijkendeformaten[[#This Row],[Formaat (l x b x h)]],tbl_KeuzelijstFormaten[],5,FALSE),"")</f>
        <v>Liggende berging</v>
      </c>
      <c r="G213" s="34" t="s">
        <v>28</v>
      </c>
      <c r="H213" s="34" t="s">
        <v>29</v>
      </c>
      <c r="I213" s="43">
        <v>1</v>
      </c>
      <c r="J213" s="43" t="s">
        <v>33</v>
      </c>
      <c r="K213" s="43" t="s">
        <v>5</v>
      </c>
      <c r="L213" s="43">
        <v>1</v>
      </c>
    </row>
    <row r="214" spans="2:12" s="18" customFormat="1" ht="22.5" customHeight="1" x14ac:dyDescent="0.25">
      <c r="B214" s="48" t="s">
        <v>85</v>
      </c>
      <c r="C214" s="44">
        <f>IFERROR(VLOOKUP(tbl_Afwijkendeformaten[[#This Row],[Formaat (l x b x h)]],tbl_KeuzelijstFormaten[],2,FALSE),"")</f>
        <v>380</v>
      </c>
      <c r="D214" s="44">
        <f>IFERROR(VLOOKUP(tbl_Afwijkendeformaten[[#This Row],[Formaat (l x b x h)]],tbl_KeuzelijstFormaten[],3,FALSE),"")</f>
        <v>275</v>
      </c>
      <c r="E214" s="44">
        <f>IFERROR(VLOOKUP(tbl_Afwijkendeformaten[[#This Row],[Formaat (l x b x h)]],tbl_KeuzelijstFormaten[],4,FALSE),"")</f>
        <v>140</v>
      </c>
      <c r="F214" s="34" t="str">
        <f>IFERROR(VLOOKUP(tbl_Afwijkendeformaten[[#This Row],[Formaat (l x b x h)]],tbl_KeuzelijstFormaten[],5,FALSE),"")</f>
        <v>Liggende berging</v>
      </c>
      <c r="G214" s="34" t="s">
        <v>28</v>
      </c>
      <c r="H214" s="34" t="s">
        <v>29</v>
      </c>
      <c r="I214" s="43">
        <v>1</v>
      </c>
      <c r="J214" s="43" t="s">
        <v>35</v>
      </c>
      <c r="K214" s="43"/>
      <c r="L214" s="43">
        <v>34</v>
      </c>
    </row>
    <row r="215" spans="2:12" s="18" customFormat="1" ht="22.5" customHeight="1" x14ac:dyDescent="0.25">
      <c r="B215" s="48" t="s">
        <v>85</v>
      </c>
      <c r="C215" s="44">
        <f>IFERROR(VLOOKUP(tbl_Afwijkendeformaten[[#This Row],[Formaat (l x b x h)]],tbl_KeuzelijstFormaten[],2,FALSE),"")</f>
        <v>380</v>
      </c>
      <c r="D215" s="44">
        <f>IFERROR(VLOOKUP(tbl_Afwijkendeformaten[[#This Row],[Formaat (l x b x h)]],tbl_KeuzelijstFormaten[],3,FALSE),"")</f>
        <v>275</v>
      </c>
      <c r="E215" s="44">
        <f>IFERROR(VLOOKUP(tbl_Afwijkendeformaten[[#This Row],[Formaat (l x b x h)]],tbl_KeuzelijstFormaten[],4,FALSE),"")</f>
        <v>140</v>
      </c>
      <c r="F215" s="34" t="str">
        <f>IFERROR(VLOOKUP(tbl_Afwijkendeformaten[[#This Row],[Formaat (l x b x h)]],tbl_KeuzelijstFormaten[],5,FALSE),"")</f>
        <v>Liggende berging</v>
      </c>
      <c r="G215" s="34" t="s">
        <v>28</v>
      </c>
      <c r="H215" s="34" t="s">
        <v>29</v>
      </c>
      <c r="I215" s="43">
        <v>7</v>
      </c>
      <c r="J215" s="43" t="s">
        <v>30</v>
      </c>
      <c r="K215" s="43" t="s">
        <v>5</v>
      </c>
      <c r="L215" s="43" t="s">
        <v>48</v>
      </c>
    </row>
    <row r="216" spans="2:12" s="18" customFormat="1" ht="22.5" customHeight="1" x14ac:dyDescent="0.25">
      <c r="B216" s="48" t="s">
        <v>86</v>
      </c>
      <c r="C216" s="44">
        <f>IFERROR(VLOOKUP(tbl_Afwijkendeformaten[[#This Row],[Formaat (l x b x h)]],tbl_KeuzelijstFormaten[],2,FALSE),"")</f>
        <v>380</v>
      </c>
      <c r="D216" s="44">
        <f>IFERROR(VLOOKUP(tbl_Afwijkendeformaten[[#This Row],[Formaat (l x b x h)]],tbl_KeuzelijstFormaten[],3,FALSE),"")</f>
        <v>500</v>
      </c>
      <c r="E216" s="44">
        <f>IFERROR(VLOOKUP(tbl_Afwijkendeformaten[[#This Row],[Formaat (l x b x h)]],tbl_KeuzelijstFormaten[],4,FALSE),"")</f>
        <v>130</v>
      </c>
      <c r="F216" s="34" t="str">
        <f>IFERROR(VLOOKUP(tbl_Afwijkendeformaten[[#This Row],[Formaat (l x b x h)]],tbl_KeuzelijstFormaten[],5,FALSE),"")</f>
        <v>liggende berging</v>
      </c>
      <c r="G216" s="34" t="s">
        <v>28</v>
      </c>
      <c r="H216" s="34" t="s">
        <v>29</v>
      </c>
      <c r="I216" s="43">
        <v>1</v>
      </c>
      <c r="J216" s="43" t="s">
        <v>33</v>
      </c>
      <c r="K216" s="43" t="s">
        <v>5</v>
      </c>
      <c r="L216" s="43" t="s">
        <v>87</v>
      </c>
    </row>
    <row r="217" spans="2:12" s="18" customFormat="1" ht="22.5" customHeight="1" x14ac:dyDescent="0.25">
      <c r="B217" s="48" t="s">
        <v>88</v>
      </c>
      <c r="C217" s="44">
        <f>IFERROR(VLOOKUP(tbl_Afwijkendeformaten[[#This Row],[Formaat (l x b x h)]],tbl_KeuzelijstFormaten[],2,FALSE),"")</f>
        <v>380</v>
      </c>
      <c r="D217" s="44" t="str">
        <f>IFERROR(VLOOKUP(tbl_Afwijkendeformaten[[#This Row],[Formaat (l x b x h)]],tbl_KeuzelijstFormaten[],3,FALSE),"")</f>
        <v>35-65</v>
      </c>
      <c r="E217" s="44">
        <f>IFERROR(VLOOKUP(tbl_Afwijkendeformaten[[#This Row],[Formaat (l x b x h)]],tbl_KeuzelijstFormaten[],4,FALSE),"")</f>
        <v>540</v>
      </c>
      <c r="F217" s="34" t="str">
        <f>IFERROR(VLOOKUP(tbl_Afwijkendeformaten[[#This Row],[Formaat (l x b x h)]],tbl_KeuzelijstFormaten[],5,FALSE),"")</f>
        <v>Krantenboek (onverpakt)</v>
      </c>
      <c r="G217" s="34" t="s">
        <v>28</v>
      </c>
      <c r="H217" s="34" t="s">
        <v>29</v>
      </c>
      <c r="I217" s="43">
        <f>3+24</f>
        <v>27</v>
      </c>
      <c r="J217" s="43" t="s">
        <v>30</v>
      </c>
      <c r="K217" s="43" t="s">
        <v>5</v>
      </c>
      <c r="L217" s="43">
        <v>0</v>
      </c>
    </row>
    <row r="218" spans="2:12" s="18" customFormat="1" ht="22.5" customHeight="1" x14ac:dyDescent="0.25">
      <c r="B218" s="48" t="s">
        <v>88</v>
      </c>
      <c r="C218" s="44">
        <f>IFERROR(VLOOKUP(tbl_Afwijkendeformaten[[#This Row],[Formaat (l x b x h)]],tbl_KeuzelijstFormaten[],2,FALSE),"")</f>
        <v>380</v>
      </c>
      <c r="D218" s="44" t="str">
        <f>IFERROR(VLOOKUP(tbl_Afwijkendeformaten[[#This Row],[Formaat (l x b x h)]],tbl_KeuzelijstFormaten[],3,FALSE),"")</f>
        <v>35-65</v>
      </c>
      <c r="E218" s="44">
        <f>IFERROR(VLOOKUP(tbl_Afwijkendeformaten[[#This Row],[Formaat (l x b x h)]],tbl_KeuzelijstFormaten[],4,FALSE),"")</f>
        <v>540</v>
      </c>
      <c r="F218" s="34" t="str">
        <f>IFERROR(VLOOKUP(tbl_Afwijkendeformaten[[#This Row],[Formaat (l x b x h)]],tbl_KeuzelijstFormaten[],5,FALSE),"")</f>
        <v>Krantenboek (onverpakt)</v>
      </c>
      <c r="G218" s="34" t="s">
        <v>28</v>
      </c>
      <c r="H218" s="34" t="s">
        <v>29</v>
      </c>
      <c r="I218" s="43">
        <v>2</v>
      </c>
      <c r="J218" s="43" t="s">
        <v>30</v>
      </c>
      <c r="K218" s="43" t="s">
        <v>5</v>
      </c>
      <c r="L218" s="43">
        <v>3</v>
      </c>
    </row>
    <row r="219" spans="2:12" s="18" customFormat="1" ht="22.5" customHeight="1" x14ac:dyDescent="0.25">
      <c r="B219" s="48" t="s">
        <v>89</v>
      </c>
      <c r="C219" s="44">
        <f>IFERROR(VLOOKUP(tbl_Afwijkendeformaten[[#This Row],[Formaat (l x b x h)]],tbl_KeuzelijstFormaten[],2,FALSE),"")</f>
        <v>385</v>
      </c>
      <c r="D219" s="44">
        <f>IFERROR(VLOOKUP(tbl_Afwijkendeformaten[[#This Row],[Formaat (l x b x h)]],tbl_KeuzelijstFormaten[],3,FALSE),"")</f>
        <v>185</v>
      </c>
      <c r="E219" s="44">
        <f>IFERROR(VLOOKUP(tbl_Afwijkendeformaten[[#This Row],[Formaat (l x b x h)]],tbl_KeuzelijstFormaten[],4,FALSE),"")</f>
        <v>120</v>
      </c>
      <c r="F219" s="34" t="str">
        <f>IFERROR(VLOOKUP(tbl_Afwijkendeformaten[[#This Row],[Formaat (l x b x h)]],tbl_KeuzelijstFormaten[],5,FALSE),"")</f>
        <v>schoenendoos</v>
      </c>
      <c r="G219" s="34" t="s">
        <v>28</v>
      </c>
      <c r="H219" s="34" t="s">
        <v>29</v>
      </c>
      <c r="I219" s="43">
        <v>2</v>
      </c>
      <c r="J219" s="43" t="s">
        <v>35</v>
      </c>
      <c r="K219" s="43"/>
      <c r="L219" s="43">
        <v>13</v>
      </c>
    </row>
    <row r="220" spans="2:12" s="18" customFormat="1" ht="22.5" customHeight="1" x14ac:dyDescent="0.25">
      <c r="B220" s="48" t="s">
        <v>89</v>
      </c>
      <c r="C220" s="44">
        <f>IFERROR(VLOOKUP(tbl_Afwijkendeformaten[[#This Row],[Formaat (l x b x h)]],tbl_KeuzelijstFormaten[],2,FALSE),"")</f>
        <v>385</v>
      </c>
      <c r="D220" s="44">
        <f>IFERROR(VLOOKUP(tbl_Afwijkendeformaten[[#This Row],[Formaat (l x b x h)]],tbl_KeuzelijstFormaten[],3,FALSE),"")</f>
        <v>185</v>
      </c>
      <c r="E220" s="44">
        <f>IFERROR(VLOOKUP(tbl_Afwijkendeformaten[[#This Row],[Formaat (l x b x h)]],tbl_KeuzelijstFormaten[],4,FALSE),"")</f>
        <v>120</v>
      </c>
      <c r="F220" s="34" t="str">
        <f>IFERROR(VLOOKUP(tbl_Afwijkendeformaten[[#This Row],[Formaat (l x b x h)]],tbl_KeuzelijstFormaten[],5,FALSE),"")</f>
        <v>schoenendoos</v>
      </c>
      <c r="G220" s="34" t="s">
        <v>28</v>
      </c>
      <c r="H220" s="34"/>
      <c r="I220" s="43">
        <v>1</v>
      </c>
      <c r="J220" s="43" t="s">
        <v>33</v>
      </c>
      <c r="K220" s="43" t="s">
        <v>5</v>
      </c>
      <c r="L220" s="43">
        <v>27</v>
      </c>
    </row>
    <row r="221" spans="2:12" s="18" customFormat="1" ht="22.5" customHeight="1" x14ac:dyDescent="0.25">
      <c r="B221" s="48" t="s">
        <v>89</v>
      </c>
      <c r="C221" s="44">
        <f>IFERROR(VLOOKUP(tbl_Afwijkendeformaten[[#This Row],[Formaat (l x b x h)]],tbl_KeuzelijstFormaten[],2,FALSE),"")</f>
        <v>385</v>
      </c>
      <c r="D221" s="44">
        <f>IFERROR(VLOOKUP(tbl_Afwijkendeformaten[[#This Row],[Formaat (l x b x h)]],tbl_KeuzelijstFormaten[],3,FALSE),"")</f>
        <v>185</v>
      </c>
      <c r="E221" s="44">
        <f>IFERROR(VLOOKUP(tbl_Afwijkendeformaten[[#This Row],[Formaat (l x b x h)]],tbl_KeuzelijstFormaten[],4,FALSE),"")</f>
        <v>120</v>
      </c>
      <c r="F221" s="34" t="str">
        <f>IFERROR(VLOOKUP(tbl_Afwijkendeformaten[[#This Row],[Formaat (l x b x h)]],tbl_KeuzelijstFormaten[],5,FALSE),"")</f>
        <v>schoenendoos</v>
      </c>
      <c r="G221" s="34" t="s">
        <v>28</v>
      </c>
      <c r="H221" s="34" t="s">
        <v>29</v>
      </c>
      <c r="I221" s="43">
        <v>25</v>
      </c>
      <c r="J221" s="43" t="s">
        <v>30</v>
      </c>
      <c r="K221" s="43" t="s">
        <v>5</v>
      </c>
      <c r="L221" s="43">
        <v>66</v>
      </c>
    </row>
    <row r="222" spans="2:12" s="18" customFormat="1" ht="22.5" customHeight="1" x14ac:dyDescent="0.25">
      <c r="B222" s="48" t="s">
        <v>90</v>
      </c>
      <c r="C222" s="44">
        <f>IFERROR(VLOOKUP(tbl_Afwijkendeformaten[[#This Row],[Formaat (l x b x h)]],tbl_KeuzelijstFormaten[],2,FALSE),"")</f>
        <v>385</v>
      </c>
      <c r="D222" s="44">
        <f>IFERROR(VLOOKUP(tbl_Afwijkendeformaten[[#This Row],[Formaat (l x b x h)]],tbl_KeuzelijstFormaten[],3,FALSE),"")</f>
        <v>235</v>
      </c>
      <c r="E222" s="44">
        <f>IFERROR(VLOOKUP(tbl_Afwijkendeformaten[[#This Row],[Formaat (l x b x h)]],tbl_KeuzelijstFormaten[],4,FALSE),"")</f>
        <v>165</v>
      </c>
      <c r="F222" s="34" t="str">
        <f>IFERROR(VLOOKUP(tbl_Afwijkendeformaten[[#This Row],[Formaat (l x b x h)]],tbl_KeuzelijstFormaten[],5,FALSE),"")</f>
        <v>schoenendoos</v>
      </c>
      <c r="G222" s="34" t="s">
        <v>28</v>
      </c>
      <c r="H222" s="34" t="s">
        <v>29</v>
      </c>
      <c r="I222" s="43">
        <v>4</v>
      </c>
      <c r="J222" s="43" t="s">
        <v>35</v>
      </c>
      <c r="K222" s="43"/>
      <c r="L222" s="43">
        <v>12</v>
      </c>
    </row>
    <row r="223" spans="2:12" s="18" customFormat="1" ht="22.5" customHeight="1" x14ac:dyDescent="0.25">
      <c r="B223" s="48" t="s">
        <v>91</v>
      </c>
      <c r="C223" s="44">
        <f>IFERROR(VLOOKUP(tbl_Afwijkendeformaten[[#This Row],[Formaat (l x b x h)]],tbl_KeuzelijstFormaten[],2,FALSE),"")</f>
        <v>385</v>
      </c>
      <c r="D223" s="44">
        <f>IFERROR(VLOOKUP(tbl_Afwijkendeformaten[[#This Row],[Formaat (l x b x h)]],tbl_KeuzelijstFormaten[],3,FALSE),"")</f>
        <v>350</v>
      </c>
      <c r="E223" s="44">
        <f>IFERROR(VLOOKUP(tbl_Afwijkendeformaten[[#This Row],[Formaat (l x b x h)]],tbl_KeuzelijstFormaten[],4,FALSE),"")</f>
        <v>30</v>
      </c>
      <c r="F223" s="34" t="str">
        <f>IFERROR(VLOOKUP(tbl_Afwijkendeformaten[[#This Row],[Formaat (l x b x h)]],tbl_KeuzelijstFormaten[],5,FALSE),"")</f>
        <v>liggende berging (boek)</v>
      </c>
      <c r="G223" s="34" t="s">
        <v>28</v>
      </c>
      <c r="H223" s="34" t="s">
        <v>29</v>
      </c>
      <c r="I223" s="43">
        <v>1</v>
      </c>
      <c r="J223" s="43" t="s">
        <v>33</v>
      </c>
      <c r="K223" s="43" t="s">
        <v>5</v>
      </c>
      <c r="L223" s="43">
        <v>11</v>
      </c>
    </row>
    <row r="224" spans="2:12" s="18" customFormat="1" ht="22.5" customHeight="1" x14ac:dyDescent="0.25">
      <c r="B224" s="48" t="s">
        <v>92</v>
      </c>
      <c r="C224" s="44">
        <f>IFERROR(VLOOKUP(tbl_Afwijkendeformaten[[#This Row],[Formaat (l x b x h)]],tbl_KeuzelijstFormaten[],2,FALSE),"")</f>
        <v>385</v>
      </c>
      <c r="D224" s="44">
        <f>IFERROR(VLOOKUP(tbl_Afwijkendeformaten[[#This Row],[Formaat (l x b x h)]],tbl_KeuzelijstFormaten[],3,FALSE),"")</f>
        <v>480</v>
      </c>
      <c r="E224" s="44">
        <f>IFERROR(VLOOKUP(tbl_Afwijkendeformaten[[#This Row],[Formaat (l x b x h)]],tbl_KeuzelijstFormaten[],4,FALSE),"")</f>
        <v>200</v>
      </c>
      <c r="F224" s="34" t="str">
        <f>IFERROR(VLOOKUP(tbl_Afwijkendeformaten[[#This Row],[Formaat (l x b x h)]],tbl_KeuzelijstFormaten[],5,FALSE),"")</f>
        <v>Liggende berging</v>
      </c>
      <c r="G224" s="34" t="s">
        <v>28</v>
      </c>
      <c r="H224" s="34" t="s">
        <v>29</v>
      </c>
      <c r="I224" s="43">
        <v>3</v>
      </c>
      <c r="J224" s="43" t="s">
        <v>30</v>
      </c>
      <c r="K224" s="43" t="s">
        <v>5</v>
      </c>
      <c r="L224" s="43">
        <v>11</v>
      </c>
    </row>
    <row r="225" spans="2:12" s="18" customFormat="1" ht="22.5" customHeight="1" x14ac:dyDescent="0.25">
      <c r="B225" s="48" t="s">
        <v>92</v>
      </c>
      <c r="C225" s="44">
        <f>IFERROR(VLOOKUP(tbl_Afwijkendeformaten[[#This Row],[Formaat (l x b x h)]],tbl_KeuzelijstFormaten[],2,FALSE),"")</f>
        <v>385</v>
      </c>
      <c r="D225" s="44">
        <f>IFERROR(VLOOKUP(tbl_Afwijkendeformaten[[#This Row],[Formaat (l x b x h)]],tbl_KeuzelijstFormaten[],3,FALSE),"")</f>
        <v>480</v>
      </c>
      <c r="E225" s="44">
        <f>IFERROR(VLOOKUP(tbl_Afwijkendeformaten[[#This Row],[Formaat (l x b x h)]],tbl_KeuzelijstFormaten[],4,FALSE),"")</f>
        <v>200</v>
      </c>
      <c r="F225" s="34" t="str">
        <f>IFERROR(VLOOKUP(tbl_Afwijkendeformaten[[#This Row],[Formaat (l x b x h)]],tbl_KeuzelijstFormaten[],5,FALSE),"")</f>
        <v>Liggende berging</v>
      </c>
      <c r="G225" s="34" t="s">
        <v>28</v>
      </c>
      <c r="H225" s="34" t="s">
        <v>29</v>
      </c>
      <c r="I225" s="43">
        <v>1</v>
      </c>
      <c r="J225" s="43" t="s">
        <v>30</v>
      </c>
      <c r="K225" s="43" t="s">
        <v>5</v>
      </c>
      <c r="L225" s="43">
        <v>5</v>
      </c>
    </row>
    <row r="226" spans="2:12" s="18" customFormat="1" ht="22.5" customHeight="1" x14ac:dyDescent="0.25">
      <c r="B226" s="48" t="s">
        <v>93</v>
      </c>
      <c r="C226" s="44">
        <f>IFERROR(VLOOKUP(tbl_Afwijkendeformaten[[#This Row],[Formaat (l x b x h)]],tbl_KeuzelijstFormaten[],2,FALSE),"")</f>
        <v>385</v>
      </c>
      <c r="D226" s="44">
        <f>IFERROR(VLOOKUP(tbl_Afwijkendeformaten[[#This Row],[Formaat (l x b x h)]],tbl_KeuzelijstFormaten[],3,FALSE),"")</f>
        <v>485</v>
      </c>
      <c r="E226" s="44">
        <f>IFERROR(VLOOKUP(tbl_Afwijkendeformaten[[#This Row],[Formaat (l x b x h)]],tbl_KeuzelijstFormaten[],4,FALSE),"")</f>
        <v>270</v>
      </c>
      <c r="F226" s="34" t="str">
        <f>IFERROR(VLOOKUP(tbl_Afwijkendeformaten[[#This Row],[Formaat (l x b x h)]],tbl_KeuzelijstFormaten[],5,FALSE),"")</f>
        <v>Liggende berging</v>
      </c>
      <c r="G226" s="34" t="s">
        <v>28</v>
      </c>
      <c r="H226" s="34" t="s">
        <v>29</v>
      </c>
      <c r="I226" s="43">
        <v>2</v>
      </c>
      <c r="J226" s="43" t="s">
        <v>30</v>
      </c>
      <c r="K226" s="43" t="s">
        <v>5</v>
      </c>
      <c r="L226" s="43">
        <v>11</v>
      </c>
    </row>
    <row r="227" spans="2:12" s="18" customFormat="1" ht="22.5" customHeight="1" x14ac:dyDescent="0.25">
      <c r="B227" s="48" t="s">
        <v>94</v>
      </c>
      <c r="C227" s="44">
        <f>IFERROR(VLOOKUP(tbl_Afwijkendeformaten[[#This Row],[Formaat (l x b x h)]],tbl_KeuzelijstFormaten[],2,FALSE),"")</f>
        <v>385</v>
      </c>
      <c r="D227" s="44">
        <f>IFERROR(VLOOKUP(tbl_Afwijkendeformaten[[#This Row],[Formaat (l x b x h)]],tbl_KeuzelijstFormaten[],3,FALSE),"")</f>
        <v>550</v>
      </c>
      <c r="E227" s="44">
        <f>IFERROR(VLOOKUP(tbl_Afwijkendeformaten[[#This Row],[Formaat (l x b x h)]],tbl_KeuzelijstFormaten[],4,FALSE),"")</f>
        <v>120</v>
      </c>
      <c r="F227" s="34" t="str">
        <f>IFERROR(VLOOKUP(tbl_Afwijkendeformaten[[#This Row],[Formaat (l x b x h)]],tbl_KeuzelijstFormaten[],5,FALSE),"")</f>
        <v>Liggende berging</v>
      </c>
      <c r="G227" s="34" t="s">
        <v>28</v>
      </c>
      <c r="H227" s="34" t="s">
        <v>29</v>
      </c>
      <c r="I227" s="43">
        <v>5</v>
      </c>
      <c r="J227" s="43" t="s">
        <v>30</v>
      </c>
      <c r="K227" s="43" t="s">
        <v>5</v>
      </c>
      <c r="L227" s="43" t="s">
        <v>48</v>
      </c>
    </row>
    <row r="228" spans="2:12" s="18" customFormat="1" ht="22.5" customHeight="1" x14ac:dyDescent="0.25">
      <c r="B228" s="48" t="s">
        <v>94</v>
      </c>
      <c r="C228" s="44">
        <f>IFERROR(VLOOKUP(tbl_Afwijkendeformaten[[#This Row],[Formaat (l x b x h)]],tbl_KeuzelijstFormaten[],2,FALSE),"")</f>
        <v>385</v>
      </c>
      <c r="D228" s="44">
        <f>IFERROR(VLOOKUP(tbl_Afwijkendeformaten[[#This Row],[Formaat (l x b x h)]],tbl_KeuzelijstFormaten[],3,FALSE),"")</f>
        <v>550</v>
      </c>
      <c r="E228" s="44">
        <f>IFERROR(VLOOKUP(tbl_Afwijkendeformaten[[#This Row],[Formaat (l x b x h)]],tbl_KeuzelijstFormaten[],4,FALSE),"")</f>
        <v>120</v>
      </c>
      <c r="F228" s="34" t="str">
        <f>IFERROR(VLOOKUP(tbl_Afwijkendeformaten[[#This Row],[Formaat (l x b x h)]],tbl_KeuzelijstFormaten[],5,FALSE),"")</f>
        <v>Liggende berging</v>
      </c>
      <c r="G228" s="34" t="s">
        <v>28</v>
      </c>
      <c r="H228" s="34" t="s">
        <v>29</v>
      </c>
      <c r="I228" s="43">
        <v>6</v>
      </c>
      <c r="J228" s="43" t="s">
        <v>35</v>
      </c>
      <c r="K228" s="43"/>
      <c r="L228" s="43">
        <v>13</v>
      </c>
    </row>
    <row r="229" spans="2:12" s="18" customFormat="1" ht="22.5" customHeight="1" x14ac:dyDescent="0.25">
      <c r="B229" s="48" t="s">
        <v>94</v>
      </c>
      <c r="C229" s="44">
        <f>IFERROR(VLOOKUP(tbl_Afwijkendeformaten[[#This Row],[Formaat (l x b x h)]],tbl_KeuzelijstFormaten[],2,FALSE),"")</f>
        <v>385</v>
      </c>
      <c r="D229" s="44">
        <f>IFERROR(VLOOKUP(tbl_Afwijkendeformaten[[#This Row],[Formaat (l x b x h)]],tbl_KeuzelijstFormaten[],3,FALSE),"")</f>
        <v>550</v>
      </c>
      <c r="E229" s="44">
        <f>IFERROR(VLOOKUP(tbl_Afwijkendeformaten[[#This Row],[Formaat (l x b x h)]],tbl_KeuzelijstFormaten[],4,FALSE),"")</f>
        <v>120</v>
      </c>
      <c r="F229" s="34" t="str">
        <f>IFERROR(VLOOKUP(tbl_Afwijkendeformaten[[#This Row],[Formaat (l x b x h)]],tbl_KeuzelijstFormaten[],5,FALSE),"")</f>
        <v>Liggende berging</v>
      </c>
      <c r="G229" s="34" t="s">
        <v>28</v>
      </c>
      <c r="H229" s="34" t="s">
        <v>29</v>
      </c>
      <c r="I229" s="43">
        <v>1</v>
      </c>
      <c r="J229" s="43" t="s">
        <v>35</v>
      </c>
      <c r="K229" s="43"/>
      <c r="L229" s="43">
        <v>18</v>
      </c>
    </row>
    <row r="230" spans="2:12" s="18" customFormat="1" ht="22.5" customHeight="1" x14ac:dyDescent="0.25">
      <c r="B230" s="48" t="s">
        <v>94</v>
      </c>
      <c r="C230" s="44">
        <f>IFERROR(VLOOKUP(tbl_Afwijkendeformaten[[#This Row],[Formaat (l x b x h)]],tbl_KeuzelijstFormaten[],2,FALSE),"")</f>
        <v>385</v>
      </c>
      <c r="D230" s="44">
        <f>IFERROR(VLOOKUP(tbl_Afwijkendeformaten[[#This Row],[Formaat (l x b x h)]],tbl_KeuzelijstFormaten[],3,FALSE),"")</f>
        <v>550</v>
      </c>
      <c r="E230" s="44">
        <f>IFERROR(VLOOKUP(tbl_Afwijkendeformaten[[#This Row],[Formaat (l x b x h)]],tbl_KeuzelijstFormaten[],4,FALSE),"")</f>
        <v>120</v>
      </c>
      <c r="F230" s="34" t="str">
        <f>IFERROR(VLOOKUP(tbl_Afwijkendeformaten[[#This Row],[Formaat (l x b x h)]],tbl_KeuzelijstFormaten[],5,FALSE),"")</f>
        <v>Liggende berging</v>
      </c>
      <c r="G230" s="34" t="s">
        <v>28</v>
      </c>
      <c r="H230" s="34" t="s">
        <v>29</v>
      </c>
      <c r="I230" s="43">
        <v>1</v>
      </c>
      <c r="J230" s="43" t="s">
        <v>35</v>
      </c>
      <c r="K230" s="43"/>
      <c r="L230" s="43">
        <v>24</v>
      </c>
    </row>
    <row r="231" spans="2:12" s="18" customFormat="1" ht="22.5" customHeight="1" x14ac:dyDescent="0.25">
      <c r="B231" s="48" t="s">
        <v>94</v>
      </c>
      <c r="C231" s="44">
        <f>IFERROR(VLOOKUP(tbl_Afwijkendeformaten[[#This Row],[Formaat (l x b x h)]],tbl_KeuzelijstFormaten[],2,FALSE),"")</f>
        <v>385</v>
      </c>
      <c r="D231" s="44">
        <f>IFERROR(VLOOKUP(tbl_Afwijkendeformaten[[#This Row],[Formaat (l x b x h)]],tbl_KeuzelijstFormaten[],3,FALSE),"")</f>
        <v>550</v>
      </c>
      <c r="E231" s="44">
        <f>IFERROR(VLOOKUP(tbl_Afwijkendeformaten[[#This Row],[Formaat (l x b x h)]],tbl_KeuzelijstFormaten[],4,FALSE),"")</f>
        <v>120</v>
      </c>
      <c r="F231" s="34" t="str">
        <f>IFERROR(VLOOKUP(tbl_Afwijkendeformaten[[#This Row],[Formaat (l x b x h)]],tbl_KeuzelijstFormaten[],5,FALSE),"")</f>
        <v>Liggende berging</v>
      </c>
      <c r="G231" s="34" t="s">
        <v>28</v>
      </c>
      <c r="H231" s="34" t="s">
        <v>29</v>
      </c>
      <c r="I231" s="43">
        <v>19</v>
      </c>
      <c r="J231" s="43" t="s">
        <v>30</v>
      </c>
      <c r="K231" s="43" t="s">
        <v>5</v>
      </c>
      <c r="L231" s="43" t="s">
        <v>48</v>
      </c>
    </row>
    <row r="232" spans="2:12" s="18" customFormat="1" ht="22.5" customHeight="1" x14ac:dyDescent="0.25">
      <c r="B232" s="48" t="s">
        <v>94</v>
      </c>
      <c r="C232" s="44">
        <f>IFERROR(VLOOKUP(tbl_Afwijkendeformaten[[#This Row],[Formaat (l x b x h)]],tbl_KeuzelijstFormaten[],2,FALSE),"")</f>
        <v>385</v>
      </c>
      <c r="D232" s="44">
        <f>IFERROR(VLOOKUP(tbl_Afwijkendeformaten[[#This Row],[Formaat (l x b x h)]],tbl_KeuzelijstFormaten[],3,FALSE),"")</f>
        <v>550</v>
      </c>
      <c r="E232" s="44">
        <f>IFERROR(VLOOKUP(tbl_Afwijkendeformaten[[#This Row],[Formaat (l x b x h)]],tbl_KeuzelijstFormaten[],4,FALSE),"")</f>
        <v>120</v>
      </c>
      <c r="F232" s="34" t="str">
        <f>IFERROR(VLOOKUP(tbl_Afwijkendeformaten[[#This Row],[Formaat (l x b x h)]],tbl_KeuzelijstFormaten[],5,FALSE),"")</f>
        <v>Liggende berging</v>
      </c>
      <c r="G232" s="34" t="s">
        <v>28</v>
      </c>
      <c r="H232" s="34" t="s">
        <v>29</v>
      </c>
      <c r="I232" s="43">
        <v>6</v>
      </c>
      <c r="J232" s="43" t="s">
        <v>30</v>
      </c>
      <c r="K232" s="43" t="s">
        <v>5</v>
      </c>
      <c r="L232" s="43" t="s">
        <v>48</v>
      </c>
    </row>
    <row r="233" spans="2:12" s="18" customFormat="1" ht="22.5" customHeight="1" x14ac:dyDescent="0.25">
      <c r="B233" s="48" t="s">
        <v>94</v>
      </c>
      <c r="C233" s="44">
        <f>IFERROR(VLOOKUP(tbl_Afwijkendeformaten[[#This Row],[Formaat (l x b x h)]],tbl_KeuzelijstFormaten[],2,FALSE),"")</f>
        <v>385</v>
      </c>
      <c r="D233" s="44">
        <f>IFERROR(VLOOKUP(tbl_Afwijkendeformaten[[#This Row],[Formaat (l x b x h)]],tbl_KeuzelijstFormaten[],3,FALSE),"")</f>
        <v>550</v>
      </c>
      <c r="E233" s="44">
        <f>IFERROR(VLOOKUP(tbl_Afwijkendeformaten[[#This Row],[Formaat (l x b x h)]],tbl_KeuzelijstFormaten[],4,FALSE),"")</f>
        <v>120</v>
      </c>
      <c r="F233" s="34" t="str">
        <f>IFERROR(VLOOKUP(tbl_Afwijkendeformaten[[#This Row],[Formaat (l x b x h)]],tbl_KeuzelijstFormaten[],5,FALSE),"")</f>
        <v>Liggende berging</v>
      </c>
      <c r="G233" s="34" t="s">
        <v>28</v>
      </c>
      <c r="H233" s="34" t="s">
        <v>29</v>
      </c>
      <c r="I233" s="43">
        <v>7</v>
      </c>
      <c r="J233" s="43" t="s">
        <v>30</v>
      </c>
      <c r="K233" s="43" t="s">
        <v>5</v>
      </c>
      <c r="L233" s="43" t="s">
        <v>48</v>
      </c>
    </row>
    <row r="234" spans="2:12" s="18" customFormat="1" ht="22.5" customHeight="1" x14ac:dyDescent="0.25">
      <c r="B234" s="48" t="s">
        <v>94</v>
      </c>
      <c r="C234" s="44">
        <f>IFERROR(VLOOKUP(tbl_Afwijkendeformaten[[#This Row],[Formaat (l x b x h)]],tbl_KeuzelijstFormaten[],2,FALSE),"")</f>
        <v>385</v>
      </c>
      <c r="D234" s="44">
        <f>IFERROR(VLOOKUP(tbl_Afwijkendeformaten[[#This Row],[Formaat (l x b x h)]],tbl_KeuzelijstFormaten[],3,FALSE),"")</f>
        <v>550</v>
      </c>
      <c r="E234" s="44">
        <f>IFERROR(VLOOKUP(tbl_Afwijkendeformaten[[#This Row],[Formaat (l x b x h)]],tbl_KeuzelijstFormaten[],4,FALSE),"")</f>
        <v>120</v>
      </c>
      <c r="F234" s="34" t="str">
        <f>IFERROR(VLOOKUP(tbl_Afwijkendeformaten[[#This Row],[Formaat (l x b x h)]],tbl_KeuzelijstFormaten[],5,FALSE),"")</f>
        <v>Liggende berging</v>
      </c>
      <c r="G234" s="34" t="s">
        <v>28</v>
      </c>
      <c r="H234" s="34" t="s">
        <v>29</v>
      </c>
      <c r="I234" s="43">
        <v>15</v>
      </c>
      <c r="J234" s="43" t="s">
        <v>30</v>
      </c>
      <c r="K234" s="43" t="s">
        <v>5</v>
      </c>
      <c r="L234" s="43" t="s">
        <v>48</v>
      </c>
    </row>
    <row r="235" spans="2:12" s="18" customFormat="1" ht="22.5" customHeight="1" x14ac:dyDescent="0.25">
      <c r="B235" s="48" t="s">
        <v>94</v>
      </c>
      <c r="C235" s="44">
        <f>IFERROR(VLOOKUP(tbl_Afwijkendeformaten[[#This Row],[Formaat (l x b x h)]],tbl_KeuzelijstFormaten[],2,FALSE),"")</f>
        <v>385</v>
      </c>
      <c r="D235" s="44">
        <f>IFERROR(VLOOKUP(tbl_Afwijkendeformaten[[#This Row],[Formaat (l x b x h)]],tbl_KeuzelijstFormaten[],3,FALSE),"")</f>
        <v>550</v>
      </c>
      <c r="E235" s="44">
        <f>IFERROR(VLOOKUP(tbl_Afwijkendeformaten[[#This Row],[Formaat (l x b x h)]],tbl_KeuzelijstFormaten[],4,FALSE),"")</f>
        <v>120</v>
      </c>
      <c r="F235" s="34" t="str">
        <f>IFERROR(VLOOKUP(tbl_Afwijkendeformaten[[#This Row],[Formaat (l x b x h)]],tbl_KeuzelijstFormaten[],5,FALSE),"")</f>
        <v>Liggende berging</v>
      </c>
      <c r="G235" s="34" t="s">
        <v>28</v>
      </c>
      <c r="H235" s="34" t="s">
        <v>29</v>
      </c>
      <c r="I235" s="43">
        <v>6</v>
      </c>
      <c r="J235" s="43" t="s">
        <v>30</v>
      </c>
      <c r="K235" s="43" t="s">
        <v>5</v>
      </c>
      <c r="L235" s="43" t="s">
        <v>48</v>
      </c>
    </row>
    <row r="236" spans="2:12" s="18" customFormat="1" ht="22.5" customHeight="1" x14ac:dyDescent="0.25">
      <c r="B236" s="48" t="s">
        <v>94</v>
      </c>
      <c r="C236" s="44">
        <f>IFERROR(VLOOKUP(tbl_Afwijkendeformaten[[#This Row],[Formaat (l x b x h)]],tbl_KeuzelijstFormaten[],2,FALSE),"")</f>
        <v>385</v>
      </c>
      <c r="D236" s="44">
        <f>IFERROR(VLOOKUP(tbl_Afwijkendeformaten[[#This Row],[Formaat (l x b x h)]],tbl_KeuzelijstFormaten[],3,FALSE),"")</f>
        <v>550</v>
      </c>
      <c r="E236" s="44">
        <f>IFERROR(VLOOKUP(tbl_Afwijkendeformaten[[#This Row],[Formaat (l x b x h)]],tbl_KeuzelijstFormaten[],4,FALSE),"")</f>
        <v>120</v>
      </c>
      <c r="F236" s="34" t="str">
        <f>IFERROR(VLOOKUP(tbl_Afwijkendeformaten[[#This Row],[Formaat (l x b x h)]],tbl_KeuzelijstFormaten[],5,FALSE),"")</f>
        <v>Liggende berging</v>
      </c>
      <c r="G236" s="34" t="s">
        <v>28</v>
      </c>
      <c r="H236" s="34" t="s">
        <v>29</v>
      </c>
      <c r="I236" s="43">
        <v>6</v>
      </c>
      <c r="J236" s="43" t="s">
        <v>30</v>
      </c>
      <c r="K236" s="43" t="s">
        <v>5</v>
      </c>
      <c r="L236" s="43" t="s">
        <v>48</v>
      </c>
    </row>
    <row r="237" spans="2:12" s="18" customFormat="1" ht="22.5" customHeight="1" x14ac:dyDescent="0.25">
      <c r="B237" s="48" t="s">
        <v>94</v>
      </c>
      <c r="C237" s="44">
        <f>IFERROR(VLOOKUP(tbl_Afwijkendeformaten[[#This Row],[Formaat (l x b x h)]],tbl_KeuzelijstFormaten[],2,FALSE),"")</f>
        <v>385</v>
      </c>
      <c r="D237" s="44">
        <f>IFERROR(VLOOKUP(tbl_Afwijkendeformaten[[#This Row],[Formaat (l x b x h)]],tbl_KeuzelijstFormaten[],3,FALSE),"")</f>
        <v>550</v>
      </c>
      <c r="E237" s="44">
        <f>IFERROR(VLOOKUP(tbl_Afwijkendeformaten[[#This Row],[Formaat (l x b x h)]],tbl_KeuzelijstFormaten[],4,FALSE),"")</f>
        <v>120</v>
      </c>
      <c r="F237" s="34" t="str">
        <f>IFERROR(VLOOKUP(tbl_Afwijkendeformaten[[#This Row],[Formaat (l x b x h)]],tbl_KeuzelijstFormaten[],5,FALSE),"")</f>
        <v>Liggende berging</v>
      </c>
      <c r="G237" s="34" t="s">
        <v>28</v>
      </c>
      <c r="H237" s="34" t="s">
        <v>29</v>
      </c>
      <c r="I237" s="43">
        <v>6</v>
      </c>
      <c r="J237" s="43" t="s">
        <v>30</v>
      </c>
      <c r="K237" s="43" t="s">
        <v>5</v>
      </c>
      <c r="L237" s="43" t="s">
        <v>48</v>
      </c>
    </row>
    <row r="238" spans="2:12" s="18" customFormat="1" ht="22.5" customHeight="1" x14ac:dyDescent="0.25">
      <c r="B238" s="48" t="s">
        <v>94</v>
      </c>
      <c r="C238" s="44">
        <f>IFERROR(VLOOKUP(tbl_Afwijkendeformaten[[#This Row],[Formaat (l x b x h)]],tbl_KeuzelijstFormaten[],2,FALSE),"")</f>
        <v>385</v>
      </c>
      <c r="D238" s="44">
        <f>IFERROR(VLOOKUP(tbl_Afwijkendeformaten[[#This Row],[Formaat (l x b x h)]],tbl_KeuzelijstFormaten[],3,FALSE),"")</f>
        <v>550</v>
      </c>
      <c r="E238" s="44">
        <f>IFERROR(VLOOKUP(tbl_Afwijkendeformaten[[#This Row],[Formaat (l x b x h)]],tbl_KeuzelijstFormaten[],4,FALSE),"")</f>
        <v>120</v>
      </c>
      <c r="F238" s="34" t="str">
        <f>IFERROR(VLOOKUP(tbl_Afwijkendeformaten[[#This Row],[Formaat (l x b x h)]],tbl_KeuzelijstFormaten[],5,FALSE),"")</f>
        <v>Liggende berging</v>
      </c>
      <c r="G238" s="34" t="s">
        <v>28</v>
      </c>
      <c r="H238" s="34" t="s">
        <v>29</v>
      </c>
      <c r="I238" s="43">
        <v>5</v>
      </c>
      <c r="J238" s="43" t="s">
        <v>30</v>
      </c>
      <c r="K238" s="43" t="s">
        <v>5</v>
      </c>
      <c r="L238" s="43" t="s">
        <v>95</v>
      </c>
    </row>
    <row r="239" spans="2:12" s="18" customFormat="1" ht="22.5" customHeight="1" x14ac:dyDescent="0.25">
      <c r="B239" s="48" t="s">
        <v>94</v>
      </c>
      <c r="C239" s="44">
        <f>IFERROR(VLOOKUP(tbl_Afwijkendeformaten[[#This Row],[Formaat (l x b x h)]],tbl_KeuzelijstFormaten[],2,FALSE),"")</f>
        <v>385</v>
      </c>
      <c r="D239" s="44">
        <f>IFERROR(VLOOKUP(tbl_Afwijkendeformaten[[#This Row],[Formaat (l x b x h)]],tbl_KeuzelijstFormaten[],3,FALSE),"")</f>
        <v>550</v>
      </c>
      <c r="E239" s="44">
        <f>IFERROR(VLOOKUP(tbl_Afwijkendeformaten[[#This Row],[Formaat (l x b x h)]],tbl_KeuzelijstFormaten[],4,FALSE),"")</f>
        <v>120</v>
      </c>
      <c r="F239" s="34" t="str">
        <f>IFERROR(VLOOKUP(tbl_Afwijkendeformaten[[#This Row],[Formaat (l x b x h)]],tbl_KeuzelijstFormaten[],5,FALSE),"")</f>
        <v>Liggende berging</v>
      </c>
      <c r="G239" s="34" t="s">
        <v>28</v>
      </c>
      <c r="H239" s="34" t="s">
        <v>29</v>
      </c>
      <c r="I239" s="43">
        <v>3</v>
      </c>
      <c r="J239" s="43" t="s">
        <v>30</v>
      </c>
      <c r="K239" s="43" t="s">
        <v>5</v>
      </c>
      <c r="L239" s="43" t="s">
        <v>95</v>
      </c>
    </row>
    <row r="240" spans="2:12" s="18" customFormat="1" ht="22.5" customHeight="1" x14ac:dyDescent="0.25">
      <c r="B240" s="48" t="s">
        <v>94</v>
      </c>
      <c r="C240" s="44">
        <f>IFERROR(VLOOKUP(tbl_Afwijkendeformaten[[#This Row],[Formaat (l x b x h)]],tbl_KeuzelijstFormaten[],2,FALSE),"")</f>
        <v>385</v>
      </c>
      <c r="D240" s="44">
        <f>IFERROR(VLOOKUP(tbl_Afwijkendeformaten[[#This Row],[Formaat (l x b x h)]],tbl_KeuzelijstFormaten[],3,FALSE),"")</f>
        <v>550</v>
      </c>
      <c r="E240" s="44">
        <f>IFERROR(VLOOKUP(tbl_Afwijkendeformaten[[#This Row],[Formaat (l x b x h)]],tbl_KeuzelijstFormaten[],4,FALSE),"")</f>
        <v>120</v>
      </c>
      <c r="F240" s="34" t="str">
        <f>IFERROR(VLOOKUP(tbl_Afwijkendeformaten[[#This Row],[Formaat (l x b x h)]],tbl_KeuzelijstFormaten[],5,FALSE),"")</f>
        <v>Liggende berging</v>
      </c>
      <c r="G240" s="34" t="s">
        <v>28</v>
      </c>
      <c r="H240" s="34" t="s">
        <v>29</v>
      </c>
      <c r="I240" s="43">
        <v>1</v>
      </c>
      <c r="J240" s="43" t="s">
        <v>30</v>
      </c>
      <c r="K240" s="43" t="s">
        <v>5</v>
      </c>
      <c r="L240" s="43" t="s">
        <v>95</v>
      </c>
    </row>
    <row r="241" spans="2:12" s="18" customFormat="1" ht="22.5" customHeight="1" x14ac:dyDescent="0.25">
      <c r="B241" s="48" t="s">
        <v>94</v>
      </c>
      <c r="C241" s="44">
        <f>IFERROR(VLOOKUP(tbl_Afwijkendeformaten[[#This Row],[Formaat (l x b x h)]],tbl_KeuzelijstFormaten[],2,FALSE),"")</f>
        <v>385</v>
      </c>
      <c r="D241" s="44">
        <f>IFERROR(VLOOKUP(tbl_Afwijkendeformaten[[#This Row],[Formaat (l x b x h)]],tbl_KeuzelijstFormaten[],3,FALSE),"")</f>
        <v>550</v>
      </c>
      <c r="E241" s="44">
        <f>IFERROR(VLOOKUP(tbl_Afwijkendeformaten[[#This Row],[Formaat (l x b x h)]],tbl_KeuzelijstFormaten[],4,FALSE),"")</f>
        <v>120</v>
      </c>
      <c r="F241" s="34" t="str">
        <f>IFERROR(VLOOKUP(tbl_Afwijkendeformaten[[#This Row],[Formaat (l x b x h)]],tbl_KeuzelijstFormaten[],5,FALSE),"")</f>
        <v>Liggende berging</v>
      </c>
      <c r="G241" s="34" t="s">
        <v>28</v>
      </c>
      <c r="H241" s="34" t="s">
        <v>29</v>
      </c>
      <c r="I241" s="43">
        <v>5</v>
      </c>
      <c r="J241" s="43" t="s">
        <v>30</v>
      </c>
      <c r="K241" s="43" t="s">
        <v>5</v>
      </c>
      <c r="L241" s="43" t="s">
        <v>95</v>
      </c>
    </row>
    <row r="242" spans="2:12" s="18" customFormat="1" ht="22.5" customHeight="1" x14ac:dyDescent="0.25">
      <c r="B242" s="48" t="s">
        <v>94</v>
      </c>
      <c r="C242" s="44">
        <f>IFERROR(VLOOKUP(tbl_Afwijkendeformaten[[#This Row],[Formaat (l x b x h)]],tbl_KeuzelijstFormaten[],2,FALSE),"")</f>
        <v>385</v>
      </c>
      <c r="D242" s="44">
        <f>IFERROR(VLOOKUP(tbl_Afwijkendeformaten[[#This Row],[Formaat (l x b x h)]],tbl_KeuzelijstFormaten[],3,FALSE),"")</f>
        <v>550</v>
      </c>
      <c r="E242" s="44">
        <f>IFERROR(VLOOKUP(tbl_Afwijkendeformaten[[#This Row],[Formaat (l x b x h)]],tbl_KeuzelijstFormaten[],4,FALSE),"")</f>
        <v>120</v>
      </c>
      <c r="F242" s="34" t="str">
        <f>IFERROR(VLOOKUP(tbl_Afwijkendeformaten[[#This Row],[Formaat (l x b x h)]],tbl_KeuzelijstFormaten[],5,FALSE),"")</f>
        <v>Liggende berging</v>
      </c>
      <c r="G242" s="34" t="s">
        <v>28</v>
      </c>
      <c r="H242" s="34" t="s">
        <v>29</v>
      </c>
      <c r="I242" s="43">
        <v>6</v>
      </c>
      <c r="J242" s="43" t="s">
        <v>30</v>
      </c>
      <c r="K242" s="43" t="s">
        <v>5</v>
      </c>
      <c r="L242" s="43" t="s">
        <v>95</v>
      </c>
    </row>
    <row r="243" spans="2:12" s="18" customFormat="1" ht="22.5" customHeight="1" x14ac:dyDescent="0.25">
      <c r="B243" s="48" t="s">
        <v>94</v>
      </c>
      <c r="C243" s="44">
        <f>IFERROR(VLOOKUP(tbl_Afwijkendeformaten[[#This Row],[Formaat (l x b x h)]],tbl_KeuzelijstFormaten[],2,FALSE),"")</f>
        <v>385</v>
      </c>
      <c r="D243" s="44">
        <f>IFERROR(VLOOKUP(tbl_Afwijkendeformaten[[#This Row],[Formaat (l x b x h)]],tbl_KeuzelijstFormaten[],3,FALSE),"")</f>
        <v>550</v>
      </c>
      <c r="E243" s="44">
        <f>IFERROR(VLOOKUP(tbl_Afwijkendeformaten[[#This Row],[Formaat (l x b x h)]],tbl_KeuzelijstFormaten[],4,FALSE),"")</f>
        <v>120</v>
      </c>
      <c r="F243" s="34" t="str">
        <f>IFERROR(VLOOKUP(tbl_Afwijkendeformaten[[#This Row],[Formaat (l x b x h)]],tbl_KeuzelijstFormaten[],5,FALSE),"")</f>
        <v>Liggende berging</v>
      </c>
      <c r="G243" s="34" t="s">
        <v>28</v>
      </c>
      <c r="H243" s="34" t="s">
        <v>29</v>
      </c>
      <c r="I243" s="43">
        <v>5</v>
      </c>
      <c r="J243" s="43" t="s">
        <v>30</v>
      </c>
      <c r="K243" s="43" t="s">
        <v>5</v>
      </c>
      <c r="L243" s="43" t="s">
        <v>95</v>
      </c>
    </row>
    <row r="244" spans="2:12" s="18" customFormat="1" ht="22.5" customHeight="1" x14ac:dyDescent="0.25">
      <c r="B244" s="48" t="s">
        <v>94</v>
      </c>
      <c r="C244" s="44">
        <f>IFERROR(VLOOKUP(tbl_Afwijkendeformaten[[#This Row],[Formaat (l x b x h)]],tbl_KeuzelijstFormaten[],2,FALSE),"")</f>
        <v>385</v>
      </c>
      <c r="D244" s="44">
        <f>IFERROR(VLOOKUP(tbl_Afwijkendeformaten[[#This Row],[Formaat (l x b x h)]],tbl_KeuzelijstFormaten[],3,FALSE),"")</f>
        <v>550</v>
      </c>
      <c r="E244" s="44">
        <f>IFERROR(VLOOKUP(tbl_Afwijkendeformaten[[#This Row],[Formaat (l x b x h)]],tbl_KeuzelijstFormaten[],4,FALSE),"")</f>
        <v>120</v>
      </c>
      <c r="F244" s="34" t="str">
        <f>IFERROR(VLOOKUP(tbl_Afwijkendeformaten[[#This Row],[Formaat (l x b x h)]],tbl_KeuzelijstFormaten[],5,FALSE),"")</f>
        <v>Liggende berging</v>
      </c>
      <c r="G244" s="34" t="s">
        <v>28</v>
      </c>
      <c r="H244" s="34" t="s">
        <v>29</v>
      </c>
      <c r="I244" s="43">
        <v>8</v>
      </c>
      <c r="J244" s="43" t="s">
        <v>30</v>
      </c>
      <c r="K244" s="43" t="s">
        <v>5</v>
      </c>
      <c r="L244" s="43" t="s">
        <v>95</v>
      </c>
    </row>
    <row r="245" spans="2:12" s="18" customFormat="1" ht="22.5" customHeight="1" x14ac:dyDescent="0.25">
      <c r="B245" s="48" t="s">
        <v>94</v>
      </c>
      <c r="C245" s="44">
        <f>IFERROR(VLOOKUP(tbl_Afwijkendeformaten[[#This Row],[Formaat (l x b x h)]],tbl_KeuzelijstFormaten[],2,FALSE),"")</f>
        <v>385</v>
      </c>
      <c r="D245" s="44">
        <f>IFERROR(VLOOKUP(tbl_Afwijkendeformaten[[#This Row],[Formaat (l x b x h)]],tbl_KeuzelijstFormaten[],3,FALSE),"")</f>
        <v>550</v>
      </c>
      <c r="E245" s="44">
        <f>IFERROR(VLOOKUP(tbl_Afwijkendeformaten[[#This Row],[Formaat (l x b x h)]],tbl_KeuzelijstFormaten[],4,FALSE),"")</f>
        <v>120</v>
      </c>
      <c r="F245" s="34" t="str">
        <f>IFERROR(VLOOKUP(tbl_Afwijkendeformaten[[#This Row],[Formaat (l x b x h)]],tbl_KeuzelijstFormaten[],5,FALSE),"")</f>
        <v>Liggende berging</v>
      </c>
      <c r="G245" s="34" t="s">
        <v>28</v>
      </c>
      <c r="H245" s="34" t="s">
        <v>29</v>
      </c>
      <c r="I245" s="43">
        <v>8</v>
      </c>
      <c r="J245" s="43" t="s">
        <v>30</v>
      </c>
      <c r="K245" s="43" t="s">
        <v>5</v>
      </c>
      <c r="L245" s="43" t="s">
        <v>95</v>
      </c>
    </row>
    <row r="246" spans="2:12" s="18" customFormat="1" ht="22.5" customHeight="1" x14ac:dyDescent="0.25">
      <c r="B246" s="48" t="s">
        <v>94</v>
      </c>
      <c r="C246" s="44">
        <f>IFERROR(VLOOKUP(tbl_Afwijkendeformaten[[#This Row],[Formaat (l x b x h)]],tbl_KeuzelijstFormaten[],2,FALSE),"")</f>
        <v>385</v>
      </c>
      <c r="D246" s="44">
        <f>IFERROR(VLOOKUP(tbl_Afwijkendeformaten[[#This Row],[Formaat (l x b x h)]],tbl_KeuzelijstFormaten[],3,FALSE),"")</f>
        <v>550</v>
      </c>
      <c r="E246" s="44">
        <f>IFERROR(VLOOKUP(tbl_Afwijkendeformaten[[#This Row],[Formaat (l x b x h)]],tbl_KeuzelijstFormaten[],4,FALSE),"")</f>
        <v>120</v>
      </c>
      <c r="F246" s="34" t="str">
        <f>IFERROR(VLOOKUP(tbl_Afwijkendeformaten[[#This Row],[Formaat (l x b x h)]],tbl_KeuzelijstFormaten[],5,FALSE),"")</f>
        <v>Liggende berging</v>
      </c>
      <c r="G246" s="34" t="s">
        <v>28</v>
      </c>
      <c r="H246" s="34" t="s">
        <v>29</v>
      </c>
      <c r="I246" s="43">
        <v>4</v>
      </c>
      <c r="J246" s="43" t="s">
        <v>30</v>
      </c>
      <c r="K246" s="43" t="s">
        <v>5</v>
      </c>
      <c r="L246" s="43" t="s">
        <v>95</v>
      </c>
    </row>
    <row r="247" spans="2:12" s="18" customFormat="1" ht="22.5" customHeight="1" x14ac:dyDescent="0.25">
      <c r="B247" s="48" t="s">
        <v>94</v>
      </c>
      <c r="C247" s="44">
        <f>IFERROR(VLOOKUP(tbl_Afwijkendeformaten[[#This Row],[Formaat (l x b x h)]],tbl_KeuzelijstFormaten[],2,FALSE),"")</f>
        <v>385</v>
      </c>
      <c r="D247" s="44">
        <f>IFERROR(VLOOKUP(tbl_Afwijkendeformaten[[#This Row],[Formaat (l x b x h)]],tbl_KeuzelijstFormaten[],3,FALSE),"")</f>
        <v>550</v>
      </c>
      <c r="E247" s="44">
        <f>IFERROR(VLOOKUP(tbl_Afwijkendeformaten[[#This Row],[Formaat (l x b x h)]],tbl_KeuzelijstFormaten[],4,FALSE),"")</f>
        <v>120</v>
      </c>
      <c r="F247" s="34" t="str">
        <f>IFERROR(VLOOKUP(tbl_Afwijkendeformaten[[#This Row],[Formaat (l x b x h)]],tbl_KeuzelijstFormaten[],5,FALSE),"")</f>
        <v>Liggende berging</v>
      </c>
      <c r="G247" s="34" t="s">
        <v>28</v>
      </c>
      <c r="H247" s="34" t="s">
        <v>29</v>
      </c>
      <c r="I247" s="43">
        <v>6</v>
      </c>
      <c r="J247" s="43" t="s">
        <v>30</v>
      </c>
      <c r="K247" s="43" t="s">
        <v>5</v>
      </c>
      <c r="L247" s="43" t="s">
        <v>95</v>
      </c>
    </row>
    <row r="248" spans="2:12" s="18" customFormat="1" ht="22.5" customHeight="1" x14ac:dyDescent="0.25">
      <c r="B248" s="48" t="s">
        <v>94</v>
      </c>
      <c r="C248" s="44">
        <f>IFERROR(VLOOKUP(tbl_Afwijkendeformaten[[#This Row],[Formaat (l x b x h)]],tbl_KeuzelijstFormaten[],2,FALSE),"")</f>
        <v>385</v>
      </c>
      <c r="D248" s="44">
        <f>IFERROR(VLOOKUP(tbl_Afwijkendeformaten[[#This Row],[Formaat (l x b x h)]],tbl_KeuzelijstFormaten[],3,FALSE),"")</f>
        <v>550</v>
      </c>
      <c r="E248" s="44">
        <f>IFERROR(VLOOKUP(tbl_Afwijkendeformaten[[#This Row],[Formaat (l x b x h)]],tbl_KeuzelijstFormaten[],4,FALSE),"")</f>
        <v>120</v>
      </c>
      <c r="F248" s="34" t="str">
        <f>IFERROR(VLOOKUP(tbl_Afwijkendeformaten[[#This Row],[Formaat (l x b x h)]],tbl_KeuzelijstFormaten[],5,FALSE),"")</f>
        <v>Liggende berging</v>
      </c>
      <c r="G248" s="34" t="s">
        <v>28</v>
      </c>
      <c r="H248" s="34" t="s">
        <v>29</v>
      </c>
      <c r="I248" s="43">
        <v>8</v>
      </c>
      <c r="J248" s="43" t="s">
        <v>30</v>
      </c>
      <c r="K248" s="43" t="s">
        <v>5</v>
      </c>
      <c r="L248" s="43" t="s">
        <v>95</v>
      </c>
    </row>
    <row r="249" spans="2:12" s="18" customFormat="1" ht="22.5" customHeight="1" x14ac:dyDescent="0.25">
      <c r="B249" s="48" t="s">
        <v>94</v>
      </c>
      <c r="C249" s="44">
        <f>IFERROR(VLOOKUP(tbl_Afwijkendeformaten[[#This Row],[Formaat (l x b x h)]],tbl_KeuzelijstFormaten[],2,FALSE),"")</f>
        <v>385</v>
      </c>
      <c r="D249" s="44">
        <f>IFERROR(VLOOKUP(tbl_Afwijkendeformaten[[#This Row],[Formaat (l x b x h)]],tbl_KeuzelijstFormaten[],3,FALSE),"")</f>
        <v>550</v>
      </c>
      <c r="E249" s="44">
        <f>IFERROR(VLOOKUP(tbl_Afwijkendeformaten[[#This Row],[Formaat (l x b x h)]],tbl_KeuzelijstFormaten[],4,FALSE),"")</f>
        <v>120</v>
      </c>
      <c r="F249" s="34" t="str">
        <f>IFERROR(VLOOKUP(tbl_Afwijkendeformaten[[#This Row],[Formaat (l x b x h)]],tbl_KeuzelijstFormaten[],5,FALSE),"")</f>
        <v>Liggende berging</v>
      </c>
      <c r="G249" s="34" t="s">
        <v>28</v>
      </c>
      <c r="H249" s="34" t="s">
        <v>29</v>
      </c>
      <c r="I249" s="43">
        <v>5</v>
      </c>
      <c r="J249" s="43" t="s">
        <v>30</v>
      </c>
      <c r="K249" s="43" t="s">
        <v>5</v>
      </c>
      <c r="L249" s="43" t="s">
        <v>95</v>
      </c>
    </row>
    <row r="250" spans="2:12" s="18" customFormat="1" ht="22.5" customHeight="1" x14ac:dyDescent="0.25">
      <c r="B250" s="48" t="s">
        <v>94</v>
      </c>
      <c r="C250" s="44">
        <f>IFERROR(VLOOKUP(tbl_Afwijkendeformaten[[#This Row],[Formaat (l x b x h)]],tbl_KeuzelijstFormaten[],2,FALSE),"")</f>
        <v>385</v>
      </c>
      <c r="D250" s="44">
        <f>IFERROR(VLOOKUP(tbl_Afwijkendeformaten[[#This Row],[Formaat (l x b x h)]],tbl_KeuzelijstFormaten[],3,FALSE),"")</f>
        <v>550</v>
      </c>
      <c r="E250" s="44">
        <f>IFERROR(VLOOKUP(tbl_Afwijkendeformaten[[#This Row],[Formaat (l x b x h)]],tbl_KeuzelijstFormaten[],4,FALSE),"")</f>
        <v>120</v>
      </c>
      <c r="F250" s="34" t="str">
        <f>IFERROR(VLOOKUP(tbl_Afwijkendeformaten[[#This Row],[Formaat (l x b x h)]],tbl_KeuzelijstFormaten[],5,FALSE),"")</f>
        <v>Liggende berging</v>
      </c>
      <c r="G250" s="34" t="s">
        <v>28</v>
      </c>
      <c r="H250" s="34" t="s">
        <v>29</v>
      </c>
      <c r="I250" s="43">
        <v>1</v>
      </c>
      <c r="J250" s="43" t="s">
        <v>30</v>
      </c>
      <c r="K250" s="43" t="s">
        <v>5</v>
      </c>
      <c r="L250" s="43">
        <v>11</v>
      </c>
    </row>
    <row r="251" spans="2:12" s="18" customFormat="1" ht="22.5" customHeight="1" x14ac:dyDescent="0.25">
      <c r="B251" s="48" t="s">
        <v>94</v>
      </c>
      <c r="C251" s="44">
        <f>IFERROR(VLOOKUP(tbl_Afwijkendeformaten[[#This Row],[Formaat (l x b x h)]],tbl_KeuzelijstFormaten[],2,FALSE),"")</f>
        <v>385</v>
      </c>
      <c r="D251" s="44">
        <f>IFERROR(VLOOKUP(tbl_Afwijkendeformaten[[#This Row],[Formaat (l x b x h)]],tbl_KeuzelijstFormaten[],3,FALSE),"")</f>
        <v>550</v>
      </c>
      <c r="E251" s="44">
        <f>IFERROR(VLOOKUP(tbl_Afwijkendeformaten[[#This Row],[Formaat (l x b x h)]],tbl_KeuzelijstFormaten[],4,FALSE),"")</f>
        <v>120</v>
      </c>
      <c r="F251" s="34" t="str">
        <f>IFERROR(VLOOKUP(tbl_Afwijkendeformaten[[#This Row],[Formaat (l x b x h)]],tbl_KeuzelijstFormaten[],5,FALSE),"")</f>
        <v>Liggende berging</v>
      </c>
      <c r="G251" s="34" t="s">
        <v>28</v>
      </c>
      <c r="H251" s="34" t="s">
        <v>29</v>
      </c>
      <c r="I251" s="43">
        <v>2</v>
      </c>
      <c r="J251" s="43" t="s">
        <v>30</v>
      </c>
      <c r="K251" s="43" t="s">
        <v>5</v>
      </c>
      <c r="L251" s="43">
        <v>4</v>
      </c>
    </row>
    <row r="252" spans="2:12" s="18" customFormat="1" ht="22.5" customHeight="1" x14ac:dyDescent="0.25">
      <c r="B252" s="48" t="s">
        <v>94</v>
      </c>
      <c r="C252" s="44">
        <f>IFERROR(VLOOKUP(tbl_Afwijkendeformaten[[#This Row],[Formaat (l x b x h)]],tbl_KeuzelijstFormaten[],2,FALSE),"")</f>
        <v>385</v>
      </c>
      <c r="D252" s="44">
        <f>IFERROR(VLOOKUP(tbl_Afwijkendeformaten[[#This Row],[Formaat (l x b x h)]],tbl_KeuzelijstFormaten[],3,FALSE),"")</f>
        <v>550</v>
      </c>
      <c r="E252" s="44">
        <f>IFERROR(VLOOKUP(tbl_Afwijkendeformaten[[#This Row],[Formaat (l x b x h)]],tbl_KeuzelijstFormaten[],4,FALSE),"")</f>
        <v>120</v>
      </c>
      <c r="F252" s="34" t="str">
        <f>IFERROR(VLOOKUP(tbl_Afwijkendeformaten[[#This Row],[Formaat (l x b x h)]],tbl_KeuzelijstFormaten[],5,FALSE),"")</f>
        <v>Liggende berging</v>
      </c>
      <c r="G252" s="34" t="s">
        <v>28</v>
      </c>
      <c r="H252" s="34" t="s">
        <v>29</v>
      </c>
      <c r="I252" s="43">
        <v>5</v>
      </c>
      <c r="J252" s="43" t="s">
        <v>30</v>
      </c>
      <c r="K252" s="43" t="s">
        <v>5</v>
      </c>
      <c r="L252" s="43">
        <v>41</v>
      </c>
    </row>
    <row r="253" spans="2:12" s="18" customFormat="1" ht="22.5" customHeight="1" x14ac:dyDescent="0.25">
      <c r="B253" s="48" t="s">
        <v>94</v>
      </c>
      <c r="C253" s="44">
        <f>IFERROR(VLOOKUP(tbl_Afwijkendeformaten[[#This Row],[Formaat (l x b x h)]],tbl_KeuzelijstFormaten[],2,FALSE),"")</f>
        <v>385</v>
      </c>
      <c r="D253" s="44">
        <f>IFERROR(VLOOKUP(tbl_Afwijkendeformaten[[#This Row],[Formaat (l x b x h)]],tbl_KeuzelijstFormaten[],3,FALSE),"")</f>
        <v>550</v>
      </c>
      <c r="E253" s="44">
        <f>IFERROR(VLOOKUP(tbl_Afwijkendeformaten[[#This Row],[Formaat (l x b x h)]],tbl_KeuzelijstFormaten[],4,FALSE),"")</f>
        <v>120</v>
      </c>
      <c r="F253" s="34" t="str">
        <f>IFERROR(VLOOKUP(tbl_Afwijkendeformaten[[#This Row],[Formaat (l x b x h)]],tbl_KeuzelijstFormaten[],5,FALSE),"")</f>
        <v>Liggende berging</v>
      </c>
      <c r="G253" s="34" t="s">
        <v>28</v>
      </c>
      <c r="H253" s="34" t="s">
        <v>29</v>
      </c>
      <c r="I253" s="43">
        <v>20</v>
      </c>
      <c r="J253" s="43" t="s">
        <v>30</v>
      </c>
      <c r="K253" s="43" t="s">
        <v>5</v>
      </c>
      <c r="L253" s="43">
        <v>36</v>
      </c>
    </row>
    <row r="254" spans="2:12" s="18" customFormat="1" ht="22.5" customHeight="1" x14ac:dyDescent="0.25">
      <c r="B254" s="48" t="s">
        <v>94</v>
      </c>
      <c r="C254" s="44">
        <f>IFERROR(VLOOKUP(tbl_Afwijkendeformaten[[#This Row],[Formaat (l x b x h)]],tbl_KeuzelijstFormaten[],2,FALSE),"")</f>
        <v>385</v>
      </c>
      <c r="D254" s="44">
        <f>IFERROR(VLOOKUP(tbl_Afwijkendeformaten[[#This Row],[Formaat (l x b x h)]],tbl_KeuzelijstFormaten[],3,FALSE),"")</f>
        <v>550</v>
      </c>
      <c r="E254" s="44">
        <f>IFERROR(VLOOKUP(tbl_Afwijkendeformaten[[#This Row],[Formaat (l x b x h)]],tbl_KeuzelijstFormaten[],4,FALSE),"")</f>
        <v>120</v>
      </c>
      <c r="F254" s="34" t="str">
        <f>IFERROR(VLOOKUP(tbl_Afwijkendeformaten[[#This Row],[Formaat (l x b x h)]],tbl_KeuzelijstFormaten[],5,FALSE),"")</f>
        <v>Liggende berging</v>
      </c>
      <c r="G254" s="34" t="s">
        <v>28</v>
      </c>
      <c r="H254" s="34" t="s">
        <v>29</v>
      </c>
      <c r="I254" s="43">
        <v>2</v>
      </c>
      <c r="J254" s="43" t="s">
        <v>30</v>
      </c>
      <c r="K254" s="43" t="s">
        <v>5</v>
      </c>
      <c r="L254" s="43">
        <v>35</v>
      </c>
    </row>
    <row r="255" spans="2:12" s="18" customFormat="1" ht="22.5" customHeight="1" x14ac:dyDescent="0.25">
      <c r="B255" s="48" t="s">
        <v>94</v>
      </c>
      <c r="C255" s="44">
        <f>IFERROR(VLOOKUP(tbl_Afwijkendeformaten[[#This Row],[Formaat (l x b x h)]],tbl_KeuzelijstFormaten[],2,FALSE),"")</f>
        <v>385</v>
      </c>
      <c r="D255" s="44">
        <f>IFERROR(VLOOKUP(tbl_Afwijkendeformaten[[#This Row],[Formaat (l x b x h)]],tbl_KeuzelijstFormaten[],3,FALSE),"")</f>
        <v>550</v>
      </c>
      <c r="E255" s="44">
        <f>IFERROR(VLOOKUP(tbl_Afwijkendeformaten[[#This Row],[Formaat (l x b x h)]],tbl_KeuzelijstFormaten[],4,FALSE),"")</f>
        <v>120</v>
      </c>
      <c r="F255" s="34" t="str">
        <f>IFERROR(VLOOKUP(tbl_Afwijkendeformaten[[#This Row],[Formaat (l x b x h)]],tbl_KeuzelijstFormaten[],5,FALSE),"")</f>
        <v>Liggende berging</v>
      </c>
      <c r="G255" s="34" t="s">
        <v>28</v>
      </c>
      <c r="H255" s="34" t="s">
        <v>29</v>
      </c>
      <c r="I255" s="43">
        <v>3</v>
      </c>
      <c r="J255" s="43" t="s">
        <v>30</v>
      </c>
      <c r="K255" s="43" t="s">
        <v>5</v>
      </c>
      <c r="L255" s="43">
        <v>31</v>
      </c>
    </row>
    <row r="256" spans="2:12" s="18" customFormat="1" ht="22.5" customHeight="1" x14ac:dyDescent="0.25">
      <c r="B256" s="48" t="s">
        <v>94</v>
      </c>
      <c r="C256" s="44">
        <f>IFERROR(VLOOKUP(tbl_Afwijkendeformaten[[#This Row],[Formaat (l x b x h)]],tbl_KeuzelijstFormaten[],2,FALSE),"")</f>
        <v>385</v>
      </c>
      <c r="D256" s="44">
        <f>IFERROR(VLOOKUP(tbl_Afwijkendeformaten[[#This Row],[Formaat (l x b x h)]],tbl_KeuzelijstFormaten[],3,FALSE),"")</f>
        <v>550</v>
      </c>
      <c r="E256" s="44">
        <f>IFERROR(VLOOKUP(tbl_Afwijkendeformaten[[#This Row],[Formaat (l x b x h)]],tbl_KeuzelijstFormaten[],4,FALSE),"")</f>
        <v>120</v>
      </c>
      <c r="F256" s="34" t="str">
        <f>IFERROR(VLOOKUP(tbl_Afwijkendeformaten[[#This Row],[Formaat (l x b x h)]],tbl_KeuzelijstFormaten[],5,FALSE),"")</f>
        <v>Liggende berging</v>
      </c>
      <c r="G256" s="34" t="s">
        <v>28</v>
      </c>
      <c r="H256" s="34" t="s">
        <v>29</v>
      </c>
      <c r="I256" s="43">
        <v>1</v>
      </c>
      <c r="J256" s="43" t="s">
        <v>33</v>
      </c>
      <c r="K256" s="43" t="s">
        <v>5</v>
      </c>
      <c r="L256" s="43">
        <v>11</v>
      </c>
    </row>
    <row r="257" spans="2:12" s="18" customFormat="1" ht="22.5" customHeight="1" x14ac:dyDescent="0.25">
      <c r="B257" s="48" t="s">
        <v>94</v>
      </c>
      <c r="C257" s="44">
        <f>IFERROR(VLOOKUP(tbl_Afwijkendeformaten[[#This Row],[Formaat (l x b x h)]],tbl_KeuzelijstFormaten[],2,FALSE),"")</f>
        <v>385</v>
      </c>
      <c r="D257" s="44">
        <f>IFERROR(VLOOKUP(tbl_Afwijkendeformaten[[#This Row],[Formaat (l x b x h)]],tbl_KeuzelijstFormaten[],3,FALSE),"")</f>
        <v>550</v>
      </c>
      <c r="E257" s="44">
        <f>IFERROR(VLOOKUP(tbl_Afwijkendeformaten[[#This Row],[Formaat (l x b x h)]],tbl_KeuzelijstFormaten[],4,FALSE),"")</f>
        <v>120</v>
      </c>
      <c r="F257" s="34" t="str">
        <f>IFERROR(VLOOKUP(tbl_Afwijkendeformaten[[#This Row],[Formaat (l x b x h)]],tbl_KeuzelijstFormaten[],5,FALSE),"")</f>
        <v>Liggende berging</v>
      </c>
      <c r="G257" s="34" t="s">
        <v>28</v>
      </c>
      <c r="H257" s="34" t="s">
        <v>29</v>
      </c>
      <c r="I257" s="43">
        <v>4</v>
      </c>
      <c r="J257" s="43" t="s">
        <v>33</v>
      </c>
      <c r="K257" s="43" t="s">
        <v>5</v>
      </c>
      <c r="L257" s="43">
        <v>10</v>
      </c>
    </row>
    <row r="258" spans="2:12" s="18" customFormat="1" ht="22.5" customHeight="1" x14ac:dyDescent="0.25">
      <c r="B258" s="48" t="s">
        <v>94</v>
      </c>
      <c r="C258" s="44">
        <f>IFERROR(VLOOKUP(tbl_Afwijkendeformaten[[#This Row],[Formaat (l x b x h)]],tbl_KeuzelijstFormaten[],2,FALSE),"")</f>
        <v>385</v>
      </c>
      <c r="D258" s="44">
        <f>IFERROR(VLOOKUP(tbl_Afwijkendeformaten[[#This Row],[Formaat (l x b x h)]],tbl_KeuzelijstFormaten[],3,FALSE),"")</f>
        <v>550</v>
      </c>
      <c r="E258" s="44">
        <f>IFERROR(VLOOKUP(tbl_Afwijkendeformaten[[#This Row],[Formaat (l x b x h)]],tbl_KeuzelijstFormaten[],4,FALSE),"")</f>
        <v>120</v>
      </c>
      <c r="F258" s="34" t="str">
        <f>IFERROR(VLOOKUP(tbl_Afwijkendeformaten[[#This Row],[Formaat (l x b x h)]],tbl_KeuzelijstFormaten[],5,FALSE),"")</f>
        <v>Liggende berging</v>
      </c>
      <c r="G258" s="34" t="s">
        <v>28</v>
      </c>
      <c r="H258" s="34" t="s">
        <v>29</v>
      </c>
      <c r="I258" s="43">
        <v>3</v>
      </c>
      <c r="J258" s="43" t="s">
        <v>33</v>
      </c>
      <c r="K258" s="43" t="s">
        <v>5</v>
      </c>
      <c r="L258" s="43">
        <v>8</v>
      </c>
    </row>
    <row r="259" spans="2:12" s="18" customFormat="1" ht="22.5" customHeight="1" x14ac:dyDescent="0.25">
      <c r="B259" s="48" t="s">
        <v>94</v>
      </c>
      <c r="C259" s="44">
        <f>IFERROR(VLOOKUP(tbl_Afwijkendeformaten[[#This Row],[Formaat (l x b x h)]],tbl_KeuzelijstFormaten[],2,FALSE),"")</f>
        <v>385</v>
      </c>
      <c r="D259" s="44">
        <f>IFERROR(VLOOKUP(tbl_Afwijkendeformaten[[#This Row],[Formaat (l x b x h)]],tbl_KeuzelijstFormaten[],3,FALSE),"")</f>
        <v>550</v>
      </c>
      <c r="E259" s="44">
        <f>IFERROR(VLOOKUP(tbl_Afwijkendeformaten[[#This Row],[Formaat (l x b x h)]],tbl_KeuzelijstFormaten[],4,FALSE),"")</f>
        <v>120</v>
      </c>
      <c r="F259" s="34" t="str">
        <f>IFERROR(VLOOKUP(tbl_Afwijkendeformaten[[#This Row],[Formaat (l x b x h)]],tbl_KeuzelijstFormaten[],5,FALSE),"")</f>
        <v>Liggende berging</v>
      </c>
      <c r="G259" s="34" t="s">
        <v>28</v>
      </c>
      <c r="H259" s="34" t="s">
        <v>29</v>
      </c>
      <c r="I259" s="43">
        <v>1</v>
      </c>
      <c r="J259" s="43" t="s">
        <v>30</v>
      </c>
      <c r="K259" s="43" t="s">
        <v>5</v>
      </c>
      <c r="L259" s="43">
        <v>66</v>
      </c>
    </row>
    <row r="260" spans="2:12" s="18" customFormat="1" ht="22.5" customHeight="1" x14ac:dyDescent="0.25">
      <c r="B260" s="48" t="s">
        <v>94</v>
      </c>
      <c r="C260" s="44">
        <f>IFERROR(VLOOKUP(tbl_Afwijkendeformaten[[#This Row],[Formaat (l x b x h)]],tbl_KeuzelijstFormaten[],2,FALSE),"")</f>
        <v>385</v>
      </c>
      <c r="D260" s="44">
        <f>IFERROR(VLOOKUP(tbl_Afwijkendeformaten[[#This Row],[Formaat (l x b x h)]],tbl_KeuzelijstFormaten[],3,FALSE),"")</f>
        <v>550</v>
      </c>
      <c r="E260" s="44">
        <f>IFERROR(VLOOKUP(tbl_Afwijkendeformaten[[#This Row],[Formaat (l x b x h)]],tbl_KeuzelijstFormaten[],4,FALSE),"")</f>
        <v>120</v>
      </c>
      <c r="F260" s="34" t="str">
        <f>IFERROR(VLOOKUP(tbl_Afwijkendeformaten[[#This Row],[Formaat (l x b x h)]],tbl_KeuzelijstFormaten[],5,FALSE),"")</f>
        <v>Liggende berging</v>
      </c>
      <c r="G260" s="34" t="s">
        <v>28</v>
      </c>
      <c r="H260" s="34" t="s">
        <v>29</v>
      </c>
      <c r="I260" s="43">
        <v>1</v>
      </c>
      <c r="J260" s="43" t="s">
        <v>30</v>
      </c>
      <c r="K260" s="43" t="s">
        <v>5</v>
      </c>
      <c r="L260" s="43">
        <v>60</v>
      </c>
    </row>
    <row r="261" spans="2:12" s="18" customFormat="1" ht="22.5" customHeight="1" x14ac:dyDescent="0.25">
      <c r="B261" s="48" t="s">
        <v>94</v>
      </c>
      <c r="C261" s="44">
        <f>IFERROR(VLOOKUP(tbl_Afwijkendeformaten[[#This Row],[Formaat (l x b x h)]],tbl_KeuzelijstFormaten[],2,FALSE),"")</f>
        <v>385</v>
      </c>
      <c r="D261" s="44">
        <f>IFERROR(VLOOKUP(tbl_Afwijkendeformaten[[#This Row],[Formaat (l x b x h)]],tbl_KeuzelijstFormaten[],3,FALSE),"")</f>
        <v>550</v>
      </c>
      <c r="E261" s="44">
        <f>IFERROR(VLOOKUP(tbl_Afwijkendeformaten[[#This Row],[Formaat (l x b x h)]],tbl_KeuzelijstFormaten[],4,FALSE),"")</f>
        <v>120</v>
      </c>
      <c r="F261" s="34" t="str">
        <f>IFERROR(VLOOKUP(tbl_Afwijkendeformaten[[#This Row],[Formaat (l x b x h)]],tbl_KeuzelijstFormaten[],5,FALSE),"")</f>
        <v>Liggende berging</v>
      </c>
      <c r="G261" s="34" t="s">
        <v>28</v>
      </c>
      <c r="H261" s="34" t="s">
        <v>29</v>
      </c>
      <c r="I261" s="43">
        <v>1</v>
      </c>
      <c r="J261" s="43" t="s">
        <v>30</v>
      </c>
      <c r="K261" s="43" t="s">
        <v>5</v>
      </c>
      <c r="L261" s="43">
        <v>59</v>
      </c>
    </row>
    <row r="262" spans="2:12" s="18" customFormat="1" ht="22.5" customHeight="1" x14ac:dyDescent="0.25">
      <c r="B262" s="48" t="s">
        <v>96</v>
      </c>
      <c r="C262" s="44">
        <f>IFERROR(VLOOKUP(tbl_Afwijkendeformaten[[#This Row],[Formaat (l x b x h)]],tbl_KeuzelijstFormaten[],2,FALSE),"")</f>
        <v>385</v>
      </c>
      <c r="D262" s="44">
        <f>IFERROR(VLOOKUP(tbl_Afwijkendeformaten[[#This Row],[Formaat (l x b x h)]],tbl_KeuzelijstFormaten[],3,FALSE),"")</f>
        <v>550</v>
      </c>
      <c r="E262" s="44">
        <f>IFERROR(VLOOKUP(tbl_Afwijkendeformaten[[#This Row],[Formaat (l x b x h)]],tbl_KeuzelijstFormaten[],4,FALSE),"")</f>
        <v>160</v>
      </c>
      <c r="F262" s="34" t="str">
        <f>IFERROR(VLOOKUP(tbl_Afwijkendeformaten[[#This Row],[Formaat (l x b x h)]],tbl_KeuzelijstFormaten[],5,FALSE),"")</f>
        <v>Liggende berging (zelfgemaakt)</v>
      </c>
      <c r="G262" s="34" t="s">
        <v>28</v>
      </c>
      <c r="H262" s="34" t="s">
        <v>29</v>
      </c>
      <c r="I262" s="43">
        <v>1</v>
      </c>
      <c r="J262" s="43" t="s">
        <v>30</v>
      </c>
      <c r="K262" s="43" t="s">
        <v>5</v>
      </c>
      <c r="L262" s="43" t="s">
        <v>95</v>
      </c>
    </row>
    <row r="263" spans="2:12" s="18" customFormat="1" ht="22.5" customHeight="1" x14ac:dyDescent="0.25">
      <c r="B263" s="48" t="s">
        <v>97</v>
      </c>
      <c r="C263" s="44">
        <f>IFERROR(VLOOKUP(tbl_Afwijkendeformaten[[#This Row],[Formaat (l x b x h)]],tbl_KeuzelijstFormaten[],2,FALSE),"")</f>
        <v>390</v>
      </c>
      <c r="D263" s="44">
        <f>IFERROR(VLOOKUP(tbl_Afwijkendeformaten[[#This Row],[Formaat (l x b x h)]],tbl_KeuzelijstFormaten[],3,FALSE),"")</f>
        <v>130</v>
      </c>
      <c r="E263" s="44">
        <f>IFERROR(VLOOKUP(tbl_Afwijkendeformaten[[#This Row],[Formaat (l x b x h)]],tbl_KeuzelijstFormaten[],4,FALSE),"")</f>
        <v>165</v>
      </c>
      <c r="F263" s="34" t="str">
        <f>IFERROR(VLOOKUP(tbl_Afwijkendeformaten[[#This Row],[Formaat (l x b x h)]],tbl_KeuzelijstFormaten[],5,FALSE),"")</f>
        <v>schoenendoos</v>
      </c>
      <c r="G263" s="34" t="s">
        <v>28</v>
      </c>
      <c r="H263" s="34" t="s">
        <v>29</v>
      </c>
      <c r="I263" s="43">
        <v>4</v>
      </c>
      <c r="J263" s="43" t="s">
        <v>35</v>
      </c>
      <c r="K263" s="43"/>
      <c r="L263" s="43">
        <v>12</v>
      </c>
    </row>
    <row r="264" spans="2:12" s="18" customFormat="1" ht="22.5" customHeight="1" x14ac:dyDescent="0.25">
      <c r="B264" s="48" t="s">
        <v>98</v>
      </c>
      <c r="C264" s="44">
        <f>IFERROR(VLOOKUP(tbl_Afwijkendeformaten[[#This Row],[Formaat (l x b x h)]],tbl_KeuzelijstFormaten[],2,FALSE),"")</f>
        <v>390</v>
      </c>
      <c r="D264" s="44">
        <f>IFERROR(VLOOKUP(tbl_Afwijkendeformaten[[#This Row],[Formaat (l x b x h)]],tbl_KeuzelijstFormaten[],3,FALSE),"")</f>
        <v>265</v>
      </c>
      <c r="E264" s="44">
        <f>IFERROR(VLOOKUP(tbl_Afwijkendeformaten[[#This Row],[Formaat (l x b x h)]],tbl_KeuzelijstFormaten[],4,FALSE),"")</f>
        <v>220</v>
      </c>
      <c r="F264" s="34" t="str">
        <f>IFERROR(VLOOKUP(tbl_Afwijkendeformaten[[#This Row],[Formaat (l x b x h)]],tbl_KeuzelijstFormaten[],5,FALSE),"")</f>
        <v>schoenendoos</v>
      </c>
      <c r="G264" s="34" t="s">
        <v>28</v>
      </c>
      <c r="H264" s="34" t="s">
        <v>34</v>
      </c>
      <c r="I264" s="43">
        <v>2</v>
      </c>
      <c r="J264" s="43" t="s">
        <v>35</v>
      </c>
      <c r="K264" s="43"/>
      <c r="L264" s="43">
        <v>13</v>
      </c>
    </row>
    <row r="265" spans="2:12" s="18" customFormat="1" ht="22.5" customHeight="1" x14ac:dyDescent="0.25">
      <c r="B265" s="48" t="s">
        <v>98</v>
      </c>
      <c r="C265" s="44">
        <f>IFERROR(VLOOKUP(tbl_Afwijkendeformaten[[#This Row],[Formaat (l x b x h)]],tbl_KeuzelijstFormaten[],2,FALSE),"")</f>
        <v>390</v>
      </c>
      <c r="D265" s="44">
        <f>IFERROR(VLOOKUP(tbl_Afwijkendeformaten[[#This Row],[Formaat (l x b x h)]],tbl_KeuzelijstFormaten[],3,FALSE),"")</f>
        <v>265</v>
      </c>
      <c r="E265" s="44">
        <f>IFERROR(VLOOKUP(tbl_Afwijkendeformaten[[#This Row],[Formaat (l x b x h)]],tbl_KeuzelijstFormaten[],4,FALSE),"")</f>
        <v>220</v>
      </c>
      <c r="F265" s="34" t="str">
        <f>IFERROR(VLOOKUP(tbl_Afwijkendeformaten[[#This Row],[Formaat (l x b x h)]],tbl_KeuzelijstFormaten[],5,FALSE),"")</f>
        <v>schoenendoos</v>
      </c>
      <c r="G265" s="34" t="s">
        <v>28</v>
      </c>
      <c r="H265" s="34" t="s">
        <v>29</v>
      </c>
      <c r="I265" s="43">
        <v>9</v>
      </c>
      <c r="J265" s="43" t="s">
        <v>35</v>
      </c>
      <c r="K265" s="43"/>
      <c r="L265" s="43">
        <v>18</v>
      </c>
    </row>
    <row r="266" spans="2:12" s="18" customFormat="1" ht="22.5" customHeight="1" x14ac:dyDescent="0.25">
      <c r="B266" s="48" t="s">
        <v>98</v>
      </c>
      <c r="C266" s="44">
        <f>IFERROR(VLOOKUP(tbl_Afwijkendeformaten[[#This Row],[Formaat (l x b x h)]],tbl_KeuzelijstFormaten[],2,FALSE),"")</f>
        <v>390</v>
      </c>
      <c r="D266" s="44">
        <f>IFERROR(VLOOKUP(tbl_Afwijkendeformaten[[#This Row],[Formaat (l x b x h)]],tbl_KeuzelijstFormaten[],3,FALSE),"")</f>
        <v>265</v>
      </c>
      <c r="E266" s="44">
        <f>IFERROR(VLOOKUP(tbl_Afwijkendeformaten[[#This Row],[Formaat (l x b x h)]],tbl_KeuzelijstFormaten[],4,FALSE),"")</f>
        <v>220</v>
      </c>
      <c r="F266" s="34" t="str">
        <f>IFERROR(VLOOKUP(tbl_Afwijkendeformaten[[#This Row],[Formaat (l x b x h)]],tbl_KeuzelijstFormaten[],5,FALSE),"")</f>
        <v>schoenendoos</v>
      </c>
      <c r="G266" s="34" t="s">
        <v>28</v>
      </c>
      <c r="H266" s="34" t="s">
        <v>29</v>
      </c>
      <c r="I266" s="43">
        <v>6</v>
      </c>
      <c r="J266" s="43" t="s">
        <v>35</v>
      </c>
      <c r="K266" s="43"/>
      <c r="L266" s="43">
        <v>20</v>
      </c>
    </row>
    <row r="267" spans="2:12" s="18" customFormat="1" ht="22.5" customHeight="1" x14ac:dyDescent="0.25">
      <c r="B267" s="48" t="s">
        <v>98</v>
      </c>
      <c r="C267" s="44">
        <f>IFERROR(VLOOKUP(tbl_Afwijkendeformaten[[#This Row],[Formaat (l x b x h)]],tbl_KeuzelijstFormaten[],2,FALSE),"")</f>
        <v>390</v>
      </c>
      <c r="D267" s="44">
        <f>IFERROR(VLOOKUP(tbl_Afwijkendeformaten[[#This Row],[Formaat (l x b x h)]],tbl_KeuzelijstFormaten[],3,FALSE),"")</f>
        <v>265</v>
      </c>
      <c r="E267" s="44">
        <f>IFERROR(VLOOKUP(tbl_Afwijkendeformaten[[#This Row],[Formaat (l x b x h)]],tbl_KeuzelijstFormaten[],4,FALSE),"")</f>
        <v>220</v>
      </c>
      <c r="F267" s="34" t="str">
        <f>IFERROR(VLOOKUP(tbl_Afwijkendeformaten[[#This Row],[Formaat (l x b x h)]],tbl_KeuzelijstFormaten[],5,FALSE),"")</f>
        <v>schoenendoos</v>
      </c>
      <c r="G267" s="34" t="s">
        <v>28</v>
      </c>
      <c r="H267" s="34" t="s">
        <v>29</v>
      </c>
      <c r="I267" s="43">
        <v>7</v>
      </c>
      <c r="J267" s="43" t="s">
        <v>35</v>
      </c>
      <c r="K267" s="43"/>
      <c r="L267" s="43">
        <v>21</v>
      </c>
    </row>
    <row r="268" spans="2:12" s="18" customFormat="1" ht="22.5" customHeight="1" x14ac:dyDescent="0.25">
      <c r="B268" s="48" t="s">
        <v>98</v>
      </c>
      <c r="C268" s="44">
        <f>IFERROR(VLOOKUP(tbl_Afwijkendeformaten[[#This Row],[Formaat (l x b x h)]],tbl_KeuzelijstFormaten[],2,FALSE),"")</f>
        <v>390</v>
      </c>
      <c r="D268" s="44">
        <f>IFERROR(VLOOKUP(tbl_Afwijkendeformaten[[#This Row],[Formaat (l x b x h)]],tbl_KeuzelijstFormaten[],3,FALSE),"")</f>
        <v>265</v>
      </c>
      <c r="E268" s="44">
        <f>IFERROR(VLOOKUP(tbl_Afwijkendeformaten[[#This Row],[Formaat (l x b x h)]],tbl_KeuzelijstFormaten[],4,FALSE),"")</f>
        <v>220</v>
      </c>
      <c r="F268" s="34" t="str">
        <f>IFERROR(VLOOKUP(tbl_Afwijkendeformaten[[#This Row],[Formaat (l x b x h)]],tbl_KeuzelijstFormaten[],5,FALSE),"")</f>
        <v>schoenendoos</v>
      </c>
      <c r="G268" s="34" t="s">
        <v>28</v>
      </c>
      <c r="H268" s="34" t="s">
        <v>29</v>
      </c>
      <c r="I268" s="43">
        <v>4</v>
      </c>
      <c r="J268" s="43" t="s">
        <v>35</v>
      </c>
      <c r="K268" s="43"/>
      <c r="L268" s="43">
        <v>31</v>
      </c>
    </row>
    <row r="269" spans="2:12" s="18" customFormat="1" ht="22.5" customHeight="1" x14ac:dyDescent="0.25">
      <c r="B269" s="48" t="s">
        <v>98</v>
      </c>
      <c r="C269" s="44">
        <f>IFERROR(VLOOKUP(tbl_Afwijkendeformaten[[#This Row],[Formaat (l x b x h)]],tbl_KeuzelijstFormaten[],2,FALSE),"")</f>
        <v>390</v>
      </c>
      <c r="D269" s="44">
        <f>IFERROR(VLOOKUP(tbl_Afwijkendeformaten[[#This Row],[Formaat (l x b x h)]],tbl_KeuzelijstFormaten[],3,FALSE),"")</f>
        <v>265</v>
      </c>
      <c r="E269" s="44">
        <f>IFERROR(VLOOKUP(tbl_Afwijkendeformaten[[#This Row],[Formaat (l x b x h)]],tbl_KeuzelijstFormaten[],4,FALSE),"")</f>
        <v>220</v>
      </c>
      <c r="F269" s="34" t="str">
        <f>IFERROR(VLOOKUP(tbl_Afwijkendeformaten[[#This Row],[Formaat (l x b x h)]],tbl_KeuzelijstFormaten[],5,FALSE),"")</f>
        <v>schoenendoos</v>
      </c>
      <c r="G269" s="34" t="s">
        <v>28</v>
      </c>
      <c r="H269" s="34" t="s">
        <v>29</v>
      </c>
      <c r="I269" s="43">
        <v>6</v>
      </c>
      <c r="J269" s="43" t="s">
        <v>30</v>
      </c>
      <c r="K269" s="43" t="s">
        <v>5</v>
      </c>
      <c r="L269" s="43" t="s">
        <v>48</v>
      </c>
    </row>
    <row r="270" spans="2:12" s="18" customFormat="1" ht="22.5" customHeight="1" x14ac:dyDescent="0.25">
      <c r="B270" s="48" t="s">
        <v>98</v>
      </c>
      <c r="C270" s="44">
        <f>IFERROR(VLOOKUP(tbl_Afwijkendeformaten[[#This Row],[Formaat (l x b x h)]],tbl_KeuzelijstFormaten[],2,FALSE),"")</f>
        <v>390</v>
      </c>
      <c r="D270" s="44">
        <f>IFERROR(VLOOKUP(tbl_Afwijkendeformaten[[#This Row],[Formaat (l x b x h)]],tbl_KeuzelijstFormaten[],3,FALSE),"")</f>
        <v>265</v>
      </c>
      <c r="E270" s="44">
        <f>IFERROR(VLOOKUP(tbl_Afwijkendeformaten[[#This Row],[Formaat (l x b x h)]],tbl_KeuzelijstFormaten[],4,FALSE),"")</f>
        <v>220</v>
      </c>
      <c r="F270" s="34" t="str">
        <f>IFERROR(VLOOKUP(tbl_Afwijkendeformaten[[#This Row],[Formaat (l x b x h)]],tbl_KeuzelijstFormaten[],5,FALSE),"")</f>
        <v>schoenendoos</v>
      </c>
      <c r="G270" s="34" t="s">
        <v>28</v>
      </c>
      <c r="H270" s="34" t="s">
        <v>29</v>
      </c>
      <c r="I270" s="43">
        <v>2</v>
      </c>
      <c r="J270" s="43" t="s">
        <v>30</v>
      </c>
      <c r="K270" s="43" t="s">
        <v>5</v>
      </c>
      <c r="L270" s="43" t="s">
        <v>48</v>
      </c>
    </row>
    <row r="271" spans="2:12" s="18" customFormat="1" ht="22.5" customHeight="1" x14ac:dyDescent="0.25">
      <c r="B271" s="48" t="s">
        <v>98</v>
      </c>
      <c r="C271" s="44">
        <f>IFERROR(VLOOKUP(tbl_Afwijkendeformaten[[#This Row],[Formaat (l x b x h)]],tbl_KeuzelijstFormaten[],2,FALSE),"")</f>
        <v>390</v>
      </c>
      <c r="D271" s="44">
        <f>IFERROR(VLOOKUP(tbl_Afwijkendeformaten[[#This Row],[Formaat (l x b x h)]],tbl_KeuzelijstFormaten[],3,FALSE),"")</f>
        <v>265</v>
      </c>
      <c r="E271" s="44">
        <f>IFERROR(VLOOKUP(tbl_Afwijkendeformaten[[#This Row],[Formaat (l x b x h)]],tbl_KeuzelijstFormaten[],4,FALSE),"")</f>
        <v>220</v>
      </c>
      <c r="F271" s="34" t="str">
        <f>IFERROR(VLOOKUP(tbl_Afwijkendeformaten[[#This Row],[Formaat (l x b x h)]],tbl_KeuzelijstFormaten[],5,FALSE),"")</f>
        <v>schoenendoos</v>
      </c>
      <c r="G271" s="34" t="s">
        <v>28</v>
      </c>
      <c r="H271" s="34" t="s">
        <v>29</v>
      </c>
      <c r="I271" s="43">
        <v>1</v>
      </c>
      <c r="J271" s="43" t="s">
        <v>30</v>
      </c>
      <c r="K271" s="43" t="s">
        <v>5</v>
      </c>
      <c r="L271" s="43" t="s">
        <v>48</v>
      </c>
    </row>
    <row r="272" spans="2:12" s="18" customFormat="1" ht="22.5" customHeight="1" x14ac:dyDescent="0.25">
      <c r="B272" s="48" t="s">
        <v>98</v>
      </c>
      <c r="C272" s="44">
        <f>IFERROR(VLOOKUP(tbl_Afwijkendeformaten[[#This Row],[Formaat (l x b x h)]],tbl_KeuzelijstFormaten[],2,FALSE),"")</f>
        <v>390</v>
      </c>
      <c r="D272" s="44">
        <f>IFERROR(VLOOKUP(tbl_Afwijkendeformaten[[#This Row],[Formaat (l x b x h)]],tbl_KeuzelijstFormaten[],3,FALSE),"")</f>
        <v>265</v>
      </c>
      <c r="E272" s="44">
        <f>IFERROR(VLOOKUP(tbl_Afwijkendeformaten[[#This Row],[Formaat (l x b x h)]],tbl_KeuzelijstFormaten[],4,FALSE),"")</f>
        <v>220</v>
      </c>
      <c r="F272" s="34" t="str">
        <f>IFERROR(VLOOKUP(tbl_Afwijkendeformaten[[#This Row],[Formaat (l x b x h)]],tbl_KeuzelijstFormaten[],5,FALSE),"")</f>
        <v>schoenendoos</v>
      </c>
      <c r="G272" s="34" t="s">
        <v>28</v>
      </c>
      <c r="H272" s="34" t="s">
        <v>29</v>
      </c>
      <c r="I272" s="43">
        <v>1</v>
      </c>
      <c r="J272" s="43" t="s">
        <v>30</v>
      </c>
      <c r="K272" s="43" t="s">
        <v>5</v>
      </c>
      <c r="L272" s="43" t="s">
        <v>95</v>
      </c>
    </row>
    <row r="273" spans="2:12" s="18" customFormat="1" ht="22.5" customHeight="1" x14ac:dyDescent="0.25">
      <c r="B273" s="48" t="s">
        <v>98</v>
      </c>
      <c r="C273" s="44">
        <f>IFERROR(VLOOKUP(tbl_Afwijkendeformaten[[#This Row],[Formaat (l x b x h)]],tbl_KeuzelijstFormaten[],2,FALSE),"")</f>
        <v>390</v>
      </c>
      <c r="D273" s="44">
        <f>IFERROR(VLOOKUP(tbl_Afwijkendeformaten[[#This Row],[Formaat (l x b x h)]],tbl_KeuzelijstFormaten[],3,FALSE),"")</f>
        <v>265</v>
      </c>
      <c r="E273" s="44">
        <f>IFERROR(VLOOKUP(tbl_Afwijkendeformaten[[#This Row],[Formaat (l x b x h)]],tbl_KeuzelijstFormaten[],4,FALSE),"")</f>
        <v>220</v>
      </c>
      <c r="F273" s="34" t="str">
        <f>IFERROR(VLOOKUP(tbl_Afwijkendeformaten[[#This Row],[Formaat (l x b x h)]],tbl_KeuzelijstFormaten[],5,FALSE),"")</f>
        <v>schoenendoos</v>
      </c>
      <c r="G273" s="34" t="s">
        <v>28</v>
      </c>
      <c r="H273" s="34" t="s">
        <v>29</v>
      </c>
      <c r="I273" s="43">
        <v>25</v>
      </c>
      <c r="J273" s="43" t="s">
        <v>30</v>
      </c>
      <c r="K273" s="43" t="s">
        <v>5</v>
      </c>
      <c r="L273" s="43" t="s">
        <v>95</v>
      </c>
    </row>
    <row r="274" spans="2:12" s="18" customFormat="1" ht="22.5" customHeight="1" x14ac:dyDescent="0.25">
      <c r="B274" s="48" t="s">
        <v>98</v>
      </c>
      <c r="C274" s="44">
        <f>IFERROR(VLOOKUP(tbl_Afwijkendeformaten[[#This Row],[Formaat (l x b x h)]],tbl_KeuzelijstFormaten[],2,FALSE),"")</f>
        <v>390</v>
      </c>
      <c r="D274" s="44">
        <f>IFERROR(VLOOKUP(tbl_Afwijkendeformaten[[#This Row],[Formaat (l x b x h)]],tbl_KeuzelijstFormaten[],3,FALSE),"")</f>
        <v>265</v>
      </c>
      <c r="E274" s="44">
        <f>IFERROR(VLOOKUP(tbl_Afwijkendeformaten[[#This Row],[Formaat (l x b x h)]],tbl_KeuzelijstFormaten[],4,FALSE),"")</f>
        <v>220</v>
      </c>
      <c r="F274" s="34" t="str">
        <f>IFERROR(VLOOKUP(tbl_Afwijkendeformaten[[#This Row],[Formaat (l x b x h)]],tbl_KeuzelijstFormaten[],5,FALSE),"")</f>
        <v>schoenendoos</v>
      </c>
      <c r="G274" s="34" t="s">
        <v>57</v>
      </c>
      <c r="H274" s="34"/>
      <c r="I274" s="43">
        <v>3</v>
      </c>
      <c r="J274" s="43" t="s">
        <v>33</v>
      </c>
      <c r="K274" s="43" t="s">
        <v>5</v>
      </c>
      <c r="L274" s="43">
        <v>14</v>
      </c>
    </row>
    <row r="275" spans="2:12" s="18" customFormat="1" ht="22.5" customHeight="1" x14ac:dyDescent="0.25">
      <c r="B275" s="48" t="s">
        <v>98</v>
      </c>
      <c r="C275" s="44">
        <f>IFERROR(VLOOKUP(tbl_Afwijkendeformaten[[#This Row],[Formaat (l x b x h)]],tbl_KeuzelijstFormaten[],2,FALSE),"")</f>
        <v>390</v>
      </c>
      <c r="D275" s="44">
        <f>IFERROR(VLOOKUP(tbl_Afwijkendeformaten[[#This Row],[Formaat (l x b x h)]],tbl_KeuzelijstFormaten[],3,FALSE),"")</f>
        <v>265</v>
      </c>
      <c r="E275" s="44">
        <f>IFERROR(VLOOKUP(tbl_Afwijkendeformaten[[#This Row],[Formaat (l x b x h)]],tbl_KeuzelijstFormaten[],4,FALSE),"")</f>
        <v>220</v>
      </c>
      <c r="F275" s="34" t="str">
        <f>IFERROR(VLOOKUP(tbl_Afwijkendeformaten[[#This Row],[Formaat (l x b x h)]],tbl_KeuzelijstFormaten[],5,FALSE),"")</f>
        <v>schoenendoos</v>
      </c>
      <c r="G275" s="34" t="s">
        <v>28</v>
      </c>
      <c r="H275" s="34" t="s">
        <v>29</v>
      </c>
      <c r="I275" s="43">
        <v>3</v>
      </c>
      <c r="J275" s="43" t="s">
        <v>30</v>
      </c>
      <c r="K275" s="43" t="s">
        <v>5</v>
      </c>
      <c r="L275" s="43">
        <v>9</v>
      </c>
    </row>
    <row r="276" spans="2:12" s="18" customFormat="1" ht="22.5" customHeight="1" x14ac:dyDescent="0.25">
      <c r="B276" s="48" t="s">
        <v>98</v>
      </c>
      <c r="C276" s="44">
        <f>IFERROR(VLOOKUP(tbl_Afwijkendeformaten[[#This Row],[Formaat (l x b x h)]],tbl_KeuzelijstFormaten[],2,FALSE),"")</f>
        <v>390</v>
      </c>
      <c r="D276" s="44">
        <f>IFERROR(VLOOKUP(tbl_Afwijkendeformaten[[#This Row],[Formaat (l x b x h)]],tbl_KeuzelijstFormaten[],3,FALSE),"")</f>
        <v>265</v>
      </c>
      <c r="E276" s="44">
        <f>IFERROR(VLOOKUP(tbl_Afwijkendeformaten[[#This Row],[Formaat (l x b x h)]],tbl_KeuzelijstFormaten[],4,FALSE),"")</f>
        <v>220</v>
      </c>
      <c r="F276" s="34" t="str">
        <f>IFERROR(VLOOKUP(tbl_Afwijkendeformaten[[#This Row],[Formaat (l x b x h)]],tbl_KeuzelijstFormaten[],5,FALSE),"")</f>
        <v>schoenendoos</v>
      </c>
      <c r="G276" s="34" t="s">
        <v>28</v>
      </c>
      <c r="H276" s="34" t="s">
        <v>29</v>
      </c>
      <c r="I276" s="43">
        <v>4</v>
      </c>
      <c r="J276" s="43" t="s">
        <v>30</v>
      </c>
      <c r="K276" s="43" t="s">
        <v>5</v>
      </c>
      <c r="L276" s="43">
        <v>8</v>
      </c>
    </row>
    <row r="277" spans="2:12" s="18" customFormat="1" ht="22.5" customHeight="1" x14ac:dyDescent="0.25">
      <c r="B277" s="48" t="s">
        <v>98</v>
      </c>
      <c r="C277" s="44">
        <f>IFERROR(VLOOKUP(tbl_Afwijkendeformaten[[#This Row],[Formaat (l x b x h)]],tbl_KeuzelijstFormaten[],2,FALSE),"")</f>
        <v>390</v>
      </c>
      <c r="D277" s="44">
        <f>IFERROR(VLOOKUP(tbl_Afwijkendeformaten[[#This Row],[Formaat (l x b x h)]],tbl_KeuzelijstFormaten[],3,FALSE),"")</f>
        <v>265</v>
      </c>
      <c r="E277" s="44">
        <f>IFERROR(VLOOKUP(tbl_Afwijkendeformaten[[#This Row],[Formaat (l x b x h)]],tbl_KeuzelijstFormaten[],4,FALSE),"")</f>
        <v>220</v>
      </c>
      <c r="F277" s="34" t="str">
        <f>IFERROR(VLOOKUP(tbl_Afwijkendeformaten[[#This Row],[Formaat (l x b x h)]],tbl_KeuzelijstFormaten[],5,FALSE),"")</f>
        <v>schoenendoos</v>
      </c>
      <c r="G277" s="34" t="s">
        <v>28</v>
      </c>
      <c r="H277" s="34" t="s">
        <v>29</v>
      </c>
      <c r="I277" s="43">
        <v>27</v>
      </c>
      <c r="J277" s="43" t="s">
        <v>30</v>
      </c>
      <c r="K277" s="43" t="s">
        <v>5</v>
      </c>
      <c r="L277" s="43">
        <v>42</v>
      </c>
    </row>
    <row r="278" spans="2:12" s="18" customFormat="1" ht="22.5" customHeight="1" x14ac:dyDescent="0.25">
      <c r="B278" s="48" t="s">
        <v>98</v>
      </c>
      <c r="C278" s="44">
        <f>IFERROR(VLOOKUP(tbl_Afwijkendeformaten[[#This Row],[Formaat (l x b x h)]],tbl_KeuzelijstFormaten[],2,FALSE),"")</f>
        <v>390</v>
      </c>
      <c r="D278" s="44">
        <f>IFERROR(VLOOKUP(tbl_Afwijkendeformaten[[#This Row],[Formaat (l x b x h)]],tbl_KeuzelijstFormaten[],3,FALSE),"")</f>
        <v>265</v>
      </c>
      <c r="E278" s="44">
        <f>IFERROR(VLOOKUP(tbl_Afwijkendeformaten[[#This Row],[Formaat (l x b x h)]],tbl_KeuzelijstFormaten[],4,FALSE),"")</f>
        <v>220</v>
      </c>
      <c r="F278" s="34" t="str">
        <f>IFERROR(VLOOKUP(tbl_Afwijkendeformaten[[#This Row],[Formaat (l x b x h)]],tbl_KeuzelijstFormaten[],5,FALSE),"")</f>
        <v>schoenendoos</v>
      </c>
      <c r="G278" s="34" t="s">
        <v>28</v>
      </c>
      <c r="H278" s="34" t="s">
        <v>29</v>
      </c>
      <c r="I278" s="43">
        <v>1</v>
      </c>
      <c r="J278" s="43" t="s">
        <v>33</v>
      </c>
      <c r="K278" s="43" t="s">
        <v>5</v>
      </c>
      <c r="L278" s="43">
        <v>12</v>
      </c>
    </row>
    <row r="279" spans="2:12" s="18" customFormat="1" ht="22.5" customHeight="1" x14ac:dyDescent="0.25">
      <c r="B279" s="48" t="s">
        <v>98</v>
      </c>
      <c r="C279" s="44">
        <f>IFERROR(VLOOKUP(tbl_Afwijkendeformaten[[#This Row],[Formaat (l x b x h)]],tbl_KeuzelijstFormaten[],2,FALSE),"")</f>
        <v>390</v>
      </c>
      <c r="D279" s="44">
        <f>IFERROR(VLOOKUP(tbl_Afwijkendeformaten[[#This Row],[Formaat (l x b x h)]],tbl_KeuzelijstFormaten[],3,FALSE),"")</f>
        <v>265</v>
      </c>
      <c r="E279" s="44">
        <f>IFERROR(VLOOKUP(tbl_Afwijkendeformaten[[#This Row],[Formaat (l x b x h)]],tbl_KeuzelijstFormaten[],4,FALSE),"")</f>
        <v>220</v>
      </c>
      <c r="F279" s="34" t="str">
        <f>IFERROR(VLOOKUP(tbl_Afwijkendeformaten[[#This Row],[Formaat (l x b x h)]],tbl_KeuzelijstFormaten[],5,FALSE),"")</f>
        <v>schoenendoos</v>
      </c>
      <c r="G279" s="34" t="s">
        <v>28</v>
      </c>
      <c r="H279" s="34" t="s">
        <v>29</v>
      </c>
      <c r="I279" s="43">
        <v>2</v>
      </c>
      <c r="J279" s="43" t="s">
        <v>33</v>
      </c>
      <c r="K279" s="43" t="s">
        <v>5</v>
      </c>
      <c r="L279" s="43">
        <v>5</v>
      </c>
    </row>
    <row r="280" spans="2:12" s="18" customFormat="1" ht="22.5" customHeight="1" x14ac:dyDescent="0.25">
      <c r="B280" s="48" t="s">
        <v>98</v>
      </c>
      <c r="C280" s="44">
        <f>IFERROR(VLOOKUP(tbl_Afwijkendeformaten[[#This Row],[Formaat (l x b x h)]],tbl_KeuzelijstFormaten[],2,FALSE),"")</f>
        <v>390</v>
      </c>
      <c r="D280" s="44">
        <f>IFERROR(VLOOKUP(tbl_Afwijkendeformaten[[#This Row],[Formaat (l x b x h)]],tbl_KeuzelijstFormaten[],3,FALSE),"")</f>
        <v>265</v>
      </c>
      <c r="E280" s="44">
        <f>IFERROR(VLOOKUP(tbl_Afwijkendeformaten[[#This Row],[Formaat (l x b x h)]],tbl_KeuzelijstFormaten[],4,FALSE),"")</f>
        <v>220</v>
      </c>
      <c r="F280" s="34" t="str">
        <f>IFERROR(VLOOKUP(tbl_Afwijkendeformaten[[#This Row],[Formaat (l x b x h)]],tbl_KeuzelijstFormaten[],5,FALSE),"")</f>
        <v>schoenendoos</v>
      </c>
      <c r="G280" s="34" t="s">
        <v>28</v>
      </c>
      <c r="H280" s="34" t="s">
        <v>29</v>
      </c>
      <c r="I280" s="43">
        <v>29</v>
      </c>
      <c r="J280" s="43" t="s">
        <v>33</v>
      </c>
      <c r="K280" s="43" t="s">
        <v>5</v>
      </c>
      <c r="L280" s="43">
        <v>4</v>
      </c>
    </row>
    <row r="281" spans="2:12" s="18" customFormat="1" ht="22.5" customHeight="1" x14ac:dyDescent="0.25">
      <c r="B281" s="48" t="s">
        <v>98</v>
      </c>
      <c r="C281" s="44">
        <f>IFERROR(VLOOKUP(tbl_Afwijkendeformaten[[#This Row],[Formaat (l x b x h)]],tbl_KeuzelijstFormaten[],2,FALSE),"")</f>
        <v>390</v>
      </c>
      <c r="D281" s="44">
        <f>IFERROR(VLOOKUP(tbl_Afwijkendeformaten[[#This Row],[Formaat (l x b x h)]],tbl_KeuzelijstFormaten[],3,FALSE),"")</f>
        <v>265</v>
      </c>
      <c r="E281" s="44">
        <f>IFERROR(VLOOKUP(tbl_Afwijkendeformaten[[#This Row],[Formaat (l x b x h)]],tbl_KeuzelijstFormaten[],4,FALSE),"")</f>
        <v>220</v>
      </c>
      <c r="F281" s="34" t="str">
        <f>IFERROR(VLOOKUP(tbl_Afwijkendeformaten[[#This Row],[Formaat (l x b x h)]],tbl_KeuzelijstFormaten[],5,FALSE),"")</f>
        <v>schoenendoos</v>
      </c>
      <c r="G281" s="34" t="s">
        <v>28</v>
      </c>
      <c r="H281" s="34" t="s">
        <v>29</v>
      </c>
      <c r="I281" s="43">
        <v>2</v>
      </c>
      <c r="J281" s="43" t="s">
        <v>33</v>
      </c>
      <c r="K281" s="43" t="s">
        <v>5</v>
      </c>
      <c r="L281" s="43">
        <v>2</v>
      </c>
    </row>
    <row r="282" spans="2:12" s="18" customFormat="1" ht="22.5" customHeight="1" x14ac:dyDescent="0.25">
      <c r="B282" s="48" t="s">
        <v>98</v>
      </c>
      <c r="C282" s="44">
        <f>IFERROR(VLOOKUP(tbl_Afwijkendeformaten[[#This Row],[Formaat (l x b x h)]],tbl_KeuzelijstFormaten[],2,FALSE),"")</f>
        <v>390</v>
      </c>
      <c r="D282" s="44">
        <f>IFERROR(VLOOKUP(tbl_Afwijkendeformaten[[#This Row],[Formaat (l x b x h)]],tbl_KeuzelijstFormaten[],3,FALSE),"")</f>
        <v>265</v>
      </c>
      <c r="E282" s="44">
        <f>IFERROR(VLOOKUP(tbl_Afwijkendeformaten[[#This Row],[Formaat (l x b x h)]],tbl_KeuzelijstFormaten[],4,FALSE),"")</f>
        <v>220</v>
      </c>
      <c r="F282" s="34" t="str">
        <f>IFERROR(VLOOKUP(tbl_Afwijkendeformaten[[#This Row],[Formaat (l x b x h)]],tbl_KeuzelijstFormaten[],5,FALSE),"")</f>
        <v>schoenendoos</v>
      </c>
      <c r="G282" s="34" t="s">
        <v>28</v>
      </c>
      <c r="H282" s="34" t="s">
        <v>29</v>
      </c>
      <c r="I282" s="43">
        <v>2</v>
      </c>
      <c r="J282" s="43" t="s">
        <v>30</v>
      </c>
      <c r="K282" s="43" t="s">
        <v>5</v>
      </c>
      <c r="L282" s="43">
        <v>61</v>
      </c>
    </row>
    <row r="283" spans="2:12" s="18" customFormat="1" ht="22.5" customHeight="1" x14ac:dyDescent="0.25">
      <c r="B283" s="48" t="s">
        <v>99</v>
      </c>
      <c r="C283" s="44">
        <f>IFERROR(VLOOKUP(tbl_Afwijkendeformaten[[#This Row],[Formaat (l x b x h)]],tbl_KeuzelijstFormaten[],2,FALSE),"")</f>
        <v>390</v>
      </c>
      <c r="D283" s="44">
        <f>IFERROR(VLOOKUP(tbl_Afwijkendeformaten[[#This Row],[Formaat (l x b x h)]],tbl_KeuzelijstFormaten[],3,FALSE),"")</f>
        <v>270</v>
      </c>
      <c r="E283" s="44">
        <f>IFERROR(VLOOKUP(tbl_Afwijkendeformaten[[#This Row],[Formaat (l x b x h)]],tbl_KeuzelijstFormaten[],4,FALSE),"")</f>
        <v>190</v>
      </c>
      <c r="F283" s="34" t="str">
        <f>IFERROR(VLOOKUP(tbl_Afwijkendeformaten[[#This Row],[Formaat (l x b x h)]],tbl_KeuzelijstFormaten[],5,FALSE),"")</f>
        <v>schoenendoos</v>
      </c>
      <c r="G283" s="34" t="s">
        <v>28</v>
      </c>
      <c r="H283" s="34" t="s">
        <v>29</v>
      </c>
      <c r="I283" s="43">
        <v>1</v>
      </c>
      <c r="J283" s="43" t="s">
        <v>35</v>
      </c>
      <c r="K283" s="43"/>
      <c r="L283" s="43">
        <v>10</v>
      </c>
    </row>
    <row r="284" spans="2:12" s="18" customFormat="1" ht="22.5" customHeight="1" x14ac:dyDescent="0.25">
      <c r="B284" s="48" t="s">
        <v>99</v>
      </c>
      <c r="C284" s="44">
        <f>IFERROR(VLOOKUP(tbl_Afwijkendeformaten[[#This Row],[Formaat (l x b x h)]],tbl_KeuzelijstFormaten[],2,FALSE),"")</f>
        <v>390</v>
      </c>
      <c r="D284" s="44">
        <f>IFERROR(VLOOKUP(tbl_Afwijkendeformaten[[#This Row],[Formaat (l x b x h)]],tbl_KeuzelijstFormaten[],3,FALSE),"")</f>
        <v>270</v>
      </c>
      <c r="E284" s="44">
        <f>IFERROR(VLOOKUP(tbl_Afwijkendeformaten[[#This Row],[Formaat (l x b x h)]],tbl_KeuzelijstFormaten[],4,FALSE),"")</f>
        <v>190</v>
      </c>
      <c r="F284" s="34" t="str">
        <f>IFERROR(VLOOKUP(tbl_Afwijkendeformaten[[#This Row],[Formaat (l x b x h)]],tbl_KeuzelijstFormaten[],5,FALSE),"")</f>
        <v>schoenendoos</v>
      </c>
      <c r="G284" s="34" t="s">
        <v>28</v>
      </c>
      <c r="H284" s="34" t="s">
        <v>29</v>
      </c>
      <c r="I284" s="43">
        <v>1</v>
      </c>
      <c r="J284" s="43" t="s">
        <v>30</v>
      </c>
      <c r="K284" s="43" t="s">
        <v>5</v>
      </c>
      <c r="L284" s="43" t="s">
        <v>48</v>
      </c>
    </row>
    <row r="285" spans="2:12" s="18" customFormat="1" ht="22.5" customHeight="1" x14ac:dyDescent="0.25">
      <c r="B285" s="48" t="s">
        <v>100</v>
      </c>
      <c r="C285" s="44">
        <f>IFERROR(VLOOKUP(tbl_Afwijkendeformaten[[#This Row],[Formaat (l x b x h)]],tbl_KeuzelijstFormaten[],2,FALSE),"")</f>
        <v>390</v>
      </c>
      <c r="D285" s="44">
        <f>IFERROR(VLOOKUP(tbl_Afwijkendeformaten[[#This Row],[Formaat (l x b x h)]],tbl_KeuzelijstFormaten[],3,FALSE),"")</f>
        <v>280</v>
      </c>
      <c r="E285" s="44">
        <f>IFERROR(VLOOKUP(tbl_Afwijkendeformaten[[#This Row],[Formaat (l x b x h)]],tbl_KeuzelijstFormaten[],4,FALSE),"")</f>
        <v>235</v>
      </c>
      <c r="F285" s="34" t="str">
        <f>IFERROR(VLOOKUP(tbl_Afwijkendeformaten[[#This Row],[Formaat (l x b x h)]],tbl_KeuzelijstFormaten[],5,FALSE),"")</f>
        <v>schoenendoos</v>
      </c>
      <c r="G285" s="34" t="s">
        <v>28</v>
      </c>
      <c r="H285" s="34" t="s">
        <v>29</v>
      </c>
      <c r="I285" s="43">
        <v>2</v>
      </c>
      <c r="J285" s="43" t="s">
        <v>35</v>
      </c>
      <c r="K285" s="43"/>
      <c r="L285" s="43">
        <v>15</v>
      </c>
    </row>
    <row r="286" spans="2:12" s="18" customFormat="1" ht="22.5" customHeight="1" x14ac:dyDescent="0.25">
      <c r="B286" s="48" t="s">
        <v>100</v>
      </c>
      <c r="C286" s="44">
        <f>IFERROR(VLOOKUP(tbl_Afwijkendeformaten[[#This Row],[Formaat (l x b x h)]],tbl_KeuzelijstFormaten[],2,FALSE),"")</f>
        <v>390</v>
      </c>
      <c r="D286" s="44">
        <f>IFERROR(VLOOKUP(tbl_Afwijkendeformaten[[#This Row],[Formaat (l x b x h)]],tbl_KeuzelijstFormaten[],3,FALSE),"")</f>
        <v>280</v>
      </c>
      <c r="E286" s="44">
        <f>IFERROR(VLOOKUP(tbl_Afwijkendeformaten[[#This Row],[Formaat (l x b x h)]],tbl_KeuzelijstFormaten[],4,FALSE),"")</f>
        <v>235</v>
      </c>
      <c r="F286" s="34" t="str">
        <f>IFERROR(VLOOKUP(tbl_Afwijkendeformaten[[#This Row],[Formaat (l x b x h)]],tbl_KeuzelijstFormaten[],5,FALSE),"")</f>
        <v>schoenendoos</v>
      </c>
      <c r="G286" s="34" t="s">
        <v>28</v>
      </c>
      <c r="H286" s="34" t="s">
        <v>29</v>
      </c>
      <c r="I286" s="43">
        <v>2</v>
      </c>
      <c r="J286" s="43" t="s">
        <v>30</v>
      </c>
      <c r="K286" s="43" t="s">
        <v>5</v>
      </c>
      <c r="L286" s="43" t="s">
        <v>48</v>
      </c>
    </row>
    <row r="287" spans="2:12" s="18" customFormat="1" ht="22.5" customHeight="1" x14ac:dyDescent="0.25">
      <c r="B287" s="48" t="s">
        <v>101</v>
      </c>
      <c r="C287" s="44">
        <f>IFERROR(VLOOKUP(tbl_Afwijkendeformaten[[#This Row],[Formaat (l x b x h)]],tbl_KeuzelijstFormaten[],2,FALSE),"")</f>
        <v>390</v>
      </c>
      <c r="D287" s="44">
        <f>IFERROR(VLOOKUP(tbl_Afwijkendeformaten[[#This Row],[Formaat (l x b x h)]],tbl_KeuzelijstFormaten[],3,FALSE),"")</f>
        <v>470</v>
      </c>
      <c r="E287" s="44">
        <f>IFERROR(VLOOKUP(tbl_Afwijkendeformaten[[#This Row],[Formaat (l x b x h)]],tbl_KeuzelijstFormaten[],4,FALSE),"")</f>
        <v>115</v>
      </c>
      <c r="F287" s="34" t="str">
        <f>IFERROR(VLOOKUP(tbl_Afwijkendeformaten[[#This Row],[Formaat (l x b x h)]],tbl_KeuzelijstFormaten[],5,FALSE),"")</f>
        <v>liggende berging</v>
      </c>
      <c r="G287" s="34" t="s">
        <v>28</v>
      </c>
      <c r="H287" s="34" t="s">
        <v>29</v>
      </c>
      <c r="I287" s="43">
        <v>1</v>
      </c>
      <c r="J287" s="43" t="s">
        <v>33</v>
      </c>
      <c r="K287" s="43" t="s">
        <v>5</v>
      </c>
      <c r="L287" s="43">
        <v>3</v>
      </c>
    </row>
    <row r="288" spans="2:12" s="18" customFormat="1" ht="22.5" customHeight="1" x14ac:dyDescent="0.25">
      <c r="B288" s="48" t="s">
        <v>101</v>
      </c>
      <c r="C288" s="44">
        <f>IFERROR(VLOOKUP(tbl_Afwijkendeformaten[[#This Row],[Formaat (l x b x h)]],tbl_KeuzelijstFormaten[],2,FALSE),"")</f>
        <v>390</v>
      </c>
      <c r="D288" s="44">
        <f>IFERROR(VLOOKUP(tbl_Afwijkendeformaten[[#This Row],[Formaat (l x b x h)]],tbl_KeuzelijstFormaten[],3,FALSE),"")</f>
        <v>470</v>
      </c>
      <c r="E288" s="44">
        <f>IFERROR(VLOOKUP(tbl_Afwijkendeformaten[[#This Row],[Formaat (l x b x h)]],tbl_KeuzelijstFormaten[],4,FALSE),"")</f>
        <v>115</v>
      </c>
      <c r="F288" s="34" t="str">
        <f>IFERROR(VLOOKUP(tbl_Afwijkendeformaten[[#This Row],[Formaat (l x b x h)]],tbl_KeuzelijstFormaten[],5,FALSE),"")</f>
        <v>liggende berging</v>
      </c>
      <c r="G288" s="34" t="s">
        <v>28</v>
      </c>
      <c r="H288" s="34" t="s">
        <v>29</v>
      </c>
      <c r="I288" s="43">
        <v>2</v>
      </c>
      <c r="J288" s="43" t="s">
        <v>33</v>
      </c>
      <c r="K288" s="43" t="s">
        <v>5</v>
      </c>
      <c r="L288" s="43">
        <v>2</v>
      </c>
    </row>
    <row r="289" spans="2:12" s="18" customFormat="1" ht="22.5" customHeight="1" x14ac:dyDescent="0.25">
      <c r="B289" s="48" t="s">
        <v>102</v>
      </c>
      <c r="C289" s="44">
        <f>IFERROR(VLOOKUP(tbl_Afwijkendeformaten[[#This Row],[Formaat (l x b x h)]],tbl_KeuzelijstFormaten[],2,FALSE),"")</f>
        <v>390</v>
      </c>
      <c r="D289" s="44">
        <f>IFERROR(VLOOKUP(tbl_Afwijkendeformaten[[#This Row],[Formaat (l x b x h)]],tbl_KeuzelijstFormaten[],3,FALSE),"")</f>
        <v>475</v>
      </c>
      <c r="E289" s="44">
        <f>IFERROR(VLOOKUP(tbl_Afwijkendeformaten[[#This Row],[Formaat (l x b x h)]],tbl_KeuzelijstFormaten[],4,FALSE),"")</f>
        <v>190</v>
      </c>
      <c r="F289" s="34" t="str">
        <f>IFERROR(VLOOKUP(tbl_Afwijkendeformaten[[#This Row],[Formaat (l x b x h)]],tbl_KeuzelijstFormaten[],5,FALSE),"")</f>
        <v>liggende berging</v>
      </c>
      <c r="G289" s="34" t="s">
        <v>28</v>
      </c>
      <c r="H289" s="34" t="s">
        <v>29</v>
      </c>
      <c r="I289" s="43">
        <v>2</v>
      </c>
      <c r="J289" s="43" t="s">
        <v>33</v>
      </c>
      <c r="K289" s="43" t="s">
        <v>5</v>
      </c>
      <c r="L289" s="43">
        <v>1</v>
      </c>
    </row>
    <row r="290" spans="2:12" s="18" customFormat="1" ht="22.5" customHeight="1" x14ac:dyDescent="0.25">
      <c r="B290" s="48" t="s">
        <v>103</v>
      </c>
      <c r="C290" s="44">
        <f>IFERROR(VLOOKUP(tbl_Afwijkendeformaten[[#This Row],[Formaat (l x b x h)]],tbl_KeuzelijstFormaten[],2,FALSE),"")</f>
        <v>390</v>
      </c>
      <c r="D290" s="44">
        <f>IFERROR(VLOOKUP(tbl_Afwijkendeformaten[[#This Row],[Formaat (l x b x h)]],tbl_KeuzelijstFormaten[],3,FALSE),"")</f>
        <v>550</v>
      </c>
      <c r="E290" s="44">
        <f>IFERROR(VLOOKUP(tbl_Afwijkendeformaten[[#This Row],[Formaat (l x b x h)]],tbl_KeuzelijstFormaten[],4,FALSE),"")</f>
        <v>120</v>
      </c>
      <c r="F290" s="34" t="str">
        <f>IFERROR(VLOOKUP(tbl_Afwijkendeformaten[[#This Row],[Formaat (l x b x h)]],tbl_KeuzelijstFormaten[],5,FALSE),"")</f>
        <v>Liggende berging</v>
      </c>
      <c r="G290" s="34" t="s">
        <v>28</v>
      </c>
      <c r="H290" s="34" t="s">
        <v>29</v>
      </c>
      <c r="I290" s="43">
        <v>1</v>
      </c>
      <c r="J290" s="43" t="s">
        <v>35</v>
      </c>
      <c r="K290" s="43"/>
      <c r="L290" s="43">
        <v>24</v>
      </c>
    </row>
    <row r="291" spans="2:12" s="18" customFormat="1" ht="22.5" customHeight="1" x14ac:dyDescent="0.25">
      <c r="B291" s="48" t="s">
        <v>103</v>
      </c>
      <c r="C291" s="44">
        <f>IFERROR(VLOOKUP(tbl_Afwijkendeformaten[[#This Row],[Formaat (l x b x h)]],tbl_KeuzelijstFormaten[],2,FALSE),"")</f>
        <v>390</v>
      </c>
      <c r="D291" s="44">
        <f>IFERROR(VLOOKUP(tbl_Afwijkendeformaten[[#This Row],[Formaat (l x b x h)]],tbl_KeuzelijstFormaten[],3,FALSE),"")</f>
        <v>550</v>
      </c>
      <c r="E291" s="44">
        <f>IFERROR(VLOOKUP(tbl_Afwijkendeformaten[[#This Row],[Formaat (l x b x h)]],tbl_KeuzelijstFormaten[],4,FALSE),"")</f>
        <v>120</v>
      </c>
      <c r="F291" s="34" t="str">
        <f>IFERROR(VLOOKUP(tbl_Afwijkendeformaten[[#This Row],[Formaat (l x b x h)]],tbl_KeuzelijstFormaten[],5,FALSE),"")</f>
        <v>Liggende berging</v>
      </c>
      <c r="G291" s="34" t="s">
        <v>104</v>
      </c>
      <c r="H291" s="34" t="s">
        <v>29</v>
      </c>
      <c r="I291" s="43">
        <v>1</v>
      </c>
      <c r="J291" s="43" t="s">
        <v>35</v>
      </c>
      <c r="K291" s="43"/>
      <c r="L291" s="43">
        <v>24</v>
      </c>
    </row>
    <row r="292" spans="2:12" s="18" customFormat="1" ht="22.5" customHeight="1" x14ac:dyDescent="0.25">
      <c r="B292" s="48" t="s">
        <v>103</v>
      </c>
      <c r="C292" s="44">
        <f>IFERROR(VLOOKUP(tbl_Afwijkendeformaten[[#This Row],[Formaat (l x b x h)]],tbl_KeuzelijstFormaten[],2,FALSE),"")</f>
        <v>390</v>
      </c>
      <c r="D292" s="44">
        <f>IFERROR(VLOOKUP(tbl_Afwijkendeformaten[[#This Row],[Formaat (l x b x h)]],tbl_KeuzelijstFormaten[],3,FALSE),"")</f>
        <v>550</v>
      </c>
      <c r="E292" s="44">
        <f>IFERROR(VLOOKUP(tbl_Afwijkendeformaten[[#This Row],[Formaat (l x b x h)]],tbl_KeuzelijstFormaten[],4,FALSE),"")</f>
        <v>120</v>
      </c>
      <c r="F292" s="34" t="str">
        <f>IFERROR(VLOOKUP(tbl_Afwijkendeformaten[[#This Row],[Formaat (l x b x h)]],tbl_KeuzelijstFormaten[],5,FALSE),"")</f>
        <v>Liggende berging</v>
      </c>
      <c r="G292" s="34" t="s">
        <v>28</v>
      </c>
      <c r="H292" s="34" t="s">
        <v>29</v>
      </c>
      <c r="I292" s="43">
        <v>1</v>
      </c>
      <c r="J292" s="43" t="s">
        <v>30</v>
      </c>
      <c r="K292" s="43" t="s">
        <v>5</v>
      </c>
      <c r="L292" s="43">
        <v>43</v>
      </c>
    </row>
    <row r="293" spans="2:12" s="18" customFormat="1" ht="22.5" customHeight="1" x14ac:dyDescent="0.25">
      <c r="B293" s="48" t="s">
        <v>103</v>
      </c>
      <c r="C293" s="44">
        <f>IFERROR(VLOOKUP(tbl_Afwijkendeformaten[[#This Row],[Formaat (l x b x h)]],tbl_KeuzelijstFormaten[],2,FALSE),"")</f>
        <v>390</v>
      </c>
      <c r="D293" s="44">
        <f>IFERROR(VLOOKUP(tbl_Afwijkendeformaten[[#This Row],[Formaat (l x b x h)]],tbl_KeuzelijstFormaten[],3,FALSE),"")</f>
        <v>550</v>
      </c>
      <c r="E293" s="44">
        <f>IFERROR(VLOOKUP(tbl_Afwijkendeformaten[[#This Row],[Formaat (l x b x h)]],tbl_KeuzelijstFormaten[],4,FALSE),"")</f>
        <v>120</v>
      </c>
      <c r="F293" s="34" t="str">
        <f>IFERROR(VLOOKUP(tbl_Afwijkendeformaten[[#This Row],[Formaat (l x b x h)]],tbl_KeuzelijstFormaten[],5,FALSE),"")</f>
        <v>Liggende berging</v>
      </c>
      <c r="G293" s="34" t="s">
        <v>28</v>
      </c>
      <c r="H293" s="34" t="s">
        <v>29</v>
      </c>
      <c r="I293" s="43">
        <v>5</v>
      </c>
      <c r="J293" s="43" t="s">
        <v>33</v>
      </c>
      <c r="K293" s="43" t="s">
        <v>5</v>
      </c>
      <c r="L293" s="43">
        <v>13</v>
      </c>
    </row>
    <row r="294" spans="2:12" s="18" customFormat="1" ht="22.5" customHeight="1" x14ac:dyDescent="0.25">
      <c r="B294" s="48" t="s">
        <v>103</v>
      </c>
      <c r="C294" s="44">
        <f>IFERROR(VLOOKUP(tbl_Afwijkendeformaten[[#This Row],[Formaat (l x b x h)]],tbl_KeuzelijstFormaten[],2,FALSE),"")</f>
        <v>390</v>
      </c>
      <c r="D294" s="44">
        <f>IFERROR(VLOOKUP(tbl_Afwijkendeformaten[[#This Row],[Formaat (l x b x h)]],tbl_KeuzelijstFormaten[],3,FALSE),"")</f>
        <v>550</v>
      </c>
      <c r="E294" s="44">
        <f>IFERROR(VLOOKUP(tbl_Afwijkendeformaten[[#This Row],[Formaat (l x b x h)]],tbl_KeuzelijstFormaten[],4,FALSE),"")</f>
        <v>120</v>
      </c>
      <c r="F294" s="34" t="str">
        <f>IFERROR(VLOOKUP(tbl_Afwijkendeformaten[[#This Row],[Formaat (l x b x h)]],tbl_KeuzelijstFormaten[],5,FALSE),"")</f>
        <v>Liggende berging</v>
      </c>
      <c r="G294" s="34" t="s">
        <v>28</v>
      </c>
      <c r="H294" s="34" t="s">
        <v>29</v>
      </c>
      <c r="I294" s="43">
        <v>3</v>
      </c>
      <c r="J294" s="43" t="s">
        <v>33</v>
      </c>
      <c r="K294" s="43" t="s">
        <v>5</v>
      </c>
      <c r="L294" s="43">
        <v>12</v>
      </c>
    </row>
    <row r="295" spans="2:12" s="18" customFormat="1" ht="22.5" customHeight="1" x14ac:dyDescent="0.25">
      <c r="B295" s="48" t="s">
        <v>103</v>
      </c>
      <c r="C295" s="44">
        <f>IFERROR(VLOOKUP(tbl_Afwijkendeformaten[[#This Row],[Formaat (l x b x h)]],tbl_KeuzelijstFormaten[],2,FALSE),"")</f>
        <v>390</v>
      </c>
      <c r="D295" s="44">
        <f>IFERROR(VLOOKUP(tbl_Afwijkendeformaten[[#This Row],[Formaat (l x b x h)]],tbl_KeuzelijstFormaten[],3,FALSE),"")</f>
        <v>550</v>
      </c>
      <c r="E295" s="44">
        <f>IFERROR(VLOOKUP(tbl_Afwijkendeformaten[[#This Row],[Formaat (l x b x h)]],tbl_KeuzelijstFormaten[],4,FALSE),"")</f>
        <v>120</v>
      </c>
      <c r="F295" s="34" t="str">
        <f>IFERROR(VLOOKUP(tbl_Afwijkendeformaten[[#This Row],[Formaat (l x b x h)]],tbl_KeuzelijstFormaten[],5,FALSE),"")</f>
        <v>Liggende berging</v>
      </c>
      <c r="G295" s="34" t="s">
        <v>28</v>
      </c>
      <c r="H295" s="34" t="s">
        <v>29</v>
      </c>
      <c r="I295" s="43">
        <v>11</v>
      </c>
      <c r="J295" s="43" t="s">
        <v>33</v>
      </c>
      <c r="K295" s="43" t="s">
        <v>5</v>
      </c>
      <c r="L295" s="43">
        <v>7</v>
      </c>
    </row>
    <row r="296" spans="2:12" s="18" customFormat="1" ht="22.5" customHeight="1" x14ac:dyDescent="0.25">
      <c r="B296" s="48" t="s">
        <v>103</v>
      </c>
      <c r="C296" s="44">
        <f>IFERROR(VLOOKUP(tbl_Afwijkendeformaten[[#This Row],[Formaat (l x b x h)]],tbl_KeuzelijstFormaten[],2,FALSE),"")</f>
        <v>390</v>
      </c>
      <c r="D296" s="44">
        <f>IFERROR(VLOOKUP(tbl_Afwijkendeformaten[[#This Row],[Formaat (l x b x h)]],tbl_KeuzelijstFormaten[],3,FALSE),"")</f>
        <v>550</v>
      </c>
      <c r="E296" s="44">
        <f>IFERROR(VLOOKUP(tbl_Afwijkendeformaten[[#This Row],[Formaat (l x b x h)]],tbl_KeuzelijstFormaten[],4,FALSE),"")</f>
        <v>120</v>
      </c>
      <c r="F296" s="34" t="str">
        <f>IFERROR(VLOOKUP(tbl_Afwijkendeformaten[[#This Row],[Formaat (l x b x h)]],tbl_KeuzelijstFormaten[],5,FALSE),"")</f>
        <v>Liggende berging</v>
      </c>
      <c r="G296" s="34" t="s">
        <v>28</v>
      </c>
      <c r="H296" s="34" t="s">
        <v>29</v>
      </c>
      <c r="I296" s="43">
        <v>1</v>
      </c>
      <c r="J296" s="43" t="s">
        <v>30</v>
      </c>
      <c r="K296" s="43" t="s">
        <v>5</v>
      </c>
      <c r="L296" s="43">
        <v>55</v>
      </c>
    </row>
    <row r="297" spans="2:12" s="18" customFormat="1" ht="22.5" customHeight="1" x14ac:dyDescent="0.25">
      <c r="B297" s="48" t="s">
        <v>105</v>
      </c>
      <c r="C297" s="44">
        <f>IFERROR(VLOOKUP(tbl_Afwijkendeformaten[[#This Row],[Formaat (l x b x h)]],tbl_KeuzelijstFormaten[],2,FALSE),"")</f>
        <v>390</v>
      </c>
      <c r="D297" s="44">
        <f>IFERROR(VLOOKUP(tbl_Afwijkendeformaten[[#This Row],[Formaat (l x b x h)]],tbl_KeuzelijstFormaten[],3,FALSE),"")</f>
        <v>560</v>
      </c>
      <c r="E297" s="44">
        <f>IFERROR(VLOOKUP(tbl_Afwijkendeformaten[[#This Row],[Formaat (l x b x h)]],tbl_KeuzelijstFormaten[],4,FALSE),"")</f>
        <v>65</v>
      </c>
      <c r="F297" s="34" t="str">
        <f>IFERROR(VLOOKUP(tbl_Afwijkendeformaten[[#This Row],[Formaat (l x b x h)]],tbl_KeuzelijstFormaten[],5,FALSE),"")</f>
        <v>Liggende berging</v>
      </c>
      <c r="G297" s="34" t="s">
        <v>28</v>
      </c>
      <c r="H297" s="34" t="s">
        <v>29</v>
      </c>
      <c r="I297" s="43">
        <v>1</v>
      </c>
      <c r="J297" s="43" t="s">
        <v>30</v>
      </c>
      <c r="K297" s="43" t="s">
        <v>5</v>
      </c>
      <c r="L297" s="43" t="s">
        <v>48</v>
      </c>
    </row>
    <row r="298" spans="2:12" s="18" customFormat="1" ht="22.5" customHeight="1" x14ac:dyDescent="0.25">
      <c r="B298" s="48" t="s">
        <v>105</v>
      </c>
      <c r="C298" s="44">
        <f>IFERROR(VLOOKUP(tbl_Afwijkendeformaten[[#This Row],[Formaat (l x b x h)]],tbl_KeuzelijstFormaten[],2,FALSE),"")</f>
        <v>390</v>
      </c>
      <c r="D298" s="44">
        <f>IFERROR(VLOOKUP(tbl_Afwijkendeformaten[[#This Row],[Formaat (l x b x h)]],tbl_KeuzelijstFormaten[],3,FALSE),"")</f>
        <v>560</v>
      </c>
      <c r="E298" s="44">
        <f>IFERROR(VLOOKUP(tbl_Afwijkendeformaten[[#This Row],[Formaat (l x b x h)]],tbl_KeuzelijstFormaten[],4,FALSE),"")</f>
        <v>65</v>
      </c>
      <c r="F298" s="34" t="str">
        <f>IFERROR(VLOOKUP(tbl_Afwijkendeformaten[[#This Row],[Formaat (l x b x h)]],tbl_KeuzelijstFormaten[],5,FALSE),"")</f>
        <v>Liggende berging</v>
      </c>
      <c r="G298" s="34" t="s">
        <v>28</v>
      </c>
      <c r="H298" s="34" t="s">
        <v>29</v>
      </c>
      <c r="I298" s="43">
        <v>2</v>
      </c>
      <c r="J298" s="43" t="s">
        <v>30</v>
      </c>
      <c r="K298" s="43" t="s">
        <v>5</v>
      </c>
      <c r="L298" s="43" t="s">
        <v>95</v>
      </c>
    </row>
    <row r="299" spans="2:12" s="18" customFormat="1" ht="22.5" customHeight="1" x14ac:dyDescent="0.25">
      <c r="B299" s="48" t="s">
        <v>105</v>
      </c>
      <c r="C299" s="44">
        <f>IFERROR(VLOOKUP(tbl_Afwijkendeformaten[[#This Row],[Formaat (l x b x h)]],tbl_KeuzelijstFormaten[],2,FALSE),"")</f>
        <v>390</v>
      </c>
      <c r="D299" s="44">
        <f>IFERROR(VLOOKUP(tbl_Afwijkendeformaten[[#This Row],[Formaat (l x b x h)]],tbl_KeuzelijstFormaten[],3,FALSE),"")</f>
        <v>560</v>
      </c>
      <c r="E299" s="44">
        <f>IFERROR(VLOOKUP(tbl_Afwijkendeformaten[[#This Row],[Formaat (l x b x h)]],tbl_KeuzelijstFormaten[],4,FALSE),"")</f>
        <v>65</v>
      </c>
      <c r="F299" s="34" t="str">
        <f>IFERROR(VLOOKUP(tbl_Afwijkendeformaten[[#This Row],[Formaat (l x b x h)]],tbl_KeuzelijstFormaten[],5,FALSE),"")</f>
        <v>Liggende berging</v>
      </c>
      <c r="G299" s="34" t="s">
        <v>28</v>
      </c>
      <c r="H299" s="34" t="s">
        <v>29</v>
      </c>
      <c r="I299" s="43">
        <v>1</v>
      </c>
      <c r="J299" s="43" t="s">
        <v>35</v>
      </c>
      <c r="K299" s="43"/>
      <c r="L299" s="43">
        <v>10</v>
      </c>
    </row>
    <row r="300" spans="2:12" s="18" customFormat="1" ht="22.5" customHeight="1" x14ac:dyDescent="0.25">
      <c r="B300" s="48" t="s">
        <v>105</v>
      </c>
      <c r="C300" s="44">
        <f>IFERROR(VLOOKUP(tbl_Afwijkendeformaten[[#This Row],[Formaat (l x b x h)]],tbl_KeuzelijstFormaten[],2,FALSE),"")</f>
        <v>390</v>
      </c>
      <c r="D300" s="44">
        <f>IFERROR(VLOOKUP(tbl_Afwijkendeformaten[[#This Row],[Formaat (l x b x h)]],tbl_KeuzelijstFormaten[],3,FALSE),"")</f>
        <v>560</v>
      </c>
      <c r="E300" s="44">
        <f>IFERROR(VLOOKUP(tbl_Afwijkendeformaten[[#This Row],[Formaat (l x b x h)]],tbl_KeuzelijstFormaten[],4,FALSE),"")</f>
        <v>65</v>
      </c>
      <c r="F300" s="34" t="str">
        <f>IFERROR(VLOOKUP(tbl_Afwijkendeformaten[[#This Row],[Formaat (l x b x h)]],tbl_KeuzelijstFormaten[],5,FALSE),"")</f>
        <v>Liggende berging</v>
      </c>
      <c r="G300" s="34" t="s">
        <v>28</v>
      </c>
      <c r="H300" s="34" t="s">
        <v>29</v>
      </c>
      <c r="I300" s="43">
        <v>5</v>
      </c>
      <c r="J300" s="43" t="s">
        <v>35</v>
      </c>
      <c r="K300" s="43"/>
      <c r="L300" s="43">
        <v>15</v>
      </c>
    </row>
    <row r="301" spans="2:12" s="18" customFormat="1" ht="22.5" customHeight="1" x14ac:dyDescent="0.25">
      <c r="B301" s="48" t="s">
        <v>105</v>
      </c>
      <c r="C301" s="44">
        <f>IFERROR(VLOOKUP(tbl_Afwijkendeformaten[[#This Row],[Formaat (l x b x h)]],tbl_KeuzelijstFormaten[],2,FALSE),"")</f>
        <v>390</v>
      </c>
      <c r="D301" s="44">
        <f>IFERROR(VLOOKUP(tbl_Afwijkendeformaten[[#This Row],[Formaat (l x b x h)]],tbl_KeuzelijstFormaten[],3,FALSE),"")</f>
        <v>560</v>
      </c>
      <c r="E301" s="44">
        <f>IFERROR(VLOOKUP(tbl_Afwijkendeformaten[[#This Row],[Formaat (l x b x h)]],tbl_KeuzelijstFormaten[],4,FALSE),"")</f>
        <v>65</v>
      </c>
      <c r="F301" s="34" t="str">
        <f>IFERROR(VLOOKUP(tbl_Afwijkendeformaten[[#This Row],[Formaat (l x b x h)]],tbl_KeuzelijstFormaten[],5,FALSE),"")</f>
        <v>Liggende berging</v>
      </c>
      <c r="G301" s="34" t="s">
        <v>104</v>
      </c>
      <c r="H301" s="34" t="s">
        <v>29</v>
      </c>
      <c r="I301" s="43">
        <v>1</v>
      </c>
      <c r="J301" s="43" t="s">
        <v>35</v>
      </c>
      <c r="K301" s="43"/>
      <c r="L301" s="43">
        <v>39</v>
      </c>
    </row>
    <row r="302" spans="2:12" s="18" customFormat="1" ht="22.5" customHeight="1" x14ac:dyDescent="0.25">
      <c r="B302" s="48" t="s">
        <v>105</v>
      </c>
      <c r="C302" s="44">
        <f>IFERROR(VLOOKUP(tbl_Afwijkendeformaten[[#This Row],[Formaat (l x b x h)]],tbl_KeuzelijstFormaten[],2,FALSE),"")</f>
        <v>390</v>
      </c>
      <c r="D302" s="44">
        <f>IFERROR(VLOOKUP(tbl_Afwijkendeformaten[[#This Row],[Formaat (l x b x h)]],tbl_KeuzelijstFormaten[],3,FALSE),"")</f>
        <v>560</v>
      </c>
      <c r="E302" s="44">
        <f>IFERROR(VLOOKUP(tbl_Afwijkendeformaten[[#This Row],[Formaat (l x b x h)]],tbl_KeuzelijstFormaten[],4,FALSE),"")</f>
        <v>65</v>
      </c>
      <c r="F302" s="34" t="str">
        <f>IFERROR(VLOOKUP(tbl_Afwijkendeformaten[[#This Row],[Formaat (l x b x h)]],tbl_KeuzelijstFormaten[],5,FALSE),"")</f>
        <v>Liggende berging</v>
      </c>
      <c r="G302" s="34" t="s">
        <v>28</v>
      </c>
      <c r="H302" s="34" t="s">
        <v>29</v>
      </c>
      <c r="I302" s="43">
        <v>9</v>
      </c>
      <c r="J302" s="43" t="s">
        <v>30</v>
      </c>
      <c r="K302" s="43" t="s">
        <v>5</v>
      </c>
      <c r="L302" s="43" t="s">
        <v>95</v>
      </c>
    </row>
    <row r="303" spans="2:12" s="18" customFormat="1" ht="22.5" customHeight="1" x14ac:dyDescent="0.25">
      <c r="B303" s="48" t="s">
        <v>105</v>
      </c>
      <c r="C303" s="44">
        <f>IFERROR(VLOOKUP(tbl_Afwijkendeformaten[[#This Row],[Formaat (l x b x h)]],tbl_KeuzelijstFormaten[],2,FALSE),"")</f>
        <v>390</v>
      </c>
      <c r="D303" s="44">
        <f>IFERROR(VLOOKUP(tbl_Afwijkendeformaten[[#This Row],[Formaat (l x b x h)]],tbl_KeuzelijstFormaten[],3,FALSE),"")</f>
        <v>560</v>
      </c>
      <c r="E303" s="44">
        <f>IFERROR(VLOOKUP(tbl_Afwijkendeformaten[[#This Row],[Formaat (l x b x h)]],tbl_KeuzelijstFormaten[],4,FALSE),"")</f>
        <v>65</v>
      </c>
      <c r="F303" s="34" t="str">
        <f>IFERROR(VLOOKUP(tbl_Afwijkendeformaten[[#This Row],[Formaat (l x b x h)]],tbl_KeuzelijstFormaten[],5,FALSE),"")</f>
        <v>Liggende berging</v>
      </c>
      <c r="G303" s="34" t="s">
        <v>28</v>
      </c>
      <c r="H303" s="34" t="s">
        <v>29</v>
      </c>
      <c r="I303" s="43">
        <v>16</v>
      </c>
      <c r="J303" s="43" t="s">
        <v>30</v>
      </c>
      <c r="K303" s="43" t="s">
        <v>5</v>
      </c>
      <c r="L303" s="43" t="s">
        <v>95</v>
      </c>
    </row>
    <row r="304" spans="2:12" s="18" customFormat="1" ht="22.5" customHeight="1" x14ac:dyDescent="0.25">
      <c r="B304" s="48" t="s">
        <v>105</v>
      </c>
      <c r="C304" s="44">
        <f>IFERROR(VLOOKUP(tbl_Afwijkendeformaten[[#This Row],[Formaat (l x b x h)]],tbl_KeuzelijstFormaten[],2,FALSE),"")</f>
        <v>390</v>
      </c>
      <c r="D304" s="44">
        <f>IFERROR(VLOOKUP(tbl_Afwijkendeformaten[[#This Row],[Formaat (l x b x h)]],tbl_KeuzelijstFormaten[],3,FALSE),"")</f>
        <v>560</v>
      </c>
      <c r="E304" s="44">
        <f>IFERROR(VLOOKUP(tbl_Afwijkendeformaten[[#This Row],[Formaat (l x b x h)]],tbl_KeuzelijstFormaten[],4,FALSE),"")</f>
        <v>65</v>
      </c>
      <c r="F304" s="34" t="str">
        <f>IFERROR(VLOOKUP(tbl_Afwijkendeformaten[[#This Row],[Formaat (l x b x h)]],tbl_KeuzelijstFormaten[],5,FALSE),"")</f>
        <v>Liggende berging</v>
      </c>
      <c r="G304" s="34" t="s">
        <v>28</v>
      </c>
      <c r="H304" s="34" t="s">
        <v>29</v>
      </c>
      <c r="I304" s="43">
        <v>3</v>
      </c>
      <c r="J304" s="43" t="s">
        <v>30</v>
      </c>
      <c r="K304" s="43" t="s">
        <v>5</v>
      </c>
      <c r="L304" s="43" t="s">
        <v>95</v>
      </c>
    </row>
    <row r="305" spans="2:12" s="18" customFormat="1" ht="22.5" customHeight="1" x14ac:dyDescent="0.25">
      <c r="B305" s="48" t="s">
        <v>105</v>
      </c>
      <c r="C305" s="44">
        <f>IFERROR(VLOOKUP(tbl_Afwijkendeformaten[[#This Row],[Formaat (l x b x h)]],tbl_KeuzelijstFormaten[],2,FALSE),"")</f>
        <v>390</v>
      </c>
      <c r="D305" s="44">
        <f>IFERROR(VLOOKUP(tbl_Afwijkendeformaten[[#This Row],[Formaat (l x b x h)]],tbl_KeuzelijstFormaten[],3,FALSE),"")</f>
        <v>560</v>
      </c>
      <c r="E305" s="44">
        <f>IFERROR(VLOOKUP(tbl_Afwijkendeformaten[[#This Row],[Formaat (l x b x h)]],tbl_KeuzelijstFormaten[],4,FALSE),"")</f>
        <v>65</v>
      </c>
      <c r="F305" s="34" t="str">
        <f>IFERROR(VLOOKUP(tbl_Afwijkendeformaten[[#This Row],[Formaat (l x b x h)]],tbl_KeuzelijstFormaten[],5,FALSE),"")</f>
        <v>Liggende berging</v>
      </c>
      <c r="G305" s="34" t="s">
        <v>28</v>
      </c>
      <c r="H305" s="34" t="s">
        <v>29</v>
      </c>
      <c r="I305" s="43">
        <v>1</v>
      </c>
      <c r="J305" s="43" t="s">
        <v>30</v>
      </c>
      <c r="K305" s="43" t="s">
        <v>5</v>
      </c>
      <c r="L305" s="43">
        <v>21</v>
      </c>
    </row>
    <row r="306" spans="2:12" s="18" customFormat="1" ht="22.5" customHeight="1" x14ac:dyDescent="0.25">
      <c r="B306" s="48" t="s">
        <v>105</v>
      </c>
      <c r="C306" s="44">
        <f>IFERROR(VLOOKUP(tbl_Afwijkendeformaten[[#This Row],[Formaat (l x b x h)]],tbl_KeuzelijstFormaten[],2,FALSE),"")</f>
        <v>390</v>
      </c>
      <c r="D306" s="44">
        <f>IFERROR(VLOOKUP(tbl_Afwijkendeformaten[[#This Row],[Formaat (l x b x h)]],tbl_KeuzelijstFormaten[],3,FALSE),"")</f>
        <v>560</v>
      </c>
      <c r="E306" s="44">
        <f>IFERROR(VLOOKUP(tbl_Afwijkendeformaten[[#This Row],[Formaat (l x b x h)]],tbl_KeuzelijstFormaten[],4,FALSE),"")</f>
        <v>65</v>
      </c>
      <c r="F306" s="34" t="str">
        <f>IFERROR(VLOOKUP(tbl_Afwijkendeformaten[[#This Row],[Formaat (l x b x h)]],tbl_KeuzelijstFormaten[],5,FALSE),"")</f>
        <v>Liggende berging</v>
      </c>
      <c r="G306" s="34" t="s">
        <v>28</v>
      </c>
      <c r="H306" s="34" t="s">
        <v>29</v>
      </c>
      <c r="I306" s="43">
        <v>6</v>
      </c>
      <c r="J306" s="43" t="s">
        <v>30</v>
      </c>
      <c r="K306" s="43" t="s">
        <v>5</v>
      </c>
      <c r="L306" s="43">
        <v>20</v>
      </c>
    </row>
    <row r="307" spans="2:12" s="18" customFormat="1" ht="22.5" customHeight="1" x14ac:dyDescent="0.25">
      <c r="B307" s="48" t="s">
        <v>105</v>
      </c>
      <c r="C307" s="44">
        <f>IFERROR(VLOOKUP(tbl_Afwijkendeformaten[[#This Row],[Formaat (l x b x h)]],tbl_KeuzelijstFormaten[],2,FALSE),"")</f>
        <v>390</v>
      </c>
      <c r="D307" s="44">
        <f>IFERROR(VLOOKUP(tbl_Afwijkendeformaten[[#This Row],[Formaat (l x b x h)]],tbl_KeuzelijstFormaten[],3,FALSE),"")</f>
        <v>560</v>
      </c>
      <c r="E307" s="44">
        <f>IFERROR(VLOOKUP(tbl_Afwijkendeformaten[[#This Row],[Formaat (l x b x h)]],tbl_KeuzelijstFormaten[],4,FALSE),"")</f>
        <v>65</v>
      </c>
      <c r="F307" s="34" t="str">
        <f>IFERROR(VLOOKUP(tbl_Afwijkendeformaten[[#This Row],[Formaat (l x b x h)]],tbl_KeuzelijstFormaten[],5,FALSE),"")</f>
        <v>Liggende berging</v>
      </c>
      <c r="G307" s="34" t="s">
        <v>28</v>
      </c>
      <c r="H307" s="34" t="s">
        <v>29</v>
      </c>
      <c r="I307" s="43">
        <v>1</v>
      </c>
      <c r="J307" s="43" t="s">
        <v>30</v>
      </c>
      <c r="K307" s="43" t="s">
        <v>5</v>
      </c>
      <c r="L307" s="43">
        <v>17</v>
      </c>
    </row>
    <row r="308" spans="2:12" s="18" customFormat="1" ht="22.5" customHeight="1" x14ac:dyDescent="0.25">
      <c r="B308" s="49" t="s">
        <v>105</v>
      </c>
      <c r="C308" s="44">
        <f>IFERROR(VLOOKUP(tbl_Afwijkendeformaten[[#This Row],[Formaat (l x b x h)]],tbl_KeuzelijstFormaten[],2,FALSE),"")</f>
        <v>390</v>
      </c>
      <c r="D308" s="44">
        <f>IFERROR(VLOOKUP(tbl_Afwijkendeformaten[[#This Row],[Formaat (l x b x h)]],tbl_KeuzelijstFormaten[],3,FALSE),"")</f>
        <v>560</v>
      </c>
      <c r="E308" s="44">
        <f>IFERROR(VLOOKUP(tbl_Afwijkendeformaten[[#This Row],[Formaat (l x b x h)]],tbl_KeuzelijstFormaten[],4,FALSE),"")</f>
        <v>65</v>
      </c>
      <c r="F308" s="34" t="str">
        <f>IFERROR(VLOOKUP(tbl_Afwijkendeformaten[[#This Row],[Formaat (l x b x h)]],tbl_KeuzelijstFormaten[],5,FALSE),"")</f>
        <v>Liggende berging</v>
      </c>
      <c r="G308" s="34" t="s">
        <v>28</v>
      </c>
      <c r="H308" s="34" t="s">
        <v>29</v>
      </c>
      <c r="I308" s="34">
        <v>2</v>
      </c>
      <c r="J308" s="34" t="s">
        <v>33</v>
      </c>
      <c r="K308" s="43" t="s">
        <v>5</v>
      </c>
      <c r="L308" s="34">
        <v>35</v>
      </c>
    </row>
    <row r="309" spans="2:12" s="18" customFormat="1" ht="22.5" customHeight="1" x14ac:dyDescent="0.25">
      <c r="B309" s="48" t="s">
        <v>105</v>
      </c>
      <c r="C309" s="44">
        <f>IFERROR(VLOOKUP(tbl_Afwijkendeformaten[[#This Row],[Formaat (l x b x h)]],tbl_KeuzelijstFormaten[],2,FALSE),"")</f>
        <v>390</v>
      </c>
      <c r="D309" s="44">
        <f>IFERROR(VLOOKUP(tbl_Afwijkendeformaten[[#This Row],[Formaat (l x b x h)]],tbl_KeuzelijstFormaten[],3,FALSE),"")</f>
        <v>560</v>
      </c>
      <c r="E309" s="44">
        <f>IFERROR(VLOOKUP(tbl_Afwijkendeformaten[[#This Row],[Formaat (l x b x h)]],tbl_KeuzelijstFormaten[],4,FALSE),"")</f>
        <v>65</v>
      </c>
      <c r="F309" s="34" t="str">
        <f>IFERROR(VLOOKUP(tbl_Afwijkendeformaten[[#This Row],[Formaat (l x b x h)]],tbl_KeuzelijstFormaten[],5,FALSE),"")</f>
        <v>Liggende berging</v>
      </c>
      <c r="G309" s="34" t="s">
        <v>28</v>
      </c>
      <c r="H309" s="34" t="s">
        <v>29</v>
      </c>
      <c r="I309" s="43">
        <v>1</v>
      </c>
      <c r="J309" s="43" t="s">
        <v>33</v>
      </c>
      <c r="K309" s="43" t="s">
        <v>5</v>
      </c>
      <c r="L309" s="43">
        <v>19</v>
      </c>
    </row>
    <row r="310" spans="2:12" s="18" customFormat="1" ht="22.5" customHeight="1" x14ac:dyDescent="0.25">
      <c r="B310" s="48" t="s">
        <v>105</v>
      </c>
      <c r="C310" s="44">
        <f>IFERROR(VLOOKUP(tbl_Afwijkendeformaten[[#This Row],[Formaat (l x b x h)]],tbl_KeuzelijstFormaten[],2,FALSE),"")</f>
        <v>390</v>
      </c>
      <c r="D310" s="44">
        <f>IFERROR(VLOOKUP(tbl_Afwijkendeformaten[[#This Row],[Formaat (l x b x h)]],tbl_KeuzelijstFormaten[],3,FALSE),"")</f>
        <v>560</v>
      </c>
      <c r="E310" s="44">
        <f>IFERROR(VLOOKUP(tbl_Afwijkendeformaten[[#This Row],[Formaat (l x b x h)]],tbl_KeuzelijstFormaten[],4,FALSE),"")</f>
        <v>65</v>
      </c>
      <c r="F310" s="34" t="str">
        <f>IFERROR(VLOOKUP(tbl_Afwijkendeformaten[[#This Row],[Formaat (l x b x h)]],tbl_KeuzelijstFormaten[],5,FALSE),"")</f>
        <v>Liggende berging</v>
      </c>
      <c r="G310" s="34" t="s">
        <v>28</v>
      </c>
      <c r="H310" s="34" t="s">
        <v>29</v>
      </c>
      <c r="I310" s="43">
        <v>1</v>
      </c>
      <c r="J310" s="43" t="s">
        <v>30</v>
      </c>
      <c r="K310" s="43" t="s">
        <v>5</v>
      </c>
      <c r="L310" s="43">
        <v>14</v>
      </c>
    </row>
    <row r="311" spans="2:12" s="18" customFormat="1" ht="22.5" customHeight="1" x14ac:dyDescent="0.25">
      <c r="B311" s="48" t="s">
        <v>105</v>
      </c>
      <c r="C311" s="44">
        <f>IFERROR(VLOOKUP(tbl_Afwijkendeformaten[[#This Row],[Formaat (l x b x h)]],tbl_KeuzelijstFormaten[],2,FALSE),"")</f>
        <v>390</v>
      </c>
      <c r="D311" s="44">
        <f>IFERROR(VLOOKUP(tbl_Afwijkendeformaten[[#This Row],[Formaat (l x b x h)]],tbl_KeuzelijstFormaten[],3,FALSE),"")</f>
        <v>560</v>
      </c>
      <c r="E311" s="44">
        <f>IFERROR(VLOOKUP(tbl_Afwijkendeformaten[[#This Row],[Formaat (l x b x h)]],tbl_KeuzelijstFormaten[],4,FALSE),"")</f>
        <v>65</v>
      </c>
      <c r="F311" s="34" t="str">
        <f>IFERROR(VLOOKUP(tbl_Afwijkendeformaten[[#This Row],[Formaat (l x b x h)]],tbl_KeuzelijstFormaten[],5,FALSE),"")</f>
        <v>Liggende berging</v>
      </c>
      <c r="G311" s="34" t="s">
        <v>28</v>
      </c>
      <c r="H311" s="34" t="s">
        <v>29</v>
      </c>
      <c r="I311" s="43">
        <v>3</v>
      </c>
      <c r="J311" s="43" t="s">
        <v>30</v>
      </c>
      <c r="K311" s="43" t="s">
        <v>5</v>
      </c>
      <c r="L311" s="43">
        <v>13</v>
      </c>
    </row>
    <row r="312" spans="2:12" s="18" customFormat="1" ht="22.5" customHeight="1" x14ac:dyDescent="0.25">
      <c r="B312" s="48" t="s">
        <v>105</v>
      </c>
      <c r="C312" s="44">
        <f>IFERROR(VLOOKUP(tbl_Afwijkendeformaten[[#This Row],[Formaat (l x b x h)]],tbl_KeuzelijstFormaten[],2,FALSE),"")</f>
        <v>390</v>
      </c>
      <c r="D312" s="44">
        <f>IFERROR(VLOOKUP(tbl_Afwijkendeformaten[[#This Row],[Formaat (l x b x h)]],tbl_KeuzelijstFormaten[],3,FALSE),"")</f>
        <v>560</v>
      </c>
      <c r="E312" s="44">
        <f>IFERROR(VLOOKUP(tbl_Afwijkendeformaten[[#This Row],[Formaat (l x b x h)]],tbl_KeuzelijstFormaten[],4,FALSE),"")</f>
        <v>65</v>
      </c>
      <c r="F312" s="34" t="str">
        <f>IFERROR(VLOOKUP(tbl_Afwijkendeformaten[[#This Row],[Formaat (l x b x h)]],tbl_KeuzelijstFormaten[],5,FALSE),"")</f>
        <v>Liggende berging</v>
      </c>
      <c r="G312" s="34" t="s">
        <v>28</v>
      </c>
      <c r="H312" s="34" t="s">
        <v>29</v>
      </c>
      <c r="I312" s="43">
        <v>2</v>
      </c>
      <c r="J312" s="43" t="s">
        <v>30</v>
      </c>
      <c r="K312" s="43" t="s">
        <v>5</v>
      </c>
      <c r="L312" s="43">
        <v>10</v>
      </c>
    </row>
    <row r="313" spans="2:12" s="18" customFormat="1" ht="22.5" customHeight="1" x14ac:dyDescent="0.25">
      <c r="B313" s="48" t="s">
        <v>105</v>
      </c>
      <c r="C313" s="44">
        <f>IFERROR(VLOOKUP(tbl_Afwijkendeformaten[[#This Row],[Formaat (l x b x h)]],tbl_KeuzelijstFormaten[],2,FALSE),"")</f>
        <v>390</v>
      </c>
      <c r="D313" s="44">
        <f>IFERROR(VLOOKUP(tbl_Afwijkendeformaten[[#This Row],[Formaat (l x b x h)]],tbl_KeuzelijstFormaten[],3,FALSE),"")</f>
        <v>560</v>
      </c>
      <c r="E313" s="44">
        <f>IFERROR(VLOOKUP(tbl_Afwijkendeformaten[[#This Row],[Formaat (l x b x h)]],tbl_KeuzelijstFormaten[],4,FALSE),"")</f>
        <v>65</v>
      </c>
      <c r="F313" s="34" t="str">
        <f>IFERROR(VLOOKUP(tbl_Afwijkendeformaten[[#This Row],[Formaat (l x b x h)]],tbl_KeuzelijstFormaten[],5,FALSE),"")</f>
        <v>Liggende berging</v>
      </c>
      <c r="G313" s="34" t="s">
        <v>28</v>
      </c>
      <c r="H313" s="34" t="s">
        <v>29</v>
      </c>
      <c r="I313" s="43">
        <v>1</v>
      </c>
      <c r="J313" s="43" t="s">
        <v>30</v>
      </c>
      <c r="K313" s="43" t="s">
        <v>5</v>
      </c>
      <c r="L313" s="43">
        <v>10</v>
      </c>
    </row>
    <row r="314" spans="2:12" s="18" customFormat="1" ht="22.5" customHeight="1" x14ac:dyDescent="0.25">
      <c r="B314" s="48" t="s">
        <v>105</v>
      </c>
      <c r="C314" s="44">
        <f>IFERROR(VLOOKUP(tbl_Afwijkendeformaten[[#This Row],[Formaat (l x b x h)]],tbl_KeuzelijstFormaten[],2,FALSE),"")</f>
        <v>390</v>
      </c>
      <c r="D314" s="44">
        <f>IFERROR(VLOOKUP(tbl_Afwijkendeformaten[[#This Row],[Formaat (l x b x h)]],tbl_KeuzelijstFormaten[],3,FALSE),"")</f>
        <v>560</v>
      </c>
      <c r="E314" s="44">
        <f>IFERROR(VLOOKUP(tbl_Afwijkendeformaten[[#This Row],[Formaat (l x b x h)]],tbl_KeuzelijstFormaten[],4,FALSE),"")</f>
        <v>65</v>
      </c>
      <c r="F314" s="34" t="str">
        <f>IFERROR(VLOOKUP(tbl_Afwijkendeformaten[[#This Row],[Formaat (l x b x h)]],tbl_KeuzelijstFormaten[],5,FALSE),"")</f>
        <v>Liggende berging</v>
      </c>
      <c r="G314" s="34" t="s">
        <v>28</v>
      </c>
      <c r="H314" s="34" t="s">
        <v>29</v>
      </c>
      <c r="I314" s="43">
        <v>1</v>
      </c>
      <c r="J314" s="43" t="s">
        <v>30</v>
      </c>
      <c r="K314" s="43" t="s">
        <v>5</v>
      </c>
      <c r="L314" s="43">
        <v>9</v>
      </c>
    </row>
    <row r="315" spans="2:12" s="18" customFormat="1" ht="22.5" customHeight="1" x14ac:dyDescent="0.25">
      <c r="B315" s="48" t="s">
        <v>105</v>
      </c>
      <c r="C315" s="44">
        <f>IFERROR(VLOOKUP(tbl_Afwijkendeformaten[[#This Row],[Formaat (l x b x h)]],tbl_KeuzelijstFormaten[],2,FALSE),"")</f>
        <v>390</v>
      </c>
      <c r="D315" s="44">
        <f>IFERROR(VLOOKUP(tbl_Afwijkendeformaten[[#This Row],[Formaat (l x b x h)]],tbl_KeuzelijstFormaten[],3,FALSE),"")</f>
        <v>560</v>
      </c>
      <c r="E315" s="44">
        <f>IFERROR(VLOOKUP(tbl_Afwijkendeformaten[[#This Row],[Formaat (l x b x h)]],tbl_KeuzelijstFormaten[],4,FALSE),"")</f>
        <v>65</v>
      </c>
      <c r="F315" s="34" t="str">
        <f>IFERROR(VLOOKUP(tbl_Afwijkendeformaten[[#This Row],[Formaat (l x b x h)]],tbl_KeuzelijstFormaten[],5,FALSE),"")</f>
        <v>Liggende berging</v>
      </c>
      <c r="G315" s="34" t="s">
        <v>28</v>
      </c>
      <c r="H315" s="34" t="s">
        <v>29</v>
      </c>
      <c r="I315" s="43">
        <v>2</v>
      </c>
      <c r="J315" s="43" t="s">
        <v>30</v>
      </c>
      <c r="K315" s="43" t="s">
        <v>5</v>
      </c>
      <c r="L315" s="43">
        <v>41</v>
      </c>
    </row>
    <row r="316" spans="2:12" s="18" customFormat="1" ht="22.5" customHeight="1" x14ac:dyDescent="0.25">
      <c r="B316" s="48" t="s">
        <v>105</v>
      </c>
      <c r="C316" s="44">
        <f>IFERROR(VLOOKUP(tbl_Afwijkendeformaten[[#This Row],[Formaat (l x b x h)]],tbl_KeuzelijstFormaten[],2,FALSE),"")</f>
        <v>390</v>
      </c>
      <c r="D316" s="44">
        <f>IFERROR(VLOOKUP(tbl_Afwijkendeformaten[[#This Row],[Formaat (l x b x h)]],tbl_KeuzelijstFormaten[],3,FALSE),"")</f>
        <v>560</v>
      </c>
      <c r="E316" s="44">
        <f>IFERROR(VLOOKUP(tbl_Afwijkendeformaten[[#This Row],[Formaat (l x b x h)]],tbl_KeuzelijstFormaten[],4,FALSE),"")</f>
        <v>65</v>
      </c>
      <c r="F316" s="34" t="str">
        <f>IFERROR(VLOOKUP(tbl_Afwijkendeformaten[[#This Row],[Formaat (l x b x h)]],tbl_KeuzelijstFormaten[],5,FALSE),"")</f>
        <v>Liggende berging</v>
      </c>
      <c r="G316" s="34" t="s">
        <v>28</v>
      </c>
      <c r="H316" s="34" t="s">
        <v>29</v>
      </c>
      <c r="I316" s="43">
        <v>9</v>
      </c>
      <c r="J316" s="43" t="s">
        <v>30</v>
      </c>
      <c r="K316" s="43" t="s">
        <v>5</v>
      </c>
      <c r="L316" s="43">
        <v>36</v>
      </c>
    </row>
    <row r="317" spans="2:12" s="18" customFormat="1" ht="22.5" customHeight="1" x14ac:dyDescent="0.25">
      <c r="B317" s="48" t="s">
        <v>105</v>
      </c>
      <c r="C317" s="44">
        <f>IFERROR(VLOOKUP(tbl_Afwijkendeformaten[[#This Row],[Formaat (l x b x h)]],tbl_KeuzelijstFormaten[],2,FALSE),"")</f>
        <v>390</v>
      </c>
      <c r="D317" s="44">
        <f>IFERROR(VLOOKUP(tbl_Afwijkendeformaten[[#This Row],[Formaat (l x b x h)]],tbl_KeuzelijstFormaten[],3,FALSE),"")</f>
        <v>560</v>
      </c>
      <c r="E317" s="44">
        <f>IFERROR(VLOOKUP(tbl_Afwijkendeformaten[[#This Row],[Formaat (l x b x h)]],tbl_KeuzelijstFormaten[],4,FALSE),"")</f>
        <v>65</v>
      </c>
      <c r="F317" s="34" t="str">
        <f>IFERROR(VLOOKUP(tbl_Afwijkendeformaten[[#This Row],[Formaat (l x b x h)]],tbl_KeuzelijstFormaten[],5,FALSE),"")</f>
        <v>Liggende berging</v>
      </c>
      <c r="G317" s="34" t="s">
        <v>28</v>
      </c>
      <c r="H317" s="34" t="s">
        <v>29</v>
      </c>
      <c r="I317" s="43">
        <v>43</v>
      </c>
      <c r="J317" s="43" t="s">
        <v>30</v>
      </c>
      <c r="K317" s="43" t="s">
        <v>5</v>
      </c>
      <c r="L317" s="43">
        <v>33</v>
      </c>
    </row>
    <row r="318" spans="2:12" s="18" customFormat="1" ht="22.5" customHeight="1" x14ac:dyDescent="0.25">
      <c r="B318" s="48" t="s">
        <v>105</v>
      </c>
      <c r="C318" s="44">
        <f>IFERROR(VLOOKUP(tbl_Afwijkendeformaten[[#This Row],[Formaat (l x b x h)]],tbl_KeuzelijstFormaten[],2,FALSE),"")</f>
        <v>390</v>
      </c>
      <c r="D318" s="44">
        <f>IFERROR(VLOOKUP(tbl_Afwijkendeformaten[[#This Row],[Formaat (l x b x h)]],tbl_KeuzelijstFormaten[],3,FALSE),"")</f>
        <v>560</v>
      </c>
      <c r="E318" s="44">
        <f>IFERROR(VLOOKUP(tbl_Afwijkendeformaten[[#This Row],[Formaat (l x b x h)]],tbl_KeuzelijstFormaten[],4,FALSE),"")</f>
        <v>65</v>
      </c>
      <c r="F318" s="34" t="str">
        <f>IFERROR(VLOOKUP(tbl_Afwijkendeformaten[[#This Row],[Formaat (l x b x h)]],tbl_KeuzelijstFormaten[],5,FALSE),"")</f>
        <v>Liggende berging</v>
      </c>
      <c r="G318" s="34" t="s">
        <v>28</v>
      </c>
      <c r="H318" s="34" t="s">
        <v>29</v>
      </c>
      <c r="I318" s="43">
        <v>75</v>
      </c>
      <c r="J318" s="43" t="s">
        <v>30</v>
      </c>
      <c r="K318" s="43" t="s">
        <v>5</v>
      </c>
      <c r="L318" s="43">
        <v>32</v>
      </c>
    </row>
    <row r="319" spans="2:12" s="18" customFormat="1" ht="22.5" customHeight="1" x14ac:dyDescent="0.25">
      <c r="B319" s="48" t="s">
        <v>105</v>
      </c>
      <c r="C319" s="44">
        <f>IFERROR(VLOOKUP(tbl_Afwijkendeformaten[[#This Row],[Formaat (l x b x h)]],tbl_KeuzelijstFormaten[],2,FALSE),"")</f>
        <v>390</v>
      </c>
      <c r="D319" s="44">
        <f>IFERROR(VLOOKUP(tbl_Afwijkendeformaten[[#This Row],[Formaat (l x b x h)]],tbl_KeuzelijstFormaten[],3,FALSE),"")</f>
        <v>560</v>
      </c>
      <c r="E319" s="44">
        <f>IFERROR(VLOOKUP(tbl_Afwijkendeformaten[[#This Row],[Formaat (l x b x h)]],tbl_KeuzelijstFormaten[],4,FALSE),"")</f>
        <v>65</v>
      </c>
      <c r="F319" s="34" t="str">
        <f>IFERROR(VLOOKUP(tbl_Afwijkendeformaten[[#This Row],[Formaat (l x b x h)]],tbl_KeuzelijstFormaten[],5,FALSE),"")</f>
        <v>Liggende berging</v>
      </c>
      <c r="G319" s="34" t="s">
        <v>28</v>
      </c>
      <c r="H319" s="34" t="s">
        <v>29</v>
      </c>
      <c r="I319" s="43">
        <v>2</v>
      </c>
      <c r="J319" s="43" t="s">
        <v>33</v>
      </c>
      <c r="K319" s="43" t="s">
        <v>5</v>
      </c>
      <c r="L319" s="43">
        <v>13</v>
      </c>
    </row>
    <row r="320" spans="2:12" s="18" customFormat="1" ht="22.5" customHeight="1" x14ac:dyDescent="0.25">
      <c r="B320" s="48" t="s">
        <v>105</v>
      </c>
      <c r="C320" s="44">
        <f>IFERROR(VLOOKUP(tbl_Afwijkendeformaten[[#This Row],[Formaat (l x b x h)]],tbl_KeuzelijstFormaten[],2,FALSE),"")</f>
        <v>390</v>
      </c>
      <c r="D320" s="44">
        <f>IFERROR(VLOOKUP(tbl_Afwijkendeformaten[[#This Row],[Formaat (l x b x h)]],tbl_KeuzelijstFormaten[],3,FALSE),"")</f>
        <v>560</v>
      </c>
      <c r="E320" s="44">
        <f>IFERROR(VLOOKUP(tbl_Afwijkendeformaten[[#This Row],[Formaat (l x b x h)]],tbl_KeuzelijstFormaten[],4,FALSE),"")</f>
        <v>65</v>
      </c>
      <c r="F320" s="34" t="str">
        <f>IFERROR(VLOOKUP(tbl_Afwijkendeformaten[[#This Row],[Formaat (l x b x h)]],tbl_KeuzelijstFormaten[],5,FALSE),"")</f>
        <v>Liggende berging</v>
      </c>
      <c r="G320" s="34" t="s">
        <v>28</v>
      </c>
      <c r="H320" s="34" t="s">
        <v>29</v>
      </c>
      <c r="I320" s="43">
        <v>3</v>
      </c>
      <c r="J320" s="43" t="s">
        <v>33</v>
      </c>
      <c r="K320" s="43" t="s">
        <v>5</v>
      </c>
      <c r="L320" s="43">
        <v>1</v>
      </c>
    </row>
    <row r="321" spans="2:12" s="18" customFormat="1" ht="22.5" customHeight="1" x14ac:dyDescent="0.25">
      <c r="B321" s="48" t="s">
        <v>105</v>
      </c>
      <c r="C321" s="44">
        <f>IFERROR(VLOOKUP(tbl_Afwijkendeformaten[[#This Row],[Formaat (l x b x h)]],tbl_KeuzelijstFormaten[],2,FALSE),"")</f>
        <v>390</v>
      </c>
      <c r="D321" s="44">
        <f>IFERROR(VLOOKUP(tbl_Afwijkendeformaten[[#This Row],[Formaat (l x b x h)]],tbl_KeuzelijstFormaten[],3,FALSE),"")</f>
        <v>560</v>
      </c>
      <c r="E321" s="44">
        <f>IFERROR(VLOOKUP(tbl_Afwijkendeformaten[[#This Row],[Formaat (l x b x h)]],tbl_KeuzelijstFormaten[],4,FALSE),"")</f>
        <v>65</v>
      </c>
      <c r="F321" s="34" t="str">
        <f>IFERROR(VLOOKUP(tbl_Afwijkendeformaten[[#This Row],[Formaat (l x b x h)]],tbl_KeuzelijstFormaten[],5,FALSE),"")</f>
        <v>Liggende berging</v>
      </c>
      <c r="G321" s="34" t="s">
        <v>28</v>
      </c>
      <c r="H321" s="34" t="s">
        <v>29</v>
      </c>
      <c r="I321" s="43">
        <v>2</v>
      </c>
      <c r="J321" s="43" t="s">
        <v>30</v>
      </c>
      <c r="K321" s="43" t="s">
        <v>5</v>
      </c>
      <c r="L321" s="43">
        <v>61</v>
      </c>
    </row>
    <row r="322" spans="2:12" s="18" customFormat="1" ht="22.5" customHeight="1" x14ac:dyDescent="0.25">
      <c r="B322" s="48" t="s">
        <v>105</v>
      </c>
      <c r="C322" s="44">
        <f>IFERROR(VLOOKUP(tbl_Afwijkendeformaten[[#This Row],[Formaat (l x b x h)]],tbl_KeuzelijstFormaten[],2,FALSE),"")</f>
        <v>390</v>
      </c>
      <c r="D322" s="44">
        <f>IFERROR(VLOOKUP(tbl_Afwijkendeformaten[[#This Row],[Formaat (l x b x h)]],tbl_KeuzelijstFormaten[],3,FALSE),"")</f>
        <v>560</v>
      </c>
      <c r="E322" s="44">
        <f>IFERROR(VLOOKUP(tbl_Afwijkendeformaten[[#This Row],[Formaat (l x b x h)]],tbl_KeuzelijstFormaten[],4,FALSE),"")</f>
        <v>65</v>
      </c>
      <c r="F322" s="34" t="str">
        <f>IFERROR(VLOOKUP(tbl_Afwijkendeformaten[[#This Row],[Formaat (l x b x h)]],tbl_KeuzelijstFormaten[],5,FALSE),"")</f>
        <v>Liggende berging</v>
      </c>
      <c r="G322" s="34" t="s">
        <v>28</v>
      </c>
      <c r="H322" s="34" t="s">
        <v>29</v>
      </c>
      <c r="I322" s="43">
        <v>11</v>
      </c>
      <c r="J322" s="43" t="s">
        <v>30</v>
      </c>
      <c r="K322" s="43" t="s">
        <v>5</v>
      </c>
      <c r="L322" s="43">
        <v>61</v>
      </c>
    </row>
    <row r="323" spans="2:12" s="18" customFormat="1" ht="22.5" customHeight="1" x14ac:dyDescent="0.25">
      <c r="B323" s="48" t="s">
        <v>105</v>
      </c>
      <c r="C323" s="44">
        <f>IFERROR(VLOOKUP(tbl_Afwijkendeformaten[[#This Row],[Formaat (l x b x h)]],tbl_KeuzelijstFormaten[],2,FALSE),"")</f>
        <v>390</v>
      </c>
      <c r="D323" s="44">
        <f>IFERROR(VLOOKUP(tbl_Afwijkendeformaten[[#This Row],[Formaat (l x b x h)]],tbl_KeuzelijstFormaten[],3,FALSE),"")</f>
        <v>560</v>
      </c>
      <c r="E323" s="44">
        <f>IFERROR(VLOOKUP(tbl_Afwijkendeformaten[[#This Row],[Formaat (l x b x h)]],tbl_KeuzelijstFormaten[],4,FALSE),"")</f>
        <v>65</v>
      </c>
      <c r="F323" s="34" t="str">
        <f>IFERROR(VLOOKUP(tbl_Afwijkendeformaten[[#This Row],[Formaat (l x b x h)]],tbl_KeuzelijstFormaten[],5,FALSE),"")</f>
        <v>Liggende berging</v>
      </c>
      <c r="G323" s="34" t="s">
        <v>28</v>
      </c>
      <c r="H323" s="34" t="s">
        <v>29</v>
      </c>
      <c r="I323" s="43">
        <v>4</v>
      </c>
      <c r="J323" s="43" t="s">
        <v>30</v>
      </c>
      <c r="K323" s="43" t="s">
        <v>5</v>
      </c>
      <c r="L323" s="43">
        <v>60</v>
      </c>
    </row>
    <row r="324" spans="2:12" s="18" customFormat="1" ht="22.5" customHeight="1" x14ac:dyDescent="0.25">
      <c r="B324" s="48" t="s">
        <v>105</v>
      </c>
      <c r="C324" s="44">
        <f>IFERROR(VLOOKUP(tbl_Afwijkendeformaten[[#This Row],[Formaat (l x b x h)]],tbl_KeuzelijstFormaten[],2,FALSE),"")</f>
        <v>390</v>
      </c>
      <c r="D324" s="44">
        <f>IFERROR(VLOOKUP(tbl_Afwijkendeformaten[[#This Row],[Formaat (l x b x h)]],tbl_KeuzelijstFormaten[],3,FALSE),"")</f>
        <v>560</v>
      </c>
      <c r="E324" s="44">
        <f>IFERROR(VLOOKUP(tbl_Afwijkendeformaten[[#This Row],[Formaat (l x b x h)]],tbl_KeuzelijstFormaten[],4,FALSE),"")</f>
        <v>65</v>
      </c>
      <c r="F324" s="34" t="str">
        <f>IFERROR(VLOOKUP(tbl_Afwijkendeformaten[[#This Row],[Formaat (l x b x h)]],tbl_KeuzelijstFormaten[],5,FALSE),"")</f>
        <v>Liggende berging</v>
      </c>
      <c r="G324" s="34" t="s">
        <v>28</v>
      </c>
      <c r="H324" s="34" t="s">
        <v>29</v>
      </c>
      <c r="I324" s="43">
        <v>1</v>
      </c>
      <c r="J324" s="43" t="s">
        <v>30</v>
      </c>
      <c r="K324" s="43" t="s">
        <v>5</v>
      </c>
      <c r="L324" s="43">
        <v>54</v>
      </c>
    </row>
    <row r="325" spans="2:12" s="18" customFormat="1" ht="22.5" customHeight="1" x14ac:dyDescent="0.25">
      <c r="B325" s="48" t="s">
        <v>106</v>
      </c>
      <c r="C325" s="44">
        <f>IFERROR(VLOOKUP(tbl_Afwijkendeformaten[[#This Row],[Formaat (l x b x h)]],tbl_KeuzelijstFormaten[],2,FALSE),"")</f>
        <v>395</v>
      </c>
      <c r="D325" s="44">
        <f>IFERROR(VLOOKUP(tbl_Afwijkendeformaten[[#This Row],[Formaat (l x b x h)]],tbl_KeuzelijstFormaten[],3,FALSE),"")</f>
        <v>115</v>
      </c>
      <c r="E325" s="44">
        <f>IFERROR(VLOOKUP(tbl_Afwijkendeformaten[[#This Row],[Formaat (l x b x h)]],tbl_KeuzelijstFormaten[],4,FALSE),"")</f>
        <v>265</v>
      </c>
      <c r="F325" s="34" t="str">
        <f>IFERROR(VLOOKUP(tbl_Afwijkendeformaten[[#This Row],[Formaat (l x b x h)]],tbl_KeuzelijstFormaten[],5,FALSE),"")</f>
        <v>staande berging</v>
      </c>
      <c r="G325" s="34" t="s">
        <v>58</v>
      </c>
      <c r="H325" s="34" t="s">
        <v>29</v>
      </c>
      <c r="I325" s="43">
        <v>1</v>
      </c>
      <c r="J325" s="43" t="s">
        <v>35</v>
      </c>
      <c r="K325" s="43"/>
      <c r="L325" s="43">
        <v>24</v>
      </c>
    </row>
    <row r="326" spans="2:12" s="18" customFormat="1" ht="22.5" customHeight="1" x14ac:dyDescent="0.25">
      <c r="B326" s="48" t="s">
        <v>107</v>
      </c>
      <c r="C326" s="44">
        <f>IFERROR(VLOOKUP(tbl_Afwijkendeformaten[[#This Row],[Formaat (l x b x h)]],tbl_KeuzelijstFormaten[],2,FALSE),"")</f>
        <v>395</v>
      </c>
      <c r="D326" s="44">
        <f>IFERROR(VLOOKUP(tbl_Afwijkendeformaten[[#This Row],[Formaat (l x b x h)]],tbl_KeuzelijstFormaten[],3,FALSE),"")</f>
        <v>190</v>
      </c>
      <c r="E326" s="44">
        <f>IFERROR(VLOOKUP(tbl_Afwijkendeformaten[[#This Row],[Formaat (l x b x h)]],tbl_KeuzelijstFormaten[],4,FALSE),"")</f>
        <v>120</v>
      </c>
      <c r="F326" s="34" t="str">
        <f>IFERROR(VLOOKUP(tbl_Afwijkendeformaten[[#This Row],[Formaat (l x b x h)]],tbl_KeuzelijstFormaten[],5,FALSE),"")</f>
        <v>Kleine schoenendoos</v>
      </c>
      <c r="G326" s="34" t="s">
        <v>28</v>
      </c>
      <c r="H326" s="34" t="s">
        <v>29</v>
      </c>
      <c r="I326" s="43">
        <v>6</v>
      </c>
      <c r="J326" s="43" t="s">
        <v>30</v>
      </c>
      <c r="K326" s="43" t="s">
        <v>5</v>
      </c>
      <c r="L326" s="43" t="s">
        <v>48</v>
      </c>
    </row>
    <row r="327" spans="2:12" s="18" customFormat="1" ht="22.5" customHeight="1" x14ac:dyDescent="0.25">
      <c r="B327" s="48" t="s">
        <v>108</v>
      </c>
      <c r="C327" s="44">
        <f>IFERROR(VLOOKUP(tbl_Afwijkendeformaten[[#This Row],[Formaat (l x b x h)]],tbl_KeuzelijstFormaten[],2,FALSE),"")</f>
        <v>395</v>
      </c>
      <c r="D327" s="44">
        <f>IFERROR(VLOOKUP(tbl_Afwijkendeformaten[[#This Row],[Formaat (l x b x h)]],tbl_KeuzelijstFormaten[],3,FALSE),"")</f>
        <v>285</v>
      </c>
      <c r="E327" s="44">
        <f>IFERROR(VLOOKUP(tbl_Afwijkendeformaten[[#This Row],[Formaat (l x b x h)]],tbl_KeuzelijstFormaten[],4,FALSE),"")</f>
        <v>110</v>
      </c>
      <c r="F327" s="34" t="str">
        <f>IFERROR(VLOOKUP(tbl_Afwijkendeformaten[[#This Row],[Formaat (l x b x h)]],tbl_KeuzelijstFormaten[],5,FALSE),"")</f>
        <v>Liggende berging</v>
      </c>
      <c r="G327" s="34" t="s">
        <v>28</v>
      </c>
      <c r="H327" s="34" t="s">
        <v>29</v>
      </c>
      <c r="I327" s="43">
        <v>3</v>
      </c>
      <c r="J327" s="43" t="s">
        <v>30</v>
      </c>
      <c r="K327" s="43" t="s">
        <v>5</v>
      </c>
      <c r="L327" s="43">
        <v>64</v>
      </c>
    </row>
    <row r="328" spans="2:12" s="18" customFormat="1" ht="22.5" customHeight="1" x14ac:dyDescent="0.25">
      <c r="B328" s="48" t="s">
        <v>109</v>
      </c>
      <c r="C328" s="44">
        <f>IFERROR(VLOOKUP(tbl_Afwijkendeformaten[[#This Row],[Formaat (l x b x h)]],tbl_KeuzelijstFormaten[],2,FALSE),"")</f>
        <v>395</v>
      </c>
      <c r="D328" s="44">
        <f>IFERROR(VLOOKUP(tbl_Afwijkendeformaten[[#This Row],[Formaat (l x b x h)]],tbl_KeuzelijstFormaten[],3,FALSE),"")</f>
        <v>400</v>
      </c>
      <c r="E328" s="44">
        <f>IFERROR(VLOOKUP(tbl_Afwijkendeformaten[[#This Row],[Formaat (l x b x h)]],tbl_KeuzelijstFormaten[],4,FALSE),"")</f>
        <v>120</v>
      </c>
      <c r="F328" s="34" t="str">
        <f>IFERROR(VLOOKUP(tbl_Afwijkendeformaten[[#This Row],[Formaat (l x b x h)]],tbl_KeuzelijstFormaten[],5,FALSE),"")</f>
        <v>liggende berging</v>
      </c>
      <c r="G328" s="34" t="s">
        <v>28</v>
      </c>
      <c r="H328" s="34" t="s">
        <v>29</v>
      </c>
      <c r="I328" s="43">
        <v>1</v>
      </c>
      <c r="J328" s="43" t="s">
        <v>33</v>
      </c>
      <c r="K328" s="43" t="s">
        <v>5</v>
      </c>
      <c r="L328" s="43">
        <v>13</v>
      </c>
    </row>
    <row r="329" spans="2:12" s="18" customFormat="1" ht="22.5" customHeight="1" x14ac:dyDescent="0.25">
      <c r="B329" s="48" t="s">
        <v>110</v>
      </c>
      <c r="C329" s="44">
        <f>IFERROR(VLOOKUP(tbl_Afwijkendeformaten[[#This Row],[Formaat (l x b x h)]],tbl_KeuzelijstFormaten[],2,FALSE),"")</f>
        <v>395</v>
      </c>
      <c r="D329" s="44">
        <f>IFERROR(VLOOKUP(tbl_Afwijkendeformaten[[#This Row],[Formaat (l x b x h)]],tbl_KeuzelijstFormaten[],3,FALSE),"")</f>
        <v>485</v>
      </c>
      <c r="E329" s="44">
        <f>IFERROR(VLOOKUP(tbl_Afwijkendeformaten[[#This Row],[Formaat (l x b x h)]],tbl_KeuzelijstFormaten[],4,FALSE),"")</f>
        <v>85</v>
      </c>
      <c r="F329" s="34" t="str">
        <f>IFERROR(VLOOKUP(tbl_Afwijkendeformaten[[#This Row],[Formaat (l x b x h)]],tbl_KeuzelijstFormaten[],5,FALSE),"")</f>
        <v>liggende berging</v>
      </c>
      <c r="G329" s="34" t="s">
        <v>28</v>
      </c>
      <c r="H329" s="34" t="s">
        <v>29</v>
      </c>
      <c r="I329" s="43">
        <v>1</v>
      </c>
      <c r="J329" s="43" t="s">
        <v>33</v>
      </c>
      <c r="K329" s="43" t="s">
        <v>5</v>
      </c>
      <c r="L329" s="43">
        <v>7</v>
      </c>
    </row>
    <row r="330" spans="2:12" s="18" customFormat="1" ht="22.5" customHeight="1" x14ac:dyDescent="0.25">
      <c r="B330" s="48" t="s">
        <v>111</v>
      </c>
      <c r="C330" s="44">
        <f>IFERROR(VLOOKUP(tbl_Afwijkendeformaten[[#This Row],[Formaat (l x b x h)]],tbl_KeuzelijstFormaten[],2,FALSE),"")</f>
        <v>395</v>
      </c>
      <c r="D330" s="44">
        <f>IFERROR(VLOOKUP(tbl_Afwijkendeformaten[[#This Row],[Formaat (l x b x h)]],tbl_KeuzelijstFormaten[],3,FALSE),"")</f>
        <v>570</v>
      </c>
      <c r="E330" s="44">
        <f>IFERROR(VLOOKUP(tbl_Afwijkendeformaten[[#This Row],[Formaat (l x b x h)]],tbl_KeuzelijstFormaten[],4,FALSE),"")</f>
        <v>90</v>
      </c>
      <c r="F330" s="34" t="str">
        <f>IFERROR(VLOOKUP(tbl_Afwijkendeformaten[[#This Row],[Formaat (l x b x h)]],tbl_KeuzelijstFormaten[],5,FALSE),"")</f>
        <v>Liggende berging</v>
      </c>
      <c r="G330" s="34" t="s">
        <v>28</v>
      </c>
      <c r="H330" s="34" t="s">
        <v>29</v>
      </c>
      <c r="I330" s="43">
        <v>5</v>
      </c>
      <c r="J330" s="43" t="s">
        <v>33</v>
      </c>
      <c r="K330" s="43" t="s">
        <v>5</v>
      </c>
      <c r="L330" s="43" t="s">
        <v>87</v>
      </c>
    </row>
    <row r="331" spans="2:12" s="18" customFormat="1" ht="22.5" customHeight="1" x14ac:dyDescent="0.25">
      <c r="B331" s="48" t="s">
        <v>111</v>
      </c>
      <c r="C331" s="44">
        <f>IFERROR(VLOOKUP(tbl_Afwijkendeformaten[[#This Row],[Formaat (l x b x h)]],tbl_KeuzelijstFormaten[],2,FALSE),"")</f>
        <v>395</v>
      </c>
      <c r="D331" s="44">
        <f>IFERROR(VLOOKUP(tbl_Afwijkendeformaten[[#This Row],[Formaat (l x b x h)]],tbl_KeuzelijstFormaten[],3,FALSE),"")</f>
        <v>570</v>
      </c>
      <c r="E331" s="44">
        <f>IFERROR(VLOOKUP(tbl_Afwijkendeformaten[[#This Row],[Formaat (l x b x h)]],tbl_KeuzelijstFormaten[],4,FALSE),"")</f>
        <v>90</v>
      </c>
      <c r="F331" s="34" t="str">
        <f>IFERROR(VLOOKUP(tbl_Afwijkendeformaten[[#This Row],[Formaat (l x b x h)]],tbl_KeuzelijstFormaten[],5,FALSE),"")</f>
        <v>Liggende berging</v>
      </c>
      <c r="G331" s="34" t="s">
        <v>28</v>
      </c>
      <c r="H331" s="34" t="s">
        <v>29</v>
      </c>
      <c r="I331" s="43">
        <f xml:space="preserve"> 6+30</f>
        <v>36</v>
      </c>
      <c r="J331" s="43" t="s">
        <v>30</v>
      </c>
      <c r="K331" s="43" t="s">
        <v>5</v>
      </c>
      <c r="L331" s="43">
        <v>0</v>
      </c>
    </row>
    <row r="332" spans="2:12" s="18" customFormat="1" ht="22.5" customHeight="1" x14ac:dyDescent="0.25">
      <c r="B332" s="48" t="s">
        <v>111</v>
      </c>
      <c r="C332" s="44">
        <f>IFERROR(VLOOKUP(tbl_Afwijkendeformaten[[#This Row],[Formaat (l x b x h)]],tbl_KeuzelijstFormaten[],2,FALSE),"")</f>
        <v>395</v>
      </c>
      <c r="D332" s="44">
        <f>IFERROR(VLOOKUP(tbl_Afwijkendeformaten[[#This Row],[Formaat (l x b x h)]],tbl_KeuzelijstFormaten[],3,FALSE),"")</f>
        <v>570</v>
      </c>
      <c r="E332" s="44">
        <f>IFERROR(VLOOKUP(tbl_Afwijkendeformaten[[#This Row],[Formaat (l x b x h)]],tbl_KeuzelijstFormaten[],4,FALSE),"")</f>
        <v>90</v>
      </c>
      <c r="F332" s="34" t="str">
        <f>IFERROR(VLOOKUP(tbl_Afwijkendeformaten[[#This Row],[Formaat (l x b x h)]],tbl_KeuzelijstFormaten[],5,FALSE),"")</f>
        <v>Liggende berging</v>
      </c>
      <c r="G332" s="34" t="s">
        <v>28</v>
      </c>
      <c r="H332" s="34" t="s">
        <v>29</v>
      </c>
      <c r="I332" s="43">
        <v>3</v>
      </c>
      <c r="J332" s="43" t="s">
        <v>30</v>
      </c>
      <c r="K332" s="43" t="s">
        <v>5</v>
      </c>
      <c r="L332" s="43" t="s">
        <v>48</v>
      </c>
    </row>
    <row r="333" spans="2:12" s="18" customFormat="1" ht="22.5" customHeight="1" x14ac:dyDescent="0.25">
      <c r="B333" s="48" t="s">
        <v>111</v>
      </c>
      <c r="C333" s="44">
        <f>IFERROR(VLOOKUP(tbl_Afwijkendeformaten[[#This Row],[Formaat (l x b x h)]],tbl_KeuzelijstFormaten[],2,FALSE),"")</f>
        <v>395</v>
      </c>
      <c r="D333" s="44">
        <f>IFERROR(VLOOKUP(tbl_Afwijkendeformaten[[#This Row],[Formaat (l x b x h)]],tbl_KeuzelijstFormaten[],3,FALSE),"")</f>
        <v>570</v>
      </c>
      <c r="E333" s="44">
        <f>IFERROR(VLOOKUP(tbl_Afwijkendeformaten[[#This Row],[Formaat (l x b x h)]],tbl_KeuzelijstFormaten[],4,FALSE),"")</f>
        <v>90</v>
      </c>
      <c r="F333" s="34" t="str">
        <f>IFERROR(VLOOKUP(tbl_Afwijkendeformaten[[#This Row],[Formaat (l x b x h)]],tbl_KeuzelijstFormaten[],5,FALSE),"")</f>
        <v>Liggende berging</v>
      </c>
      <c r="G333" s="34" t="s">
        <v>28</v>
      </c>
      <c r="H333" s="34" t="s">
        <v>29</v>
      </c>
      <c r="I333" s="43">
        <v>11</v>
      </c>
      <c r="J333" s="43" t="s">
        <v>30</v>
      </c>
      <c r="K333" s="43" t="s">
        <v>5</v>
      </c>
      <c r="L333" s="43" t="s">
        <v>48</v>
      </c>
    </row>
    <row r="334" spans="2:12" s="18" customFormat="1" ht="22.5" customHeight="1" x14ac:dyDescent="0.25">
      <c r="B334" s="48" t="s">
        <v>111</v>
      </c>
      <c r="C334" s="44">
        <f>IFERROR(VLOOKUP(tbl_Afwijkendeformaten[[#This Row],[Formaat (l x b x h)]],tbl_KeuzelijstFormaten[],2,FALSE),"")</f>
        <v>395</v>
      </c>
      <c r="D334" s="44">
        <f>IFERROR(VLOOKUP(tbl_Afwijkendeformaten[[#This Row],[Formaat (l x b x h)]],tbl_KeuzelijstFormaten[],3,FALSE),"")</f>
        <v>570</v>
      </c>
      <c r="E334" s="44">
        <f>IFERROR(VLOOKUP(tbl_Afwijkendeformaten[[#This Row],[Formaat (l x b x h)]],tbl_KeuzelijstFormaten[],4,FALSE),"")</f>
        <v>90</v>
      </c>
      <c r="F334" s="34" t="str">
        <f>IFERROR(VLOOKUP(tbl_Afwijkendeformaten[[#This Row],[Formaat (l x b x h)]],tbl_KeuzelijstFormaten[],5,FALSE),"")</f>
        <v>Liggende berging</v>
      </c>
      <c r="G334" s="34" t="s">
        <v>28</v>
      </c>
      <c r="H334" s="34" t="s">
        <v>29</v>
      </c>
      <c r="I334" s="43">
        <v>1</v>
      </c>
      <c r="J334" s="43" t="s">
        <v>30</v>
      </c>
      <c r="K334" s="43" t="s">
        <v>5</v>
      </c>
      <c r="L334" s="43" t="s">
        <v>48</v>
      </c>
    </row>
    <row r="335" spans="2:12" s="18" customFormat="1" ht="22.5" customHeight="1" x14ac:dyDescent="0.25">
      <c r="B335" s="48" t="s">
        <v>111</v>
      </c>
      <c r="C335" s="44">
        <f>IFERROR(VLOOKUP(tbl_Afwijkendeformaten[[#This Row],[Formaat (l x b x h)]],tbl_KeuzelijstFormaten[],2,FALSE),"")</f>
        <v>395</v>
      </c>
      <c r="D335" s="44">
        <f>IFERROR(VLOOKUP(tbl_Afwijkendeformaten[[#This Row],[Formaat (l x b x h)]],tbl_KeuzelijstFormaten[],3,FALSE),"")</f>
        <v>570</v>
      </c>
      <c r="E335" s="44">
        <f>IFERROR(VLOOKUP(tbl_Afwijkendeformaten[[#This Row],[Formaat (l x b x h)]],tbl_KeuzelijstFormaten[],4,FALSE),"")</f>
        <v>90</v>
      </c>
      <c r="F335" s="34" t="str">
        <f>IFERROR(VLOOKUP(tbl_Afwijkendeformaten[[#This Row],[Formaat (l x b x h)]],tbl_KeuzelijstFormaten[],5,FALSE),"")</f>
        <v>Liggende berging</v>
      </c>
      <c r="G335" s="34" t="s">
        <v>28</v>
      </c>
      <c r="H335" s="34" t="s">
        <v>29</v>
      </c>
      <c r="I335" s="43">
        <v>15</v>
      </c>
      <c r="J335" s="43" t="s">
        <v>30</v>
      </c>
      <c r="K335" s="43" t="s">
        <v>5</v>
      </c>
      <c r="L335" s="43" t="s">
        <v>48</v>
      </c>
    </row>
    <row r="336" spans="2:12" s="18" customFormat="1" ht="22.5" customHeight="1" x14ac:dyDescent="0.25">
      <c r="B336" s="48" t="s">
        <v>111</v>
      </c>
      <c r="C336" s="44">
        <f>IFERROR(VLOOKUP(tbl_Afwijkendeformaten[[#This Row],[Formaat (l x b x h)]],tbl_KeuzelijstFormaten[],2,FALSE),"")</f>
        <v>395</v>
      </c>
      <c r="D336" s="44">
        <f>IFERROR(VLOOKUP(tbl_Afwijkendeformaten[[#This Row],[Formaat (l x b x h)]],tbl_KeuzelijstFormaten[],3,FALSE),"")</f>
        <v>570</v>
      </c>
      <c r="E336" s="44">
        <f>IFERROR(VLOOKUP(tbl_Afwijkendeformaten[[#This Row],[Formaat (l x b x h)]],tbl_KeuzelijstFormaten[],4,FALSE),"")</f>
        <v>90</v>
      </c>
      <c r="F336" s="34" t="str">
        <f>IFERROR(VLOOKUP(tbl_Afwijkendeformaten[[#This Row],[Formaat (l x b x h)]],tbl_KeuzelijstFormaten[],5,FALSE),"")</f>
        <v>Liggende berging</v>
      </c>
      <c r="G336" s="34" t="s">
        <v>28</v>
      </c>
      <c r="H336" s="34" t="s">
        <v>29</v>
      </c>
      <c r="I336" s="43">
        <v>6</v>
      </c>
      <c r="J336" s="43" t="s">
        <v>35</v>
      </c>
      <c r="K336" s="43"/>
      <c r="L336" s="43">
        <v>12</v>
      </c>
    </row>
    <row r="337" spans="2:12" s="18" customFormat="1" ht="22.5" customHeight="1" x14ac:dyDescent="0.25">
      <c r="B337" s="48" t="s">
        <v>111</v>
      </c>
      <c r="C337" s="44">
        <f>IFERROR(VLOOKUP(tbl_Afwijkendeformaten[[#This Row],[Formaat (l x b x h)]],tbl_KeuzelijstFormaten[],2,FALSE),"")</f>
        <v>395</v>
      </c>
      <c r="D337" s="44">
        <f>IFERROR(VLOOKUP(tbl_Afwijkendeformaten[[#This Row],[Formaat (l x b x h)]],tbl_KeuzelijstFormaten[],3,FALSE),"")</f>
        <v>570</v>
      </c>
      <c r="E337" s="44">
        <f>IFERROR(VLOOKUP(tbl_Afwijkendeformaten[[#This Row],[Formaat (l x b x h)]],tbl_KeuzelijstFormaten[],4,FALSE),"")</f>
        <v>90</v>
      </c>
      <c r="F337" s="34" t="str">
        <f>IFERROR(VLOOKUP(tbl_Afwijkendeformaten[[#This Row],[Formaat (l x b x h)]],tbl_KeuzelijstFormaten[],5,FALSE),"")</f>
        <v>Liggende berging</v>
      </c>
      <c r="G337" s="34" t="s">
        <v>28</v>
      </c>
      <c r="H337" s="34" t="s">
        <v>29</v>
      </c>
      <c r="I337" s="43">
        <v>18</v>
      </c>
      <c r="J337" s="43" t="s">
        <v>35</v>
      </c>
      <c r="K337" s="43"/>
      <c r="L337" s="43">
        <v>13</v>
      </c>
    </row>
    <row r="338" spans="2:12" s="18" customFormat="1" ht="22.5" customHeight="1" x14ac:dyDescent="0.25">
      <c r="B338" s="48" t="s">
        <v>111</v>
      </c>
      <c r="C338" s="44">
        <f>IFERROR(VLOOKUP(tbl_Afwijkendeformaten[[#This Row],[Formaat (l x b x h)]],tbl_KeuzelijstFormaten[],2,FALSE),"")</f>
        <v>395</v>
      </c>
      <c r="D338" s="44">
        <f>IFERROR(VLOOKUP(tbl_Afwijkendeformaten[[#This Row],[Formaat (l x b x h)]],tbl_KeuzelijstFormaten[],3,FALSE),"")</f>
        <v>570</v>
      </c>
      <c r="E338" s="44">
        <f>IFERROR(VLOOKUP(tbl_Afwijkendeformaten[[#This Row],[Formaat (l x b x h)]],tbl_KeuzelijstFormaten[],4,FALSE),"")</f>
        <v>90</v>
      </c>
      <c r="F338" s="34" t="str">
        <f>IFERROR(VLOOKUP(tbl_Afwijkendeformaten[[#This Row],[Formaat (l x b x h)]],tbl_KeuzelijstFormaten[],5,FALSE),"")</f>
        <v>Liggende berging</v>
      </c>
      <c r="G338" s="34" t="s">
        <v>28</v>
      </c>
      <c r="H338" s="34" t="s">
        <v>29</v>
      </c>
      <c r="I338" s="43">
        <v>6</v>
      </c>
      <c r="J338" s="43" t="s">
        <v>35</v>
      </c>
      <c r="K338" s="43"/>
      <c r="L338" s="43">
        <v>18</v>
      </c>
    </row>
    <row r="339" spans="2:12" s="18" customFormat="1" ht="22.5" customHeight="1" x14ac:dyDescent="0.25">
      <c r="B339" s="48" t="s">
        <v>111</v>
      </c>
      <c r="C339" s="44">
        <f>IFERROR(VLOOKUP(tbl_Afwijkendeformaten[[#This Row],[Formaat (l x b x h)]],tbl_KeuzelijstFormaten[],2,FALSE),"")</f>
        <v>395</v>
      </c>
      <c r="D339" s="44">
        <f>IFERROR(VLOOKUP(tbl_Afwijkendeformaten[[#This Row],[Formaat (l x b x h)]],tbl_KeuzelijstFormaten[],3,FALSE),"")</f>
        <v>570</v>
      </c>
      <c r="E339" s="44">
        <f>IFERROR(VLOOKUP(tbl_Afwijkendeformaten[[#This Row],[Formaat (l x b x h)]],tbl_KeuzelijstFormaten[],4,FALSE),"")</f>
        <v>90</v>
      </c>
      <c r="F339" s="34" t="str">
        <f>IFERROR(VLOOKUP(tbl_Afwijkendeformaten[[#This Row],[Formaat (l x b x h)]],tbl_KeuzelijstFormaten[],5,FALSE),"")</f>
        <v>Liggende berging</v>
      </c>
      <c r="G339" s="34" t="s">
        <v>28</v>
      </c>
      <c r="H339" s="34" t="s">
        <v>29</v>
      </c>
      <c r="I339" s="43">
        <v>1</v>
      </c>
      <c r="J339" s="43" t="s">
        <v>35</v>
      </c>
      <c r="K339" s="43"/>
      <c r="L339" s="43">
        <v>21</v>
      </c>
    </row>
    <row r="340" spans="2:12" s="18" customFormat="1" ht="22.5" customHeight="1" x14ac:dyDescent="0.25">
      <c r="B340" s="48" t="s">
        <v>111</v>
      </c>
      <c r="C340" s="44">
        <f>IFERROR(VLOOKUP(tbl_Afwijkendeformaten[[#This Row],[Formaat (l x b x h)]],tbl_KeuzelijstFormaten[],2,FALSE),"")</f>
        <v>395</v>
      </c>
      <c r="D340" s="44">
        <f>IFERROR(VLOOKUP(tbl_Afwijkendeformaten[[#This Row],[Formaat (l x b x h)]],tbl_KeuzelijstFormaten[],3,FALSE),"")</f>
        <v>570</v>
      </c>
      <c r="E340" s="44">
        <f>IFERROR(VLOOKUP(tbl_Afwijkendeformaten[[#This Row],[Formaat (l x b x h)]],tbl_KeuzelijstFormaten[],4,FALSE),"")</f>
        <v>90</v>
      </c>
      <c r="F340" s="34" t="str">
        <f>IFERROR(VLOOKUP(tbl_Afwijkendeformaten[[#This Row],[Formaat (l x b x h)]],tbl_KeuzelijstFormaten[],5,FALSE),"")</f>
        <v>Liggende berging</v>
      </c>
      <c r="G340" s="34" t="s">
        <v>28</v>
      </c>
      <c r="H340" s="34" t="s">
        <v>29</v>
      </c>
      <c r="I340" s="43">
        <v>6</v>
      </c>
      <c r="J340" s="43" t="s">
        <v>35</v>
      </c>
      <c r="K340" s="43"/>
      <c r="L340" s="43">
        <v>22</v>
      </c>
    </row>
    <row r="341" spans="2:12" s="18" customFormat="1" ht="22.5" customHeight="1" x14ac:dyDescent="0.25">
      <c r="B341" s="48" t="s">
        <v>111</v>
      </c>
      <c r="C341" s="44">
        <f>IFERROR(VLOOKUP(tbl_Afwijkendeformaten[[#This Row],[Formaat (l x b x h)]],tbl_KeuzelijstFormaten[],2,FALSE),"")</f>
        <v>395</v>
      </c>
      <c r="D341" s="44">
        <f>IFERROR(VLOOKUP(tbl_Afwijkendeformaten[[#This Row],[Formaat (l x b x h)]],tbl_KeuzelijstFormaten[],3,FALSE),"")</f>
        <v>570</v>
      </c>
      <c r="E341" s="44">
        <f>IFERROR(VLOOKUP(tbl_Afwijkendeformaten[[#This Row],[Formaat (l x b x h)]],tbl_KeuzelijstFormaten[],4,FALSE),"")</f>
        <v>90</v>
      </c>
      <c r="F341" s="34" t="str">
        <f>IFERROR(VLOOKUP(tbl_Afwijkendeformaten[[#This Row],[Formaat (l x b x h)]],tbl_KeuzelijstFormaten[],5,FALSE),"")</f>
        <v>Liggende berging</v>
      </c>
      <c r="G341" s="34" t="s">
        <v>28</v>
      </c>
      <c r="H341" s="34" t="s">
        <v>29</v>
      </c>
      <c r="I341" s="43">
        <v>17</v>
      </c>
      <c r="J341" s="43" t="s">
        <v>35</v>
      </c>
      <c r="K341" s="43"/>
      <c r="L341" s="43">
        <v>25</v>
      </c>
    </row>
    <row r="342" spans="2:12" s="18" customFormat="1" ht="22.5" customHeight="1" x14ac:dyDescent="0.25">
      <c r="B342" s="48" t="s">
        <v>111</v>
      </c>
      <c r="C342" s="44">
        <f>IFERROR(VLOOKUP(tbl_Afwijkendeformaten[[#This Row],[Formaat (l x b x h)]],tbl_KeuzelijstFormaten[],2,FALSE),"")</f>
        <v>395</v>
      </c>
      <c r="D342" s="44">
        <f>IFERROR(VLOOKUP(tbl_Afwijkendeformaten[[#This Row],[Formaat (l x b x h)]],tbl_KeuzelijstFormaten[],3,FALSE),"")</f>
        <v>570</v>
      </c>
      <c r="E342" s="44">
        <f>IFERROR(VLOOKUP(tbl_Afwijkendeformaten[[#This Row],[Formaat (l x b x h)]],tbl_KeuzelijstFormaten[],4,FALSE),"")</f>
        <v>90</v>
      </c>
      <c r="F342" s="34" t="str">
        <f>IFERROR(VLOOKUP(tbl_Afwijkendeformaten[[#This Row],[Formaat (l x b x h)]],tbl_KeuzelijstFormaten[],5,FALSE),"")</f>
        <v>Liggende berging</v>
      </c>
      <c r="G342" s="34" t="s">
        <v>28</v>
      </c>
      <c r="H342" s="34" t="s">
        <v>29</v>
      </c>
      <c r="I342" s="43">
        <v>4</v>
      </c>
      <c r="J342" s="43" t="s">
        <v>35</v>
      </c>
      <c r="K342" s="43"/>
      <c r="L342" s="43">
        <v>28</v>
      </c>
    </row>
    <row r="343" spans="2:12" s="18" customFormat="1" ht="22.5" customHeight="1" x14ac:dyDescent="0.25">
      <c r="B343" s="48" t="s">
        <v>111</v>
      </c>
      <c r="C343" s="44">
        <f>IFERROR(VLOOKUP(tbl_Afwijkendeformaten[[#This Row],[Formaat (l x b x h)]],tbl_KeuzelijstFormaten[],2,FALSE),"")</f>
        <v>395</v>
      </c>
      <c r="D343" s="44">
        <f>IFERROR(VLOOKUP(tbl_Afwijkendeformaten[[#This Row],[Formaat (l x b x h)]],tbl_KeuzelijstFormaten[],3,FALSE),"")</f>
        <v>570</v>
      </c>
      <c r="E343" s="44">
        <f>IFERROR(VLOOKUP(tbl_Afwijkendeformaten[[#This Row],[Formaat (l x b x h)]],tbl_KeuzelijstFormaten[],4,FALSE),"")</f>
        <v>90</v>
      </c>
      <c r="F343" s="34" t="str">
        <f>IFERROR(VLOOKUP(tbl_Afwijkendeformaten[[#This Row],[Formaat (l x b x h)]],tbl_KeuzelijstFormaten[],5,FALSE),"")</f>
        <v>Liggende berging</v>
      </c>
      <c r="G343" s="34" t="s">
        <v>104</v>
      </c>
      <c r="H343" s="34" t="s">
        <v>29</v>
      </c>
      <c r="I343" s="43">
        <v>1</v>
      </c>
      <c r="J343" s="43" t="s">
        <v>35</v>
      </c>
      <c r="K343" s="43"/>
      <c r="L343" s="43">
        <v>30</v>
      </c>
    </row>
    <row r="344" spans="2:12" s="18" customFormat="1" ht="22.5" customHeight="1" x14ac:dyDescent="0.25">
      <c r="B344" s="48" t="s">
        <v>111</v>
      </c>
      <c r="C344" s="44">
        <f>IFERROR(VLOOKUP(tbl_Afwijkendeformaten[[#This Row],[Formaat (l x b x h)]],tbl_KeuzelijstFormaten[],2,FALSE),"")</f>
        <v>395</v>
      </c>
      <c r="D344" s="44">
        <f>IFERROR(VLOOKUP(tbl_Afwijkendeformaten[[#This Row],[Formaat (l x b x h)]],tbl_KeuzelijstFormaten[],3,FALSE),"")</f>
        <v>570</v>
      </c>
      <c r="E344" s="44">
        <f>IFERROR(VLOOKUP(tbl_Afwijkendeformaten[[#This Row],[Formaat (l x b x h)]],tbl_KeuzelijstFormaten[],4,FALSE),"")</f>
        <v>90</v>
      </c>
      <c r="F344" s="34" t="str">
        <f>IFERROR(VLOOKUP(tbl_Afwijkendeformaten[[#This Row],[Formaat (l x b x h)]],tbl_KeuzelijstFormaten[],5,FALSE),"")</f>
        <v>Liggende berging</v>
      </c>
      <c r="G344" s="34" t="s">
        <v>28</v>
      </c>
      <c r="H344" s="34" t="s">
        <v>29</v>
      </c>
      <c r="I344" s="43">
        <v>5</v>
      </c>
      <c r="J344" s="43" t="s">
        <v>35</v>
      </c>
      <c r="K344" s="43"/>
      <c r="L344" s="43">
        <v>34</v>
      </c>
    </row>
    <row r="345" spans="2:12" s="18" customFormat="1" ht="22.5" customHeight="1" x14ac:dyDescent="0.25">
      <c r="B345" s="48" t="s">
        <v>111</v>
      </c>
      <c r="C345" s="44">
        <f>IFERROR(VLOOKUP(tbl_Afwijkendeformaten[[#This Row],[Formaat (l x b x h)]],tbl_KeuzelijstFormaten[],2,FALSE),"")</f>
        <v>395</v>
      </c>
      <c r="D345" s="44">
        <f>IFERROR(VLOOKUP(tbl_Afwijkendeformaten[[#This Row],[Formaat (l x b x h)]],tbl_KeuzelijstFormaten[],3,FALSE),"")</f>
        <v>570</v>
      </c>
      <c r="E345" s="44">
        <f>IFERROR(VLOOKUP(tbl_Afwijkendeformaten[[#This Row],[Formaat (l x b x h)]],tbl_KeuzelijstFormaten[],4,FALSE),"")</f>
        <v>90</v>
      </c>
      <c r="F345" s="34" t="str">
        <f>IFERROR(VLOOKUP(tbl_Afwijkendeformaten[[#This Row],[Formaat (l x b x h)]],tbl_KeuzelijstFormaten[],5,FALSE),"")</f>
        <v>Liggende berging</v>
      </c>
      <c r="G345" s="34" t="s">
        <v>28</v>
      </c>
      <c r="H345" s="34" t="s">
        <v>29</v>
      </c>
      <c r="I345" s="43">
        <v>1</v>
      </c>
      <c r="J345" s="43" t="s">
        <v>35</v>
      </c>
      <c r="K345" s="43"/>
      <c r="L345" s="43">
        <v>36</v>
      </c>
    </row>
    <row r="346" spans="2:12" s="18" customFormat="1" ht="22.5" customHeight="1" x14ac:dyDescent="0.25">
      <c r="B346" s="48" t="s">
        <v>111</v>
      </c>
      <c r="C346" s="44">
        <f>IFERROR(VLOOKUP(tbl_Afwijkendeformaten[[#This Row],[Formaat (l x b x h)]],tbl_KeuzelijstFormaten[],2,FALSE),"")</f>
        <v>395</v>
      </c>
      <c r="D346" s="44">
        <f>IFERROR(VLOOKUP(tbl_Afwijkendeformaten[[#This Row],[Formaat (l x b x h)]],tbl_KeuzelijstFormaten[],3,FALSE),"")</f>
        <v>570</v>
      </c>
      <c r="E346" s="44">
        <f>IFERROR(VLOOKUP(tbl_Afwijkendeformaten[[#This Row],[Formaat (l x b x h)]],tbl_KeuzelijstFormaten[],4,FALSE),"")</f>
        <v>90</v>
      </c>
      <c r="F346" s="34" t="str">
        <f>IFERROR(VLOOKUP(tbl_Afwijkendeformaten[[#This Row],[Formaat (l x b x h)]],tbl_KeuzelijstFormaten[],5,FALSE),"")</f>
        <v>Liggende berging</v>
      </c>
      <c r="G346" s="34" t="s">
        <v>28</v>
      </c>
      <c r="H346" s="34" t="s">
        <v>29</v>
      </c>
      <c r="I346" s="43">
        <v>4</v>
      </c>
      <c r="J346" s="43" t="s">
        <v>30</v>
      </c>
      <c r="K346" s="43" t="s">
        <v>5</v>
      </c>
      <c r="L346" s="43" t="s">
        <v>48</v>
      </c>
    </row>
    <row r="347" spans="2:12" s="18" customFormat="1" ht="22.5" customHeight="1" x14ac:dyDescent="0.25">
      <c r="B347" s="48" t="s">
        <v>111</v>
      </c>
      <c r="C347" s="44">
        <f>IFERROR(VLOOKUP(tbl_Afwijkendeformaten[[#This Row],[Formaat (l x b x h)]],tbl_KeuzelijstFormaten[],2,FALSE),"")</f>
        <v>395</v>
      </c>
      <c r="D347" s="44">
        <f>IFERROR(VLOOKUP(tbl_Afwijkendeformaten[[#This Row],[Formaat (l x b x h)]],tbl_KeuzelijstFormaten[],3,FALSE),"")</f>
        <v>570</v>
      </c>
      <c r="E347" s="44">
        <f>IFERROR(VLOOKUP(tbl_Afwijkendeformaten[[#This Row],[Formaat (l x b x h)]],tbl_KeuzelijstFormaten[],4,FALSE),"")</f>
        <v>90</v>
      </c>
      <c r="F347" s="34" t="str">
        <f>IFERROR(VLOOKUP(tbl_Afwijkendeformaten[[#This Row],[Formaat (l x b x h)]],tbl_KeuzelijstFormaten[],5,FALSE),"")</f>
        <v>Liggende berging</v>
      </c>
      <c r="G347" s="34" t="s">
        <v>28</v>
      </c>
      <c r="H347" s="34" t="s">
        <v>29</v>
      </c>
      <c r="I347" s="43">
        <v>3</v>
      </c>
      <c r="J347" s="43" t="s">
        <v>30</v>
      </c>
      <c r="K347" s="43" t="s">
        <v>5</v>
      </c>
      <c r="L347" s="43" t="s">
        <v>95</v>
      </c>
    </row>
    <row r="348" spans="2:12" s="18" customFormat="1" ht="22.5" customHeight="1" x14ac:dyDescent="0.25">
      <c r="B348" s="48" t="s">
        <v>111</v>
      </c>
      <c r="C348" s="44">
        <f>IFERROR(VLOOKUP(tbl_Afwijkendeformaten[[#This Row],[Formaat (l x b x h)]],tbl_KeuzelijstFormaten[],2,FALSE),"")</f>
        <v>395</v>
      </c>
      <c r="D348" s="44">
        <f>IFERROR(VLOOKUP(tbl_Afwijkendeformaten[[#This Row],[Formaat (l x b x h)]],tbl_KeuzelijstFormaten[],3,FALSE),"")</f>
        <v>570</v>
      </c>
      <c r="E348" s="44">
        <f>IFERROR(VLOOKUP(tbl_Afwijkendeformaten[[#This Row],[Formaat (l x b x h)]],tbl_KeuzelijstFormaten[],4,FALSE),"")</f>
        <v>90</v>
      </c>
      <c r="F348" s="34" t="str">
        <f>IFERROR(VLOOKUP(tbl_Afwijkendeformaten[[#This Row],[Formaat (l x b x h)]],tbl_KeuzelijstFormaten[],5,FALSE),"")</f>
        <v>Liggende berging</v>
      </c>
      <c r="G348" s="34" t="s">
        <v>28</v>
      </c>
      <c r="H348" s="34" t="s">
        <v>29</v>
      </c>
      <c r="I348" s="43">
        <v>4</v>
      </c>
      <c r="J348" s="43" t="s">
        <v>30</v>
      </c>
      <c r="K348" s="43" t="s">
        <v>5</v>
      </c>
      <c r="L348" s="43" t="s">
        <v>95</v>
      </c>
    </row>
    <row r="349" spans="2:12" s="18" customFormat="1" ht="22.5" customHeight="1" x14ac:dyDescent="0.25">
      <c r="B349" s="48" t="s">
        <v>111</v>
      </c>
      <c r="C349" s="44">
        <f>IFERROR(VLOOKUP(tbl_Afwijkendeformaten[[#This Row],[Formaat (l x b x h)]],tbl_KeuzelijstFormaten[],2,FALSE),"")</f>
        <v>395</v>
      </c>
      <c r="D349" s="44">
        <f>IFERROR(VLOOKUP(tbl_Afwijkendeformaten[[#This Row],[Formaat (l x b x h)]],tbl_KeuzelijstFormaten[],3,FALSE),"")</f>
        <v>570</v>
      </c>
      <c r="E349" s="44">
        <f>IFERROR(VLOOKUP(tbl_Afwijkendeformaten[[#This Row],[Formaat (l x b x h)]],tbl_KeuzelijstFormaten[],4,FALSE),"")</f>
        <v>90</v>
      </c>
      <c r="F349" s="34" t="str">
        <f>IFERROR(VLOOKUP(tbl_Afwijkendeformaten[[#This Row],[Formaat (l x b x h)]],tbl_KeuzelijstFormaten[],5,FALSE),"")</f>
        <v>Liggende berging</v>
      </c>
      <c r="G349" s="34" t="s">
        <v>28</v>
      </c>
      <c r="H349" s="34" t="s">
        <v>29</v>
      </c>
      <c r="I349" s="43">
        <v>1</v>
      </c>
      <c r="J349" s="43" t="s">
        <v>30</v>
      </c>
      <c r="K349" s="43" t="s">
        <v>5</v>
      </c>
      <c r="L349" s="43">
        <v>21</v>
      </c>
    </row>
    <row r="350" spans="2:12" s="18" customFormat="1" ht="22.5" customHeight="1" x14ac:dyDescent="0.25">
      <c r="B350" s="48" t="s">
        <v>111</v>
      </c>
      <c r="C350" s="44">
        <f>IFERROR(VLOOKUP(tbl_Afwijkendeformaten[[#This Row],[Formaat (l x b x h)]],tbl_KeuzelijstFormaten[],2,FALSE),"")</f>
        <v>395</v>
      </c>
      <c r="D350" s="44">
        <f>IFERROR(VLOOKUP(tbl_Afwijkendeformaten[[#This Row],[Formaat (l x b x h)]],tbl_KeuzelijstFormaten[],3,FALSE),"")</f>
        <v>570</v>
      </c>
      <c r="E350" s="44">
        <f>IFERROR(VLOOKUP(tbl_Afwijkendeformaten[[#This Row],[Formaat (l x b x h)]],tbl_KeuzelijstFormaten[],4,FALSE),"")</f>
        <v>90</v>
      </c>
      <c r="F350" s="34" t="str">
        <f>IFERROR(VLOOKUP(tbl_Afwijkendeformaten[[#This Row],[Formaat (l x b x h)]],tbl_KeuzelijstFormaten[],5,FALSE),"")</f>
        <v>Liggende berging</v>
      </c>
      <c r="G350" s="34" t="s">
        <v>28</v>
      </c>
      <c r="H350" s="34" t="s">
        <v>29</v>
      </c>
      <c r="I350" s="43">
        <v>6</v>
      </c>
      <c r="J350" s="43" t="s">
        <v>30</v>
      </c>
      <c r="K350" s="43" t="s">
        <v>5</v>
      </c>
      <c r="L350" s="43">
        <v>18</v>
      </c>
    </row>
    <row r="351" spans="2:12" s="18" customFormat="1" ht="22.5" customHeight="1" x14ac:dyDescent="0.25">
      <c r="B351" s="48" t="s">
        <v>111</v>
      </c>
      <c r="C351" s="44">
        <f>IFERROR(VLOOKUP(tbl_Afwijkendeformaten[[#This Row],[Formaat (l x b x h)]],tbl_KeuzelijstFormaten[],2,FALSE),"")</f>
        <v>395</v>
      </c>
      <c r="D351" s="44">
        <f>IFERROR(VLOOKUP(tbl_Afwijkendeformaten[[#This Row],[Formaat (l x b x h)]],tbl_KeuzelijstFormaten[],3,FALSE),"")</f>
        <v>570</v>
      </c>
      <c r="E351" s="44">
        <f>IFERROR(VLOOKUP(tbl_Afwijkendeformaten[[#This Row],[Formaat (l x b x h)]],tbl_KeuzelijstFormaten[],4,FALSE),"")</f>
        <v>90</v>
      </c>
      <c r="F351" s="34" t="str">
        <f>IFERROR(VLOOKUP(tbl_Afwijkendeformaten[[#This Row],[Formaat (l x b x h)]],tbl_KeuzelijstFormaten[],5,FALSE),"")</f>
        <v>Liggende berging</v>
      </c>
      <c r="G351" s="34" t="s">
        <v>28</v>
      </c>
      <c r="H351" s="34" t="s">
        <v>29</v>
      </c>
      <c r="I351" s="43">
        <v>4</v>
      </c>
      <c r="J351" s="43" t="s">
        <v>33</v>
      </c>
      <c r="K351" s="43" t="s">
        <v>5</v>
      </c>
      <c r="L351" s="43">
        <v>27</v>
      </c>
    </row>
    <row r="352" spans="2:12" s="18" customFormat="1" ht="22.5" customHeight="1" x14ac:dyDescent="0.25">
      <c r="B352" s="48" t="s">
        <v>111</v>
      </c>
      <c r="C352" s="44">
        <f>IFERROR(VLOOKUP(tbl_Afwijkendeformaten[[#This Row],[Formaat (l x b x h)]],tbl_KeuzelijstFormaten[],2,FALSE),"")</f>
        <v>395</v>
      </c>
      <c r="D352" s="44">
        <f>IFERROR(VLOOKUP(tbl_Afwijkendeformaten[[#This Row],[Formaat (l x b x h)]],tbl_KeuzelijstFormaten[],3,FALSE),"")</f>
        <v>570</v>
      </c>
      <c r="E352" s="44">
        <f>IFERROR(VLOOKUP(tbl_Afwijkendeformaten[[#This Row],[Formaat (l x b x h)]],tbl_KeuzelijstFormaten[],4,FALSE),"")</f>
        <v>90</v>
      </c>
      <c r="F352" s="34" t="str">
        <f>IFERROR(VLOOKUP(tbl_Afwijkendeformaten[[#This Row],[Formaat (l x b x h)]],tbl_KeuzelijstFormaten[],5,FALSE),"")</f>
        <v>Liggende berging</v>
      </c>
      <c r="G352" s="34" t="s">
        <v>57</v>
      </c>
      <c r="H352" s="34" t="s">
        <v>29</v>
      </c>
      <c r="I352" s="43">
        <v>9</v>
      </c>
      <c r="J352" s="43" t="s">
        <v>33</v>
      </c>
      <c r="K352" s="43" t="s">
        <v>5</v>
      </c>
      <c r="L352" s="43">
        <v>26</v>
      </c>
    </row>
    <row r="353" spans="2:13" s="18" customFormat="1" ht="22.5" customHeight="1" x14ac:dyDescent="0.25">
      <c r="B353" s="48" t="s">
        <v>111</v>
      </c>
      <c r="C353" s="44">
        <f>IFERROR(VLOOKUP(tbl_Afwijkendeformaten[[#This Row],[Formaat (l x b x h)]],tbl_KeuzelijstFormaten[],2,FALSE),"")</f>
        <v>395</v>
      </c>
      <c r="D353" s="44">
        <f>IFERROR(VLOOKUP(tbl_Afwijkendeformaten[[#This Row],[Formaat (l x b x h)]],tbl_KeuzelijstFormaten[],3,FALSE),"")</f>
        <v>570</v>
      </c>
      <c r="E353" s="44">
        <f>IFERROR(VLOOKUP(tbl_Afwijkendeformaten[[#This Row],[Formaat (l x b x h)]],tbl_KeuzelijstFormaten[],4,FALSE),"")</f>
        <v>90</v>
      </c>
      <c r="F353" s="34" t="str">
        <f>IFERROR(VLOOKUP(tbl_Afwijkendeformaten[[#This Row],[Formaat (l x b x h)]],tbl_KeuzelijstFormaten[],5,FALSE),"")</f>
        <v>Liggende berging</v>
      </c>
      <c r="G353" s="34" t="s">
        <v>28</v>
      </c>
      <c r="H353" s="34" t="s">
        <v>29</v>
      </c>
      <c r="I353" s="43">
        <v>3</v>
      </c>
      <c r="J353" s="43" t="s">
        <v>33</v>
      </c>
      <c r="K353" s="43" t="s">
        <v>5</v>
      </c>
      <c r="L353" s="43">
        <v>12</v>
      </c>
      <c r="M353" s="42"/>
    </row>
    <row r="354" spans="2:13" s="18" customFormat="1" ht="22.5" customHeight="1" x14ac:dyDescent="0.25">
      <c r="B354" s="48" t="s">
        <v>111</v>
      </c>
      <c r="C354" s="44">
        <f>IFERROR(VLOOKUP(tbl_Afwijkendeformaten[[#This Row],[Formaat (l x b x h)]],tbl_KeuzelijstFormaten[],2,FALSE),"")</f>
        <v>395</v>
      </c>
      <c r="D354" s="44">
        <f>IFERROR(VLOOKUP(tbl_Afwijkendeformaten[[#This Row],[Formaat (l x b x h)]],tbl_KeuzelijstFormaten[],3,FALSE),"")</f>
        <v>570</v>
      </c>
      <c r="E354" s="44">
        <f>IFERROR(VLOOKUP(tbl_Afwijkendeformaten[[#This Row],[Formaat (l x b x h)]],tbl_KeuzelijstFormaten[],4,FALSE),"")</f>
        <v>90</v>
      </c>
      <c r="F354" s="34" t="str">
        <f>IFERROR(VLOOKUP(tbl_Afwijkendeformaten[[#This Row],[Formaat (l x b x h)]],tbl_KeuzelijstFormaten[],5,FALSE),"")</f>
        <v>Liggende berging</v>
      </c>
      <c r="G354" s="34" t="s">
        <v>28</v>
      </c>
      <c r="H354" s="34" t="s">
        <v>29</v>
      </c>
      <c r="I354" s="43">
        <v>3</v>
      </c>
      <c r="J354" s="43" t="s">
        <v>33</v>
      </c>
      <c r="K354" s="43" t="s">
        <v>5</v>
      </c>
      <c r="L354" s="43">
        <v>9</v>
      </c>
    </row>
    <row r="355" spans="2:13" s="18" customFormat="1" ht="22.5" customHeight="1" x14ac:dyDescent="0.25">
      <c r="B355" s="48" t="s">
        <v>111</v>
      </c>
      <c r="C355" s="44">
        <f>IFERROR(VLOOKUP(tbl_Afwijkendeformaten[[#This Row],[Formaat (l x b x h)]],tbl_KeuzelijstFormaten[],2,FALSE),"")</f>
        <v>395</v>
      </c>
      <c r="D355" s="44">
        <f>IFERROR(VLOOKUP(tbl_Afwijkendeformaten[[#This Row],[Formaat (l x b x h)]],tbl_KeuzelijstFormaten[],3,FALSE),"")</f>
        <v>570</v>
      </c>
      <c r="E355" s="44">
        <f>IFERROR(VLOOKUP(tbl_Afwijkendeformaten[[#This Row],[Formaat (l x b x h)]],tbl_KeuzelijstFormaten[],4,FALSE),"")</f>
        <v>90</v>
      </c>
      <c r="F355" s="34" t="str">
        <f>IFERROR(VLOOKUP(tbl_Afwijkendeformaten[[#This Row],[Formaat (l x b x h)]],tbl_KeuzelijstFormaten[],5,FALSE),"")</f>
        <v>Liggende berging</v>
      </c>
      <c r="G355" s="34" t="s">
        <v>28</v>
      </c>
      <c r="H355" s="34" t="s">
        <v>29</v>
      </c>
      <c r="I355" s="43">
        <v>1</v>
      </c>
      <c r="J355" s="43" t="s">
        <v>33</v>
      </c>
      <c r="K355" s="43" t="s">
        <v>5</v>
      </c>
      <c r="L355" s="43">
        <v>7</v>
      </c>
    </row>
    <row r="356" spans="2:13" s="18" customFormat="1" ht="22.5" customHeight="1" x14ac:dyDescent="0.25">
      <c r="B356" s="48" t="s">
        <v>111</v>
      </c>
      <c r="C356" s="44">
        <f>IFERROR(VLOOKUP(tbl_Afwijkendeformaten[[#This Row],[Formaat (l x b x h)]],tbl_KeuzelijstFormaten[],2,FALSE),"")</f>
        <v>395</v>
      </c>
      <c r="D356" s="44">
        <f>IFERROR(VLOOKUP(tbl_Afwijkendeformaten[[#This Row],[Formaat (l x b x h)]],tbl_KeuzelijstFormaten[],3,FALSE),"")</f>
        <v>570</v>
      </c>
      <c r="E356" s="44">
        <f>IFERROR(VLOOKUP(tbl_Afwijkendeformaten[[#This Row],[Formaat (l x b x h)]],tbl_KeuzelijstFormaten[],4,FALSE),"")</f>
        <v>90</v>
      </c>
      <c r="F356" s="34" t="str">
        <f>IFERROR(VLOOKUP(tbl_Afwijkendeformaten[[#This Row],[Formaat (l x b x h)]],tbl_KeuzelijstFormaten[],5,FALSE),"")</f>
        <v>Liggende berging</v>
      </c>
      <c r="G356" s="34" t="s">
        <v>28</v>
      </c>
      <c r="H356" s="34" t="s">
        <v>29</v>
      </c>
      <c r="I356" s="43">
        <v>1</v>
      </c>
      <c r="J356" s="43" t="s">
        <v>33</v>
      </c>
      <c r="K356" s="43" t="s">
        <v>5</v>
      </c>
      <c r="L356" s="43">
        <v>6</v>
      </c>
    </row>
    <row r="357" spans="2:13" s="18" customFormat="1" ht="22.5" customHeight="1" x14ac:dyDescent="0.25">
      <c r="B357" s="48" t="s">
        <v>111</v>
      </c>
      <c r="C357" s="44">
        <f>IFERROR(VLOOKUP(tbl_Afwijkendeformaten[[#This Row],[Formaat (l x b x h)]],tbl_KeuzelijstFormaten[],2,FALSE),"")</f>
        <v>395</v>
      </c>
      <c r="D357" s="44">
        <f>IFERROR(VLOOKUP(tbl_Afwijkendeformaten[[#This Row],[Formaat (l x b x h)]],tbl_KeuzelijstFormaten[],3,FALSE),"")</f>
        <v>570</v>
      </c>
      <c r="E357" s="44">
        <f>IFERROR(VLOOKUP(tbl_Afwijkendeformaten[[#This Row],[Formaat (l x b x h)]],tbl_KeuzelijstFormaten[],4,FALSE),"")</f>
        <v>90</v>
      </c>
      <c r="F357" s="34" t="str">
        <f>IFERROR(VLOOKUP(tbl_Afwijkendeformaten[[#This Row],[Formaat (l x b x h)]],tbl_KeuzelijstFormaten[],5,FALSE),"")</f>
        <v>Liggende berging</v>
      </c>
      <c r="G357" s="34" t="s">
        <v>28</v>
      </c>
      <c r="H357" s="34" t="s">
        <v>29</v>
      </c>
      <c r="I357" s="43">
        <v>2</v>
      </c>
      <c r="J357" s="43" t="s">
        <v>33</v>
      </c>
      <c r="K357" s="43" t="s">
        <v>5</v>
      </c>
      <c r="L357" s="43">
        <v>2</v>
      </c>
    </row>
    <row r="358" spans="2:13" s="18" customFormat="1" ht="22.5" customHeight="1" x14ac:dyDescent="0.25">
      <c r="B358" s="48" t="s">
        <v>112</v>
      </c>
      <c r="C358" s="44">
        <f>IFERROR(VLOOKUP(tbl_Afwijkendeformaten[[#This Row],[Formaat (l x b x h)]],tbl_KeuzelijstFormaten[],2,FALSE),"")</f>
        <v>400</v>
      </c>
      <c r="D358" s="44">
        <f>IFERROR(VLOOKUP(tbl_Afwijkendeformaten[[#This Row],[Formaat (l x b x h)]],tbl_KeuzelijstFormaten[],3,FALSE),"")</f>
        <v>360</v>
      </c>
      <c r="E358" s="44">
        <f>IFERROR(VLOOKUP(tbl_Afwijkendeformaten[[#This Row],[Formaat (l x b x h)]],tbl_KeuzelijstFormaten[],4,FALSE),"")</f>
        <v>200</v>
      </c>
      <c r="F358" s="34" t="str">
        <f>IFERROR(VLOOKUP(tbl_Afwijkendeformaten[[#This Row],[Formaat (l x b x h)]],tbl_KeuzelijstFormaten[],5,FALSE),"")</f>
        <v>schoenendoos</v>
      </c>
      <c r="G358" s="34" t="s">
        <v>28</v>
      </c>
      <c r="H358" s="34" t="s">
        <v>29</v>
      </c>
      <c r="I358" s="43">
        <v>1</v>
      </c>
      <c r="J358" s="43" t="s">
        <v>35</v>
      </c>
      <c r="K358" s="43"/>
      <c r="L358" s="43">
        <v>38</v>
      </c>
    </row>
    <row r="359" spans="2:13" s="18" customFormat="1" ht="22.5" customHeight="1" x14ac:dyDescent="0.25">
      <c r="B359" s="49" t="s">
        <v>113</v>
      </c>
      <c r="C359" s="44">
        <f>IFERROR(VLOOKUP(tbl_Afwijkendeformaten[[#This Row],[Formaat (l x b x h)]],tbl_KeuzelijstFormaten[],2,FALSE),"")</f>
        <v>400</v>
      </c>
      <c r="D359" s="44">
        <f>IFERROR(VLOOKUP(tbl_Afwijkendeformaten[[#This Row],[Formaat (l x b x h)]],tbl_KeuzelijstFormaten[],3,FALSE),"")</f>
        <v>560</v>
      </c>
      <c r="E359" s="44">
        <f>IFERROR(VLOOKUP(tbl_Afwijkendeformaten[[#This Row],[Formaat (l x b x h)]],tbl_KeuzelijstFormaten[],4,FALSE),"")</f>
        <v>85</v>
      </c>
      <c r="F359" s="34" t="str">
        <f>IFERROR(VLOOKUP(tbl_Afwijkendeformaten[[#This Row],[Formaat (l x b x h)]],tbl_KeuzelijstFormaten[],5,FALSE),"")</f>
        <v>liggende berging</v>
      </c>
      <c r="G359" s="34" t="s">
        <v>28</v>
      </c>
      <c r="H359" s="34" t="s">
        <v>29</v>
      </c>
      <c r="I359" s="34">
        <v>1</v>
      </c>
      <c r="J359" s="34" t="s">
        <v>33</v>
      </c>
      <c r="K359" s="43" t="s">
        <v>5</v>
      </c>
      <c r="L359" s="34">
        <v>34</v>
      </c>
    </row>
    <row r="360" spans="2:13" s="18" customFormat="1" ht="22.5" customHeight="1" x14ac:dyDescent="0.25">
      <c r="B360" s="49" t="s">
        <v>113</v>
      </c>
      <c r="C360" s="44">
        <f>IFERROR(VLOOKUP(tbl_Afwijkendeformaten[[#This Row],[Formaat (l x b x h)]],tbl_KeuzelijstFormaten[],2,FALSE),"")</f>
        <v>400</v>
      </c>
      <c r="D360" s="44">
        <f>IFERROR(VLOOKUP(tbl_Afwijkendeformaten[[#This Row],[Formaat (l x b x h)]],tbl_KeuzelijstFormaten[],3,FALSE),"")</f>
        <v>560</v>
      </c>
      <c r="E360" s="44">
        <f>IFERROR(VLOOKUP(tbl_Afwijkendeformaten[[#This Row],[Formaat (l x b x h)]],tbl_KeuzelijstFormaten[],4,FALSE),"")</f>
        <v>85</v>
      </c>
      <c r="F360" s="34" t="str">
        <f>IFERROR(VLOOKUP(tbl_Afwijkendeformaten[[#This Row],[Formaat (l x b x h)]],tbl_KeuzelijstFormaten[],5,FALSE),"")</f>
        <v>liggende berging</v>
      </c>
      <c r="G360" s="34" t="s">
        <v>28</v>
      </c>
      <c r="H360" s="34" t="s">
        <v>29</v>
      </c>
      <c r="I360" s="34">
        <v>2</v>
      </c>
      <c r="J360" s="34" t="s">
        <v>33</v>
      </c>
      <c r="K360" s="43" t="s">
        <v>5</v>
      </c>
      <c r="L360" s="34">
        <v>33</v>
      </c>
    </row>
    <row r="361" spans="2:13" s="18" customFormat="1" ht="22.5" customHeight="1" x14ac:dyDescent="0.25">
      <c r="B361" s="48" t="s">
        <v>114</v>
      </c>
      <c r="C361" s="44">
        <f>IFERROR(VLOOKUP(tbl_Afwijkendeformaten[[#This Row],[Formaat (l x b x h)]],tbl_KeuzelijstFormaten[],2,FALSE),"")</f>
        <v>410</v>
      </c>
      <c r="D361" s="44">
        <f>IFERROR(VLOOKUP(tbl_Afwijkendeformaten[[#This Row],[Formaat (l x b x h)]],tbl_KeuzelijstFormaten[],3,FALSE),"")</f>
        <v>470</v>
      </c>
      <c r="E361" s="44">
        <f>IFERROR(VLOOKUP(tbl_Afwijkendeformaten[[#This Row],[Formaat (l x b x h)]],tbl_KeuzelijstFormaten[],4,FALSE),"")</f>
        <v>195</v>
      </c>
      <c r="F361" s="34" t="str">
        <f>IFERROR(VLOOKUP(tbl_Afwijkendeformaten[[#This Row],[Formaat (l x b x h)]],tbl_KeuzelijstFormaten[],5,FALSE),"")</f>
        <v>liggende berging</v>
      </c>
      <c r="G361" s="34" t="s">
        <v>58</v>
      </c>
      <c r="H361" s="34" t="s">
        <v>29</v>
      </c>
      <c r="I361" s="43">
        <v>5</v>
      </c>
      <c r="J361" s="43" t="s">
        <v>33</v>
      </c>
      <c r="K361" s="43" t="s">
        <v>5</v>
      </c>
      <c r="L361" s="43" t="s">
        <v>73</v>
      </c>
    </row>
    <row r="362" spans="2:13" s="18" customFormat="1" ht="22.5" customHeight="1" x14ac:dyDescent="0.25">
      <c r="B362" s="48" t="s">
        <v>114</v>
      </c>
      <c r="C362" s="44">
        <f>IFERROR(VLOOKUP(tbl_Afwijkendeformaten[[#This Row],[Formaat (l x b x h)]],tbl_KeuzelijstFormaten[],2,FALSE),"")</f>
        <v>410</v>
      </c>
      <c r="D362" s="44">
        <f>IFERROR(VLOOKUP(tbl_Afwijkendeformaten[[#This Row],[Formaat (l x b x h)]],tbl_KeuzelijstFormaten[],3,FALSE),"")</f>
        <v>470</v>
      </c>
      <c r="E362" s="44">
        <f>IFERROR(VLOOKUP(tbl_Afwijkendeformaten[[#This Row],[Formaat (l x b x h)]],tbl_KeuzelijstFormaten[],4,FALSE),"")</f>
        <v>195</v>
      </c>
      <c r="F362" s="34" t="str">
        <f>IFERROR(VLOOKUP(tbl_Afwijkendeformaten[[#This Row],[Formaat (l x b x h)]],tbl_KeuzelijstFormaten[],5,FALSE),"")</f>
        <v>liggende berging</v>
      </c>
      <c r="G362" s="34" t="s">
        <v>58</v>
      </c>
      <c r="H362" s="34" t="s">
        <v>29</v>
      </c>
      <c r="I362" s="43">
        <v>1</v>
      </c>
      <c r="J362" s="43" t="s">
        <v>33</v>
      </c>
      <c r="K362" s="43" t="s">
        <v>5</v>
      </c>
      <c r="L362" s="43" t="s">
        <v>87</v>
      </c>
    </row>
    <row r="363" spans="2:13" s="18" customFormat="1" ht="22.5" customHeight="1" x14ac:dyDescent="0.25">
      <c r="B363" s="48" t="s">
        <v>115</v>
      </c>
      <c r="C363" s="44">
        <f>IFERROR(VLOOKUP(tbl_Afwijkendeformaten[[#This Row],[Formaat (l x b x h)]],tbl_KeuzelijstFormaten[],2,FALSE),"")</f>
        <v>410</v>
      </c>
      <c r="D363" s="44">
        <f>IFERROR(VLOOKUP(tbl_Afwijkendeformaten[[#This Row],[Formaat (l x b x h)]],tbl_KeuzelijstFormaten[],3,FALSE),"")</f>
        <v>500</v>
      </c>
      <c r="E363" s="44">
        <f>IFERROR(VLOOKUP(tbl_Afwijkendeformaten[[#This Row],[Formaat (l x b x h)]],tbl_KeuzelijstFormaten[],4,FALSE),"")</f>
        <v>160</v>
      </c>
      <c r="F363" s="34" t="str">
        <f>IFERROR(VLOOKUP(tbl_Afwijkendeformaten[[#This Row],[Formaat (l x b x h)]],tbl_KeuzelijstFormaten[],5,FALSE),"")</f>
        <v>Liggende berging (maar staande doos)</v>
      </c>
      <c r="G363" s="34" t="s">
        <v>58</v>
      </c>
      <c r="H363" s="34" t="s">
        <v>29</v>
      </c>
      <c r="I363" s="43">
        <v>4</v>
      </c>
      <c r="J363" s="43" t="s">
        <v>30</v>
      </c>
      <c r="K363" s="43" t="s">
        <v>5</v>
      </c>
      <c r="L363" s="43">
        <v>57</v>
      </c>
    </row>
    <row r="364" spans="2:13" s="18" customFormat="1" ht="22.5" customHeight="1" x14ac:dyDescent="0.25">
      <c r="B364" s="48" t="s">
        <v>116</v>
      </c>
      <c r="C364" s="44">
        <f>IFERROR(VLOOKUP(tbl_Afwijkendeformaten[[#This Row],[Formaat (l x b x h)]],tbl_KeuzelijstFormaten[],2,FALSE),"")</f>
        <v>410</v>
      </c>
      <c r="D364" s="44" t="str">
        <f>IFERROR(VLOOKUP(tbl_Afwijkendeformaten[[#This Row],[Formaat (l x b x h)]],tbl_KeuzelijstFormaten[],3,FALSE),"")</f>
        <v>35-65</v>
      </c>
      <c r="E364" s="44">
        <f>IFERROR(VLOOKUP(tbl_Afwijkendeformaten[[#This Row],[Formaat (l x b x h)]],tbl_KeuzelijstFormaten[],4,FALSE),"")</f>
        <v>590</v>
      </c>
      <c r="F364" s="34" t="str">
        <f>IFERROR(VLOOKUP(tbl_Afwijkendeformaten[[#This Row],[Formaat (l x b x h)]],tbl_KeuzelijstFormaten[],5,FALSE),"")</f>
        <v>Krantenboek (onverpakt)</v>
      </c>
      <c r="G364" s="34" t="s">
        <v>58</v>
      </c>
      <c r="H364" s="34" t="s">
        <v>29</v>
      </c>
      <c r="I364" s="43">
        <f>13+14+15</f>
        <v>42</v>
      </c>
      <c r="J364" s="43" t="s">
        <v>30</v>
      </c>
      <c r="K364" s="43" t="s">
        <v>5</v>
      </c>
      <c r="L364" s="43">
        <v>0</v>
      </c>
    </row>
    <row r="365" spans="2:13" s="18" customFormat="1" ht="22.5" customHeight="1" x14ac:dyDescent="0.25">
      <c r="B365" s="48" t="s">
        <v>116</v>
      </c>
      <c r="C365" s="44">
        <f>IFERROR(VLOOKUP(tbl_Afwijkendeformaten[[#This Row],[Formaat (l x b x h)]],tbl_KeuzelijstFormaten[],2,FALSE),"")</f>
        <v>410</v>
      </c>
      <c r="D365" s="44" t="str">
        <f>IFERROR(VLOOKUP(tbl_Afwijkendeformaten[[#This Row],[Formaat (l x b x h)]],tbl_KeuzelijstFormaten[],3,FALSE),"")</f>
        <v>35-65</v>
      </c>
      <c r="E365" s="44">
        <f>IFERROR(VLOOKUP(tbl_Afwijkendeformaten[[#This Row],[Formaat (l x b x h)]],tbl_KeuzelijstFormaten[],4,FALSE),"")</f>
        <v>590</v>
      </c>
      <c r="F365" s="34" t="str">
        <f>IFERROR(VLOOKUP(tbl_Afwijkendeformaten[[#This Row],[Formaat (l x b x h)]],tbl_KeuzelijstFormaten[],5,FALSE),"")</f>
        <v>Krantenboek (onverpakt)</v>
      </c>
      <c r="G365" s="34" t="s">
        <v>58</v>
      </c>
      <c r="H365" s="34" t="s">
        <v>29</v>
      </c>
      <c r="I365" s="43">
        <f>46+45+31</f>
        <v>122</v>
      </c>
      <c r="J365" s="43" t="s">
        <v>30</v>
      </c>
      <c r="K365" s="43" t="s">
        <v>5</v>
      </c>
      <c r="L365" s="43">
        <v>21</v>
      </c>
    </row>
    <row r="366" spans="2:13" s="18" customFormat="1" ht="22.5" customHeight="1" x14ac:dyDescent="0.25">
      <c r="B366" s="48" t="s">
        <v>116</v>
      </c>
      <c r="C366" s="44">
        <f>IFERROR(VLOOKUP(tbl_Afwijkendeformaten[[#This Row],[Formaat (l x b x h)]],tbl_KeuzelijstFormaten[],2,FALSE),"")</f>
        <v>410</v>
      </c>
      <c r="D366" s="44" t="str">
        <f>IFERROR(VLOOKUP(tbl_Afwijkendeformaten[[#This Row],[Formaat (l x b x h)]],tbl_KeuzelijstFormaten[],3,FALSE),"")</f>
        <v>35-65</v>
      </c>
      <c r="E366" s="44">
        <f>IFERROR(VLOOKUP(tbl_Afwijkendeformaten[[#This Row],[Formaat (l x b x h)]],tbl_KeuzelijstFormaten[],4,FALSE),"")</f>
        <v>590</v>
      </c>
      <c r="F366" s="34" t="s">
        <v>117</v>
      </c>
      <c r="G366" s="34" t="s">
        <v>28</v>
      </c>
      <c r="H366" s="34" t="s">
        <v>29</v>
      </c>
      <c r="I366" s="43">
        <v>144</v>
      </c>
      <c r="J366" s="43" t="s">
        <v>33</v>
      </c>
      <c r="K366" s="43"/>
      <c r="L366" s="43">
        <v>35</v>
      </c>
    </row>
    <row r="367" spans="2:13" s="18" customFormat="1" ht="22.5" customHeight="1" x14ac:dyDescent="0.25">
      <c r="B367" s="48" t="s">
        <v>116</v>
      </c>
      <c r="C367" s="44">
        <f>IFERROR(VLOOKUP(tbl_Afwijkendeformaten[[#This Row],[Formaat (l x b x h)]],tbl_KeuzelijstFormaten[],2,FALSE),"")</f>
        <v>410</v>
      </c>
      <c r="D367" s="44" t="str">
        <f>IFERROR(VLOOKUP(tbl_Afwijkendeformaten[[#This Row],[Formaat (l x b x h)]],tbl_KeuzelijstFormaten[],3,FALSE),"")</f>
        <v>35-65</v>
      </c>
      <c r="E367" s="44">
        <f>IFERROR(VLOOKUP(tbl_Afwijkendeformaten[[#This Row],[Formaat (l x b x h)]],tbl_KeuzelijstFormaten[],4,FALSE),"")</f>
        <v>590</v>
      </c>
      <c r="F367" s="34" t="str">
        <f>IFERROR(VLOOKUP(tbl_Afwijkendeformaten[[#This Row],[Formaat (l x b x h)]],tbl_KeuzelijstFormaten[],5,FALSE),"")</f>
        <v>Krantenboek (onverpakt)</v>
      </c>
      <c r="G367" s="34" t="s">
        <v>58</v>
      </c>
      <c r="H367" s="34" t="s">
        <v>29</v>
      </c>
      <c r="I367" s="43">
        <v>30</v>
      </c>
      <c r="J367" s="43" t="s">
        <v>33</v>
      </c>
      <c r="K367" s="43" t="s">
        <v>5</v>
      </c>
      <c r="L367" s="43">
        <v>35</v>
      </c>
    </row>
    <row r="368" spans="2:13" s="18" customFormat="1" ht="22.5" customHeight="1" x14ac:dyDescent="0.25">
      <c r="B368" s="48" t="s">
        <v>116</v>
      </c>
      <c r="C368" s="44">
        <f>IFERROR(VLOOKUP(tbl_Afwijkendeformaten[[#This Row],[Formaat (l x b x h)]],tbl_KeuzelijstFormaten[],2,FALSE),"")</f>
        <v>410</v>
      </c>
      <c r="D368" s="44" t="str">
        <f>IFERROR(VLOOKUP(tbl_Afwijkendeformaten[[#This Row],[Formaat (l x b x h)]],tbl_KeuzelijstFormaten[],3,FALSE),"")</f>
        <v>35-65</v>
      </c>
      <c r="E368" s="44">
        <f>IFERROR(VLOOKUP(tbl_Afwijkendeformaten[[#This Row],[Formaat (l x b x h)]],tbl_KeuzelijstFormaten[],4,FALSE),"")</f>
        <v>590</v>
      </c>
      <c r="F368" s="34" t="str">
        <f>IFERROR(VLOOKUP(tbl_Afwijkendeformaten[[#This Row],[Formaat (l x b x h)]],tbl_KeuzelijstFormaten[],5,FALSE),"")</f>
        <v>Krantenboek (onverpakt)</v>
      </c>
      <c r="G368" s="34" t="s">
        <v>58</v>
      </c>
      <c r="H368" s="34" t="s">
        <v>29</v>
      </c>
      <c r="I368" s="43">
        <v>3</v>
      </c>
      <c r="J368" s="43" t="s">
        <v>30</v>
      </c>
      <c r="K368" s="43" t="s">
        <v>5</v>
      </c>
      <c r="L368" s="43">
        <v>4</v>
      </c>
    </row>
    <row r="369" spans="2:12" s="18" customFormat="1" ht="22.5" customHeight="1" x14ac:dyDescent="0.25">
      <c r="B369" s="48" t="s">
        <v>118</v>
      </c>
      <c r="C369" s="44">
        <f>IFERROR(VLOOKUP(tbl_Afwijkendeformaten[[#This Row],[Formaat (l x b x h)]],tbl_KeuzelijstFormaten[],2,FALSE),"")</f>
        <v>420</v>
      </c>
      <c r="D369" s="44">
        <f>IFERROR(VLOOKUP(tbl_Afwijkendeformaten[[#This Row],[Formaat (l x b x h)]],tbl_KeuzelijstFormaten[],3,FALSE),"")</f>
        <v>490</v>
      </c>
      <c r="E369" s="44">
        <f>IFERROR(VLOOKUP(tbl_Afwijkendeformaten[[#This Row],[Formaat (l x b x h)]],tbl_KeuzelijstFormaten[],4,FALSE),"")</f>
        <v>150</v>
      </c>
      <c r="F369" s="34" t="str">
        <f>IFERROR(VLOOKUP(tbl_Afwijkendeformaten[[#This Row],[Formaat (l x b x h)]],tbl_KeuzelijstFormaten[],5,FALSE),"")</f>
        <v>liggende berging</v>
      </c>
      <c r="G369" s="34" t="s">
        <v>58</v>
      </c>
      <c r="H369" s="34" t="s">
        <v>29</v>
      </c>
      <c r="I369" s="43">
        <v>2</v>
      </c>
      <c r="J369" s="43" t="s">
        <v>33</v>
      </c>
      <c r="K369" s="43" t="s">
        <v>5</v>
      </c>
      <c r="L369" s="43" t="s">
        <v>73</v>
      </c>
    </row>
    <row r="370" spans="2:12" s="18" customFormat="1" ht="22.5" customHeight="1" x14ac:dyDescent="0.25">
      <c r="B370" s="48" t="s">
        <v>118</v>
      </c>
      <c r="C370" s="44">
        <f>IFERROR(VLOOKUP(tbl_Afwijkendeformaten[[#This Row],[Formaat (l x b x h)]],tbl_KeuzelijstFormaten[],2,FALSE),"")</f>
        <v>420</v>
      </c>
      <c r="D370" s="44">
        <f>IFERROR(VLOOKUP(tbl_Afwijkendeformaten[[#This Row],[Formaat (l x b x h)]],tbl_KeuzelijstFormaten[],3,FALSE),"")</f>
        <v>490</v>
      </c>
      <c r="E370" s="44">
        <f>IFERROR(VLOOKUP(tbl_Afwijkendeformaten[[#This Row],[Formaat (l x b x h)]],tbl_KeuzelijstFormaten[],4,FALSE),"")</f>
        <v>150</v>
      </c>
      <c r="F370" s="34" t="str">
        <f>IFERROR(VLOOKUP(tbl_Afwijkendeformaten[[#This Row],[Formaat (l x b x h)]],tbl_KeuzelijstFormaten[],5,FALSE),"")</f>
        <v>liggende berging</v>
      </c>
      <c r="G370" s="34" t="s">
        <v>58</v>
      </c>
      <c r="H370" s="34" t="s">
        <v>29</v>
      </c>
      <c r="I370" s="43">
        <v>4</v>
      </c>
      <c r="J370" s="43" t="s">
        <v>30</v>
      </c>
      <c r="K370" s="43" t="s">
        <v>5</v>
      </c>
      <c r="L370" s="43">
        <v>60</v>
      </c>
    </row>
    <row r="371" spans="2:12" s="18" customFormat="1" ht="22.5" customHeight="1" x14ac:dyDescent="0.25">
      <c r="B371" s="48" t="s">
        <v>119</v>
      </c>
      <c r="C371" s="44">
        <f>IFERROR(VLOOKUP(tbl_Afwijkendeformaten[[#This Row],[Formaat (l x b x h)]],tbl_KeuzelijstFormaten[],2,FALSE),"")</f>
        <v>420</v>
      </c>
      <c r="D371" s="44">
        <f>IFERROR(VLOOKUP(tbl_Afwijkendeformaten[[#This Row],[Formaat (l x b x h)]],tbl_KeuzelijstFormaten[],3,FALSE),"")</f>
        <v>525</v>
      </c>
      <c r="E371" s="44">
        <f>IFERROR(VLOOKUP(tbl_Afwijkendeformaten[[#This Row],[Formaat (l x b x h)]],tbl_KeuzelijstFormaten[],4,FALSE),"")</f>
        <v>30</v>
      </c>
      <c r="F371" s="34" t="str">
        <f>IFERROR(VLOOKUP(tbl_Afwijkendeformaten[[#This Row],[Formaat (l x b x h)]],tbl_KeuzelijstFormaten[],5,FALSE),"")</f>
        <v>Liggende berging</v>
      </c>
      <c r="G371" s="34" t="s">
        <v>58</v>
      </c>
      <c r="H371" s="34" t="s">
        <v>29</v>
      </c>
      <c r="I371" s="43">
        <v>2</v>
      </c>
      <c r="J371" s="43" t="s">
        <v>30</v>
      </c>
      <c r="K371" s="43" t="s">
        <v>5</v>
      </c>
      <c r="L371" s="43">
        <v>21</v>
      </c>
    </row>
    <row r="372" spans="2:12" s="18" customFormat="1" ht="22.5" customHeight="1" x14ac:dyDescent="0.25">
      <c r="B372" s="48" t="s">
        <v>120</v>
      </c>
      <c r="C372" s="44">
        <f>IFERROR(VLOOKUP(tbl_Afwijkendeformaten[[#This Row],[Formaat (l x b x h)]],tbl_KeuzelijstFormaten[],2,FALSE),"")</f>
        <v>420</v>
      </c>
      <c r="D372" s="44">
        <f>IFERROR(VLOOKUP(tbl_Afwijkendeformaten[[#This Row],[Formaat (l x b x h)]],tbl_KeuzelijstFormaten[],3,FALSE),"")</f>
        <v>560</v>
      </c>
      <c r="E372" s="44">
        <f>IFERROR(VLOOKUP(tbl_Afwijkendeformaten[[#This Row],[Formaat (l x b x h)]],tbl_KeuzelijstFormaten[],4,FALSE),"")</f>
        <v>95</v>
      </c>
      <c r="F372" s="34" t="str">
        <f>IFERROR(VLOOKUP(tbl_Afwijkendeformaten[[#This Row],[Formaat (l x b x h)]],tbl_KeuzelijstFormaten[],5,FALSE),"")</f>
        <v>Liggende berging</v>
      </c>
      <c r="G372" s="34" t="s">
        <v>58</v>
      </c>
      <c r="H372" s="34" t="s">
        <v>29</v>
      </c>
      <c r="I372" s="43">
        <v>1</v>
      </c>
      <c r="J372" s="43" t="s">
        <v>33</v>
      </c>
      <c r="K372" s="43" t="s">
        <v>5</v>
      </c>
      <c r="L372" s="43">
        <v>14</v>
      </c>
    </row>
    <row r="373" spans="2:12" s="18" customFormat="1" ht="22.5" customHeight="1" x14ac:dyDescent="0.25">
      <c r="B373" s="48" t="s">
        <v>121</v>
      </c>
      <c r="C373" s="44">
        <f>IFERROR(VLOOKUP(tbl_Afwijkendeformaten[[#This Row],[Formaat (l x b x h)]],tbl_KeuzelijstFormaten[],2,FALSE),"")</f>
        <v>425</v>
      </c>
      <c r="D373" s="44">
        <f>IFERROR(VLOOKUP(tbl_Afwijkendeformaten[[#This Row],[Formaat (l x b x h)]],tbl_KeuzelijstFormaten[],3,FALSE),"")</f>
        <v>600</v>
      </c>
      <c r="E373" s="44">
        <f>IFERROR(VLOOKUP(tbl_Afwijkendeformaten[[#This Row],[Formaat (l x b x h)]],tbl_KeuzelijstFormaten[],4,FALSE),"")</f>
        <v>205</v>
      </c>
      <c r="F373" s="34" t="str">
        <f>IFERROR(VLOOKUP(tbl_Afwijkendeformaten[[#This Row],[Formaat (l x b x h)]],tbl_KeuzelijstFormaten[],5,FALSE),"")</f>
        <v>Liggende berging</v>
      </c>
      <c r="G373" s="34" t="s">
        <v>58</v>
      </c>
      <c r="H373" s="34" t="s">
        <v>29</v>
      </c>
      <c r="I373" s="43">
        <v>1</v>
      </c>
      <c r="J373" s="43" t="s">
        <v>30</v>
      </c>
      <c r="K373" s="43" t="s">
        <v>5</v>
      </c>
      <c r="L373" s="43">
        <v>61</v>
      </c>
    </row>
    <row r="374" spans="2:12" s="18" customFormat="1" ht="22.5" customHeight="1" x14ac:dyDescent="0.25">
      <c r="B374" s="48" t="s">
        <v>122</v>
      </c>
      <c r="C374" s="44">
        <f>IFERROR(VLOOKUP(tbl_Afwijkendeformaten[[#This Row],[Formaat (l x b x h)]],tbl_KeuzelijstFormaten[],2,FALSE),"")</f>
        <v>425</v>
      </c>
      <c r="D374" s="44">
        <f>IFERROR(VLOOKUP(tbl_Afwijkendeformaten[[#This Row],[Formaat (l x b x h)]],tbl_KeuzelijstFormaten[],3,FALSE),"")</f>
        <v>645</v>
      </c>
      <c r="E374" s="44">
        <f>IFERROR(VLOOKUP(tbl_Afwijkendeformaten[[#This Row],[Formaat (l x b x h)]],tbl_KeuzelijstFormaten[],4,FALSE),"")</f>
        <v>120</v>
      </c>
      <c r="F374" s="34" t="str">
        <f>IFERROR(VLOOKUP(tbl_Afwijkendeformaten[[#This Row],[Formaat (l x b x h)]],tbl_KeuzelijstFormaten[],5,FALSE),"")</f>
        <v>Liggende berging</v>
      </c>
      <c r="G374" s="34" t="s">
        <v>58</v>
      </c>
      <c r="H374" s="34" t="s">
        <v>29</v>
      </c>
      <c r="I374" s="43">
        <v>4</v>
      </c>
      <c r="J374" s="43" t="s">
        <v>35</v>
      </c>
      <c r="K374" s="43" t="s">
        <v>5</v>
      </c>
      <c r="L374" s="43">
        <v>22</v>
      </c>
    </row>
    <row r="375" spans="2:12" s="18" customFormat="1" ht="22.5" customHeight="1" x14ac:dyDescent="0.25">
      <c r="B375" s="48" t="s">
        <v>123</v>
      </c>
      <c r="C375" s="44">
        <f>IFERROR(VLOOKUP(tbl_Afwijkendeformaten[[#This Row],[Formaat (l x b x h)]],tbl_KeuzelijstFormaten[],2,FALSE),"")</f>
        <v>430</v>
      </c>
      <c r="D375" s="44">
        <f>IFERROR(VLOOKUP(tbl_Afwijkendeformaten[[#This Row],[Formaat (l x b x h)]],tbl_KeuzelijstFormaten[],3,FALSE),"")</f>
        <v>140</v>
      </c>
      <c r="E375" s="44">
        <f>IFERROR(VLOOKUP(tbl_Afwijkendeformaten[[#This Row],[Formaat (l x b x h)]],tbl_KeuzelijstFormaten[],4,FALSE),"")</f>
        <v>330</v>
      </c>
      <c r="F375" s="34" t="str">
        <f>IFERROR(VLOOKUP(tbl_Afwijkendeformaten[[#This Row],[Formaat (l x b x h)]],tbl_KeuzelijstFormaten[],5,FALSE),"")</f>
        <v>staande berging</v>
      </c>
      <c r="G375" s="34" t="s">
        <v>58</v>
      </c>
      <c r="H375" s="34" t="s">
        <v>29</v>
      </c>
      <c r="I375" s="43">
        <v>2</v>
      </c>
      <c r="J375" s="43" t="s">
        <v>35</v>
      </c>
      <c r="K375" s="43" t="s">
        <v>5</v>
      </c>
      <c r="L375" s="43">
        <v>29</v>
      </c>
    </row>
    <row r="376" spans="2:12" s="18" customFormat="1" ht="22.5" customHeight="1" x14ac:dyDescent="0.25">
      <c r="B376" s="49" t="s">
        <v>124</v>
      </c>
      <c r="C376" s="44">
        <f>IFERROR(VLOOKUP(tbl_Afwijkendeformaten[[#This Row],[Formaat (l x b x h)]],tbl_KeuzelijstFormaten[],2,FALSE),"")</f>
        <v>430</v>
      </c>
      <c r="D376" s="44">
        <f>IFERROR(VLOOKUP(tbl_Afwijkendeformaten[[#This Row],[Formaat (l x b x h)]],tbl_KeuzelijstFormaten[],3,FALSE),"")</f>
        <v>560</v>
      </c>
      <c r="E376" s="44">
        <f>IFERROR(VLOOKUP(tbl_Afwijkendeformaten[[#This Row],[Formaat (l x b x h)]],tbl_KeuzelijstFormaten[],4,FALSE),"")</f>
        <v>85</v>
      </c>
      <c r="F376" s="34" t="str">
        <f>IFERROR(VLOOKUP(tbl_Afwijkendeformaten[[#This Row],[Formaat (l x b x h)]],tbl_KeuzelijstFormaten[],5,FALSE),"")</f>
        <v>liggende berging</v>
      </c>
      <c r="G376" s="34" t="s">
        <v>58</v>
      </c>
      <c r="H376" s="34" t="s">
        <v>29</v>
      </c>
      <c r="I376" s="34">
        <v>9</v>
      </c>
      <c r="J376" s="34" t="s">
        <v>33</v>
      </c>
      <c r="K376" s="43" t="s">
        <v>5</v>
      </c>
      <c r="L376" s="34">
        <v>35</v>
      </c>
    </row>
    <row r="377" spans="2:12" s="18" customFormat="1" ht="22.5" customHeight="1" x14ac:dyDescent="0.25">
      <c r="B377" s="48" t="s">
        <v>125</v>
      </c>
      <c r="C377" s="44">
        <f>IFERROR(VLOOKUP(tbl_Afwijkendeformaten[[#This Row],[Formaat (l x b x h)]],tbl_KeuzelijstFormaten[],2,FALSE),"")</f>
        <v>435</v>
      </c>
      <c r="D377" s="44">
        <f>IFERROR(VLOOKUP(tbl_Afwijkendeformaten[[#This Row],[Formaat (l x b x h)]],tbl_KeuzelijstFormaten[],3,FALSE),"")</f>
        <v>600</v>
      </c>
      <c r="E377" s="44">
        <f>IFERROR(VLOOKUP(tbl_Afwijkendeformaten[[#This Row],[Formaat (l x b x h)]],tbl_KeuzelijstFormaten[],4,FALSE),"")</f>
        <v>120</v>
      </c>
      <c r="F377" s="34" t="str">
        <f>IFERROR(VLOOKUP(tbl_Afwijkendeformaten[[#This Row],[Formaat (l x b x h)]],tbl_KeuzelijstFormaten[],5,FALSE),"")</f>
        <v>Liggende berging</v>
      </c>
      <c r="G377" s="34" t="s">
        <v>58</v>
      </c>
      <c r="H377" s="34" t="s">
        <v>29</v>
      </c>
      <c r="I377" s="43">
        <v>2</v>
      </c>
      <c r="J377" s="43" t="s">
        <v>35</v>
      </c>
      <c r="K377" s="43" t="s">
        <v>5</v>
      </c>
      <c r="L377" s="43">
        <v>22</v>
      </c>
    </row>
    <row r="378" spans="2:12" s="18" customFormat="1" ht="22.5" customHeight="1" x14ac:dyDescent="0.25">
      <c r="B378" s="48" t="s">
        <v>125</v>
      </c>
      <c r="C378" s="44">
        <f>IFERROR(VLOOKUP(tbl_Afwijkendeformaten[[#This Row],[Formaat (l x b x h)]],tbl_KeuzelijstFormaten[],2,FALSE),"")</f>
        <v>435</v>
      </c>
      <c r="D378" s="44">
        <f>IFERROR(VLOOKUP(tbl_Afwijkendeformaten[[#This Row],[Formaat (l x b x h)]],tbl_KeuzelijstFormaten[],3,FALSE),"")</f>
        <v>600</v>
      </c>
      <c r="E378" s="44">
        <f>IFERROR(VLOOKUP(tbl_Afwijkendeformaten[[#This Row],[Formaat (l x b x h)]],tbl_KeuzelijstFormaten[],4,FALSE),"")</f>
        <v>120</v>
      </c>
      <c r="F378" s="34" t="str">
        <f>IFERROR(VLOOKUP(tbl_Afwijkendeformaten[[#This Row],[Formaat (l x b x h)]],tbl_KeuzelijstFormaten[],5,FALSE),"")</f>
        <v>Liggende berging</v>
      </c>
      <c r="G378" s="34" t="s">
        <v>58</v>
      </c>
      <c r="H378" s="34" t="s">
        <v>29</v>
      </c>
      <c r="I378" s="43">
        <v>3</v>
      </c>
      <c r="J378" s="43" t="s">
        <v>35</v>
      </c>
      <c r="K378" s="43" t="s">
        <v>5</v>
      </c>
      <c r="L378" s="43">
        <v>34</v>
      </c>
    </row>
    <row r="379" spans="2:12" s="18" customFormat="1" ht="22.5" customHeight="1" x14ac:dyDescent="0.25">
      <c r="B379" s="48" t="s">
        <v>125</v>
      </c>
      <c r="C379" s="44">
        <f>IFERROR(VLOOKUP(tbl_Afwijkendeformaten[[#This Row],[Formaat (l x b x h)]],tbl_KeuzelijstFormaten[],2,FALSE),"")</f>
        <v>435</v>
      </c>
      <c r="D379" s="44">
        <f>IFERROR(VLOOKUP(tbl_Afwijkendeformaten[[#This Row],[Formaat (l x b x h)]],tbl_KeuzelijstFormaten[],3,FALSE),"")</f>
        <v>600</v>
      </c>
      <c r="E379" s="44">
        <f>IFERROR(VLOOKUP(tbl_Afwijkendeformaten[[#This Row],[Formaat (l x b x h)]],tbl_KeuzelijstFormaten[],4,FALSE),"")</f>
        <v>120</v>
      </c>
      <c r="F379" s="34" t="str">
        <f>IFERROR(VLOOKUP(tbl_Afwijkendeformaten[[#This Row],[Formaat (l x b x h)]],tbl_KeuzelijstFormaten[],5,FALSE),"")</f>
        <v>Liggende berging</v>
      </c>
      <c r="G379" s="34" t="s">
        <v>58</v>
      </c>
      <c r="H379" s="34" t="s">
        <v>29</v>
      </c>
      <c r="I379" s="43">
        <v>1</v>
      </c>
      <c r="J379" s="43" t="s">
        <v>35</v>
      </c>
      <c r="K379" s="43" t="s">
        <v>5</v>
      </c>
      <c r="L379" s="43">
        <v>38</v>
      </c>
    </row>
    <row r="380" spans="2:12" s="18" customFormat="1" ht="22.5" customHeight="1" x14ac:dyDescent="0.25">
      <c r="B380" s="48" t="s">
        <v>125</v>
      </c>
      <c r="C380" s="44">
        <f>IFERROR(VLOOKUP(tbl_Afwijkendeformaten[[#This Row],[Formaat (l x b x h)]],tbl_KeuzelijstFormaten[],2,FALSE),"")</f>
        <v>435</v>
      </c>
      <c r="D380" s="44">
        <f>IFERROR(VLOOKUP(tbl_Afwijkendeformaten[[#This Row],[Formaat (l x b x h)]],tbl_KeuzelijstFormaten[],3,FALSE),"")</f>
        <v>600</v>
      </c>
      <c r="E380" s="44">
        <f>IFERROR(VLOOKUP(tbl_Afwijkendeformaten[[#This Row],[Formaat (l x b x h)]],tbl_KeuzelijstFormaten[],4,FALSE),"")</f>
        <v>120</v>
      </c>
      <c r="F380" s="34" t="str">
        <f>IFERROR(VLOOKUP(tbl_Afwijkendeformaten[[#This Row],[Formaat (l x b x h)]],tbl_KeuzelijstFormaten[],5,FALSE),"")</f>
        <v>Liggende berging</v>
      </c>
      <c r="G380" s="34" t="s">
        <v>58</v>
      </c>
      <c r="H380" s="34" t="s">
        <v>29</v>
      </c>
      <c r="I380" s="43">
        <f>17+9+21+4</f>
        <v>51</v>
      </c>
      <c r="J380" s="43" t="s">
        <v>30</v>
      </c>
      <c r="K380" s="43" t="s">
        <v>5</v>
      </c>
      <c r="L380" s="43">
        <v>0</v>
      </c>
    </row>
    <row r="381" spans="2:12" s="18" customFormat="1" ht="22.5" customHeight="1" x14ac:dyDescent="0.25">
      <c r="B381" s="48" t="s">
        <v>125</v>
      </c>
      <c r="C381" s="44">
        <f>IFERROR(VLOOKUP(tbl_Afwijkendeformaten[[#This Row],[Formaat (l x b x h)]],tbl_KeuzelijstFormaten[],2,FALSE),"")</f>
        <v>435</v>
      </c>
      <c r="D381" s="44">
        <f>IFERROR(VLOOKUP(tbl_Afwijkendeformaten[[#This Row],[Formaat (l x b x h)]],tbl_KeuzelijstFormaten[],3,FALSE),"")</f>
        <v>600</v>
      </c>
      <c r="E381" s="44">
        <f>IFERROR(VLOOKUP(tbl_Afwijkendeformaten[[#This Row],[Formaat (l x b x h)]],tbl_KeuzelijstFormaten[],4,FALSE),"")</f>
        <v>120</v>
      </c>
      <c r="F381" s="34" t="str">
        <f>IFERROR(VLOOKUP(tbl_Afwijkendeformaten[[#This Row],[Formaat (l x b x h)]],tbl_KeuzelijstFormaten[],5,FALSE),"")</f>
        <v>Liggende berging</v>
      </c>
      <c r="G381" s="34" t="s">
        <v>58</v>
      </c>
      <c r="H381" s="34" t="s">
        <v>29</v>
      </c>
      <c r="I381" s="43">
        <v>1</v>
      </c>
      <c r="J381" s="43" t="s">
        <v>30</v>
      </c>
      <c r="K381" s="43" t="s">
        <v>5</v>
      </c>
      <c r="L381" s="43" t="s">
        <v>48</v>
      </c>
    </row>
    <row r="382" spans="2:12" s="18" customFormat="1" ht="22.5" customHeight="1" x14ac:dyDescent="0.25">
      <c r="B382" s="48" t="s">
        <v>125</v>
      </c>
      <c r="C382" s="44">
        <f>IFERROR(VLOOKUP(tbl_Afwijkendeformaten[[#This Row],[Formaat (l x b x h)]],tbl_KeuzelijstFormaten[],2,FALSE),"")</f>
        <v>435</v>
      </c>
      <c r="D382" s="44">
        <f>IFERROR(VLOOKUP(tbl_Afwijkendeformaten[[#This Row],[Formaat (l x b x h)]],tbl_KeuzelijstFormaten[],3,FALSE),"")</f>
        <v>600</v>
      </c>
      <c r="E382" s="44">
        <f>IFERROR(VLOOKUP(tbl_Afwijkendeformaten[[#This Row],[Formaat (l x b x h)]],tbl_KeuzelijstFormaten[],4,FALSE),"")</f>
        <v>120</v>
      </c>
      <c r="F382" s="34" t="str">
        <f>IFERROR(VLOOKUP(tbl_Afwijkendeformaten[[#This Row],[Formaat (l x b x h)]],tbl_KeuzelijstFormaten[],5,FALSE),"")</f>
        <v>Liggende berging</v>
      </c>
      <c r="G382" s="34" t="s">
        <v>58</v>
      </c>
      <c r="H382" s="34" t="s">
        <v>29</v>
      </c>
      <c r="I382" s="43">
        <v>2</v>
      </c>
      <c r="J382" s="43" t="s">
        <v>30</v>
      </c>
      <c r="K382" s="43" t="s">
        <v>5</v>
      </c>
      <c r="L382" s="43">
        <v>21</v>
      </c>
    </row>
    <row r="383" spans="2:12" s="18" customFormat="1" ht="22.5" customHeight="1" x14ac:dyDescent="0.25">
      <c r="B383" s="48" t="s">
        <v>125</v>
      </c>
      <c r="C383" s="44">
        <f>IFERROR(VLOOKUP(tbl_Afwijkendeformaten[[#This Row],[Formaat (l x b x h)]],tbl_KeuzelijstFormaten[],2,FALSE),"")</f>
        <v>435</v>
      </c>
      <c r="D383" s="44">
        <f>IFERROR(VLOOKUP(tbl_Afwijkendeformaten[[#This Row],[Formaat (l x b x h)]],tbl_KeuzelijstFormaten[],3,FALSE),"")</f>
        <v>600</v>
      </c>
      <c r="E383" s="44">
        <f>IFERROR(VLOOKUP(tbl_Afwijkendeformaten[[#This Row],[Formaat (l x b x h)]],tbl_KeuzelijstFormaten[],4,FALSE),"")</f>
        <v>120</v>
      </c>
      <c r="F383" s="34" t="str">
        <f>IFERROR(VLOOKUP(tbl_Afwijkendeformaten[[#This Row],[Formaat (l x b x h)]],tbl_KeuzelijstFormaten[],5,FALSE),"")</f>
        <v>Liggende berging</v>
      </c>
      <c r="G383" s="34" t="s">
        <v>58</v>
      </c>
      <c r="H383" s="34" t="s">
        <v>29</v>
      </c>
      <c r="I383" s="43">
        <v>8</v>
      </c>
      <c r="J383" s="43" t="s">
        <v>30</v>
      </c>
      <c r="K383" s="43" t="s">
        <v>5</v>
      </c>
      <c r="L383" s="43">
        <v>21</v>
      </c>
    </row>
    <row r="384" spans="2:12" s="18" customFormat="1" ht="22.5" customHeight="1" x14ac:dyDescent="0.25">
      <c r="B384" s="48" t="s">
        <v>125</v>
      </c>
      <c r="C384" s="44">
        <f>IFERROR(VLOOKUP(tbl_Afwijkendeformaten[[#This Row],[Formaat (l x b x h)]],tbl_KeuzelijstFormaten[],2,FALSE),"")</f>
        <v>435</v>
      </c>
      <c r="D384" s="44">
        <f>IFERROR(VLOOKUP(tbl_Afwijkendeformaten[[#This Row],[Formaat (l x b x h)]],tbl_KeuzelijstFormaten[],3,FALSE),"")</f>
        <v>600</v>
      </c>
      <c r="E384" s="44">
        <f>IFERROR(VLOOKUP(tbl_Afwijkendeformaten[[#This Row],[Formaat (l x b x h)]],tbl_KeuzelijstFormaten[],4,FALSE),"")</f>
        <v>120</v>
      </c>
      <c r="F384" s="34" t="str">
        <f>IFERROR(VLOOKUP(tbl_Afwijkendeformaten[[#This Row],[Formaat (l x b x h)]],tbl_KeuzelijstFormaten[],5,FALSE),"")</f>
        <v>Liggende berging</v>
      </c>
      <c r="G384" s="34" t="s">
        <v>58</v>
      </c>
      <c r="H384" s="34" t="s">
        <v>29</v>
      </c>
      <c r="I384" s="43">
        <v>1</v>
      </c>
      <c r="J384" s="43" t="s">
        <v>30</v>
      </c>
      <c r="K384" s="43" t="s">
        <v>5</v>
      </c>
      <c r="L384" s="43">
        <v>21</v>
      </c>
    </row>
    <row r="385" spans="2:12" s="18" customFormat="1" ht="22.5" customHeight="1" x14ac:dyDescent="0.25">
      <c r="B385" s="48" t="s">
        <v>125</v>
      </c>
      <c r="C385" s="44">
        <f>IFERROR(VLOOKUP(tbl_Afwijkendeformaten[[#This Row],[Formaat (l x b x h)]],tbl_KeuzelijstFormaten[],2,FALSE),"")</f>
        <v>435</v>
      </c>
      <c r="D385" s="44">
        <f>IFERROR(VLOOKUP(tbl_Afwijkendeformaten[[#This Row],[Formaat (l x b x h)]],tbl_KeuzelijstFormaten[],3,FALSE),"")</f>
        <v>600</v>
      </c>
      <c r="E385" s="44">
        <f>IFERROR(VLOOKUP(tbl_Afwijkendeformaten[[#This Row],[Formaat (l x b x h)]],tbl_KeuzelijstFormaten[],4,FALSE),"")</f>
        <v>120</v>
      </c>
      <c r="F385" s="34" t="str">
        <f>IFERROR(VLOOKUP(tbl_Afwijkendeformaten[[#This Row],[Formaat (l x b x h)]],tbl_KeuzelijstFormaten[],5,FALSE),"")</f>
        <v>Liggende berging</v>
      </c>
      <c r="G385" s="34" t="s">
        <v>58</v>
      </c>
      <c r="H385" s="34" t="s">
        <v>29</v>
      </c>
      <c r="I385" s="43">
        <v>3</v>
      </c>
      <c r="J385" s="43" t="s">
        <v>30</v>
      </c>
      <c r="K385" s="43" t="s">
        <v>5</v>
      </c>
      <c r="L385" s="43">
        <v>21</v>
      </c>
    </row>
    <row r="386" spans="2:12" s="18" customFormat="1" ht="22.5" customHeight="1" x14ac:dyDescent="0.25">
      <c r="B386" s="48" t="s">
        <v>125</v>
      </c>
      <c r="C386" s="44">
        <f>IFERROR(VLOOKUP(tbl_Afwijkendeformaten[[#This Row],[Formaat (l x b x h)]],tbl_KeuzelijstFormaten[],2,FALSE),"")</f>
        <v>435</v>
      </c>
      <c r="D386" s="44">
        <f>IFERROR(VLOOKUP(tbl_Afwijkendeformaten[[#This Row],[Formaat (l x b x h)]],tbl_KeuzelijstFormaten[],3,FALSE),"")</f>
        <v>600</v>
      </c>
      <c r="E386" s="44">
        <f>IFERROR(VLOOKUP(tbl_Afwijkendeformaten[[#This Row],[Formaat (l x b x h)]],tbl_KeuzelijstFormaten[],4,FALSE),"")</f>
        <v>120</v>
      </c>
      <c r="F386" s="34" t="str">
        <f>IFERROR(VLOOKUP(tbl_Afwijkendeformaten[[#This Row],[Formaat (l x b x h)]],tbl_KeuzelijstFormaten[],5,FALSE),"")</f>
        <v>Liggende berging</v>
      </c>
      <c r="G386" s="34" t="s">
        <v>58</v>
      </c>
      <c r="H386" s="34" t="s">
        <v>29</v>
      </c>
      <c r="I386" s="43">
        <v>2</v>
      </c>
      <c r="J386" s="43" t="s">
        <v>30</v>
      </c>
      <c r="K386" s="43" t="s">
        <v>5</v>
      </c>
      <c r="L386" s="43">
        <v>18</v>
      </c>
    </row>
    <row r="387" spans="2:12" s="18" customFormat="1" ht="22.5" customHeight="1" x14ac:dyDescent="0.25">
      <c r="B387" s="48" t="s">
        <v>125</v>
      </c>
      <c r="C387" s="44">
        <f>IFERROR(VLOOKUP(tbl_Afwijkendeformaten[[#This Row],[Formaat (l x b x h)]],tbl_KeuzelijstFormaten[],2,FALSE),"")</f>
        <v>435</v>
      </c>
      <c r="D387" s="44">
        <f>IFERROR(VLOOKUP(tbl_Afwijkendeformaten[[#This Row],[Formaat (l x b x h)]],tbl_KeuzelijstFormaten[],3,FALSE),"")</f>
        <v>600</v>
      </c>
      <c r="E387" s="44">
        <f>IFERROR(VLOOKUP(tbl_Afwijkendeformaten[[#This Row],[Formaat (l x b x h)]],tbl_KeuzelijstFormaten[],4,FALSE),"")</f>
        <v>120</v>
      </c>
      <c r="F387" s="34" t="str">
        <f>IFERROR(VLOOKUP(tbl_Afwijkendeformaten[[#This Row],[Formaat (l x b x h)]],tbl_KeuzelijstFormaten[],5,FALSE),"")</f>
        <v>Liggende berging</v>
      </c>
      <c r="G387" s="34" t="s">
        <v>58</v>
      </c>
      <c r="H387" s="34" t="s">
        <v>29</v>
      </c>
      <c r="I387" s="43">
        <v>1</v>
      </c>
      <c r="J387" s="43" t="s">
        <v>30</v>
      </c>
      <c r="K387" s="43" t="s">
        <v>5</v>
      </c>
      <c r="L387" s="43">
        <v>9</v>
      </c>
    </row>
    <row r="388" spans="2:12" s="18" customFormat="1" ht="22.5" customHeight="1" x14ac:dyDescent="0.25">
      <c r="B388" s="48" t="s">
        <v>125</v>
      </c>
      <c r="C388" s="44">
        <f>IFERROR(VLOOKUP(tbl_Afwijkendeformaten[[#This Row],[Formaat (l x b x h)]],tbl_KeuzelijstFormaten[],2,FALSE),"")</f>
        <v>435</v>
      </c>
      <c r="D388" s="44">
        <f>IFERROR(VLOOKUP(tbl_Afwijkendeformaten[[#This Row],[Formaat (l x b x h)]],tbl_KeuzelijstFormaten[],3,FALSE),"")</f>
        <v>600</v>
      </c>
      <c r="E388" s="44">
        <f>IFERROR(VLOOKUP(tbl_Afwijkendeformaten[[#This Row],[Formaat (l x b x h)]],tbl_KeuzelijstFormaten[],4,FALSE),"")</f>
        <v>120</v>
      </c>
      <c r="F388" s="34" t="str">
        <f>IFERROR(VLOOKUP(tbl_Afwijkendeformaten[[#This Row],[Formaat (l x b x h)]],tbl_KeuzelijstFormaten[],5,FALSE),"")</f>
        <v>Liggende berging</v>
      </c>
      <c r="G388" s="34" t="s">
        <v>58</v>
      </c>
      <c r="H388" s="34" t="s">
        <v>29</v>
      </c>
      <c r="I388" s="43">
        <v>4</v>
      </c>
      <c r="J388" s="43" t="s">
        <v>30</v>
      </c>
      <c r="K388" s="43" t="s">
        <v>5</v>
      </c>
      <c r="L388" s="43">
        <v>41</v>
      </c>
    </row>
    <row r="389" spans="2:12" s="18" customFormat="1" ht="22.5" customHeight="1" x14ac:dyDescent="0.25">
      <c r="B389" s="48" t="s">
        <v>125</v>
      </c>
      <c r="C389" s="44">
        <f>IFERROR(VLOOKUP(tbl_Afwijkendeformaten[[#This Row],[Formaat (l x b x h)]],tbl_KeuzelijstFormaten[],2,FALSE),"")</f>
        <v>435</v>
      </c>
      <c r="D389" s="44">
        <f>IFERROR(VLOOKUP(tbl_Afwijkendeformaten[[#This Row],[Formaat (l x b x h)]],tbl_KeuzelijstFormaten[],3,FALSE),"")</f>
        <v>600</v>
      </c>
      <c r="E389" s="44">
        <f>IFERROR(VLOOKUP(tbl_Afwijkendeformaten[[#This Row],[Formaat (l x b x h)]],tbl_KeuzelijstFormaten[],4,FALSE),"")</f>
        <v>120</v>
      </c>
      <c r="F389" s="34" t="str">
        <f>IFERROR(VLOOKUP(tbl_Afwijkendeformaten[[#This Row],[Formaat (l x b x h)]],tbl_KeuzelijstFormaten[],5,FALSE),"")</f>
        <v>Liggende berging</v>
      </c>
      <c r="G389" s="34" t="s">
        <v>58</v>
      </c>
      <c r="H389" s="34" t="s">
        <v>29</v>
      </c>
      <c r="I389" s="43">
        <v>2</v>
      </c>
      <c r="J389" s="43" t="s">
        <v>30</v>
      </c>
      <c r="K389" s="43" t="s">
        <v>5</v>
      </c>
      <c r="L389" s="43">
        <v>36</v>
      </c>
    </row>
    <row r="390" spans="2:12" s="18" customFormat="1" ht="22.5" customHeight="1" x14ac:dyDescent="0.25">
      <c r="B390" s="48" t="s">
        <v>125</v>
      </c>
      <c r="C390" s="44">
        <f>IFERROR(VLOOKUP(tbl_Afwijkendeformaten[[#This Row],[Formaat (l x b x h)]],tbl_KeuzelijstFormaten[],2,FALSE),"")</f>
        <v>435</v>
      </c>
      <c r="D390" s="44">
        <f>IFERROR(VLOOKUP(tbl_Afwijkendeformaten[[#This Row],[Formaat (l x b x h)]],tbl_KeuzelijstFormaten[],3,FALSE),"")</f>
        <v>600</v>
      </c>
      <c r="E390" s="44">
        <f>IFERROR(VLOOKUP(tbl_Afwijkendeformaten[[#This Row],[Formaat (l x b x h)]],tbl_KeuzelijstFormaten[],4,FALSE),"")</f>
        <v>120</v>
      </c>
      <c r="F390" s="34" t="str">
        <f>IFERROR(VLOOKUP(tbl_Afwijkendeformaten[[#This Row],[Formaat (l x b x h)]],tbl_KeuzelijstFormaten[],5,FALSE),"")</f>
        <v>Liggende berging</v>
      </c>
      <c r="G390" s="34" t="s">
        <v>58</v>
      </c>
      <c r="H390" s="34" t="s">
        <v>29</v>
      </c>
      <c r="I390" s="43">
        <v>1</v>
      </c>
      <c r="J390" s="43" t="s">
        <v>30</v>
      </c>
      <c r="K390" s="43" t="s">
        <v>5</v>
      </c>
      <c r="L390" s="43">
        <v>30</v>
      </c>
    </row>
    <row r="391" spans="2:12" s="18" customFormat="1" ht="22.5" customHeight="1" x14ac:dyDescent="0.25">
      <c r="B391" s="48" t="s">
        <v>126</v>
      </c>
      <c r="C391" s="44">
        <f>IFERROR(VLOOKUP(tbl_Afwijkendeformaten[[#This Row],[Formaat (l x b x h)]],tbl_KeuzelijstFormaten[],2,FALSE),"")</f>
        <v>445</v>
      </c>
      <c r="D391" s="44">
        <f>IFERROR(VLOOKUP(tbl_Afwijkendeformaten[[#This Row],[Formaat (l x b x h)]],tbl_KeuzelijstFormaten[],3,FALSE),"")</f>
        <v>625</v>
      </c>
      <c r="E391" s="44">
        <f>IFERROR(VLOOKUP(tbl_Afwijkendeformaten[[#This Row],[Formaat (l x b x h)]],tbl_KeuzelijstFormaten[],4,FALSE),"")</f>
        <v>60</v>
      </c>
      <c r="F391" s="34" t="str">
        <f>IFERROR(VLOOKUP(tbl_Afwijkendeformaten[[#This Row],[Formaat (l x b x h)]],tbl_KeuzelijstFormaten[],5,FALSE),"")</f>
        <v>Liggende berging</v>
      </c>
      <c r="G391" s="34" t="s">
        <v>58</v>
      </c>
      <c r="H391" s="34" t="s">
        <v>29</v>
      </c>
      <c r="I391" s="43">
        <v>2</v>
      </c>
      <c r="J391" s="43" t="s">
        <v>35</v>
      </c>
      <c r="K391" s="43" t="s">
        <v>5</v>
      </c>
      <c r="L391" s="43">
        <v>24</v>
      </c>
    </row>
    <row r="392" spans="2:12" s="18" customFormat="1" ht="22.5" customHeight="1" x14ac:dyDescent="0.25">
      <c r="B392" s="48" t="s">
        <v>127</v>
      </c>
      <c r="C392" s="44">
        <f>IFERROR(VLOOKUP(tbl_Afwijkendeformaten[[#This Row],[Formaat (l x b x h)]],tbl_KeuzelijstFormaten[],2,FALSE),"")</f>
        <v>445</v>
      </c>
      <c r="D392" s="44">
        <f>IFERROR(VLOOKUP(tbl_Afwijkendeformaten[[#This Row],[Formaat (l x b x h)]],tbl_KeuzelijstFormaten[],3,FALSE),"")</f>
        <v>630</v>
      </c>
      <c r="E392" s="44">
        <f>IFERROR(VLOOKUP(tbl_Afwijkendeformaten[[#This Row],[Formaat (l x b x h)]],tbl_KeuzelijstFormaten[],4,FALSE),"")</f>
        <v>65</v>
      </c>
      <c r="F392" s="34" t="str">
        <f>IFERROR(VLOOKUP(tbl_Afwijkendeformaten[[#This Row],[Formaat (l x b x h)]],tbl_KeuzelijstFormaten[],5,FALSE),"")</f>
        <v>Liggende berging</v>
      </c>
      <c r="G392" s="34" t="s">
        <v>58</v>
      </c>
      <c r="H392" s="34" t="s">
        <v>29</v>
      </c>
      <c r="I392" s="43">
        <v>17</v>
      </c>
      <c r="J392" s="43" t="s">
        <v>35</v>
      </c>
      <c r="K392" s="43" t="s">
        <v>5</v>
      </c>
      <c r="L392" s="43">
        <v>1</v>
      </c>
    </row>
    <row r="393" spans="2:12" s="18" customFormat="1" ht="22.5" customHeight="1" x14ac:dyDescent="0.25">
      <c r="B393" s="48" t="s">
        <v>127</v>
      </c>
      <c r="C393" s="44">
        <f>IFERROR(VLOOKUP(tbl_Afwijkendeformaten[[#This Row],[Formaat (l x b x h)]],tbl_KeuzelijstFormaten[],2,FALSE),"")</f>
        <v>445</v>
      </c>
      <c r="D393" s="44">
        <f>IFERROR(VLOOKUP(tbl_Afwijkendeformaten[[#This Row],[Formaat (l x b x h)]],tbl_KeuzelijstFormaten[],3,FALSE),"")</f>
        <v>630</v>
      </c>
      <c r="E393" s="44">
        <f>IFERROR(VLOOKUP(tbl_Afwijkendeformaten[[#This Row],[Formaat (l x b x h)]],tbl_KeuzelijstFormaten[],4,FALSE),"")</f>
        <v>65</v>
      </c>
      <c r="F393" s="34" t="str">
        <f>IFERROR(VLOOKUP(tbl_Afwijkendeformaten[[#This Row],[Formaat (l x b x h)]],tbl_KeuzelijstFormaten[],5,FALSE),"")</f>
        <v>Liggende berging</v>
      </c>
      <c r="G393" s="34" t="s">
        <v>58</v>
      </c>
      <c r="H393" s="34" t="s">
        <v>29</v>
      </c>
      <c r="I393" s="43">
        <v>1</v>
      </c>
      <c r="J393" s="43" t="s">
        <v>35</v>
      </c>
      <c r="K393" s="43" t="s">
        <v>5</v>
      </c>
      <c r="L393" s="43">
        <v>10</v>
      </c>
    </row>
    <row r="394" spans="2:12" s="18" customFormat="1" ht="22.5" customHeight="1" x14ac:dyDescent="0.25">
      <c r="B394" s="48" t="s">
        <v>127</v>
      </c>
      <c r="C394" s="44">
        <f>IFERROR(VLOOKUP(tbl_Afwijkendeformaten[[#This Row],[Formaat (l x b x h)]],tbl_KeuzelijstFormaten[],2,FALSE),"")</f>
        <v>445</v>
      </c>
      <c r="D394" s="44">
        <f>IFERROR(VLOOKUP(tbl_Afwijkendeformaten[[#This Row],[Formaat (l x b x h)]],tbl_KeuzelijstFormaten[],3,FALSE),"")</f>
        <v>630</v>
      </c>
      <c r="E394" s="44">
        <f>IFERROR(VLOOKUP(tbl_Afwijkendeformaten[[#This Row],[Formaat (l x b x h)]],tbl_KeuzelijstFormaten[],4,FALSE),"")</f>
        <v>65</v>
      </c>
      <c r="F394" s="34" t="str">
        <f>IFERROR(VLOOKUP(tbl_Afwijkendeformaten[[#This Row],[Formaat (l x b x h)]],tbl_KeuzelijstFormaten[],5,FALSE),"")</f>
        <v>Liggende berging</v>
      </c>
      <c r="G394" s="34" t="s">
        <v>58</v>
      </c>
      <c r="H394" s="34" t="s">
        <v>29</v>
      </c>
      <c r="I394" s="43">
        <f>4+10+10+10+8+ 8+8+7</f>
        <v>65</v>
      </c>
      <c r="J394" s="43" t="s">
        <v>30</v>
      </c>
      <c r="K394" s="43" t="s">
        <v>5</v>
      </c>
      <c r="L394" s="43">
        <v>0</v>
      </c>
    </row>
    <row r="395" spans="2:12" s="18" customFormat="1" ht="22.5" customHeight="1" x14ac:dyDescent="0.25">
      <c r="B395" s="48" t="s">
        <v>127</v>
      </c>
      <c r="C395" s="44">
        <f>IFERROR(VLOOKUP(tbl_Afwijkendeformaten[[#This Row],[Formaat (l x b x h)]],tbl_KeuzelijstFormaten[],2,FALSE),"")</f>
        <v>445</v>
      </c>
      <c r="D395" s="44">
        <f>IFERROR(VLOOKUP(tbl_Afwijkendeformaten[[#This Row],[Formaat (l x b x h)]],tbl_KeuzelijstFormaten[],3,FALSE),"")</f>
        <v>630</v>
      </c>
      <c r="E395" s="44">
        <f>IFERROR(VLOOKUP(tbl_Afwijkendeformaten[[#This Row],[Formaat (l x b x h)]],tbl_KeuzelijstFormaten[],4,FALSE),"")</f>
        <v>65</v>
      </c>
      <c r="F395" s="34" t="str">
        <f>IFERROR(VLOOKUP(tbl_Afwijkendeformaten[[#This Row],[Formaat (l x b x h)]],tbl_KeuzelijstFormaten[],5,FALSE),"")</f>
        <v>Liggende berging</v>
      </c>
      <c r="G395" s="34" t="s">
        <v>58</v>
      </c>
      <c r="H395" s="34" t="s">
        <v>29</v>
      </c>
      <c r="I395" s="43">
        <v>1</v>
      </c>
      <c r="J395" s="43" t="s">
        <v>30</v>
      </c>
      <c r="K395" s="43" t="s">
        <v>5</v>
      </c>
      <c r="L395" s="43">
        <v>21</v>
      </c>
    </row>
    <row r="396" spans="2:12" s="18" customFormat="1" ht="22.5" customHeight="1" x14ac:dyDescent="0.25">
      <c r="B396" s="48" t="s">
        <v>127</v>
      </c>
      <c r="C396" s="44">
        <f>IFERROR(VLOOKUP(tbl_Afwijkendeformaten[[#This Row],[Formaat (l x b x h)]],tbl_KeuzelijstFormaten[],2,FALSE),"")</f>
        <v>445</v>
      </c>
      <c r="D396" s="44">
        <f>IFERROR(VLOOKUP(tbl_Afwijkendeformaten[[#This Row],[Formaat (l x b x h)]],tbl_KeuzelijstFormaten[],3,FALSE),"")</f>
        <v>630</v>
      </c>
      <c r="E396" s="44">
        <f>IFERROR(VLOOKUP(tbl_Afwijkendeformaten[[#This Row],[Formaat (l x b x h)]],tbl_KeuzelijstFormaten[],4,FALSE),"")</f>
        <v>65</v>
      </c>
      <c r="F396" s="34" t="str">
        <f>IFERROR(VLOOKUP(tbl_Afwijkendeformaten[[#This Row],[Formaat (l x b x h)]],tbl_KeuzelijstFormaten[],5,FALSE),"")</f>
        <v>Liggende berging</v>
      </c>
      <c r="G396" s="34" t="s">
        <v>58</v>
      </c>
      <c r="H396" s="34" t="s">
        <v>29</v>
      </c>
      <c r="I396" s="43">
        <v>9</v>
      </c>
      <c r="J396" s="43" t="s">
        <v>30</v>
      </c>
      <c r="K396" s="43" t="s">
        <v>5</v>
      </c>
      <c r="L396" s="43">
        <v>21</v>
      </c>
    </row>
    <row r="397" spans="2:12" s="18" customFormat="1" ht="22.5" customHeight="1" x14ac:dyDescent="0.25">
      <c r="B397" s="48" t="s">
        <v>128</v>
      </c>
      <c r="C397" s="44">
        <f>IFERROR(VLOOKUP(tbl_Afwijkendeformaten[[#This Row],[Formaat (l x b x h)]],tbl_KeuzelijstFormaten[],2,FALSE),"")</f>
        <v>445</v>
      </c>
      <c r="D397" s="44">
        <f>IFERROR(VLOOKUP(tbl_Afwijkendeformaten[[#This Row],[Formaat (l x b x h)]],tbl_KeuzelijstFormaten[],3,FALSE),"")</f>
        <v>635</v>
      </c>
      <c r="E397" s="44">
        <f>IFERROR(VLOOKUP(tbl_Afwijkendeformaten[[#This Row],[Formaat (l x b x h)]],tbl_KeuzelijstFormaten[],4,FALSE),"")</f>
        <v>65</v>
      </c>
      <c r="F397" s="34" t="str">
        <f>IFERROR(VLOOKUP(tbl_Afwijkendeformaten[[#This Row],[Formaat (l x b x h)]],tbl_KeuzelijstFormaten[],5,FALSE),"")</f>
        <v>Liggende berging</v>
      </c>
      <c r="G397" s="34" t="s">
        <v>58</v>
      </c>
      <c r="H397" s="34" t="s">
        <v>29</v>
      </c>
      <c r="I397" s="43">
        <v>2</v>
      </c>
      <c r="J397" s="43" t="s">
        <v>35</v>
      </c>
      <c r="K397" s="43" t="s">
        <v>5</v>
      </c>
      <c r="L397" s="43">
        <v>1</v>
      </c>
    </row>
    <row r="398" spans="2:12" s="18" customFormat="1" ht="22.5" customHeight="1" x14ac:dyDescent="0.25">
      <c r="B398" s="48" t="s">
        <v>128</v>
      </c>
      <c r="C398" s="44">
        <f>IFERROR(VLOOKUP(tbl_Afwijkendeformaten[[#This Row],[Formaat (l x b x h)]],tbl_KeuzelijstFormaten[],2,FALSE),"")</f>
        <v>445</v>
      </c>
      <c r="D398" s="44">
        <f>IFERROR(VLOOKUP(tbl_Afwijkendeformaten[[#This Row],[Formaat (l x b x h)]],tbl_KeuzelijstFormaten[],3,FALSE),"")</f>
        <v>635</v>
      </c>
      <c r="E398" s="44">
        <f>IFERROR(VLOOKUP(tbl_Afwijkendeformaten[[#This Row],[Formaat (l x b x h)]],tbl_KeuzelijstFormaten[],4,FALSE),"")</f>
        <v>65</v>
      </c>
      <c r="F398" s="34" t="str">
        <f>IFERROR(VLOOKUP(tbl_Afwijkendeformaten[[#This Row],[Formaat (l x b x h)]],tbl_KeuzelijstFormaten[],5,FALSE),"")</f>
        <v>Liggende berging</v>
      </c>
      <c r="G398" s="34" t="s">
        <v>58</v>
      </c>
      <c r="H398" s="34" t="s">
        <v>29</v>
      </c>
      <c r="I398" s="43">
        <v>3</v>
      </c>
      <c r="J398" s="43" t="s">
        <v>35</v>
      </c>
      <c r="K398" s="43" t="s">
        <v>5</v>
      </c>
      <c r="L398" s="43">
        <v>33</v>
      </c>
    </row>
    <row r="399" spans="2:12" s="18" customFormat="1" ht="22.5" customHeight="1" x14ac:dyDescent="0.25">
      <c r="B399" s="48" t="s">
        <v>128</v>
      </c>
      <c r="C399" s="44">
        <f>IFERROR(VLOOKUP(tbl_Afwijkendeformaten[[#This Row],[Formaat (l x b x h)]],tbl_KeuzelijstFormaten[],2,FALSE),"")</f>
        <v>445</v>
      </c>
      <c r="D399" s="44">
        <f>IFERROR(VLOOKUP(tbl_Afwijkendeformaten[[#This Row],[Formaat (l x b x h)]],tbl_KeuzelijstFormaten[],3,FALSE),"")</f>
        <v>635</v>
      </c>
      <c r="E399" s="44">
        <f>IFERROR(VLOOKUP(tbl_Afwijkendeformaten[[#This Row],[Formaat (l x b x h)]],tbl_KeuzelijstFormaten[],4,FALSE),"")</f>
        <v>65</v>
      </c>
      <c r="F399" s="34" t="str">
        <f>IFERROR(VLOOKUP(tbl_Afwijkendeformaten[[#This Row],[Formaat (l x b x h)]],tbl_KeuzelijstFormaten[],5,FALSE),"")</f>
        <v>Liggende berging</v>
      </c>
      <c r="G399" s="34" t="s">
        <v>58</v>
      </c>
      <c r="H399" s="34" t="s">
        <v>29</v>
      </c>
      <c r="I399" s="43">
        <v>2</v>
      </c>
      <c r="J399" s="43" t="s">
        <v>30</v>
      </c>
      <c r="K399" s="43" t="s">
        <v>5</v>
      </c>
      <c r="L399" s="43">
        <v>21</v>
      </c>
    </row>
    <row r="400" spans="2:12" s="18" customFormat="1" ht="22.5" customHeight="1" x14ac:dyDescent="0.25">
      <c r="B400" s="48" t="s">
        <v>129</v>
      </c>
      <c r="C400" s="44">
        <f>IFERROR(VLOOKUP(tbl_Afwijkendeformaten[[#This Row],[Formaat (l x b x h)]],tbl_KeuzelijstFormaten[],2,FALSE),"")</f>
        <v>450</v>
      </c>
      <c r="D400" s="44">
        <f>IFERROR(VLOOKUP(tbl_Afwijkendeformaten[[#This Row],[Formaat (l x b x h)]],tbl_KeuzelijstFormaten[],3,FALSE),"")</f>
        <v>640</v>
      </c>
      <c r="E400" s="44">
        <f>IFERROR(VLOOKUP(tbl_Afwijkendeformaten[[#This Row],[Formaat (l x b x h)]],tbl_KeuzelijstFormaten[],4,FALSE),"")</f>
        <v>65</v>
      </c>
      <c r="F400" s="34" t="str">
        <f>IFERROR(VLOOKUP(tbl_Afwijkendeformaten[[#This Row],[Formaat (l x b x h)]],tbl_KeuzelijstFormaten[],5,FALSE),"")</f>
        <v>liggende berging</v>
      </c>
      <c r="G400" s="34" t="s">
        <v>58</v>
      </c>
      <c r="H400" s="34" t="s">
        <v>29</v>
      </c>
      <c r="I400" s="43">
        <v>9</v>
      </c>
      <c r="J400" s="43" t="s">
        <v>33</v>
      </c>
      <c r="K400" s="43" t="s">
        <v>5</v>
      </c>
      <c r="L400" s="43" t="s">
        <v>73</v>
      </c>
    </row>
    <row r="401" spans="2:12" s="18" customFormat="1" ht="22.5" customHeight="1" x14ac:dyDescent="0.25">
      <c r="B401" s="48" t="s">
        <v>129</v>
      </c>
      <c r="C401" s="44">
        <f>IFERROR(VLOOKUP(tbl_Afwijkendeformaten[[#This Row],[Formaat (l x b x h)]],tbl_KeuzelijstFormaten[],2,FALSE),"")</f>
        <v>450</v>
      </c>
      <c r="D401" s="44">
        <f>IFERROR(VLOOKUP(tbl_Afwijkendeformaten[[#This Row],[Formaat (l x b x h)]],tbl_KeuzelijstFormaten[],3,FALSE),"")</f>
        <v>640</v>
      </c>
      <c r="E401" s="44">
        <f>IFERROR(VLOOKUP(tbl_Afwijkendeformaten[[#This Row],[Formaat (l x b x h)]],tbl_KeuzelijstFormaten[],4,FALSE),"")</f>
        <v>65</v>
      </c>
      <c r="F401" s="34" t="str">
        <f>IFERROR(VLOOKUP(tbl_Afwijkendeformaten[[#This Row],[Formaat (l x b x h)]],tbl_KeuzelijstFormaten[],5,FALSE),"")</f>
        <v>liggende berging</v>
      </c>
      <c r="G401" s="34" t="s">
        <v>104</v>
      </c>
      <c r="H401" s="34" t="s">
        <v>29</v>
      </c>
      <c r="I401" s="43">
        <v>2</v>
      </c>
      <c r="J401" s="43" t="s">
        <v>33</v>
      </c>
      <c r="K401" s="43" t="s">
        <v>5</v>
      </c>
      <c r="L401" s="43" t="s">
        <v>87</v>
      </c>
    </row>
    <row r="402" spans="2:12" s="18" customFormat="1" ht="22.5" customHeight="1" x14ac:dyDescent="0.25">
      <c r="B402" s="48" t="s">
        <v>130</v>
      </c>
      <c r="C402" s="44">
        <f>IFERROR(VLOOKUP(tbl_Afwijkendeformaten[[#This Row],[Formaat (l x b x h)]],tbl_KeuzelijstFormaten[],2,FALSE),"")</f>
        <v>470</v>
      </c>
      <c r="D402" s="44">
        <f>IFERROR(VLOOKUP(tbl_Afwijkendeformaten[[#This Row],[Formaat (l x b x h)]],tbl_KeuzelijstFormaten[],3,FALSE),"")</f>
        <v>490</v>
      </c>
      <c r="E402" s="44">
        <f>IFERROR(VLOOKUP(tbl_Afwijkendeformaten[[#This Row],[Formaat (l x b x h)]],tbl_KeuzelijstFormaten[],4,FALSE),"")</f>
        <v>45</v>
      </c>
      <c r="F402" s="34" t="str">
        <f>IFERROR(VLOOKUP(tbl_Afwijkendeformaten[[#This Row],[Formaat (l x b x h)]],tbl_KeuzelijstFormaten[],5,FALSE),"")</f>
        <v>Liggende berging</v>
      </c>
      <c r="G402" s="34" t="s">
        <v>58</v>
      </c>
      <c r="H402" s="34" t="s">
        <v>29</v>
      </c>
      <c r="I402" s="43">
        <v>1</v>
      </c>
      <c r="J402" s="43" t="s">
        <v>30</v>
      </c>
      <c r="K402" s="43" t="s">
        <v>5</v>
      </c>
      <c r="L402" s="43" t="s">
        <v>48</v>
      </c>
    </row>
    <row r="403" spans="2:12" s="18" customFormat="1" ht="22.5" customHeight="1" x14ac:dyDescent="0.25">
      <c r="B403" s="48" t="s">
        <v>131</v>
      </c>
      <c r="C403" s="44">
        <f>IFERROR(VLOOKUP(tbl_Afwijkendeformaten[[#This Row],[Formaat (l x b x h)]],tbl_KeuzelijstFormaten[],2,FALSE),"")</f>
        <v>495</v>
      </c>
      <c r="D403" s="44">
        <f>IFERROR(VLOOKUP(tbl_Afwijkendeformaten[[#This Row],[Formaat (l x b x h)]],tbl_KeuzelijstFormaten[],3,FALSE),"")</f>
        <v>720</v>
      </c>
      <c r="E403" s="44">
        <f>IFERROR(VLOOKUP(tbl_Afwijkendeformaten[[#This Row],[Formaat (l x b x h)]],tbl_KeuzelijstFormaten[],4,FALSE),"")</f>
        <v>105</v>
      </c>
      <c r="F403" s="34" t="str">
        <f>IFERROR(VLOOKUP(tbl_Afwijkendeformaten[[#This Row],[Formaat (l x b x h)]],tbl_KeuzelijstFormaten[],5,FALSE),"")</f>
        <v>liggende berging</v>
      </c>
      <c r="G403" s="34" t="s">
        <v>58</v>
      </c>
      <c r="H403" s="34" t="s">
        <v>29</v>
      </c>
      <c r="I403" s="43">
        <v>5</v>
      </c>
      <c r="J403" s="43" t="s">
        <v>33</v>
      </c>
      <c r="K403" s="43" t="s">
        <v>5</v>
      </c>
      <c r="L403" s="43" t="s">
        <v>87</v>
      </c>
    </row>
    <row r="404" spans="2:12" s="18" customFormat="1" ht="22.5" customHeight="1" x14ac:dyDescent="0.25">
      <c r="B404" s="48" t="s">
        <v>132</v>
      </c>
      <c r="C404" s="44">
        <f>IFERROR(VLOOKUP(tbl_Afwijkendeformaten[[#This Row],[Formaat (l x b x h)]],tbl_KeuzelijstFormaten[],2,FALSE),"")</f>
        <v>500</v>
      </c>
      <c r="D404" s="44">
        <f>IFERROR(VLOOKUP(tbl_Afwijkendeformaten[[#This Row],[Formaat (l x b x h)]],tbl_KeuzelijstFormaten[],3,FALSE),"")</f>
        <v>720</v>
      </c>
      <c r="E404" s="44">
        <f>IFERROR(VLOOKUP(tbl_Afwijkendeformaten[[#This Row],[Formaat (l x b x h)]],tbl_KeuzelijstFormaten[],4,FALSE),"")</f>
        <v>115</v>
      </c>
      <c r="F404" s="34" t="str">
        <f>IFERROR(VLOOKUP(tbl_Afwijkendeformaten[[#This Row],[Formaat (l x b x h)]],tbl_KeuzelijstFormaten[],5,FALSE),"")</f>
        <v>Liggende berging</v>
      </c>
      <c r="G404" s="34" t="s">
        <v>104</v>
      </c>
      <c r="H404" s="34" t="s">
        <v>29</v>
      </c>
      <c r="I404" s="43">
        <v>1</v>
      </c>
      <c r="J404" s="43" t="s">
        <v>35</v>
      </c>
      <c r="K404" s="43" t="s">
        <v>5</v>
      </c>
      <c r="L404" s="43">
        <v>37</v>
      </c>
    </row>
    <row r="405" spans="2:12" s="18" customFormat="1" ht="22.5" customHeight="1" x14ac:dyDescent="0.25">
      <c r="B405" s="48" t="s">
        <v>133</v>
      </c>
      <c r="C405" s="44">
        <f>IFERROR(VLOOKUP(tbl_Afwijkendeformaten[[#This Row],[Formaat (l x b x h)]],tbl_KeuzelijstFormaten[],2,FALSE),"")</f>
        <v>515</v>
      </c>
      <c r="D405" s="44">
        <f>IFERROR(VLOOKUP(tbl_Afwijkendeformaten[[#This Row],[Formaat (l x b x h)]],tbl_KeuzelijstFormaten[],3,FALSE),"")</f>
        <v>710</v>
      </c>
      <c r="E405" s="44">
        <f>IFERROR(VLOOKUP(tbl_Afwijkendeformaten[[#This Row],[Formaat (l x b x h)]],tbl_KeuzelijstFormaten[],4,FALSE),"")</f>
        <v>75</v>
      </c>
      <c r="F405" s="34" t="str">
        <f>IFERROR(VLOOKUP(tbl_Afwijkendeformaten[[#This Row],[Formaat (l x b x h)]],tbl_KeuzelijstFormaten[],5,FALSE),"")</f>
        <v>Liggende berging</v>
      </c>
      <c r="G405" s="34" t="s">
        <v>58</v>
      </c>
      <c r="H405" s="34" t="s">
        <v>29</v>
      </c>
      <c r="I405" s="43">
        <v>1</v>
      </c>
      <c r="J405" s="43" t="s">
        <v>35</v>
      </c>
      <c r="K405" s="43" t="s">
        <v>5</v>
      </c>
      <c r="L405" s="43">
        <v>1</v>
      </c>
    </row>
    <row r="406" spans="2:12" s="18" customFormat="1" ht="22.5" customHeight="1" x14ac:dyDescent="0.25">
      <c r="B406" s="48" t="s">
        <v>134</v>
      </c>
      <c r="C406" s="44">
        <f>IFERROR(VLOOKUP(tbl_Afwijkendeformaten[[#This Row],[Formaat (l x b x h)]],tbl_KeuzelijstFormaten[],2,FALSE),"")</f>
        <v>520</v>
      </c>
      <c r="D406" s="44">
        <f>IFERROR(VLOOKUP(tbl_Afwijkendeformaten[[#This Row],[Formaat (l x b x h)]],tbl_KeuzelijstFormaten[],3,FALSE),"")</f>
        <v>680</v>
      </c>
      <c r="E406" s="44">
        <f>IFERROR(VLOOKUP(tbl_Afwijkendeformaten[[#This Row],[Formaat (l x b x h)]],tbl_KeuzelijstFormaten[],4,FALSE),"")</f>
        <v>60</v>
      </c>
      <c r="F406" s="34" t="str">
        <f>IFERROR(VLOOKUP(tbl_Afwijkendeformaten[[#This Row],[Formaat (l x b x h)]],tbl_KeuzelijstFormaten[],5,FALSE),"")</f>
        <v>Liggende berging</v>
      </c>
      <c r="G406" s="34" t="s">
        <v>58</v>
      </c>
      <c r="H406" s="34" t="s">
        <v>29</v>
      </c>
      <c r="I406" s="43">
        <v>1</v>
      </c>
      <c r="J406" s="43" t="s">
        <v>30</v>
      </c>
      <c r="K406" s="43" t="s">
        <v>5</v>
      </c>
      <c r="L406" s="43" t="s">
        <v>48</v>
      </c>
    </row>
    <row r="407" spans="2:12" s="18" customFormat="1" ht="22.5" customHeight="1" x14ac:dyDescent="0.25">
      <c r="B407" s="48" t="s">
        <v>134</v>
      </c>
      <c r="C407" s="44">
        <f>IFERROR(VLOOKUP(tbl_Afwijkendeformaten[[#This Row],[Formaat (l x b x h)]],tbl_KeuzelijstFormaten[],2,FALSE),"")</f>
        <v>520</v>
      </c>
      <c r="D407" s="44">
        <f>IFERROR(VLOOKUP(tbl_Afwijkendeformaten[[#This Row],[Formaat (l x b x h)]],tbl_KeuzelijstFormaten[],3,FALSE),"")</f>
        <v>680</v>
      </c>
      <c r="E407" s="44">
        <f>IFERROR(VLOOKUP(tbl_Afwijkendeformaten[[#This Row],[Formaat (l x b x h)]],tbl_KeuzelijstFormaten[],4,FALSE),"")</f>
        <v>60</v>
      </c>
      <c r="F407" s="34" t="str">
        <f>IFERROR(VLOOKUP(tbl_Afwijkendeformaten[[#This Row],[Formaat (l x b x h)]],tbl_KeuzelijstFormaten[],5,FALSE),"")</f>
        <v>Liggende berging</v>
      </c>
      <c r="G407" s="34" t="s">
        <v>58</v>
      </c>
      <c r="H407" s="34" t="s">
        <v>29</v>
      </c>
      <c r="I407" s="43">
        <v>1</v>
      </c>
      <c r="J407" s="43" t="s">
        <v>30</v>
      </c>
      <c r="K407" s="43" t="s">
        <v>5</v>
      </c>
      <c r="L407" s="43">
        <v>21</v>
      </c>
    </row>
    <row r="408" spans="2:12" s="18" customFormat="1" ht="22.5" customHeight="1" x14ac:dyDescent="0.25">
      <c r="B408" s="48" t="s">
        <v>135</v>
      </c>
      <c r="C408" s="44">
        <f>IFERROR(VLOOKUP(tbl_Afwijkendeformaten[[#This Row],[Formaat (l x b x h)]],tbl_KeuzelijstFormaten[],2,FALSE),"")</f>
        <v>615</v>
      </c>
      <c r="D408" s="44">
        <f>IFERROR(VLOOKUP(tbl_Afwijkendeformaten[[#This Row],[Formaat (l x b x h)]],tbl_KeuzelijstFormaten[],3,FALSE),"")</f>
        <v>885</v>
      </c>
      <c r="E408" s="44">
        <f>IFERROR(VLOOKUP(tbl_Afwijkendeformaten[[#This Row],[Formaat (l x b x h)]],tbl_KeuzelijstFormaten[],4,FALSE),"")</f>
        <v>65</v>
      </c>
      <c r="F408" s="34" t="str">
        <f>IFERROR(VLOOKUP(tbl_Afwijkendeformaten[[#This Row],[Formaat (l x b x h)]],tbl_KeuzelijstFormaten[],5,FALSE),"")</f>
        <v>liggende berging</v>
      </c>
      <c r="G408" s="34" t="s">
        <v>58</v>
      </c>
      <c r="H408" s="34" t="s">
        <v>29</v>
      </c>
      <c r="I408" s="43">
        <v>1</v>
      </c>
      <c r="J408" s="43" t="s">
        <v>33</v>
      </c>
      <c r="K408" s="43" t="s">
        <v>5</v>
      </c>
      <c r="L408" s="43" t="s">
        <v>73</v>
      </c>
    </row>
    <row r="409" spans="2:12" s="18" customFormat="1" ht="22.5" customHeight="1" x14ac:dyDescent="0.25">
      <c r="B409" s="48" t="s">
        <v>135</v>
      </c>
      <c r="C409" s="44">
        <f>IFERROR(VLOOKUP(tbl_Afwijkendeformaten[[#This Row],[Formaat (l x b x h)]],tbl_KeuzelijstFormaten[],2,FALSE),"")</f>
        <v>615</v>
      </c>
      <c r="D409" s="44">
        <f>IFERROR(VLOOKUP(tbl_Afwijkendeformaten[[#This Row],[Formaat (l x b x h)]],tbl_KeuzelijstFormaten[],3,FALSE),"")</f>
        <v>885</v>
      </c>
      <c r="E409" s="44">
        <f>IFERROR(VLOOKUP(tbl_Afwijkendeformaten[[#This Row],[Formaat (l x b x h)]],tbl_KeuzelijstFormaten[],4,FALSE),"")</f>
        <v>65</v>
      </c>
      <c r="F409" s="34" t="str">
        <f>IFERROR(VLOOKUP(tbl_Afwijkendeformaten[[#This Row],[Formaat (l x b x h)]],tbl_KeuzelijstFormaten[],5,FALSE),"")</f>
        <v>liggende berging</v>
      </c>
      <c r="G409" s="34" t="s">
        <v>58</v>
      </c>
      <c r="H409" s="34" t="s">
        <v>29</v>
      </c>
      <c r="I409" s="43">
        <v>5</v>
      </c>
      <c r="J409" s="43" t="s">
        <v>33</v>
      </c>
      <c r="K409" s="43" t="s">
        <v>5</v>
      </c>
      <c r="L409" s="43" t="s">
        <v>87</v>
      </c>
    </row>
    <row r="410" spans="2:12" s="18" customFormat="1" ht="22.5" customHeight="1" x14ac:dyDescent="0.25">
      <c r="B410" s="48" t="s">
        <v>136</v>
      </c>
      <c r="C410" s="44">
        <f>IFERROR(VLOOKUP(tbl_Afwijkendeformaten[[#This Row],[Formaat (l x b x h)]],tbl_KeuzelijstFormaten[],2,FALSE),"")</f>
        <v>620</v>
      </c>
      <c r="D410" s="44">
        <f>IFERROR(VLOOKUP(tbl_Afwijkendeformaten[[#This Row],[Formaat (l x b x h)]],tbl_KeuzelijstFormaten[],3,FALSE),"")</f>
        <v>880</v>
      </c>
      <c r="E410" s="44">
        <f>IFERROR(VLOOKUP(tbl_Afwijkendeformaten[[#This Row],[Formaat (l x b x h)]],tbl_KeuzelijstFormaten[],4,FALSE),"")</f>
        <v>60</v>
      </c>
      <c r="F410" s="34" t="str">
        <f>IFERROR(VLOOKUP(tbl_Afwijkendeformaten[[#This Row],[Formaat (l x b x h)]],tbl_KeuzelijstFormaten[],5,FALSE),"")</f>
        <v>Liggende berging</v>
      </c>
      <c r="G410" s="34" t="s">
        <v>58</v>
      </c>
      <c r="H410" s="34" t="s">
        <v>29</v>
      </c>
      <c r="I410" s="43">
        <v>2</v>
      </c>
      <c r="J410" s="43" t="s">
        <v>30</v>
      </c>
      <c r="K410" s="43" t="s">
        <v>5</v>
      </c>
      <c r="L410" s="43">
        <v>21</v>
      </c>
    </row>
    <row r="411" spans="2:12" s="18" customFormat="1" ht="22.5" customHeight="1" x14ac:dyDescent="0.25">
      <c r="B411" s="48" t="s">
        <v>136</v>
      </c>
      <c r="C411" s="44">
        <f>IFERROR(VLOOKUP(tbl_Afwijkendeformaten[[#This Row],[Formaat (l x b x h)]],tbl_KeuzelijstFormaten[],2,FALSE),"")</f>
        <v>620</v>
      </c>
      <c r="D411" s="44">
        <f>IFERROR(VLOOKUP(tbl_Afwijkendeformaten[[#This Row],[Formaat (l x b x h)]],tbl_KeuzelijstFormaten[],3,FALSE),"")</f>
        <v>880</v>
      </c>
      <c r="E411" s="44">
        <f>IFERROR(VLOOKUP(tbl_Afwijkendeformaten[[#This Row],[Formaat (l x b x h)]],tbl_KeuzelijstFormaten[],4,FALSE),"")</f>
        <v>60</v>
      </c>
      <c r="F411" s="34" t="str">
        <f>IFERROR(VLOOKUP(tbl_Afwijkendeformaten[[#This Row],[Formaat (l x b x h)]],tbl_KeuzelijstFormaten[],5,FALSE),"")</f>
        <v>Liggende berging</v>
      </c>
      <c r="G411" s="34" t="s">
        <v>58</v>
      </c>
      <c r="H411" s="34" t="s">
        <v>29</v>
      </c>
      <c r="I411" s="43">
        <v>1</v>
      </c>
      <c r="J411" s="43" t="s">
        <v>30</v>
      </c>
      <c r="K411" s="43" t="s">
        <v>5</v>
      </c>
      <c r="L411" s="43">
        <v>41</v>
      </c>
    </row>
    <row r="412" spans="2:12" s="18" customFormat="1" ht="22.5" customHeight="1" x14ac:dyDescent="0.25">
      <c r="B412" s="48" t="s">
        <v>137</v>
      </c>
      <c r="C412" s="44">
        <f>IFERROR(VLOOKUP(tbl_Afwijkendeformaten[[#This Row],[Formaat (l x b x h)]],tbl_KeuzelijstFormaten[],2,FALSE),"")</f>
        <v>1200</v>
      </c>
      <c r="D412" s="44">
        <f>IFERROR(VLOOKUP(tbl_Afwijkendeformaten[[#This Row],[Formaat (l x b x h)]],tbl_KeuzelijstFormaten[],3,FALSE),"")</f>
        <v>135</v>
      </c>
      <c r="E412" s="44">
        <f>IFERROR(VLOOKUP(tbl_Afwijkendeformaten[[#This Row],[Formaat (l x b x h)]],tbl_KeuzelijstFormaten[],4,FALSE),"")</f>
        <v>145</v>
      </c>
      <c r="F412" s="34" t="str">
        <f>IFERROR(VLOOKUP(tbl_Afwijkendeformaten[[#This Row],[Formaat (l x b x h)]],tbl_KeuzelijstFormaten[],5,FALSE),"")</f>
        <v>Koker-doos</v>
      </c>
      <c r="G412" s="34" t="s">
        <v>104</v>
      </c>
      <c r="H412" s="34" t="s">
        <v>29</v>
      </c>
      <c r="I412" s="43">
        <v>72</v>
      </c>
      <c r="J412" s="43" t="s">
        <v>35</v>
      </c>
      <c r="K412" s="43" t="s">
        <v>5</v>
      </c>
      <c r="L412" s="43" t="s">
        <v>138</v>
      </c>
    </row>
    <row r="413" spans="2:12" s="18" customFormat="1" ht="22.5" customHeight="1" x14ac:dyDescent="0.25">
      <c r="B413" s="48" t="s">
        <v>137</v>
      </c>
      <c r="C413" s="44">
        <f>IFERROR(VLOOKUP(tbl_Afwijkendeformaten[[#This Row],[Formaat (l x b x h)]],tbl_KeuzelijstFormaten[],2,FALSE),"")</f>
        <v>1200</v>
      </c>
      <c r="D413" s="44">
        <f>IFERROR(VLOOKUP(tbl_Afwijkendeformaten[[#This Row],[Formaat (l x b x h)]],tbl_KeuzelijstFormaten[],3,FALSE),"")</f>
        <v>135</v>
      </c>
      <c r="E413" s="44">
        <f>IFERROR(VLOOKUP(tbl_Afwijkendeformaten[[#This Row],[Formaat (l x b x h)]],tbl_KeuzelijstFormaten[],4,FALSE),"")</f>
        <v>145</v>
      </c>
      <c r="F413" s="34" t="str">
        <f>IFERROR(VLOOKUP(tbl_Afwijkendeformaten[[#This Row],[Formaat (l x b x h)]],tbl_KeuzelijstFormaten[],5,FALSE),"")</f>
        <v>Koker-doos</v>
      </c>
      <c r="G413" s="34" t="s">
        <v>104</v>
      </c>
      <c r="H413" s="34" t="s">
        <v>29</v>
      </c>
      <c r="I413" s="43">
        <v>55</v>
      </c>
      <c r="J413" s="43" t="s">
        <v>35</v>
      </c>
      <c r="K413" s="43" t="s">
        <v>5</v>
      </c>
      <c r="L413" s="43" t="s">
        <v>139</v>
      </c>
    </row>
    <row r="414" spans="2:12" s="18" customFormat="1" ht="22.5" customHeight="1" x14ac:dyDescent="0.25">
      <c r="B414" s="48" t="s">
        <v>182</v>
      </c>
      <c r="C414" s="44" t="str">
        <f>IFERROR(VLOOKUP(tbl_Afwijkendeformaten[[#This Row],[Formaat (l x b x h)]],tbl_KeuzelijstFormaten[],2,FALSE),"")</f>
        <v>150-200</v>
      </c>
      <c r="D414" s="44" t="str">
        <f>IFERROR(VLOOKUP(tbl_Afwijkendeformaten[[#This Row],[Formaat (l x b x h)]],tbl_KeuzelijstFormaten[],3,FALSE),"")</f>
        <v>25-60</v>
      </c>
      <c r="E414" s="44" t="str">
        <f>IFERROR(VLOOKUP(tbl_Afwijkendeformaten[[#This Row],[Formaat (l x b x h)]],tbl_KeuzelijstFormaten[],4,FALSE),"")</f>
        <v>230-260</v>
      </c>
      <c r="F414" s="34" t="str">
        <f>IFERROR(VLOOKUP(tbl_Afwijkendeformaten[[#This Row],[Formaat (l x b x h)]],tbl_KeuzelijstFormaten[],5,FALSE),"")</f>
        <v>boek</v>
      </c>
      <c r="G414" s="34" t="s">
        <v>28</v>
      </c>
      <c r="H414" s="34" t="s">
        <v>29</v>
      </c>
      <c r="I414" s="43">
        <v>70</v>
      </c>
      <c r="J414" s="43" t="s">
        <v>33</v>
      </c>
      <c r="K414" s="43" t="s">
        <v>5</v>
      </c>
      <c r="L414" s="43">
        <v>25</v>
      </c>
    </row>
    <row r="415" spans="2:12" s="18" customFormat="1" ht="22.5" customHeight="1" x14ac:dyDescent="0.25">
      <c r="B415" s="48" t="s">
        <v>140</v>
      </c>
      <c r="C415" s="44" t="str">
        <f>IFERROR(VLOOKUP(tbl_Afwijkendeformaten[[#This Row],[Formaat (l x b x h)]],tbl_KeuzelijstFormaten[],2,FALSE),"")</f>
        <v>270-340</v>
      </c>
      <c r="D415" s="44">
        <f>IFERROR(VLOOKUP(tbl_Afwijkendeformaten[[#This Row],[Formaat (l x b x h)]],tbl_KeuzelijstFormaten[],3,FALSE),"")</f>
        <v>485</v>
      </c>
      <c r="E415" s="44">
        <f>IFERROR(VLOOKUP(tbl_Afwijkendeformaten[[#This Row],[Formaat (l x b x h)]],tbl_KeuzelijstFormaten[],4,FALSE),"")</f>
        <v>50</v>
      </c>
      <c r="F415" s="34" t="str">
        <f>IFERROR(VLOOKUP(tbl_Afwijkendeformaten[[#This Row],[Formaat (l x b x h)]],tbl_KeuzelijstFormaten[],5,FALSE),"")</f>
        <v>boek (krantenknipsels)</v>
      </c>
      <c r="G415" s="34" t="s">
        <v>28</v>
      </c>
      <c r="H415" s="34" t="s">
        <v>29</v>
      </c>
      <c r="I415" s="43">
        <v>19</v>
      </c>
      <c r="J415" s="43" t="s">
        <v>33</v>
      </c>
      <c r="K415" s="43" t="s">
        <v>5</v>
      </c>
      <c r="L415" s="43">
        <v>6</v>
      </c>
    </row>
  </sheetData>
  <sheetProtection selectLockedCells="1"/>
  <phoneticPr fontId="3" type="noConversion"/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1DE6716-F279-4C09-84FE-91981839CA82}">
          <x14:formula1>
            <xm:f>Basisinformatie!$B$3:$B$5</xm:f>
          </x14:formula1>
          <xm:sqref>G48 G3:G35 G387 G370 G303 G293 G285:G286 G273 G259 G204 G198:G199 G189 G181:G183 G178:G179 G176 G170:G174 G143 G116 G114 G108 G106 G104 G98 G94:G95 G87 G72 G70 G51</xm:sqref>
        </x14:dataValidation>
        <x14:dataValidation type="list" allowBlank="1" showInputMessage="1" showErrorMessage="1" xr:uid="{9B2EABC7-7FE2-4D04-98FF-A62741118586}">
          <x14:formula1>
            <xm:f>Basisinformatie!$D$3:$D$122</xm:f>
          </x14:formula1>
          <xm:sqref>B3:B415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89F75-12B8-4411-A8E2-8F2301FEF70C}">
  <dimension ref="A1:N216"/>
  <sheetViews>
    <sheetView topLeftCell="A65" workbookViewId="0">
      <selection activeCell="G110" sqref="G110"/>
    </sheetView>
  </sheetViews>
  <sheetFormatPr defaultRowHeight="15" x14ac:dyDescent="0.25"/>
  <cols>
    <col min="2" max="2" width="27.28515625" customWidth="1"/>
    <col min="3" max="3" width="9.85546875" customWidth="1"/>
    <col min="4" max="4" width="18.5703125" customWidth="1"/>
    <col min="5" max="5" width="19.140625" customWidth="1"/>
    <col min="6" max="6" width="20" customWidth="1"/>
    <col min="7" max="7" width="13.140625" customWidth="1"/>
    <col min="8" max="8" width="36.85546875" style="1" customWidth="1"/>
    <col min="9" max="9" width="17.28515625" style="1" customWidth="1"/>
    <col min="10" max="10" width="13.140625" customWidth="1"/>
    <col min="11" max="11" width="11.85546875" customWidth="1"/>
    <col min="12" max="12" width="18.140625" customWidth="1"/>
    <col min="13" max="13" width="18.42578125" customWidth="1"/>
  </cols>
  <sheetData>
    <row r="1" spans="2:12" s="4" customFormat="1" ht="37.5" customHeight="1" x14ac:dyDescent="0.25">
      <c r="B1" s="7" t="s">
        <v>141</v>
      </c>
      <c r="D1" s="54" t="s">
        <v>142</v>
      </c>
      <c r="E1" s="55"/>
      <c r="F1" s="55"/>
      <c r="G1" s="55"/>
      <c r="H1" s="18"/>
      <c r="I1" s="18"/>
      <c r="J1" s="54" t="s">
        <v>143</v>
      </c>
      <c r="K1" s="54"/>
      <c r="L1" s="54"/>
    </row>
    <row r="2" spans="2:12" s="4" customFormat="1" ht="18.75" x14ac:dyDescent="0.25">
      <c r="B2" s="7"/>
      <c r="D2" s="8" t="s">
        <v>144</v>
      </c>
      <c r="E2" s="9" t="s">
        <v>145</v>
      </c>
      <c r="F2" s="9" t="s">
        <v>146</v>
      </c>
      <c r="G2" s="9" t="s">
        <v>147</v>
      </c>
      <c r="H2" s="19" t="s">
        <v>21</v>
      </c>
      <c r="I2" s="18"/>
      <c r="J2" s="10"/>
      <c r="K2" s="10"/>
      <c r="L2" s="10"/>
    </row>
    <row r="3" spans="2:12" x14ac:dyDescent="0.25">
      <c r="B3" s="5" t="s">
        <v>28</v>
      </c>
      <c r="D3" s="13" t="s">
        <v>27</v>
      </c>
      <c r="E3" s="25">
        <v>105</v>
      </c>
      <c r="F3" s="25">
        <v>165</v>
      </c>
      <c r="G3" s="25">
        <v>140</v>
      </c>
      <c r="H3" s="20" t="s">
        <v>148</v>
      </c>
      <c r="I3" s="20"/>
      <c r="J3" s="6">
        <v>40</v>
      </c>
      <c r="K3" s="6">
        <v>97</v>
      </c>
      <c r="L3" s="6">
        <v>27</v>
      </c>
    </row>
    <row r="4" spans="2:12" x14ac:dyDescent="0.25">
      <c r="B4" s="5" t="s">
        <v>104</v>
      </c>
      <c r="D4" s="13" t="s">
        <v>32</v>
      </c>
      <c r="E4" s="25">
        <v>125</v>
      </c>
      <c r="F4" s="25">
        <v>220</v>
      </c>
      <c r="G4" s="25">
        <v>155</v>
      </c>
      <c r="H4" s="20" t="s">
        <v>34</v>
      </c>
      <c r="I4" s="20"/>
      <c r="J4" s="11" t="s">
        <v>149</v>
      </c>
      <c r="K4" s="11" t="s">
        <v>150</v>
      </c>
      <c r="L4" s="11" t="s">
        <v>151</v>
      </c>
    </row>
    <row r="5" spans="2:12" x14ac:dyDescent="0.25">
      <c r="B5" s="5" t="s">
        <v>58</v>
      </c>
      <c r="D5" s="13" t="s">
        <v>36</v>
      </c>
      <c r="E5" s="25">
        <v>155</v>
      </c>
      <c r="F5" s="25">
        <v>210</v>
      </c>
      <c r="G5" s="25">
        <v>45</v>
      </c>
      <c r="H5" s="20" t="s">
        <v>152</v>
      </c>
    </row>
    <row r="6" spans="2:12" x14ac:dyDescent="0.25">
      <c r="D6" s="13" t="s">
        <v>37</v>
      </c>
      <c r="E6" s="25">
        <v>160</v>
      </c>
      <c r="F6" s="25">
        <v>500</v>
      </c>
      <c r="G6" s="25">
        <v>140</v>
      </c>
      <c r="H6" s="20" t="s">
        <v>153</v>
      </c>
    </row>
    <row r="7" spans="2:12" x14ac:dyDescent="0.25">
      <c r="D7" s="13" t="s">
        <v>38</v>
      </c>
      <c r="E7" s="25">
        <v>170</v>
      </c>
      <c r="F7" s="25">
        <v>45</v>
      </c>
      <c r="G7" s="25">
        <v>295</v>
      </c>
      <c r="H7" s="20" t="s">
        <v>154</v>
      </c>
    </row>
    <row r="8" spans="2:12" x14ac:dyDescent="0.25">
      <c r="D8" s="13" t="s">
        <v>39</v>
      </c>
      <c r="E8" s="25">
        <v>180</v>
      </c>
      <c r="F8" s="25">
        <v>120</v>
      </c>
      <c r="G8" s="25">
        <v>230</v>
      </c>
      <c r="H8" s="22" t="s">
        <v>34</v>
      </c>
    </row>
    <row r="9" spans="2:12" x14ac:dyDescent="0.25">
      <c r="D9" s="13" t="s">
        <v>40</v>
      </c>
      <c r="E9" s="25">
        <v>180</v>
      </c>
      <c r="F9" s="25">
        <v>235</v>
      </c>
      <c r="G9" s="25">
        <v>105</v>
      </c>
      <c r="H9" s="22" t="s">
        <v>148</v>
      </c>
    </row>
    <row r="10" spans="2:12" x14ac:dyDescent="0.25">
      <c r="D10" s="13" t="s">
        <v>41</v>
      </c>
      <c r="E10" s="25">
        <v>220</v>
      </c>
      <c r="F10" s="25">
        <v>300</v>
      </c>
      <c r="G10" s="25">
        <v>45</v>
      </c>
      <c r="H10" s="22" t="s">
        <v>155</v>
      </c>
    </row>
    <row r="11" spans="2:12" x14ac:dyDescent="0.25">
      <c r="D11" s="13" t="s">
        <v>42</v>
      </c>
      <c r="E11" s="25">
        <v>225</v>
      </c>
      <c r="F11" s="25">
        <v>165</v>
      </c>
      <c r="G11" s="25">
        <v>225</v>
      </c>
      <c r="H11" s="22" t="s">
        <v>34</v>
      </c>
    </row>
    <row r="12" spans="2:12" x14ac:dyDescent="0.25">
      <c r="D12" s="13" t="s">
        <v>43</v>
      </c>
      <c r="E12" s="25">
        <v>280</v>
      </c>
      <c r="F12" s="25">
        <v>350</v>
      </c>
      <c r="G12" s="25">
        <v>45</v>
      </c>
      <c r="H12" s="22" t="s">
        <v>156</v>
      </c>
    </row>
    <row r="13" spans="2:12" x14ac:dyDescent="0.25">
      <c r="D13" s="13" t="s">
        <v>44</v>
      </c>
      <c r="E13" s="25">
        <v>280</v>
      </c>
      <c r="F13" s="25">
        <v>370</v>
      </c>
      <c r="G13" s="25">
        <v>125</v>
      </c>
      <c r="H13" s="22" t="s">
        <v>152</v>
      </c>
    </row>
    <row r="14" spans="2:12" x14ac:dyDescent="0.25">
      <c r="D14" s="13" t="s">
        <v>157</v>
      </c>
      <c r="E14" s="25">
        <v>285</v>
      </c>
      <c r="F14" s="25">
        <v>360</v>
      </c>
      <c r="G14" s="25">
        <v>45</v>
      </c>
      <c r="H14" s="22" t="s">
        <v>152</v>
      </c>
    </row>
    <row r="15" spans="2:12" x14ac:dyDescent="0.25">
      <c r="D15" s="13" t="s">
        <v>46</v>
      </c>
      <c r="E15" s="25">
        <v>290</v>
      </c>
      <c r="F15" s="25" t="s">
        <v>14</v>
      </c>
      <c r="G15" s="25">
        <v>415</v>
      </c>
      <c r="H15" s="22" t="s">
        <v>158</v>
      </c>
    </row>
    <row r="16" spans="2:12" x14ac:dyDescent="0.25">
      <c r="D16" s="13" t="s">
        <v>45</v>
      </c>
      <c r="E16" s="25">
        <v>290</v>
      </c>
      <c r="F16" s="25">
        <v>425</v>
      </c>
      <c r="G16" s="25">
        <v>100</v>
      </c>
      <c r="H16" s="22" t="s">
        <v>159</v>
      </c>
    </row>
    <row r="17" spans="4:8" x14ac:dyDescent="0.25">
      <c r="D17" s="13" t="s">
        <v>160</v>
      </c>
      <c r="E17" s="25">
        <v>290</v>
      </c>
      <c r="F17" s="25">
        <v>160</v>
      </c>
      <c r="G17" s="25">
        <v>65</v>
      </c>
      <c r="H17" s="22" t="s">
        <v>152</v>
      </c>
    </row>
    <row r="18" spans="4:8" x14ac:dyDescent="0.25">
      <c r="D18" s="13" t="s">
        <v>47</v>
      </c>
      <c r="E18" s="25">
        <v>295</v>
      </c>
      <c r="F18" s="25">
        <v>430</v>
      </c>
      <c r="G18" s="25">
        <v>145</v>
      </c>
      <c r="H18" s="22" t="s">
        <v>159</v>
      </c>
    </row>
    <row r="19" spans="4:8" x14ac:dyDescent="0.25">
      <c r="D19" s="13" t="s">
        <v>49</v>
      </c>
      <c r="E19" s="25">
        <v>300</v>
      </c>
      <c r="F19" s="25">
        <v>425</v>
      </c>
      <c r="G19" s="25">
        <v>80</v>
      </c>
      <c r="H19" s="22" t="s">
        <v>161</v>
      </c>
    </row>
    <row r="20" spans="4:8" x14ac:dyDescent="0.25">
      <c r="D20" s="13" t="s">
        <v>50</v>
      </c>
      <c r="E20" s="25">
        <v>310</v>
      </c>
      <c r="F20" s="25">
        <v>410</v>
      </c>
      <c r="G20" s="25">
        <v>175</v>
      </c>
      <c r="H20" s="22" t="s">
        <v>156</v>
      </c>
    </row>
    <row r="21" spans="4:8" x14ac:dyDescent="0.25">
      <c r="D21" s="13" t="s">
        <v>51</v>
      </c>
      <c r="E21" s="25">
        <v>315</v>
      </c>
      <c r="F21" s="25">
        <v>450</v>
      </c>
      <c r="G21" s="25">
        <v>135</v>
      </c>
      <c r="H21" s="22" t="s">
        <v>162</v>
      </c>
    </row>
    <row r="22" spans="4:8" x14ac:dyDescent="0.25">
      <c r="D22" s="13" t="s">
        <v>56</v>
      </c>
      <c r="E22" s="25">
        <v>320</v>
      </c>
      <c r="F22" s="25">
        <v>460</v>
      </c>
      <c r="G22" s="25">
        <v>65</v>
      </c>
      <c r="H22" s="22" t="s">
        <v>156</v>
      </c>
    </row>
    <row r="23" spans="4:8" x14ac:dyDescent="0.25">
      <c r="D23" s="13" t="s">
        <v>60</v>
      </c>
      <c r="E23" s="25">
        <v>320</v>
      </c>
      <c r="F23" s="25">
        <v>470</v>
      </c>
      <c r="G23" s="25">
        <v>115</v>
      </c>
      <c r="H23" s="22" t="s">
        <v>156</v>
      </c>
    </row>
    <row r="24" spans="4:8" x14ac:dyDescent="0.25">
      <c r="D24" s="13" t="s">
        <v>55</v>
      </c>
      <c r="E24" s="25">
        <v>320</v>
      </c>
      <c r="F24" s="25">
        <v>445</v>
      </c>
      <c r="G24" s="25">
        <v>65</v>
      </c>
      <c r="H24" s="22" t="s">
        <v>156</v>
      </c>
    </row>
    <row r="25" spans="4:8" x14ac:dyDescent="0.25">
      <c r="D25" s="13" t="s">
        <v>54</v>
      </c>
      <c r="E25" s="25">
        <v>320</v>
      </c>
      <c r="F25" s="25">
        <v>430</v>
      </c>
      <c r="G25" s="25">
        <v>135</v>
      </c>
      <c r="H25" s="22" t="s">
        <v>156</v>
      </c>
    </row>
    <row r="26" spans="4:8" x14ac:dyDescent="0.25">
      <c r="D26" s="13" t="s">
        <v>62</v>
      </c>
      <c r="E26" s="25">
        <v>320</v>
      </c>
      <c r="F26" s="25">
        <v>495</v>
      </c>
      <c r="G26" s="25">
        <v>120</v>
      </c>
      <c r="H26" s="22" t="s">
        <v>156</v>
      </c>
    </row>
    <row r="27" spans="4:8" x14ac:dyDescent="0.25">
      <c r="D27" s="13" t="s">
        <v>65</v>
      </c>
      <c r="E27" s="25">
        <v>320</v>
      </c>
      <c r="F27" s="25">
        <v>620</v>
      </c>
      <c r="G27" s="25">
        <v>70</v>
      </c>
      <c r="H27" s="22" t="s">
        <v>156</v>
      </c>
    </row>
    <row r="28" spans="4:8" x14ac:dyDescent="0.25">
      <c r="D28" s="13" t="s">
        <v>59</v>
      </c>
      <c r="E28" s="25">
        <v>320</v>
      </c>
      <c r="F28" s="25">
        <v>465</v>
      </c>
      <c r="G28" s="25">
        <v>120</v>
      </c>
      <c r="H28" s="22" t="s">
        <v>159</v>
      </c>
    </row>
    <row r="29" spans="4:8" x14ac:dyDescent="0.25">
      <c r="D29" s="13" t="s">
        <v>63</v>
      </c>
      <c r="E29" s="25">
        <v>320</v>
      </c>
      <c r="F29" s="25">
        <v>505</v>
      </c>
      <c r="G29" s="25">
        <v>95</v>
      </c>
      <c r="H29" s="22" t="s">
        <v>159</v>
      </c>
    </row>
    <row r="30" spans="4:8" x14ac:dyDescent="0.25">
      <c r="D30" s="30" t="s">
        <v>52</v>
      </c>
      <c r="E30" s="31">
        <v>320</v>
      </c>
      <c r="F30" s="31">
        <v>380</v>
      </c>
      <c r="G30" s="31">
        <v>50</v>
      </c>
      <c r="H30" s="32" t="s">
        <v>152</v>
      </c>
    </row>
    <row r="31" spans="4:8" x14ac:dyDescent="0.25">
      <c r="D31" s="13" t="s">
        <v>64</v>
      </c>
      <c r="E31" s="25">
        <v>320</v>
      </c>
      <c r="F31" s="25">
        <v>560</v>
      </c>
      <c r="G31" s="25">
        <v>65</v>
      </c>
      <c r="H31" s="22" t="s">
        <v>152</v>
      </c>
    </row>
    <row r="32" spans="4:8" x14ac:dyDescent="0.25">
      <c r="D32" s="13" t="s">
        <v>61</v>
      </c>
      <c r="E32" s="25">
        <v>320</v>
      </c>
      <c r="F32" s="25">
        <v>490</v>
      </c>
      <c r="G32" s="25">
        <v>60</v>
      </c>
      <c r="H32" s="22" t="s">
        <v>152</v>
      </c>
    </row>
    <row r="33" spans="1:14" x14ac:dyDescent="0.25">
      <c r="D33" s="13" t="s">
        <v>53</v>
      </c>
      <c r="E33" s="25">
        <v>320</v>
      </c>
      <c r="F33" s="25">
        <v>425</v>
      </c>
      <c r="G33" s="25">
        <v>35</v>
      </c>
      <c r="H33" s="22" t="s">
        <v>156</v>
      </c>
    </row>
    <row r="34" spans="1:14" x14ac:dyDescent="0.25">
      <c r="D34" s="13" t="s">
        <v>66</v>
      </c>
      <c r="E34" s="25">
        <v>325</v>
      </c>
      <c r="F34" s="25">
        <v>470</v>
      </c>
      <c r="G34" s="25">
        <v>118</v>
      </c>
      <c r="H34" s="22" t="s">
        <v>159</v>
      </c>
    </row>
    <row r="35" spans="1:14" x14ac:dyDescent="0.25">
      <c r="D35" s="13" t="s">
        <v>69</v>
      </c>
      <c r="E35" s="25">
        <v>330</v>
      </c>
      <c r="F35" s="25">
        <v>470</v>
      </c>
      <c r="G35" s="25">
        <v>115</v>
      </c>
      <c r="H35" s="22" t="s">
        <v>156</v>
      </c>
    </row>
    <row r="36" spans="1:14" x14ac:dyDescent="0.25">
      <c r="D36" s="13" t="s">
        <v>68</v>
      </c>
      <c r="E36" s="25">
        <v>330</v>
      </c>
      <c r="F36" s="25">
        <v>430</v>
      </c>
      <c r="G36" s="25">
        <v>135</v>
      </c>
      <c r="H36" s="22" t="s">
        <v>159</v>
      </c>
    </row>
    <row r="37" spans="1:14" x14ac:dyDescent="0.25">
      <c r="D37" s="13" t="s">
        <v>67</v>
      </c>
      <c r="E37" s="25">
        <v>330</v>
      </c>
      <c r="F37" s="25">
        <v>425</v>
      </c>
      <c r="G37" s="25">
        <v>140</v>
      </c>
      <c r="H37" s="22" t="s">
        <v>159</v>
      </c>
    </row>
    <row r="38" spans="1:14" x14ac:dyDescent="0.25">
      <c r="D38" s="13" t="s">
        <v>70</v>
      </c>
      <c r="E38" s="25">
        <v>335</v>
      </c>
      <c r="F38" s="25">
        <v>465</v>
      </c>
      <c r="G38" s="25">
        <v>150</v>
      </c>
      <c r="H38" s="22" t="s">
        <v>162</v>
      </c>
    </row>
    <row r="39" spans="1:14" x14ac:dyDescent="0.25">
      <c r="D39" s="13" t="s">
        <v>71</v>
      </c>
      <c r="E39" s="25">
        <v>340</v>
      </c>
      <c r="F39" s="25">
        <v>345</v>
      </c>
      <c r="G39" s="25">
        <v>60</v>
      </c>
      <c r="H39" s="22" t="s">
        <v>156</v>
      </c>
    </row>
    <row r="40" spans="1:14" x14ac:dyDescent="0.25">
      <c r="D40" s="30" t="s">
        <v>163</v>
      </c>
      <c r="E40" s="31">
        <v>340</v>
      </c>
      <c r="F40" s="31">
        <v>65</v>
      </c>
      <c r="G40" s="31">
        <v>335</v>
      </c>
      <c r="H40" s="32" t="s">
        <v>164</v>
      </c>
    </row>
    <row r="41" spans="1:14" x14ac:dyDescent="0.25">
      <c r="D41" s="13" t="s">
        <v>74</v>
      </c>
      <c r="E41" s="25">
        <v>350</v>
      </c>
      <c r="F41" s="25">
        <v>495</v>
      </c>
      <c r="G41" s="25">
        <v>65</v>
      </c>
      <c r="H41" s="22" t="s">
        <v>156</v>
      </c>
    </row>
    <row r="42" spans="1:14" ht="15" customHeight="1" x14ac:dyDescent="0.25">
      <c r="A42" s="23"/>
      <c r="B42" s="23"/>
      <c r="C42" s="23"/>
      <c r="D42" s="13" t="s">
        <v>72</v>
      </c>
      <c r="E42" s="25">
        <v>350</v>
      </c>
      <c r="F42" s="25">
        <v>490</v>
      </c>
      <c r="G42" s="25">
        <v>60</v>
      </c>
      <c r="H42" s="22" t="s">
        <v>152</v>
      </c>
      <c r="J42" s="23"/>
      <c r="K42" s="23"/>
      <c r="L42" s="23"/>
      <c r="M42" s="23"/>
      <c r="N42" s="23"/>
    </row>
    <row r="43" spans="1:14" ht="15" customHeight="1" x14ac:dyDescent="0.25">
      <c r="A43" s="23"/>
      <c r="B43" s="23"/>
      <c r="C43" s="23"/>
      <c r="D43" s="13" t="s">
        <v>75</v>
      </c>
      <c r="E43" s="25">
        <v>355</v>
      </c>
      <c r="F43" s="25">
        <v>495</v>
      </c>
      <c r="G43" s="25">
        <v>60</v>
      </c>
      <c r="H43" s="22" t="s">
        <v>156</v>
      </c>
      <c r="J43" s="23"/>
      <c r="K43" s="23"/>
      <c r="L43" s="23"/>
      <c r="M43" s="23"/>
      <c r="N43" s="23"/>
    </row>
    <row r="44" spans="1:14" ht="15" customHeight="1" x14ac:dyDescent="0.25">
      <c r="A44" s="23"/>
      <c r="B44" s="23"/>
      <c r="C44" s="23"/>
      <c r="D44" s="13" t="s">
        <v>76</v>
      </c>
      <c r="E44" s="25">
        <v>355</v>
      </c>
      <c r="F44" s="25">
        <v>495</v>
      </c>
      <c r="G44" s="25">
        <v>30</v>
      </c>
      <c r="H44" s="22" t="s">
        <v>156</v>
      </c>
      <c r="J44" s="23"/>
      <c r="K44" s="23"/>
      <c r="L44" s="23"/>
      <c r="M44" s="23"/>
      <c r="N44" s="23"/>
    </row>
    <row r="45" spans="1:14" ht="15" customHeight="1" x14ac:dyDescent="0.25">
      <c r="A45" s="23"/>
      <c r="B45" s="23"/>
      <c r="C45" s="23"/>
      <c r="D45" s="13" t="s">
        <v>80</v>
      </c>
      <c r="E45" s="25">
        <v>360</v>
      </c>
      <c r="F45" s="25">
        <v>500</v>
      </c>
      <c r="G45" s="25">
        <v>65</v>
      </c>
      <c r="H45" s="22" t="s">
        <v>156</v>
      </c>
      <c r="J45" s="23"/>
      <c r="K45" s="23"/>
      <c r="L45" s="23"/>
      <c r="M45" s="23"/>
      <c r="N45" s="23"/>
    </row>
    <row r="46" spans="1:14" ht="15" customHeight="1" x14ac:dyDescent="0.25">
      <c r="A46" s="23"/>
      <c r="B46" s="23"/>
      <c r="C46" s="23"/>
      <c r="D46" s="13" t="s">
        <v>78</v>
      </c>
      <c r="E46" s="25">
        <v>360</v>
      </c>
      <c r="F46" s="25">
        <v>480</v>
      </c>
      <c r="G46" s="25">
        <v>15</v>
      </c>
      <c r="H46" s="22" t="s">
        <v>155</v>
      </c>
      <c r="J46" s="23"/>
      <c r="K46" s="23"/>
      <c r="L46" s="23"/>
      <c r="M46" s="23"/>
      <c r="N46" s="23"/>
    </row>
    <row r="47" spans="1:14" ht="15" customHeight="1" x14ac:dyDescent="0.25">
      <c r="A47" s="23"/>
      <c r="B47" s="23"/>
      <c r="C47" s="23"/>
      <c r="D47" s="13" t="s">
        <v>79</v>
      </c>
      <c r="E47" s="25">
        <v>360</v>
      </c>
      <c r="F47" s="25">
        <v>480</v>
      </c>
      <c r="G47" s="25">
        <v>30</v>
      </c>
      <c r="H47" s="22" t="s">
        <v>155</v>
      </c>
      <c r="J47" s="23"/>
      <c r="K47" s="23"/>
      <c r="L47" s="23"/>
      <c r="M47" s="23"/>
      <c r="N47" s="23"/>
    </row>
    <row r="48" spans="1:14" ht="15" customHeight="1" x14ac:dyDescent="0.25">
      <c r="A48" s="23"/>
      <c r="B48" s="23"/>
      <c r="C48" s="23"/>
      <c r="D48" s="13" t="s">
        <v>77</v>
      </c>
      <c r="E48" s="25">
        <v>360</v>
      </c>
      <c r="F48" s="25">
        <v>360</v>
      </c>
      <c r="G48" s="25">
        <v>25</v>
      </c>
      <c r="H48" s="22" t="s">
        <v>165</v>
      </c>
      <c r="J48" s="23"/>
      <c r="K48" s="23"/>
      <c r="L48" s="23"/>
      <c r="M48" s="23"/>
      <c r="N48" s="23"/>
    </row>
    <row r="49" spans="1:14" ht="15" customHeight="1" x14ac:dyDescent="0.25">
      <c r="A49" s="23"/>
      <c r="B49" s="23"/>
      <c r="C49" s="23"/>
      <c r="D49" s="13" t="s">
        <v>166</v>
      </c>
      <c r="E49" s="25">
        <v>360</v>
      </c>
      <c r="F49" s="25">
        <v>410</v>
      </c>
      <c r="G49" s="25">
        <v>300</v>
      </c>
      <c r="H49" s="22" t="s">
        <v>167</v>
      </c>
      <c r="J49" s="23"/>
      <c r="K49" s="23"/>
      <c r="L49" s="23"/>
      <c r="M49" s="23"/>
      <c r="N49" s="23"/>
    </row>
    <row r="50" spans="1:14" ht="15" customHeight="1" x14ac:dyDescent="0.25">
      <c r="A50" s="23"/>
      <c r="B50" s="23"/>
      <c r="C50" s="23"/>
      <c r="D50" s="13" t="s">
        <v>82</v>
      </c>
      <c r="E50" s="25">
        <v>365</v>
      </c>
      <c r="F50" s="25">
        <v>605</v>
      </c>
      <c r="G50" s="25">
        <v>40</v>
      </c>
      <c r="H50" s="22" t="s">
        <v>156</v>
      </c>
      <c r="J50" s="23"/>
      <c r="K50" s="23"/>
      <c r="L50" s="23"/>
      <c r="M50" s="23"/>
      <c r="N50" s="23"/>
    </row>
    <row r="51" spans="1:14" ht="15" customHeight="1" x14ac:dyDescent="0.25">
      <c r="A51" s="23"/>
      <c r="B51" s="23"/>
      <c r="C51" s="23"/>
      <c r="D51" s="13" t="s">
        <v>81</v>
      </c>
      <c r="E51" s="25">
        <v>365</v>
      </c>
      <c r="F51" s="25">
        <v>530</v>
      </c>
      <c r="G51" s="25">
        <v>60</v>
      </c>
      <c r="H51" s="22" t="s">
        <v>156</v>
      </c>
      <c r="J51" s="23"/>
      <c r="K51" s="23"/>
      <c r="L51" s="23"/>
      <c r="M51" s="23"/>
      <c r="N51" s="23"/>
    </row>
    <row r="52" spans="1:14" ht="15" customHeight="1" x14ac:dyDescent="0.25">
      <c r="A52" s="23"/>
      <c r="B52" s="23"/>
      <c r="C52" s="23"/>
      <c r="D52" s="13" t="s">
        <v>83</v>
      </c>
      <c r="E52" s="25">
        <v>370</v>
      </c>
      <c r="F52" s="25">
        <v>165</v>
      </c>
      <c r="G52" s="25">
        <v>120</v>
      </c>
      <c r="H52" s="22" t="s">
        <v>168</v>
      </c>
      <c r="J52" s="23"/>
      <c r="K52" s="23"/>
      <c r="L52" s="23"/>
      <c r="M52" s="23"/>
      <c r="N52" s="23"/>
    </row>
    <row r="53" spans="1:14" ht="15" customHeight="1" x14ac:dyDescent="0.25">
      <c r="A53" s="23"/>
      <c r="B53" s="23"/>
      <c r="C53" s="23"/>
      <c r="D53" s="13" t="s">
        <v>84</v>
      </c>
      <c r="E53" s="25">
        <v>375</v>
      </c>
      <c r="F53" s="25">
        <v>500</v>
      </c>
      <c r="G53" s="25">
        <v>120</v>
      </c>
      <c r="H53" s="22" t="s">
        <v>156</v>
      </c>
      <c r="J53" s="23"/>
      <c r="K53" s="23"/>
      <c r="L53" s="23"/>
      <c r="M53" s="23"/>
      <c r="N53" s="23"/>
    </row>
    <row r="54" spans="1:14" ht="18.75" x14ac:dyDescent="0.25">
      <c r="A54" s="23"/>
      <c r="B54" s="23"/>
      <c r="C54" s="23"/>
      <c r="D54" s="13" t="s">
        <v>85</v>
      </c>
      <c r="E54" s="25">
        <v>380</v>
      </c>
      <c r="F54" s="25">
        <v>275</v>
      </c>
      <c r="G54" s="25">
        <v>140</v>
      </c>
      <c r="H54" s="22" t="s">
        <v>156</v>
      </c>
      <c r="J54" s="23"/>
      <c r="K54" s="23"/>
      <c r="L54" s="23"/>
      <c r="M54" s="23"/>
      <c r="N54" s="23"/>
    </row>
    <row r="55" spans="1:14" ht="18.75" x14ac:dyDescent="0.25">
      <c r="A55" s="24"/>
      <c r="B55" s="24"/>
      <c r="C55" s="24"/>
      <c r="D55" s="13" t="s">
        <v>88</v>
      </c>
      <c r="E55" s="25">
        <v>380</v>
      </c>
      <c r="F55" s="25" t="s">
        <v>16</v>
      </c>
      <c r="G55" s="25">
        <v>540</v>
      </c>
      <c r="H55" s="22" t="s">
        <v>158</v>
      </c>
      <c r="J55" s="23"/>
      <c r="K55" s="23"/>
      <c r="L55" s="23"/>
      <c r="M55" s="23"/>
      <c r="N55" s="23"/>
    </row>
    <row r="56" spans="1:14" ht="18.75" customHeight="1" x14ac:dyDescent="0.25">
      <c r="A56" s="24"/>
      <c r="B56" s="24"/>
      <c r="C56" s="24"/>
      <c r="D56" s="13" t="s">
        <v>86</v>
      </c>
      <c r="E56" s="25">
        <v>380</v>
      </c>
      <c r="F56" s="25">
        <v>500</v>
      </c>
      <c r="G56" s="25">
        <v>130</v>
      </c>
      <c r="H56" s="22" t="s">
        <v>152</v>
      </c>
    </row>
    <row r="57" spans="1:14" ht="18.75" customHeight="1" x14ac:dyDescent="0.25">
      <c r="A57" s="24"/>
      <c r="B57" s="24"/>
      <c r="C57" s="24"/>
      <c r="D57" s="13" t="s">
        <v>90</v>
      </c>
      <c r="E57" s="25">
        <v>385</v>
      </c>
      <c r="F57" s="25">
        <v>235</v>
      </c>
      <c r="G57" s="25">
        <v>165</v>
      </c>
      <c r="H57" s="22" t="s">
        <v>153</v>
      </c>
    </row>
    <row r="58" spans="1:14" ht="18.75" customHeight="1" x14ac:dyDescent="0.25">
      <c r="A58" s="24"/>
      <c r="B58" s="24"/>
      <c r="C58" s="24"/>
      <c r="D58" s="13" t="s">
        <v>94</v>
      </c>
      <c r="E58" s="25">
        <v>385</v>
      </c>
      <c r="F58" s="25">
        <v>550</v>
      </c>
      <c r="G58" s="25">
        <v>120</v>
      </c>
      <c r="H58" s="22" t="s">
        <v>156</v>
      </c>
    </row>
    <row r="59" spans="1:14" ht="18.75" customHeight="1" x14ac:dyDescent="0.25">
      <c r="A59" s="24"/>
      <c r="B59" s="24"/>
      <c r="C59" s="24"/>
      <c r="D59" s="13" t="s">
        <v>89</v>
      </c>
      <c r="E59" s="25">
        <v>385</v>
      </c>
      <c r="F59" s="25">
        <v>185</v>
      </c>
      <c r="G59" s="25">
        <v>120</v>
      </c>
      <c r="H59" s="22" t="s">
        <v>153</v>
      </c>
    </row>
    <row r="60" spans="1:14" ht="18.75" customHeight="1" x14ac:dyDescent="0.25">
      <c r="A60" s="24"/>
      <c r="B60" s="24"/>
      <c r="C60" s="24"/>
      <c r="D60" s="13" t="s">
        <v>96</v>
      </c>
      <c r="E60" s="25">
        <v>385</v>
      </c>
      <c r="F60" s="25">
        <v>550</v>
      </c>
      <c r="G60" s="25">
        <v>160</v>
      </c>
      <c r="H60" s="22" t="s">
        <v>162</v>
      </c>
    </row>
    <row r="61" spans="1:14" ht="18.75" customHeight="1" x14ac:dyDescent="0.25">
      <c r="A61" s="24"/>
      <c r="B61" s="24"/>
      <c r="C61" s="24"/>
      <c r="D61" s="13" t="s">
        <v>92</v>
      </c>
      <c r="E61" s="25">
        <v>385</v>
      </c>
      <c r="F61" s="25">
        <v>480</v>
      </c>
      <c r="G61" s="25">
        <v>200</v>
      </c>
      <c r="H61" s="22" t="s">
        <v>156</v>
      </c>
    </row>
    <row r="62" spans="1:14" ht="18.75" customHeight="1" x14ac:dyDescent="0.25">
      <c r="A62" s="24"/>
      <c r="B62" s="24"/>
      <c r="C62" s="24"/>
      <c r="D62" s="13" t="s">
        <v>93</v>
      </c>
      <c r="E62" s="25">
        <v>385</v>
      </c>
      <c r="F62" s="25">
        <v>485</v>
      </c>
      <c r="G62" s="25">
        <v>270</v>
      </c>
      <c r="H62" s="22" t="s">
        <v>156</v>
      </c>
    </row>
    <row r="63" spans="1:14" ht="18.75" customHeight="1" x14ac:dyDescent="0.25">
      <c r="A63" s="24"/>
      <c r="B63" s="24"/>
      <c r="C63" s="24"/>
      <c r="D63" s="13" t="s">
        <v>169</v>
      </c>
      <c r="E63" s="25">
        <v>385</v>
      </c>
      <c r="F63" s="25">
        <v>485</v>
      </c>
      <c r="G63" s="25">
        <v>270</v>
      </c>
      <c r="H63" s="22" t="s">
        <v>156</v>
      </c>
    </row>
    <row r="64" spans="1:14" ht="18.75" customHeight="1" x14ac:dyDescent="0.25">
      <c r="A64" s="24"/>
      <c r="B64" s="24"/>
      <c r="C64" s="24"/>
      <c r="D64" s="13" t="s">
        <v>91</v>
      </c>
      <c r="E64" s="25">
        <v>385</v>
      </c>
      <c r="F64" s="25">
        <v>350</v>
      </c>
      <c r="G64" s="25">
        <v>30</v>
      </c>
      <c r="H64" s="22" t="s">
        <v>155</v>
      </c>
    </row>
    <row r="65" spans="1:8" ht="18.75" customHeight="1" x14ac:dyDescent="0.25">
      <c r="A65" s="24"/>
      <c r="B65" s="24"/>
      <c r="C65" s="24"/>
      <c r="D65" s="13" t="s">
        <v>105</v>
      </c>
      <c r="E65" s="25">
        <v>390</v>
      </c>
      <c r="F65" s="25">
        <v>560</v>
      </c>
      <c r="G65" s="25">
        <v>65</v>
      </c>
      <c r="H65" s="22" t="s">
        <v>156</v>
      </c>
    </row>
    <row r="66" spans="1:8" ht="18.75" customHeight="1" x14ac:dyDescent="0.25">
      <c r="A66" s="24"/>
      <c r="B66" s="24"/>
      <c r="C66" s="24"/>
      <c r="D66" s="13" t="s">
        <v>99</v>
      </c>
      <c r="E66" s="25">
        <v>390</v>
      </c>
      <c r="F66" s="25">
        <v>270</v>
      </c>
      <c r="G66" s="25">
        <v>190</v>
      </c>
      <c r="H66" s="22" t="s">
        <v>153</v>
      </c>
    </row>
    <row r="67" spans="1:8" ht="15" customHeight="1" x14ac:dyDescent="0.25">
      <c r="A67" s="24"/>
      <c r="B67" s="24"/>
      <c r="C67" s="24"/>
      <c r="D67" s="13" t="s">
        <v>97</v>
      </c>
      <c r="E67" s="25">
        <v>390</v>
      </c>
      <c r="F67" s="25">
        <v>130</v>
      </c>
      <c r="G67" s="25">
        <v>165</v>
      </c>
      <c r="H67" s="22" t="s">
        <v>153</v>
      </c>
    </row>
    <row r="68" spans="1:8" ht="15" customHeight="1" x14ac:dyDescent="0.25">
      <c r="A68" s="24"/>
      <c r="B68" s="24"/>
      <c r="C68" s="24"/>
      <c r="D68" s="13" t="s">
        <v>102</v>
      </c>
      <c r="E68" s="25">
        <v>390</v>
      </c>
      <c r="F68" s="27">
        <v>475</v>
      </c>
      <c r="G68" s="25">
        <v>190</v>
      </c>
      <c r="H68" s="22" t="s">
        <v>152</v>
      </c>
    </row>
    <row r="69" spans="1:8" ht="15" customHeight="1" x14ac:dyDescent="0.25">
      <c r="A69" s="24"/>
      <c r="B69" s="24"/>
      <c r="C69" s="24"/>
      <c r="D69" s="13" t="s">
        <v>100</v>
      </c>
      <c r="E69" s="25">
        <v>390</v>
      </c>
      <c r="F69" s="25">
        <v>280</v>
      </c>
      <c r="G69" s="25">
        <v>235</v>
      </c>
      <c r="H69" s="22" t="s">
        <v>153</v>
      </c>
    </row>
    <row r="70" spans="1:8" ht="15" customHeight="1" x14ac:dyDescent="0.25">
      <c r="A70" s="24"/>
      <c r="B70" s="24"/>
      <c r="C70" s="24"/>
      <c r="D70" s="13" t="s">
        <v>103</v>
      </c>
      <c r="E70" s="25">
        <v>390</v>
      </c>
      <c r="F70" s="25">
        <v>550</v>
      </c>
      <c r="G70" s="25">
        <v>120</v>
      </c>
      <c r="H70" s="22" t="s">
        <v>156</v>
      </c>
    </row>
    <row r="71" spans="1:8" ht="15" customHeight="1" x14ac:dyDescent="0.25">
      <c r="A71" s="24"/>
      <c r="B71" s="24"/>
      <c r="C71" s="24"/>
      <c r="D71" s="13" t="s">
        <v>98</v>
      </c>
      <c r="E71" s="25">
        <v>390</v>
      </c>
      <c r="F71" s="25">
        <v>265</v>
      </c>
      <c r="G71" s="25">
        <v>220</v>
      </c>
      <c r="H71" s="22" t="s">
        <v>153</v>
      </c>
    </row>
    <row r="72" spans="1:8" ht="15" customHeight="1" x14ac:dyDescent="0.25">
      <c r="A72" s="24"/>
      <c r="B72" s="24"/>
      <c r="C72" s="24"/>
      <c r="D72" s="13" t="s">
        <v>101</v>
      </c>
      <c r="E72" s="25">
        <v>390</v>
      </c>
      <c r="F72" s="25">
        <v>470</v>
      </c>
      <c r="G72" s="25">
        <v>115</v>
      </c>
      <c r="H72" s="22" t="s">
        <v>152</v>
      </c>
    </row>
    <row r="73" spans="1:8" ht="15" customHeight="1" x14ac:dyDescent="0.25">
      <c r="A73" s="24"/>
      <c r="B73" s="24"/>
      <c r="C73" s="24"/>
      <c r="D73" s="13" t="s">
        <v>102</v>
      </c>
      <c r="E73" s="25">
        <v>390</v>
      </c>
      <c r="F73" s="25">
        <v>475</v>
      </c>
      <c r="G73" s="25">
        <v>190</v>
      </c>
      <c r="H73" s="22" t="s">
        <v>152</v>
      </c>
    </row>
    <row r="74" spans="1:8" ht="15" customHeight="1" x14ac:dyDescent="0.25">
      <c r="A74" s="24"/>
      <c r="B74" s="24"/>
      <c r="C74" s="24"/>
      <c r="D74" s="13" t="s">
        <v>106</v>
      </c>
      <c r="E74" s="25">
        <v>395</v>
      </c>
      <c r="F74" s="25">
        <v>115</v>
      </c>
      <c r="G74" s="25">
        <v>265</v>
      </c>
      <c r="H74" s="22" t="s">
        <v>164</v>
      </c>
    </row>
    <row r="75" spans="1:8" ht="15" customHeight="1" x14ac:dyDescent="0.25">
      <c r="A75" s="24"/>
      <c r="B75" s="24"/>
      <c r="C75" s="24"/>
      <c r="D75" s="13" t="s">
        <v>107</v>
      </c>
      <c r="E75" s="25">
        <v>395</v>
      </c>
      <c r="F75" s="25">
        <v>190</v>
      </c>
      <c r="G75" s="25">
        <v>120</v>
      </c>
      <c r="H75" s="22" t="s">
        <v>170</v>
      </c>
    </row>
    <row r="76" spans="1:8" ht="15" customHeight="1" x14ac:dyDescent="0.25">
      <c r="A76" s="24"/>
      <c r="B76" s="24"/>
      <c r="C76" s="24"/>
      <c r="D76" s="13" t="s">
        <v>111</v>
      </c>
      <c r="E76" s="25">
        <v>395</v>
      </c>
      <c r="F76" s="25">
        <v>570</v>
      </c>
      <c r="G76" s="25">
        <v>90</v>
      </c>
      <c r="H76" s="22" t="s">
        <v>156</v>
      </c>
    </row>
    <row r="77" spans="1:8" ht="15" customHeight="1" x14ac:dyDescent="0.25">
      <c r="A77" s="24"/>
      <c r="B77" s="24"/>
      <c r="C77" s="24"/>
      <c r="D77" s="13" t="s">
        <v>109</v>
      </c>
      <c r="E77" s="25">
        <v>395</v>
      </c>
      <c r="F77" s="25">
        <v>400</v>
      </c>
      <c r="G77" s="25">
        <v>120</v>
      </c>
      <c r="H77" s="22" t="s">
        <v>152</v>
      </c>
    </row>
    <row r="78" spans="1:8" ht="15" customHeight="1" x14ac:dyDescent="0.25">
      <c r="A78" s="24"/>
      <c r="B78" s="24"/>
      <c r="C78" s="24"/>
      <c r="D78" s="13" t="s">
        <v>110</v>
      </c>
      <c r="E78" s="25">
        <v>395</v>
      </c>
      <c r="F78" s="25">
        <v>485</v>
      </c>
      <c r="G78" s="25">
        <v>85</v>
      </c>
      <c r="H78" s="22" t="s">
        <v>152</v>
      </c>
    </row>
    <row r="79" spans="1:8" ht="15" customHeight="1" x14ac:dyDescent="0.25">
      <c r="A79" s="24"/>
      <c r="B79" s="24"/>
      <c r="C79" s="24"/>
      <c r="D79" s="13" t="s">
        <v>108</v>
      </c>
      <c r="E79" s="25">
        <v>395</v>
      </c>
      <c r="F79" s="25">
        <v>285</v>
      </c>
      <c r="G79" s="25">
        <v>110</v>
      </c>
      <c r="H79" s="22" t="s">
        <v>156</v>
      </c>
    </row>
    <row r="80" spans="1:8" ht="15" customHeight="1" x14ac:dyDescent="0.25">
      <c r="A80" s="24"/>
      <c r="B80" s="24"/>
      <c r="C80" s="24"/>
      <c r="D80" s="13" t="s">
        <v>112</v>
      </c>
      <c r="E80" s="25">
        <v>400</v>
      </c>
      <c r="F80" s="25">
        <v>360</v>
      </c>
      <c r="G80" s="25">
        <v>200</v>
      </c>
      <c r="H80" s="22" t="s">
        <v>153</v>
      </c>
    </row>
    <row r="81" spans="1:9" ht="15" customHeight="1" x14ac:dyDescent="0.25">
      <c r="A81" s="24"/>
      <c r="B81" s="24"/>
      <c r="C81" s="24"/>
      <c r="D81" s="13" t="s">
        <v>113</v>
      </c>
      <c r="E81" s="25">
        <v>400</v>
      </c>
      <c r="F81" s="25">
        <v>560</v>
      </c>
      <c r="G81" s="25">
        <v>85</v>
      </c>
      <c r="H81" s="22" t="s">
        <v>152</v>
      </c>
    </row>
    <row r="82" spans="1:9" ht="15" customHeight="1" x14ac:dyDescent="0.25">
      <c r="A82" s="24"/>
      <c r="B82" s="24"/>
      <c r="C82" s="24"/>
      <c r="D82" s="13" t="s">
        <v>116</v>
      </c>
      <c r="E82" s="25">
        <v>410</v>
      </c>
      <c r="F82" s="25" t="s">
        <v>16</v>
      </c>
      <c r="G82" s="25">
        <v>590</v>
      </c>
      <c r="H82" s="22" t="s">
        <v>158</v>
      </c>
    </row>
    <row r="83" spans="1:9" ht="15" customHeight="1" x14ac:dyDescent="0.25">
      <c r="A83" s="24"/>
      <c r="B83" s="24"/>
      <c r="C83" s="24"/>
      <c r="D83" s="13" t="s">
        <v>114</v>
      </c>
      <c r="E83" s="25">
        <v>410</v>
      </c>
      <c r="F83" s="25">
        <v>470</v>
      </c>
      <c r="G83" s="25">
        <v>195</v>
      </c>
      <c r="H83" s="22" t="s">
        <v>152</v>
      </c>
    </row>
    <row r="84" spans="1:9" ht="15" customHeight="1" x14ac:dyDescent="0.25">
      <c r="A84" s="24"/>
      <c r="B84" s="24"/>
      <c r="C84" s="24"/>
      <c r="D84" s="13" t="s">
        <v>171</v>
      </c>
      <c r="E84" s="25">
        <v>410</v>
      </c>
      <c r="F84" s="25">
        <v>340</v>
      </c>
      <c r="G84" s="25">
        <v>295</v>
      </c>
      <c r="H84" s="22" t="s">
        <v>153</v>
      </c>
    </row>
    <row r="85" spans="1:9" ht="15" customHeight="1" x14ac:dyDescent="0.25">
      <c r="A85" s="24"/>
      <c r="B85" s="24"/>
      <c r="C85" s="24"/>
      <c r="D85" s="13" t="s">
        <v>115</v>
      </c>
      <c r="E85" s="25">
        <v>410</v>
      </c>
      <c r="F85" s="25">
        <v>500</v>
      </c>
      <c r="G85" s="25">
        <v>160</v>
      </c>
      <c r="H85" s="22" t="s">
        <v>159</v>
      </c>
    </row>
    <row r="86" spans="1:9" ht="15" customHeight="1" x14ac:dyDescent="0.25">
      <c r="A86" s="24"/>
      <c r="B86" s="24"/>
      <c r="C86" s="24"/>
      <c r="D86" s="13" t="s">
        <v>119</v>
      </c>
      <c r="E86" s="25">
        <v>420</v>
      </c>
      <c r="F86" s="25">
        <v>525</v>
      </c>
      <c r="G86" s="25">
        <v>30</v>
      </c>
      <c r="H86" s="22" t="s">
        <v>156</v>
      </c>
    </row>
    <row r="87" spans="1:9" ht="15" customHeight="1" x14ac:dyDescent="0.25">
      <c r="A87" s="24"/>
      <c r="B87" s="24"/>
      <c r="C87" s="24"/>
      <c r="D87" s="13" t="s">
        <v>120</v>
      </c>
      <c r="E87" s="25">
        <v>420</v>
      </c>
      <c r="F87" s="25">
        <v>560</v>
      </c>
      <c r="G87" s="25">
        <v>95</v>
      </c>
      <c r="H87" s="22" t="s">
        <v>156</v>
      </c>
    </row>
    <row r="88" spans="1:9" ht="15" customHeight="1" x14ac:dyDescent="0.25">
      <c r="A88" s="24"/>
      <c r="B88" s="24"/>
      <c r="C88" s="24"/>
      <c r="D88" s="13" t="s">
        <v>118</v>
      </c>
      <c r="E88" s="25">
        <v>420</v>
      </c>
      <c r="F88" s="25">
        <v>490</v>
      </c>
      <c r="G88" s="25">
        <v>150</v>
      </c>
      <c r="H88" s="22" t="s">
        <v>152</v>
      </c>
    </row>
    <row r="89" spans="1:9" ht="15" customHeight="1" x14ac:dyDescent="0.25">
      <c r="A89" s="24"/>
      <c r="B89" s="24"/>
      <c r="C89" s="24"/>
      <c r="D89" s="13" t="s">
        <v>121</v>
      </c>
      <c r="E89" s="25">
        <v>425</v>
      </c>
      <c r="F89" s="25">
        <v>600</v>
      </c>
      <c r="G89" s="25">
        <v>205</v>
      </c>
      <c r="H89" s="22" t="s">
        <v>156</v>
      </c>
    </row>
    <row r="90" spans="1:9" ht="15" customHeight="1" x14ac:dyDescent="0.25">
      <c r="A90" s="24"/>
      <c r="B90" s="24"/>
      <c r="C90" s="24"/>
      <c r="D90" s="13" t="s">
        <v>123</v>
      </c>
      <c r="E90" s="25">
        <v>430</v>
      </c>
      <c r="F90" s="25">
        <v>140</v>
      </c>
      <c r="G90" s="25">
        <v>330</v>
      </c>
      <c r="H90" s="22" t="s">
        <v>164</v>
      </c>
    </row>
    <row r="91" spans="1:9" ht="15" customHeight="1" x14ac:dyDescent="0.25">
      <c r="A91" s="24"/>
      <c r="B91" s="24"/>
      <c r="C91" s="24"/>
      <c r="D91" s="13" t="s">
        <v>124</v>
      </c>
      <c r="E91" s="25">
        <v>430</v>
      </c>
      <c r="F91" s="25">
        <v>560</v>
      </c>
      <c r="G91" s="25">
        <v>85</v>
      </c>
      <c r="H91" s="22" t="s">
        <v>152</v>
      </c>
    </row>
    <row r="92" spans="1:9" ht="15" customHeight="1" x14ac:dyDescent="0.25">
      <c r="A92" s="24"/>
      <c r="B92" s="24"/>
      <c r="C92" s="24"/>
      <c r="D92" s="13" t="s">
        <v>125</v>
      </c>
      <c r="E92" s="25">
        <v>435</v>
      </c>
      <c r="F92" s="25">
        <v>600</v>
      </c>
      <c r="G92" s="25">
        <v>120</v>
      </c>
      <c r="H92" s="22" t="s">
        <v>156</v>
      </c>
    </row>
    <row r="93" spans="1:9" ht="15" customHeight="1" x14ac:dyDescent="0.25">
      <c r="A93" s="24"/>
      <c r="B93" s="24"/>
      <c r="C93" s="24"/>
      <c r="D93" s="13" t="s">
        <v>127</v>
      </c>
      <c r="E93" s="25">
        <v>445</v>
      </c>
      <c r="F93" s="25">
        <v>630</v>
      </c>
      <c r="G93" s="25">
        <v>65</v>
      </c>
      <c r="H93" s="22" t="s">
        <v>156</v>
      </c>
    </row>
    <row r="94" spans="1:9" ht="15" customHeight="1" x14ac:dyDescent="0.25">
      <c r="A94" s="24"/>
      <c r="B94" s="24"/>
      <c r="C94" s="24"/>
      <c r="D94" s="13" t="s">
        <v>128</v>
      </c>
      <c r="E94" s="25">
        <v>445</v>
      </c>
      <c r="F94" s="25">
        <v>635</v>
      </c>
      <c r="G94" s="25">
        <v>65</v>
      </c>
      <c r="H94" s="21" t="s">
        <v>156</v>
      </c>
      <c r="I94" s="40"/>
    </row>
    <row r="95" spans="1:9" ht="15" customHeight="1" x14ac:dyDescent="0.25">
      <c r="A95" s="24"/>
      <c r="B95" s="24"/>
      <c r="C95" s="24"/>
      <c r="D95" s="13" t="s">
        <v>129</v>
      </c>
      <c r="E95" s="25">
        <v>450</v>
      </c>
      <c r="F95" s="25">
        <v>640</v>
      </c>
      <c r="G95" s="25">
        <v>65</v>
      </c>
      <c r="H95" s="22" t="s">
        <v>152</v>
      </c>
    </row>
    <row r="96" spans="1:9" ht="15" customHeight="1" x14ac:dyDescent="0.25">
      <c r="A96" s="24"/>
      <c r="B96" s="24"/>
      <c r="C96" s="24"/>
      <c r="D96" s="13" t="s">
        <v>130</v>
      </c>
      <c r="E96" s="25">
        <v>470</v>
      </c>
      <c r="F96" s="25">
        <v>490</v>
      </c>
      <c r="G96" s="25">
        <v>45</v>
      </c>
      <c r="H96" s="22" t="s">
        <v>156</v>
      </c>
    </row>
    <row r="97" spans="1:9" ht="15" customHeight="1" x14ac:dyDescent="0.25">
      <c r="A97" s="24"/>
      <c r="B97" s="24"/>
      <c r="C97" s="24"/>
      <c r="D97" s="13" t="s">
        <v>131</v>
      </c>
      <c r="E97" s="25">
        <v>495</v>
      </c>
      <c r="F97" s="25">
        <v>720</v>
      </c>
      <c r="G97" s="25">
        <v>105</v>
      </c>
      <c r="H97" s="22" t="s">
        <v>152</v>
      </c>
    </row>
    <row r="98" spans="1:9" ht="15" customHeight="1" x14ac:dyDescent="0.25">
      <c r="A98" s="24"/>
      <c r="B98" s="24"/>
      <c r="C98" s="24"/>
      <c r="D98" s="13" t="s">
        <v>133</v>
      </c>
      <c r="E98" s="25">
        <v>515</v>
      </c>
      <c r="F98" s="25">
        <v>710</v>
      </c>
      <c r="G98" s="25">
        <v>75</v>
      </c>
      <c r="H98" s="22" t="s">
        <v>156</v>
      </c>
    </row>
    <row r="99" spans="1:9" ht="15" customHeight="1" x14ac:dyDescent="0.25">
      <c r="A99" s="24"/>
      <c r="B99" s="24"/>
      <c r="C99" s="24"/>
      <c r="D99" s="13" t="s">
        <v>134</v>
      </c>
      <c r="E99" s="25">
        <v>520</v>
      </c>
      <c r="F99" s="25">
        <v>680</v>
      </c>
      <c r="G99" s="25">
        <v>60</v>
      </c>
      <c r="H99" s="22" t="s">
        <v>156</v>
      </c>
    </row>
    <row r="100" spans="1:9" ht="15" customHeight="1" x14ac:dyDescent="0.25">
      <c r="A100" s="24"/>
      <c r="B100" s="24"/>
      <c r="C100" s="24"/>
      <c r="D100" s="13" t="s">
        <v>172</v>
      </c>
      <c r="E100" s="25">
        <v>520</v>
      </c>
      <c r="F100" s="25">
        <v>720</v>
      </c>
      <c r="G100" s="25">
        <v>30</v>
      </c>
      <c r="H100" s="22" t="s">
        <v>152</v>
      </c>
    </row>
    <row r="101" spans="1:9" ht="15" customHeight="1" x14ac:dyDescent="0.25">
      <c r="A101" s="24"/>
      <c r="B101" s="24"/>
      <c r="C101" s="24"/>
      <c r="D101" s="13" t="s">
        <v>173</v>
      </c>
      <c r="E101" s="25">
        <v>530</v>
      </c>
      <c r="F101" s="25">
        <v>65</v>
      </c>
      <c r="G101" s="25">
        <v>65</v>
      </c>
      <c r="H101" s="22" t="s">
        <v>174</v>
      </c>
    </row>
    <row r="102" spans="1:9" ht="15" customHeight="1" x14ac:dyDescent="0.25">
      <c r="A102" s="24"/>
      <c r="B102" s="24"/>
      <c r="C102" s="24"/>
      <c r="D102" s="13" t="s">
        <v>135</v>
      </c>
      <c r="E102" s="25">
        <v>615</v>
      </c>
      <c r="F102" s="25">
        <v>885</v>
      </c>
      <c r="G102" s="25">
        <v>65</v>
      </c>
      <c r="H102" s="22" t="s">
        <v>152</v>
      </c>
    </row>
    <row r="103" spans="1:9" ht="15" customHeight="1" x14ac:dyDescent="0.25">
      <c r="A103" s="24"/>
      <c r="B103" s="24"/>
      <c r="C103" s="24"/>
      <c r="D103" s="13" t="s">
        <v>136</v>
      </c>
      <c r="E103" s="25">
        <v>620</v>
      </c>
      <c r="F103" s="25">
        <v>880</v>
      </c>
      <c r="G103" s="25">
        <v>60</v>
      </c>
      <c r="H103" s="22" t="s">
        <v>156</v>
      </c>
    </row>
    <row r="104" spans="1:9" ht="15" customHeight="1" x14ac:dyDescent="0.25">
      <c r="A104" s="24"/>
      <c r="B104" s="24"/>
      <c r="C104" s="24"/>
      <c r="D104" s="13" t="s">
        <v>126</v>
      </c>
      <c r="E104" s="25">
        <v>445</v>
      </c>
      <c r="F104" s="25">
        <v>625</v>
      </c>
      <c r="G104" s="25">
        <v>60</v>
      </c>
      <c r="H104" s="22" t="s">
        <v>156</v>
      </c>
    </row>
    <row r="105" spans="1:9" ht="15" customHeight="1" x14ac:dyDescent="0.25">
      <c r="A105" s="24"/>
      <c r="B105" s="24"/>
      <c r="C105" s="24"/>
      <c r="D105" s="13" t="s">
        <v>122</v>
      </c>
      <c r="E105" s="25">
        <v>425</v>
      </c>
      <c r="F105" s="25">
        <v>645</v>
      </c>
      <c r="G105" s="25">
        <v>120</v>
      </c>
      <c r="H105" s="22" t="s">
        <v>156</v>
      </c>
    </row>
    <row r="106" spans="1:9" ht="15" customHeight="1" x14ac:dyDescent="0.25">
      <c r="A106" s="24"/>
      <c r="B106" s="24"/>
      <c r="C106" s="24"/>
      <c r="D106" s="13" t="s">
        <v>132</v>
      </c>
      <c r="E106" s="25">
        <v>500</v>
      </c>
      <c r="F106" s="25">
        <v>720</v>
      </c>
      <c r="G106" s="25">
        <v>115</v>
      </c>
      <c r="H106" s="22" t="s">
        <v>156</v>
      </c>
    </row>
    <row r="107" spans="1:9" ht="15" customHeight="1" x14ac:dyDescent="0.25">
      <c r="A107" s="24"/>
      <c r="B107" s="24"/>
      <c r="C107" s="24"/>
      <c r="D107" s="13" t="s">
        <v>175</v>
      </c>
      <c r="E107" s="25">
        <v>860</v>
      </c>
      <c r="F107" s="25">
        <v>1200</v>
      </c>
      <c r="G107" s="25">
        <v>15</v>
      </c>
      <c r="H107" s="22" t="s">
        <v>176</v>
      </c>
    </row>
    <row r="108" spans="1:9" ht="15" customHeight="1" x14ac:dyDescent="0.25">
      <c r="A108" s="24"/>
      <c r="B108" s="24"/>
      <c r="C108" s="24"/>
      <c r="D108" s="13" t="s">
        <v>137</v>
      </c>
      <c r="E108" s="25">
        <v>1200</v>
      </c>
      <c r="F108" s="25">
        <v>135</v>
      </c>
      <c r="G108" s="25">
        <v>145</v>
      </c>
      <c r="H108" s="21" t="s">
        <v>174</v>
      </c>
      <c r="I108" s="40"/>
    </row>
    <row r="109" spans="1:9" ht="15" customHeight="1" x14ac:dyDescent="0.25">
      <c r="A109" s="24"/>
      <c r="B109" s="24"/>
      <c r="C109" s="24"/>
      <c r="D109" s="13" t="s">
        <v>182</v>
      </c>
      <c r="E109" s="25" t="s">
        <v>180</v>
      </c>
      <c r="F109" s="25" t="s">
        <v>15</v>
      </c>
      <c r="G109" s="25" t="s">
        <v>181</v>
      </c>
      <c r="H109" s="22" t="s">
        <v>154</v>
      </c>
    </row>
    <row r="110" spans="1:9" ht="15" customHeight="1" x14ac:dyDescent="0.25">
      <c r="A110" s="24"/>
      <c r="B110" s="24"/>
      <c r="C110" s="24"/>
      <c r="D110" s="13" t="s">
        <v>140</v>
      </c>
      <c r="E110" s="25" t="s">
        <v>12</v>
      </c>
      <c r="F110" s="25">
        <v>485</v>
      </c>
      <c r="G110" s="25">
        <v>50</v>
      </c>
      <c r="H110" s="22" t="s">
        <v>177</v>
      </c>
    </row>
    <row r="111" spans="1:9" ht="15" customHeight="1" x14ac:dyDescent="0.25">
      <c r="A111" s="24"/>
      <c r="B111" s="24"/>
      <c r="C111" s="24"/>
      <c r="D111" s="13"/>
      <c r="E111" s="25"/>
      <c r="F111" s="25"/>
      <c r="G111" s="25"/>
      <c r="H111" s="22"/>
    </row>
    <row r="112" spans="1:9" ht="15" customHeight="1" x14ac:dyDescent="0.25">
      <c r="A112" s="24"/>
      <c r="B112" s="24"/>
      <c r="C112" s="24"/>
      <c r="D112" s="13"/>
      <c r="E112" s="25"/>
      <c r="F112" s="25"/>
      <c r="G112" s="25"/>
      <c r="H112" s="22"/>
    </row>
    <row r="113" spans="1:9" ht="15" customHeight="1" x14ac:dyDescent="0.25">
      <c r="A113" s="24"/>
      <c r="B113" s="24"/>
      <c r="C113" s="24"/>
      <c r="D113" s="13"/>
      <c r="E113" s="25"/>
      <c r="F113" s="25"/>
      <c r="G113" s="25"/>
      <c r="H113" s="22"/>
    </row>
    <row r="114" spans="1:9" ht="15" customHeight="1" x14ac:dyDescent="0.25">
      <c r="A114" s="24"/>
      <c r="B114" s="24"/>
      <c r="C114" s="24"/>
      <c r="D114" s="13"/>
      <c r="E114" s="25"/>
      <c r="F114" s="25"/>
      <c r="G114" s="25"/>
      <c r="H114" s="22"/>
    </row>
    <row r="115" spans="1:9" ht="15" customHeight="1" x14ac:dyDescent="0.25">
      <c r="A115" s="24"/>
      <c r="B115" s="24"/>
      <c r="C115" s="24"/>
      <c r="D115" s="13"/>
      <c r="E115" s="25"/>
      <c r="F115" s="25"/>
      <c r="G115" s="25"/>
      <c r="H115" s="22"/>
    </row>
    <row r="116" spans="1:9" ht="15" customHeight="1" x14ac:dyDescent="0.25">
      <c r="A116" s="24"/>
      <c r="B116" s="24"/>
      <c r="C116" s="24"/>
      <c r="D116" s="13"/>
      <c r="E116" s="25"/>
      <c r="F116" s="25"/>
      <c r="G116" s="25"/>
      <c r="H116" s="22"/>
    </row>
    <row r="117" spans="1:9" ht="15" customHeight="1" x14ac:dyDescent="0.25">
      <c r="A117" s="24"/>
      <c r="B117" s="24"/>
      <c r="C117" s="24"/>
      <c r="D117" s="13"/>
      <c r="E117" s="25"/>
      <c r="F117" s="25"/>
      <c r="G117" s="25"/>
      <c r="H117" s="22"/>
    </row>
    <row r="118" spans="1:9" ht="15" customHeight="1" x14ac:dyDescent="0.25">
      <c r="A118" s="24"/>
      <c r="B118" s="24"/>
      <c r="C118" s="24"/>
      <c r="D118" s="13"/>
      <c r="E118" s="25"/>
      <c r="F118" s="25"/>
      <c r="G118" s="25"/>
      <c r="H118" s="22"/>
    </row>
    <row r="119" spans="1:9" ht="15" customHeight="1" x14ac:dyDescent="0.25">
      <c r="A119" s="24"/>
      <c r="B119" s="24"/>
      <c r="C119" s="24"/>
      <c r="D119" s="13"/>
      <c r="E119" s="25"/>
      <c r="F119" s="25"/>
      <c r="G119" s="25"/>
      <c r="H119" s="22"/>
    </row>
    <row r="120" spans="1:9" ht="15" customHeight="1" x14ac:dyDescent="0.25">
      <c r="A120" s="24"/>
      <c r="B120" s="24"/>
      <c r="C120" s="24"/>
      <c r="D120" s="13"/>
      <c r="E120" s="25"/>
      <c r="F120" s="25"/>
      <c r="G120" s="25"/>
      <c r="H120" s="22"/>
    </row>
    <row r="121" spans="1:9" ht="15" customHeight="1" x14ac:dyDescent="0.25">
      <c r="A121" s="24"/>
      <c r="B121" s="24"/>
      <c r="C121" s="24"/>
      <c r="D121" s="13"/>
      <c r="E121" s="25"/>
      <c r="F121" s="25"/>
      <c r="G121" s="25"/>
      <c r="H121" s="22"/>
    </row>
    <row r="122" spans="1:9" ht="15" customHeight="1" x14ac:dyDescent="0.25">
      <c r="A122" s="24"/>
      <c r="B122" s="24"/>
      <c r="C122" s="24"/>
      <c r="D122" s="13"/>
      <c r="E122" s="25"/>
      <c r="F122" s="25"/>
      <c r="G122" s="25"/>
      <c r="H122" s="22"/>
    </row>
    <row r="123" spans="1:9" ht="15" customHeight="1" x14ac:dyDescent="0.25">
      <c r="A123" s="24"/>
      <c r="B123" s="24"/>
      <c r="C123" s="24"/>
      <c r="D123" s="24"/>
      <c r="E123" s="24"/>
      <c r="F123" s="24"/>
      <c r="G123" s="24"/>
      <c r="H123" s="24"/>
      <c r="I123" s="24"/>
    </row>
    <row r="124" spans="1:9" ht="15" customHeight="1" x14ac:dyDescent="0.25">
      <c r="A124" s="24"/>
      <c r="B124" s="24"/>
      <c r="C124" s="24"/>
      <c r="D124" s="24"/>
      <c r="E124" s="24"/>
      <c r="F124" s="24"/>
      <c r="G124" s="24"/>
      <c r="H124" s="24"/>
      <c r="I124" s="24"/>
    </row>
    <row r="125" spans="1:9" ht="15" customHeight="1" x14ac:dyDescent="0.25">
      <c r="A125" s="24"/>
      <c r="B125" s="24"/>
      <c r="C125" s="24"/>
      <c r="D125" s="24"/>
      <c r="E125" s="24"/>
      <c r="F125" s="24"/>
      <c r="G125" s="24"/>
      <c r="H125" s="24"/>
      <c r="I125" s="24"/>
    </row>
    <row r="126" spans="1:9" ht="15" customHeight="1" x14ac:dyDescent="0.25">
      <c r="A126" s="24"/>
      <c r="B126" s="24"/>
      <c r="C126" s="24"/>
      <c r="D126" s="24"/>
      <c r="E126" s="24"/>
      <c r="F126" s="24"/>
      <c r="G126" s="24"/>
      <c r="H126" s="24"/>
      <c r="I126" s="24"/>
    </row>
    <row r="127" spans="1:9" ht="15" customHeight="1" x14ac:dyDescent="0.25">
      <c r="A127" s="24"/>
      <c r="B127" s="24"/>
      <c r="C127" s="24"/>
      <c r="D127" s="24"/>
      <c r="E127" s="24"/>
      <c r="F127" s="24"/>
      <c r="G127" s="24"/>
      <c r="H127" s="24"/>
      <c r="I127" s="24"/>
    </row>
    <row r="128" spans="1:9" ht="15" customHeight="1" x14ac:dyDescent="0.25">
      <c r="A128" s="24"/>
      <c r="B128" s="24"/>
      <c r="C128" s="24"/>
      <c r="D128" s="24"/>
      <c r="E128" s="24"/>
      <c r="F128" s="24"/>
      <c r="G128" s="24"/>
      <c r="H128" s="24"/>
      <c r="I128" s="24"/>
    </row>
    <row r="129" spans="1:9" ht="15" customHeight="1" x14ac:dyDescent="0.25">
      <c r="A129" s="24"/>
      <c r="B129" s="24"/>
      <c r="C129" s="24"/>
      <c r="D129" s="24"/>
      <c r="E129" s="24"/>
      <c r="F129" s="24"/>
      <c r="G129" s="24"/>
      <c r="H129" s="24"/>
      <c r="I129" s="24"/>
    </row>
    <row r="130" spans="1:9" ht="15" customHeight="1" x14ac:dyDescent="0.25">
      <c r="A130" s="24"/>
      <c r="B130" s="24"/>
      <c r="C130" s="24"/>
      <c r="D130" s="24"/>
      <c r="E130" s="24"/>
      <c r="F130" s="24"/>
      <c r="G130" s="24"/>
      <c r="H130" s="24"/>
      <c r="I130" s="24"/>
    </row>
    <row r="131" spans="1:9" ht="15" customHeight="1" x14ac:dyDescent="0.25">
      <c r="A131" s="24"/>
      <c r="B131" s="24"/>
      <c r="C131" s="24"/>
      <c r="D131" s="24"/>
      <c r="E131" s="24"/>
      <c r="F131" s="24"/>
      <c r="G131" s="24"/>
      <c r="H131" s="24"/>
      <c r="I131" s="24"/>
    </row>
    <row r="132" spans="1:9" ht="15" customHeight="1" x14ac:dyDescent="0.25">
      <c r="A132" s="24"/>
      <c r="B132" s="24"/>
      <c r="C132" s="24"/>
      <c r="D132" s="24"/>
      <c r="E132" s="24"/>
      <c r="F132" s="24"/>
      <c r="G132" s="24"/>
      <c r="H132" s="24"/>
      <c r="I132" s="24"/>
    </row>
    <row r="133" spans="1:9" ht="15" customHeight="1" x14ac:dyDescent="0.25">
      <c r="A133" s="24"/>
      <c r="B133" s="24"/>
      <c r="C133" s="24"/>
      <c r="D133" s="24"/>
      <c r="E133" s="24"/>
      <c r="F133" s="24"/>
      <c r="G133" s="24"/>
      <c r="H133" s="24"/>
      <c r="I133" s="24"/>
    </row>
    <row r="134" spans="1:9" ht="15" customHeight="1" x14ac:dyDescent="0.25">
      <c r="A134" s="24"/>
      <c r="B134" s="24"/>
      <c r="C134" s="24"/>
      <c r="D134" s="24"/>
      <c r="E134" s="24"/>
      <c r="F134" s="24"/>
      <c r="G134" s="24"/>
      <c r="H134" s="24"/>
      <c r="I134" s="24"/>
    </row>
    <row r="135" spans="1:9" ht="15" customHeight="1" x14ac:dyDescent="0.25">
      <c r="A135" s="24"/>
      <c r="B135" s="24"/>
      <c r="C135" s="24"/>
      <c r="D135" s="24"/>
      <c r="E135" s="24"/>
      <c r="F135" s="24"/>
      <c r="G135" s="24"/>
      <c r="H135" s="24"/>
      <c r="I135" s="24"/>
    </row>
    <row r="136" spans="1:9" ht="15" customHeight="1" x14ac:dyDescent="0.25">
      <c r="A136" s="24"/>
      <c r="B136" s="24"/>
      <c r="C136" s="24"/>
      <c r="D136" s="24"/>
      <c r="E136" s="24"/>
      <c r="F136" s="24"/>
      <c r="G136" s="24"/>
      <c r="H136" s="24"/>
      <c r="I136" s="24"/>
    </row>
    <row r="137" spans="1:9" ht="15" customHeight="1" x14ac:dyDescent="0.25">
      <c r="A137" s="24"/>
      <c r="B137" s="24"/>
      <c r="C137" s="24"/>
      <c r="D137" s="24"/>
      <c r="E137" s="24"/>
      <c r="F137" s="24"/>
      <c r="G137" s="24"/>
      <c r="H137" s="24"/>
      <c r="I137" s="24"/>
    </row>
    <row r="138" spans="1:9" ht="15" customHeight="1" x14ac:dyDescent="0.25">
      <c r="A138" s="24"/>
      <c r="B138" s="24"/>
      <c r="C138" s="24"/>
      <c r="D138" s="24"/>
      <c r="E138" s="24"/>
      <c r="F138" s="24"/>
      <c r="G138" s="24"/>
      <c r="H138" s="24"/>
      <c r="I138" s="24"/>
    </row>
    <row r="139" spans="1:9" ht="15" customHeight="1" x14ac:dyDescent="0.25">
      <c r="A139" s="24"/>
      <c r="B139" s="24"/>
      <c r="C139" s="24"/>
      <c r="D139" s="24"/>
      <c r="E139" s="24"/>
      <c r="F139" s="24"/>
      <c r="G139" s="24"/>
      <c r="H139" s="24"/>
      <c r="I139" s="24"/>
    </row>
    <row r="140" spans="1:9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</row>
    <row r="141" spans="1:9" ht="15" customHeight="1" x14ac:dyDescent="0.25">
      <c r="A141" s="24"/>
      <c r="B141" s="24"/>
      <c r="C141" s="24"/>
      <c r="D141" s="24"/>
      <c r="E141" s="24"/>
      <c r="F141" s="24"/>
      <c r="G141" s="24"/>
      <c r="H141" s="24"/>
      <c r="I141" s="24"/>
    </row>
    <row r="142" spans="1:9" ht="15" customHeight="1" x14ac:dyDescent="0.25">
      <c r="A142" s="24"/>
      <c r="B142" s="24"/>
      <c r="C142" s="24"/>
      <c r="D142" s="24"/>
      <c r="E142" s="24"/>
      <c r="F142" s="24"/>
      <c r="G142" s="24"/>
      <c r="H142" s="24"/>
      <c r="I142" s="24"/>
    </row>
    <row r="143" spans="1:9" ht="15" customHeight="1" x14ac:dyDescent="0.25">
      <c r="A143" s="24"/>
      <c r="B143" s="24"/>
      <c r="C143" s="24"/>
      <c r="D143" s="24"/>
      <c r="E143" s="24"/>
      <c r="F143" s="24"/>
      <c r="G143" s="24"/>
      <c r="H143" s="24"/>
      <c r="I143" s="24"/>
    </row>
    <row r="144" spans="1:9" ht="15" customHeight="1" x14ac:dyDescent="0.25">
      <c r="A144" s="24"/>
      <c r="B144" s="24"/>
      <c r="C144" s="24"/>
      <c r="D144" s="24"/>
      <c r="E144" s="24"/>
      <c r="F144" s="24"/>
      <c r="G144" s="24"/>
      <c r="H144" s="24"/>
      <c r="I144" s="24"/>
    </row>
    <row r="145" spans="1:9" ht="15" customHeight="1" x14ac:dyDescent="0.25">
      <c r="A145" s="24"/>
      <c r="B145" s="24"/>
      <c r="C145" s="24"/>
      <c r="D145" s="24"/>
      <c r="E145" s="24"/>
      <c r="F145" s="24"/>
      <c r="G145" s="24"/>
      <c r="H145" s="24"/>
      <c r="I145" s="24"/>
    </row>
    <row r="146" spans="1:9" ht="15" customHeight="1" x14ac:dyDescent="0.25">
      <c r="A146" s="24"/>
      <c r="B146" s="24"/>
      <c r="C146" s="24"/>
      <c r="D146" s="24"/>
      <c r="E146" s="24"/>
      <c r="F146" s="24"/>
      <c r="G146" s="24"/>
      <c r="H146" s="24"/>
      <c r="I146" s="24"/>
    </row>
    <row r="147" spans="1:9" ht="15" customHeight="1" x14ac:dyDescent="0.25">
      <c r="A147" s="24"/>
      <c r="B147" s="24"/>
      <c r="C147" s="24"/>
      <c r="D147" s="24"/>
      <c r="E147" s="24"/>
      <c r="F147" s="24"/>
      <c r="G147" s="24"/>
      <c r="H147" s="24"/>
      <c r="I147" s="24"/>
    </row>
    <row r="148" spans="1:9" ht="15" customHeight="1" x14ac:dyDescent="0.25">
      <c r="A148" s="24"/>
      <c r="B148" s="24"/>
      <c r="C148" s="24"/>
      <c r="D148" s="24"/>
      <c r="E148" s="24"/>
      <c r="F148" s="24"/>
      <c r="G148" s="24"/>
      <c r="H148" s="24"/>
      <c r="I148" s="24"/>
    </row>
    <row r="149" spans="1:9" ht="15" customHeight="1" x14ac:dyDescent="0.25">
      <c r="A149" s="24"/>
      <c r="B149" s="24"/>
      <c r="C149" s="24"/>
      <c r="D149" s="24"/>
      <c r="E149" s="24"/>
      <c r="F149" s="24"/>
      <c r="G149" s="24"/>
      <c r="H149" s="24"/>
      <c r="I149" s="24"/>
    </row>
    <row r="150" spans="1:9" ht="15" customHeight="1" x14ac:dyDescent="0.25">
      <c r="A150" s="24"/>
      <c r="B150" s="24"/>
      <c r="C150" s="24"/>
      <c r="D150" s="24"/>
      <c r="E150" s="24"/>
      <c r="F150" s="24"/>
      <c r="G150" s="24"/>
      <c r="H150" s="24"/>
      <c r="I150" s="24"/>
    </row>
    <row r="151" spans="1:9" ht="15" customHeight="1" x14ac:dyDescent="0.25">
      <c r="A151" s="24"/>
      <c r="B151" s="24"/>
      <c r="C151" s="24"/>
      <c r="D151" s="24"/>
      <c r="E151" s="24"/>
      <c r="F151" s="24"/>
      <c r="G151" s="24"/>
      <c r="H151" s="24"/>
      <c r="I151" s="24"/>
    </row>
    <row r="152" spans="1:9" ht="15" customHeight="1" x14ac:dyDescent="0.25">
      <c r="A152" s="24"/>
      <c r="B152" s="24"/>
      <c r="C152" s="24"/>
      <c r="D152" s="24"/>
      <c r="E152" s="24"/>
      <c r="F152" s="24"/>
      <c r="G152" s="24"/>
      <c r="H152" s="24"/>
      <c r="I152" s="24"/>
    </row>
    <row r="153" spans="1:9" ht="15" customHeight="1" x14ac:dyDescent="0.25">
      <c r="A153" s="24"/>
      <c r="B153" s="24"/>
      <c r="C153" s="24"/>
      <c r="D153" s="24"/>
      <c r="E153" s="24"/>
      <c r="F153" s="24"/>
      <c r="G153" s="24"/>
      <c r="H153" s="24"/>
      <c r="I153" s="24"/>
    </row>
    <row r="154" spans="1:9" ht="15" customHeight="1" x14ac:dyDescent="0.25">
      <c r="A154" s="24"/>
      <c r="B154" s="24"/>
      <c r="C154" s="24"/>
      <c r="D154" s="24"/>
      <c r="E154" s="24"/>
      <c r="F154" s="24"/>
      <c r="G154" s="24"/>
      <c r="H154" s="24"/>
      <c r="I154" s="24"/>
    </row>
    <row r="155" spans="1:9" ht="15" customHeight="1" x14ac:dyDescent="0.25">
      <c r="A155" s="24"/>
      <c r="B155" s="24"/>
      <c r="C155" s="24"/>
      <c r="D155" s="24"/>
      <c r="E155" s="24"/>
      <c r="F155" s="24"/>
      <c r="G155" s="24"/>
      <c r="H155" s="24"/>
      <c r="I155" s="24"/>
    </row>
    <row r="156" spans="1:9" ht="18.75" x14ac:dyDescent="0.25">
      <c r="D156" s="24"/>
      <c r="E156" s="24"/>
      <c r="F156" s="24"/>
      <c r="G156" s="24"/>
      <c r="H156" s="24"/>
      <c r="I156" s="24"/>
    </row>
    <row r="157" spans="1:9" ht="18.75" x14ac:dyDescent="0.25">
      <c r="D157" s="24"/>
      <c r="E157" s="24"/>
      <c r="F157" s="24"/>
      <c r="G157" s="24"/>
      <c r="H157" s="24"/>
      <c r="I157" s="24"/>
    </row>
    <row r="158" spans="1:9" ht="18.75" x14ac:dyDescent="0.25">
      <c r="D158" s="24"/>
      <c r="E158" s="24"/>
      <c r="F158" s="24"/>
      <c r="G158" s="24"/>
      <c r="H158" s="24"/>
      <c r="I158" s="24"/>
    </row>
    <row r="159" spans="1:9" ht="18.75" x14ac:dyDescent="0.25">
      <c r="D159" s="24"/>
      <c r="E159" s="24"/>
      <c r="F159" s="24"/>
      <c r="G159" s="24"/>
      <c r="H159" s="24"/>
      <c r="I159" s="24"/>
    </row>
    <row r="160" spans="1:9" ht="18.75" x14ac:dyDescent="0.25">
      <c r="D160" s="24"/>
      <c r="E160" s="24"/>
      <c r="F160" s="24"/>
      <c r="G160" s="24"/>
      <c r="H160" s="24"/>
      <c r="I160" s="24"/>
    </row>
    <row r="161" spans="4:9" ht="18.75" x14ac:dyDescent="0.25">
      <c r="D161" s="24"/>
      <c r="E161" s="24"/>
      <c r="F161" s="24"/>
      <c r="G161" s="24"/>
      <c r="H161" s="24"/>
      <c r="I161" s="24"/>
    </row>
    <row r="162" spans="4:9" ht="18.75" x14ac:dyDescent="0.25">
      <c r="D162" s="24"/>
      <c r="E162" s="24"/>
      <c r="F162" s="24"/>
      <c r="G162" s="24"/>
      <c r="H162" s="24"/>
      <c r="I162" s="24"/>
    </row>
    <row r="163" spans="4:9" ht="18.75" x14ac:dyDescent="0.25">
      <c r="D163" s="24"/>
      <c r="E163" s="24"/>
      <c r="F163" s="24"/>
      <c r="G163" s="24"/>
      <c r="H163" s="24"/>
      <c r="I163" s="24"/>
    </row>
    <row r="164" spans="4:9" ht="18.75" x14ac:dyDescent="0.25">
      <c r="D164" s="24"/>
      <c r="E164" s="24"/>
      <c r="F164" s="24"/>
      <c r="G164" s="24"/>
      <c r="H164" s="24"/>
      <c r="I164" s="24"/>
    </row>
    <row r="165" spans="4:9" ht="18.75" x14ac:dyDescent="0.25">
      <c r="D165" s="24"/>
      <c r="E165" s="24"/>
      <c r="F165" s="24"/>
      <c r="G165" s="24"/>
      <c r="H165" s="24"/>
      <c r="I165" s="24"/>
    </row>
    <row r="166" spans="4:9" ht="18.75" x14ac:dyDescent="0.25">
      <c r="D166" s="24"/>
      <c r="E166" s="24"/>
      <c r="F166" s="24"/>
      <c r="G166" s="24"/>
      <c r="H166" s="24"/>
      <c r="I166" s="24"/>
    </row>
    <row r="167" spans="4:9" ht="18.75" x14ac:dyDescent="0.25">
      <c r="D167" s="24"/>
      <c r="E167" s="24"/>
      <c r="F167" s="24"/>
      <c r="G167" s="24"/>
      <c r="H167" s="24"/>
      <c r="I167" s="24"/>
    </row>
    <row r="168" spans="4:9" ht="18.75" x14ac:dyDescent="0.25">
      <c r="D168" s="24"/>
      <c r="E168" s="24"/>
      <c r="F168" s="24"/>
      <c r="G168" s="24"/>
      <c r="H168" s="24"/>
      <c r="I168" s="24"/>
    </row>
    <row r="169" spans="4:9" ht="18.75" x14ac:dyDescent="0.25">
      <c r="D169" s="24"/>
      <c r="E169" s="24"/>
      <c r="F169" s="24"/>
      <c r="G169" s="24"/>
      <c r="H169" s="24"/>
      <c r="I169" s="24"/>
    </row>
    <row r="170" spans="4:9" ht="18.75" x14ac:dyDescent="0.25">
      <c r="D170" s="24"/>
      <c r="E170" s="24"/>
      <c r="F170" s="24"/>
      <c r="G170" s="24"/>
      <c r="H170" s="24"/>
      <c r="I170" s="24"/>
    </row>
    <row r="171" spans="4:9" ht="18.75" x14ac:dyDescent="0.25">
      <c r="D171" s="24"/>
      <c r="E171" s="24"/>
      <c r="F171" s="24"/>
      <c r="G171" s="24"/>
      <c r="H171" s="24"/>
      <c r="I171" s="24"/>
    </row>
    <row r="172" spans="4:9" ht="18.75" x14ac:dyDescent="0.25">
      <c r="D172" s="24"/>
      <c r="E172" s="24"/>
      <c r="F172" s="24"/>
      <c r="G172" s="24"/>
      <c r="H172" s="24"/>
      <c r="I172" s="24"/>
    </row>
    <row r="173" spans="4:9" ht="18.75" x14ac:dyDescent="0.25">
      <c r="D173" s="24"/>
      <c r="E173" s="24"/>
      <c r="F173" s="24"/>
      <c r="G173" s="24"/>
      <c r="H173" s="24"/>
      <c r="I173" s="24"/>
    </row>
    <row r="174" spans="4:9" ht="18.75" x14ac:dyDescent="0.25">
      <c r="D174" s="24"/>
      <c r="E174" s="24"/>
      <c r="F174" s="24"/>
      <c r="G174" s="24"/>
      <c r="H174" s="24"/>
      <c r="I174" s="24"/>
    </row>
    <row r="175" spans="4:9" ht="18.75" x14ac:dyDescent="0.25">
      <c r="D175" s="24"/>
      <c r="E175" s="24"/>
      <c r="F175" s="24"/>
      <c r="G175" s="24"/>
      <c r="H175" s="24"/>
      <c r="I175" s="24"/>
    </row>
    <row r="176" spans="4:9" ht="18.75" x14ac:dyDescent="0.25">
      <c r="D176" s="24"/>
      <c r="E176" s="24"/>
      <c r="F176" s="24"/>
      <c r="G176" s="24"/>
      <c r="H176" s="24"/>
      <c r="I176" s="24"/>
    </row>
    <row r="177" spans="4:9" ht="18.75" x14ac:dyDescent="0.25">
      <c r="D177" s="24"/>
      <c r="E177" s="24"/>
      <c r="F177" s="24"/>
      <c r="G177" s="24"/>
      <c r="H177" s="24"/>
      <c r="I177" s="24"/>
    </row>
    <row r="178" spans="4:9" ht="18.75" x14ac:dyDescent="0.25">
      <c r="D178" s="24"/>
      <c r="E178" s="24"/>
      <c r="F178" s="24"/>
      <c r="G178" s="24"/>
      <c r="H178" s="24"/>
      <c r="I178" s="24"/>
    </row>
    <row r="179" spans="4:9" ht="18.75" x14ac:dyDescent="0.25">
      <c r="D179" s="24"/>
      <c r="E179" s="24"/>
      <c r="F179" s="24"/>
      <c r="G179" s="24"/>
      <c r="H179" s="24"/>
      <c r="I179" s="24"/>
    </row>
    <row r="180" spans="4:9" ht="18.75" x14ac:dyDescent="0.25">
      <c r="D180" s="24"/>
      <c r="E180" s="24"/>
      <c r="F180" s="24"/>
      <c r="G180" s="24"/>
      <c r="H180" s="24"/>
      <c r="I180" s="24"/>
    </row>
    <row r="181" spans="4:9" ht="18.75" x14ac:dyDescent="0.25">
      <c r="D181" s="24"/>
      <c r="E181" s="24"/>
      <c r="F181" s="24"/>
      <c r="G181" s="24"/>
      <c r="H181" s="24"/>
      <c r="I181" s="24"/>
    </row>
    <row r="182" spans="4:9" ht="18.75" x14ac:dyDescent="0.25">
      <c r="D182" s="24"/>
      <c r="E182" s="24"/>
      <c r="F182" s="24"/>
      <c r="G182" s="24"/>
      <c r="H182" s="24"/>
      <c r="I182" s="24"/>
    </row>
    <row r="183" spans="4:9" ht="18.75" x14ac:dyDescent="0.25">
      <c r="D183" s="24"/>
      <c r="E183" s="24"/>
      <c r="F183" s="24"/>
      <c r="G183" s="24"/>
      <c r="H183" s="24"/>
      <c r="I183" s="24"/>
    </row>
    <row r="184" spans="4:9" ht="18.75" x14ac:dyDescent="0.25">
      <c r="D184" s="24"/>
      <c r="E184" s="24"/>
      <c r="F184" s="24"/>
      <c r="G184" s="24"/>
      <c r="H184" s="24"/>
      <c r="I184" s="24"/>
    </row>
    <row r="185" spans="4:9" ht="18.75" x14ac:dyDescent="0.25">
      <c r="D185" s="24"/>
      <c r="E185" s="24"/>
      <c r="F185" s="24"/>
      <c r="G185" s="24"/>
      <c r="H185" s="24"/>
      <c r="I185" s="24"/>
    </row>
    <row r="186" spans="4:9" ht="18.75" x14ac:dyDescent="0.25">
      <c r="D186" s="24"/>
      <c r="E186" s="24"/>
      <c r="F186" s="24"/>
      <c r="G186" s="24"/>
      <c r="H186" s="24"/>
      <c r="I186" s="24"/>
    </row>
    <row r="187" spans="4:9" ht="18.75" x14ac:dyDescent="0.25">
      <c r="D187" s="24"/>
      <c r="E187" s="24"/>
      <c r="F187" s="24"/>
      <c r="G187" s="24"/>
      <c r="H187" s="24"/>
      <c r="I187" s="24"/>
    </row>
    <row r="188" spans="4:9" ht="18.75" x14ac:dyDescent="0.25">
      <c r="D188" s="24"/>
      <c r="E188" s="24"/>
      <c r="F188" s="24"/>
      <c r="G188" s="24"/>
      <c r="H188" s="24"/>
      <c r="I188" s="24"/>
    </row>
    <row r="189" spans="4:9" ht="18.75" x14ac:dyDescent="0.25">
      <c r="D189" s="24"/>
      <c r="E189" s="24"/>
      <c r="F189" s="24"/>
      <c r="G189" s="24"/>
      <c r="H189" s="24"/>
      <c r="I189" s="24"/>
    </row>
    <row r="190" spans="4:9" ht="18.75" x14ac:dyDescent="0.25">
      <c r="D190" s="24"/>
      <c r="E190" s="24"/>
      <c r="F190" s="24"/>
      <c r="G190" s="24"/>
      <c r="H190" s="24"/>
      <c r="I190" s="24"/>
    </row>
    <row r="191" spans="4:9" ht="18.75" x14ac:dyDescent="0.25">
      <c r="D191" s="24"/>
      <c r="E191" s="24"/>
      <c r="F191" s="24"/>
      <c r="G191" s="24"/>
      <c r="H191" s="24"/>
      <c r="I191" s="24"/>
    </row>
    <row r="192" spans="4:9" ht="18.75" x14ac:dyDescent="0.25">
      <c r="D192" s="24"/>
      <c r="E192" s="24"/>
      <c r="F192" s="24"/>
      <c r="G192" s="24"/>
      <c r="H192" s="24"/>
      <c r="I192" s="24"/>
    </row>
    <row r="193" spans="4:9" ht="18.75" x14ac:dyDescent="0.25">
      <c r="D193" s="24"/>
      <c r="E193" s="24"/>
      <c r="F193" s="24"/>
      <c r="G193" s="24"/>
      <c r="H193" s="24"/>
      <c r="I193" s="24"/>
    </row>
    <row r="194" spans="4:9" ht="18.75" x14ac:dyDescent="0.25">
      <c r="D194" s="24"/>
      <c r="E194" s="24"/>
      <c r="F194" s="24"/>
      <c r="G194" s="24"/>
      <c r="H194" s="24"/>
      <c r="I194" s="24"/>
    </row>
    <row r="195" spans="4:9" ht="18.75" x14ac:dyDescent="0.25">
      <c r="D195" s="24"/>
      <c r="E195" s="24"/>
      <c r="F195" s="24"/>
      <c r="G195" s="24"/>
      <c r="H195" s="24"/>
      <c r="I195" s="24"/>
    </row>
    <row r="196" spans="4:9" ht="18.75" x14ac:dyDescent="0.25">
      <c r="D196" s="24"/>
      <c r="E196" s="24"/>
      <c r="F196" s="24"/>
      <c r="G196" s="24"/>
      <c r="H196" s="24"/>
      <c r="I196" s="24"/>
    </row>
    <row r="197" spans="4:9" ht="18.75" x14ac:dyDescent="0.25">
      <c r="D197" s="24"/>
      <c r="E197" s="24"/>
      <c r="F197" s="24"/>
      <c r="G197" s="24"/>
      <c r="H197" s="24"/>
      <c r="I197" s="24"/>
    </row>
    <row r="198" spans="4:9" ht="18.75" x14ac:dyDescent="0.25">
      <c r="D198" s="24"/>
      <c r="E198" s="24"/>
      <c r="F198" s="24"/>
      <c r="G198" s="24"/>
      <c r="H198" s="24"/>
      <c r="I198" s="24"/>
    </row>
    <row r="199" spans="4:9" ht="18.75" x14ac:dyDescent="0.25">
      <c r="D199" s="24"/>
      <c r="E199" s="24"/>
      <c r="F199" s="24"/>
      <c r="G199" s="24"/>
      <c r="H199" s="24"/>
      <c r="I199" s="24"/>
    </row>
    <row r="200" spans="4:9" ht="18.75" x14ac:dyDescent="0.25">
      <c r="D200" s="24"/>
      <c r="E200" s="24"/>
      <c r="F200" s="24"/>
      <c r="G200" s="24"/>
      <c r="H200" s="24"/>
      <c r="I200" s="24"/>
    </row>
    <row r="201" spans="4:9" ht="18.75" x14ac:dyDescent="0.25">
      <c r="D201" s="24"/>
      <c r="E201" s="24"/>
      <c r="F201" s="24"/>
      <c r="G201" s="24"/>
      <c r="H201" s="24"/>
      <c r="I201" s="24"/>
    </row>
    <row r="202" spans="4:9" ht="18.75" x14ac:dyDescent="0.25">
      <c r="D202" s="24"/>
      <c r="E202" s="24"/>
      <c r="F202" s="24"/>
      <c r="G202" s="24"/>
      <c r="H202" s="24"/>
      <c r="I202" s="24"/>
    </row>
    <row r="203" spans="4:9" ht="18.75" x14ac:dyDescent="0.25">
      <c r="D203" s="24"/>
      <c r="E203" s="24"/>
      <c r="F203" s="24"/>
      <c r="G203" s="24"/>
      <c r="H203" s="24"/>
      <c r="I203" s="24"/>
    </row>
    <row r="204" spans="4:9" ht="18.75" x14ac:dyDescent="0.25">
      <c r="D204" s="24"/>
      <c r="E204" s="24"/>
      <c r="F204" s="24"/>
      <c r="G204" s="24"/>
      <c r="H204" s="24"/>
      <c r="I204" s="24"/>
    </row>
    <row r="205" spans="4:9" ht="18.75" x14ac:dyDescent="0.25">
      <c r="D205" s="24"/>
      <c r="E205" s="24"/>
      <c r="F205" s="24"/>
      <c r="G205" s="24"/>
      <c r="H205" s="24"/>
      <c r="I205" s="24"/>
    </row>
    <row r="206" spans="4:9" ht="18.75" x14ac:dyDescent="0.25">
      <c r="D206" s="24"/>
      <c r="E206" s="24"/>
      <c r="F206" s="24"/>
      <c r="G206" s="24"/>
      <c r="H206" s="24"/>
      <c r="I206" s="24"/>
    </row>
    <row r="207" spans="4:9" ht="18.75" x14ac:dyDescent="0.25">
      <c r="D207" s="24"/>
      <c r="E207" s="24"/>
      <c r="F207" s="24"/>
      <c r="G207" s="24"/>
      <c r="H207" s="24"/>
      <c r="I207" s="24"/>
    </row>
    <row r="208" spans="4:9" ht="18.75" x14ac:dyDescent="0.25">
      <c r="D208" s="24"/>
      <c r="E208" s="24"/>
      <c r="F208" s="24"/>
      <c r="G208" s="24"/>
      <c r="H208" s="24"/>
      <c r="I208" s="24"/>
    </row>
    <row r="209" spans="4:9" ht="18.75" x14ac:dyDescent="0.25">
      <c r="D209" s="24"/>
      <c r="E209" s="24"/>
      <c r="F209" s="24"/>
      <c r="G209" s="24"/>
      <c r="H209" s="24"/>
      <c r="I209" s="24"/>
    </row>
    <row r="210" spans="4:9" ht="18.75" x14ac:dyDescent="0.25">
      <c r="D210" s="24"/>
      <c r="E210" s="24"/>
      <c r="F210" s="24"/>
      <c r="G210" s="24"/>
      <c r="H210" s="24"/>
      <c r="I210" s="24"/>
    </row>
    <row r="211" spans="4:9" ht="18.75" x14ac:dyDescent="0.25">
      <c r="D211" s="24"/>
      <c r="E211" s="24"/>
      <c r="F211" s="24"/>
      <c r="G211" s="24"/>
      <c r="H211" s="24"/>
      <c r="I211" s="24"/>
    </row>
    <row r="212" spans="4:9" ht="18.75" x14ac:dyDescent="0.25">
      <c r="D212" s="24"/>
      <c r="E212" s="24"/>
      <c r="F212" s="24"/>
      <c r="G212" s="24"/>
      <c r="H212" s="24"/>
      <c r="I212" s="24"/>
    </row>
    <row r="213" spans="4:9" ht="18.75" x14ac:dyDescent="0.25">
      <c r="D213" s="24"/>
      <c r="E213" s="24"/>
      <c r="F213" s="24"/>
      <c r="G213" s="24"/>
      <c r="H213" s="24"/>
      <c r="I213" s="24"/>
    </row>
    <row r="214" spans="4:9" ht="18.75" x14ac:dyDescent="0.25">
      <c r="D214" s="24"/>
      <c r="E214" s="24"/>
      <c r="F214" s="24"/>
      <c r="G214" s="24"/>
      <c r="H214" s="24"/>
      <c r="I214" s="24"/>
    </row>
    <row r="215" spans="4:9" ht="18.75" x14ac:dyDescent="0.25">
      <c r="D215" s="24"/>
      <c r="E215" s="24"/>
      <c r="F215" s="24"/>
      <c r="G215" s="24"/>
      <c r="H215" s="24"/>
      <c r="I215" s="24"/>
    </row>
    <row r="216" spans="4:9" ht="18.75" x14ac:dyDescent="0.25">
      <c r="D216" s="24"/>
      <c r="E216" s="24"/>
      <c r="F216" s="24"/>
      <c r="G216" s="24"/>
      <c r="H216" s="24"/>
      <c r="I216" s="24"/>
    </row>
  </sheetData>
  <mergeCells count="2">
    <mergeCell ref="D1:G1"/>
    <mergeCell ref="J1:L1"/>
  </mergeCells>
  <phoneticPr fontId="3" type="noConversion"/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Q D A A B Q S w M E F A A C A A g A y W C I W C Z p 8 1 G k A A A A 9 g A A A B I A H A B D b 2 5 m a W c v U G F j a 2 F n Z S 5 4 b W w g o h g A K K A U A A A A A A A A A A A A A A A A A A A A A A A A A A A A h Y + x D o I w F E V / h X S n h T p g y K M M r m B M T I x r U y o 2 w s P Q Y v k 3 B z / J X x C j q J v j P f c M 9 9 6 v N 8 j H t g k u u r e m w 4 z E N C K B R t V V B u u M D O 4 Q L k k u Y C P V S d Y 6 m G S 0 6 W i r j B y d O 6 e M e e + p X 9 C u r x m P o p j t y 2 K r j r q V 5 C O b / 3 J o 0 D q J S h M B u 9 c Y w W n M E 8 q T h E b A Z g i l w a / A p 7 3 P 9 g f C a m j c 0 G u B T b g u g M 0 R 2 P u D e A B Q S w M E F A A C A A g A y W C I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l g i F g o i k e 4 D g A A A B E A A A A T A B w A R m 9 y b X V s Y X M v U 2 V j d G l v b j E u b S C i G A A o o B Q A A A A A A A A A A A A A A A A A A A A A A A A A A A A r T k 0 u y c z P U w i G 0 I b W A F B L A Q I t A B Q A A g A I A M l g i F g m a f N R p A A A A P Y A A A A S A A A A A A A A A A A A A A A A A A A A A A B D b 2 5 m a W c v U G F j a 2 F n Z S 5 4 b W x Q S w E C L Q A U A A I A C A D J Y I h Y D 8 r p q 6 Q A A A D p A A A A E w A A A A A A A A A A A A A A A A D w A A A A W 0 N v b n R l b n R f V H l w Z X N d L n h t b F B L A Q I t A B Q A A g A I A M l g i F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t I z + 1 K t M p T I J G 9 k q J E T 1 N A A A A A A I A A A A A A B B m A A A A A Q A A I A A A A M r x k d p v 3 B H 4 P F f 5 J n x 1 l A n W Y x B I t o 3 5 b 4 T + h c U r e 9 p p A A A A A A 6 A A A A A A g A A I A A A A N A 9 S 9 E c X F L 7 f O D O p K 4 B L T g a S 3 4 v M Z 6 c N y L B z / u F T A x u U A A A A P / Y g o m P T 6 / Q N J 0 u 5 D n g o I m i C Y B V b E e / g v p E E u v U J k W 4 W Z D F I 1 5 5 Z N E X r s c V S C z V K J p n F K P S 8 g Y P p y O 2 p B u b a n p / M m Z 6 Z v i y N 6 0 J x j 4 L y p w C Q A A A A K N k Z V J b 8 p o U H o T 2 D B U J P m x p h R n K P E b / 2 U 3 f A W 6 m O b F y 0 e S 2 + g 4 7 t M N g f + + G 5 Y C C 0 7 9 T K 4 X j G W f t H 8 b t w d e 2 j J k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393FB-A257-4684-8D5E-2B612B2430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41FD8F-2345-4648-9DB9-1C3DA765051D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302086D5-EC28-4810-A174-1C90C5142B9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D773FBD-995C-4C3F-8D09-10444B6C2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Uitleg</vt:lpstr>
      <vt:lpstr>Overzicht afwijkende formaten</vt:lpstr>
      <vt:lpstr>Invoertabel</vt:lpstr>
      <vt:lpstr>Basisinformatie</vt:lpstr>
      <vt:lpstr>'Overzicht afwijkende formaten'!tbl_Afwijkendeformatenn</vt:lpstr>
      <vt:lpstr>tbl_Afwijkendeformatenn</vt:lpstr>
      <vt:lpstr>waarde_diepte_plank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Awater</dc:creator>
  <cp:keywords/>
  <dc:description/>
  <cp:lastModifiedBy>Christian Awater</cp:lastModifiedBy>
  <cp:revision/>
  <dcterms:created xsi:type="dcterms:W3CDTF">2024-03-25T09:08:08Z</dcterms:created>
  <dcterms:modified xsi:type="dcterms:W3CDTF">2024-10-17T09:58:38Z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0x010100B935524AAD602442A1AF4B1C7AE0B047</vt:lpwstr>
  </property>
  <property fmtid="{D5CDD505-2E9C-101B-9397-08002B2CF9AE}" pid="3" name="MediaServiceImageTags">
    <vt:lpwstr/>
  </property>
</Properties>
</file>