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prorailbv-my.sharepoint.com/personal/olivier_oudshoorn_ka_prorail_nl/Documents/Bureaublad/Aanbestedingsdossier AsBo ISA-NoBo EKB/03 Vraagspecificatie/"/>
    </mc:Choice>
  </mc:AlternateContent>
  <xr:revisionPtr revIDLastSave="0" documentId="8_{B3A79B98-3857-4A53-A5DF-755BC3BB9543}" xr6:coauthVersionLast="47" xr6:coauthVersionMax="47" xr10:uidLastSave="{00000000-0000-0000-0000-000000000000}"/>
  <bookViews>
    <workbookView xWindow="-110" yWindow="-110" windowWidth="19420" windowHeight="10420" tabRatio="717" firstSheet="2" activeTab="2" xr2:uid="{00000000-000D-0000-FFFF-FFFF00000000}"/>
  </bookViews>
  <sheets>
    <sheet name="Definities" sheetId="4" state="hidden" r:id="rId1"/>
    <sheet name="Invulinstructie" sheetId="18" r:id="rId2"/>
    <sheet name="V1.0" sheetId="2" r:id="rId3"/>
    <sheet name="lijstjes" sheetId="3" state="hidden" r:id="rId4"/>
    <sheet name="Bijlage Risicodossier" sheetId="13" r:id="rId5"/>
    <sheet name="Correctie Tijd &lt;-&gt; Risico" sheetId="17" state="hidden" r:id="rId6"/>
    <sheet name="VTW's" sheetId="7" r:id="rId7"/>
    <sheet name="Verwerkingsblad RM" sheetId="14" state="hidden" r:id="rId8"/>
    <sheet name="Draaitabellen Tijd Geld" sheetId="15" state="hidden" r:id="rId9"/>
    <sheet name="Lijst RM" sheetId="16" state="hidden" r:id="rId10"/>
    <sheet name="EOW's" sheetId="19" r:id="rId11"/>
  </sheets>
  <definedNames>
    <definedName name="_xlnm._FilterDatabase" localSheetId="4" hidden="1">'Bijlage Risicodossier'!$A$6:$FN$106</definedName>
    <definedName name="_xlnm._FilterDatabase" localSheetId="7" hidden="1">'Verwerkingsblad RM'!$A$6:$V$106</definedName>
    <definedName name="aanbestedingsresultaat">Definities!$B$88</definedName>
    <definedName name="actie">Definities!$B$134</definedName>
    <definedName name="acties_en_beheersmaatregelen">Definities!$B$229</definedName>
    <definedName name="administratief_gereed">Definities!$B$248</definedName>
    <definedName name="_xlnm.Print_Area" localSheetId="4">'Bijlage Risicodossier'!$A$1:$CX$16</definedName>
    <definedName name="_xlnm.Print_Area" localSheetId="1">Invulinstructie!$A$1:$C$75</definedName>
    <definedName name="_xlnm.Print_Area" localSheetId="2">'V1.0'!$C$1:$T$84</definedName>
    <definedName name="ak_resultaat">Definities!$B$185</definedName>
    <definedName name="baseline">Definities!$B$4</definedName>
    <definedName name="baseline_kasstroom">Definities!$B$97</definedName>
    <definedName name="bedrag_risico_dossier">Definities!$B$119</definedName>
    <definedName name="begindatum">Definities!$B$251</definedName>
    <definedName name="beslissen">lijstjes!$U$2:$U$4</definedName>
    <definedName name="bouwkosten">Definities!$B$169</definedName>
    <definedName name="contract">lijstjes!$AG$122:$AG$129</definedName>
    <definedName name="contract_aangegaan">lijstjes!$W$2:$W$3</definedName>
    <definedName name="contracten">Definities!$B$141</definedName>
    <definedName name="contractvorm">Definities!$B$94</definedName>
    <definedName name="EAT">Definities!$B$175</definedName>
    <definedName name="einddatum">Definities!$B$254</definedName>
    <definedName name="exp_gereed">Definities!$B$72</definedName>
    <definedName name="fase">lijstjes!$AK$138:$AK$143</definedName>
    <definedName name="fin">lijstjes!$R$22:$R$32</definedName>
    <definedName name="financier">lijstjes!$R$22:$R$34</definedName>
    <definedName name="financiering">Definities!$B$32</definedName>
    <definedName name="financiers">lijstjes!$R$22:$R$32</definedName>
    <definedName name="foutmelding">'V1.0'!#REF!</definedName>
    <definedName name="gegunde_contractwaarde">Definities!$B$84</definedName>
    <definedName name="gereed_planning">Definities!$B$149</definedName>
    <definedName name="gevolg">Definities!$B$226</definedName>
    <definedName name="gunningsdatum">Definities!$B$92</definedName>
    <definedName name="huidig_budget">Definities!$B$24</definedName>
    <definedName name="huidige_prognose">Definities!$B$217</definedName>
    <definedName name="ID_nummer">Definities!$B$104</definedName>
    <definedName name="inv">lijstjes!$V$22:$V$24</definedName>
    <definedName name="janee">lijstjes!$T$2:$T$3</definedName>
    <definedName name="Kans_percentage">Definities!$B$113</definedName>
    <definedName name="kans_percentage_huidig">Definities!$B$116</definedName>
    <definedName name="kasstroom">Definities!$B$257</definedName>
    <definedName name="kasstroom_bedrag">Definities!$B$100</definedName>
    <definedName name="Kostensoort">'Lijst RM'!$S$2:$S$4</definedName>
    <definedName name="Meenemen">'Lijst RM'!$R$2:$R$4</definedName>
    <definedName name="mijlpaal">Definities!$B$155</definedName>
    <definedName name="mutatie">Definities!$B$192</definedName>
    <definedName name="Mutatie_planning">Definities!$B$260</definedName>
    <definedName name="norm_baseline">Definities!$B$145</definedName>
    <definedName name="ontwikkelingen_met_stakeholders">Definities!$B$232</definedName>
    <definedName name="onvoorzien">Definities!$B$181</definedName>
    <definedName name="origineel_budget">Definities!$B$188</definedName>
    <definedName name="ov_risicos">Definities!$B$235</definedName>
    <definedName name="period">Definities!$B$127</definedName>
    <definedName name="periode">lijstjes!$A$2:$A$17</definedName>
    <definedName name="Print_Area" localSheetId="6">'VTW''s'!$A$1:$E$102</definedName>
    <definedName name="Print_Titles" localSheetId="6">'VTW''s'!$1:$1</definedName>
    <definedName name="prognose">Definities!$B$27</definedName>
    <definedName name="prognose_contractwaarde">Definities!$B$78</definedName>
    <definedName name="prognose_eindstand">Definities!$B$204</definedName>
    <definedName name="prognose_eindstand_huidig_kwartaal">Definities!$B$204</definedName>
    <definedName name="Prognose_eindstand_vorig_kwartaal">Definities!$B$208</definedName>
    <definedName name="prognose_planning">Definities!$B$152</definedName>
    <definedName name="project">lijstjes!$V$40:$V$76</definedName>
    <definedName name="project_naam">Definities!$B$48</definedName>
    <definedName name="project_omchrijving">Definities!$B$51</definedName>
    <definedName name="Projectfase">'Lijst RM'!$Q$2:$Q$11</definedName>
    <definedName name="projectmanagementkosten">Definities!$B$172</definedName>
    <definedName name="Rapportage_IB">'V1.0'!$C$1:$T$84</definedName>
    <definedName name="rapporteert_aan">Definities!$B$45</definedName>
    <definedName name="realisatie_tm_huidig_kwartaal">Definities!$B$201</definedName>
    <definedName name="Reeds_gefactueerd_Financien">Definities!$B$264</definedName>
    <definedName name="Risicostatus">'Lijst RM'!$AG$2:$AG$6</definedName>
    <definedName name="RVOI_14">Definities!$B$54</definedName>
    <definedName name="RVOI_5">Definities!$B$61</definedName>
    <definedName name="rvoi_68">Definities!$B$65</definedName>
    <definedName name="rvoi_9">Definities!$B$68</definedName>
    <definedName name="scope">Definities!$B$12</definedName>
    <definedName name="status">lijstjes!$R$2:$R$4</definedName>
    <definedName name="TAO">Definities!$B$220</definedName>
    <definedName name="tech_gereed">Definities!$B$75</definedName>
    <definedName name="tijd_in_mnd">Definities!$B$238</definedName>
    <definedName name="totaal_aangegane_verplichtingen">Definities!$B$196</definedName>
    <definedName name="TVP">Definities!#REF!</definedName>
    <definedName name="veiligheid">Definities!$B$241</definedName>
    <definedName name="verschil_budget_prognose">Definities!$B$211</definedName>
    <definedName name="verschil_prog_huid_vorig_prog">Definities!$B$244</definedName>
    <definedName name="verwachtings_waarde">Definities!$B$123</definedName>
    <definedName name="voornaamste_risico">Definities!$B$108</definedName>
    <definedName name="vorige_prognose">Definities!$B$214</definedName>
    <definedName name="VTW">Definities!$B$15</definedName>
  </definedNames>
  <calcPr calcId="191028"/>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0" i="2" l="1"/>
  <c r="T65" i="2"/>
  <c r="T57" i="2"/>
  <c r="T58" i="2"/>
  <c r="T59" i="2"/>
  <c r="T60" i="2"/>
  <c r="T61" i="2"/>
  <c r="T62" i="2"/>
  <c r="T63" i="2"/>
  <c r="T56" i="2"/>
  <c r="S64" i="2"/>
  <c r="S66" i="2"/>
  <c r="R64" i="2"/>
  <c r="R66" i="2"/>
  <c r="Q64" i="2"/>
  <c r="Q66" i="2"/>
  <c r="P64" i="2"/>
  <c r="P66" i="2"/>
  <c r="O64" i="2"/>
  <c r="O66" i="2"/>
  <c r="N64" i="2"/>
  <c r="N66" i="2"/>
  <c r="M64" i="2"/>
  <c r="M66" i="2"/>
  <c r="L64" i="2"/>
  <c r="L66" i="2"/>
  <c r="K64" i="2"/>
  <c r="K66" i="2"/>
  <c r="J64" i="2"/>
  <c r="J66" i="2"/>
  <c r="I64" i="2"/>
  <c r="I66" i="2"/>
  <c r="H64" i="2"/>
  <c r="H66" i="2"/>
  <c r="G64" i="2"/>
  <c r="G66" i="2"/>
  <c r="F64" i="2"/>
  <c r="T55" i="2"/>
  <c r="T64" i="2"/>
  <c r="T66" i="2"/>
  <c r="F66" i="2"/>
  <c r="N48" i="2"/>
  <c r="N47" i="2"/>
  <c r="N46" i="2"/>
  <c r="H48" i="2"/>
  <c r="M48" i="2"/>
  <c r="H46" i="2"/>
  <c r="M46" i="2"/>
  <c r="L30" i="2"/>
  <c r="L31" i="2"/>
  <c r="L32" i="2"/>
  <c r="L33" i="2"/>
  <c r="L34" i="2"/>
  <c r="L35" i="2"/>
  <c r="L29" i="2"/>
  <c r="K30" i="2"/>
  <c r="K31" i="2"/>
  <c r="K32" i="2"/>
  <c r="K33" i="2"/>
  <c r="K34" i="2"/>
  <c r="K35" i="2"/>
  <c r="K29" i="2"/>
  <c r="CX211" i="14"/>
  <c r="CT211" i="14"/>
  <c r="CN211" i="14"/>
  <c r="CM211" i="14"/>
  <c r="CL211" i="14"/>
  <c r="CK211" i="14"/>
  <c r="CJ211" i="14"/>
  <c r="CI211" i="14"/>
  <c r="CH211" i="14"/>
  <c r="AR211" i="14"/>
  <c r="AN211" i="14"/>
  <c r="CX210" i="14"/>
  <c r="CT210" i="14"/>
  <c r="CN210" i="14"/>
  <c r="CM210" i="14"/>
  <c r="CL210" i="14"/>
  <c r="CK210" i="14"/>
  <c r="CJ210" i="14"/>
  <c r="CI210" i="14"/>
  <c r="CH210" i="14"/>
  <c r="AR210" i="14"/>
  <c r="AN210" i="14"/>
  <c r="CX209" i="14"/>
  <c r="CT209" i="14"/>
  <c r="CN209" i="14"/>
  <c r="CM209" i="14"/>
  <c r="CL209" i="14"/>
  <c r="CK209" i="14"/>
  <c r="CJ209" i="14"/>
  <c r="CI209" i="14"/>
  <c r="CH209" i="14"/>
  <c r="AR209" i="14"/>
  <c r="AN209" i="14"/>
  <c r="CX208" i="14"/>
  <c r="CT208" i="14"/>
  <c r="CN208" i="14"/>
  <c r="CM208" i="14"/>
  <c r="CL208" i="14"/>
  <c r="CK208" i="14"/>
  <c r="CJ208" i="14"/>
  <c r="CI208" i="14"/>
  <c r="CH208" i="14"/>
  <c r="AR208" i="14"/>
  <c r="AN208" i="14"/>
  <c r="CX207" i="14"/>
  <c r="CT207" i="14"/>
  <c r="CN207" i="14"/>
  <c r="CM207" i="14"/>
  <c r="CL207" i="14"/>
  <c r="CK207" i="14"/>
  <c r="CJ207" i="14"/>
  <c r="CI207" i="14"/>
  <c r="CH207" i="14"/>
  <c r="AR207" i="14"/>
  <c r="AN207" i="14"/>
  <c r="CX206" i="14"/>
  <c r="CT206" i="14"/>
  <c r="CN206" i="14"/>
  <c r="CM206" i="14"/>
  <c r="CL206" i="14"/>
  <c r="CK206" i="14"/>
  <c r="CJ206" i="14"/>
  <c r="CI206" i="14"/>
  <c r="CH206" i="14"/>
  <c r="AR206" i="14"/>
  <c r="AN206" i="14"/>
  <c r="CX205" i="14"/>
  <c r="CT205" i="14"/>
  <c r="CN205" i="14"/>
  <c r="CM205" i="14"/>
  <c r="CL205" i="14"/>
  <c r="CK205" i="14"/>
  <c r="CJ205" i="14"/>
  <c r="CI205" i="14"/>
  <c r="CH205" i="14"/>
  <c r="AR205" i="14"/>
  <c r="AN205" i="14"/>
  <c r="CX204" i="14"/>
  <c r="CT204" i="14"/>
  <c r="CN204" i="14"/>
  <c r="CM204" i="14"/>
  <c r="CL204" i="14"/>
  <c r="CK204" i="14"/>
  <c r="CJ204" i="14"/>
  <c r="CI204" i="14"/>
  <c r="CH204" i="14"/>
  <c r="AR204" i="14"/>
  <c r="AN204" i="14"/>
  <c r="CX203" i="14"/>
  <c r="CT203" i="14"/>
  <c r="CN203" i="14"/>
  <c r="CM203" i="14"/>
  <c r="CL203" i="14"/>
  <c r="CK203" i="14"/>
  <c r="CJ203" i="14"/>
  <c r="CI203" i="14"/>
  <c r="CH203" i="14"/>
  <c r="AR203" i="14"/>
  <c r="AN203" i="14"/>
  <c r="CX202" i="14"/>
  <c r="CT202" i="14"/>
  <c r="CN202" i="14"/>
  <c r="CM202" i="14"/>
  <c r="CL202" i="14"/>
  <c r="CK202" i="14"/>
  <c r="CJ202" i="14"/>
  <c r="CI202" i="14"/>
  <c r="CH202" i="14"/>
  <c r="AR202" i="14"/>
  <c r="AN202" i="14"/>
  <c r="CX201" i="14"/>
  <c r="CT201" i="14"/>
  <c r="CN201" i="14"/>
  <c r="CM201" i="14"/>
  <c r="CL201" i="14"/>
  <c r="CK201" i="14"/>
  <c r="CJ201" i="14"/>
  <c r="CI201" i="14"/>
  <c r="CH201" i="14"/>
  <c r="AR201" i="14"/>
  <c r="AN201" i="14"/>
  <c r="CX200" i="14"/>
  <c r="CT200" i="14"/>
  <c r="CN200" i="14"/>
  <c r="CM200" i="14"/>
  <c r="CL200" i="14"/>
  <c r="CK200" i="14"/>
  <c r="CJ200" i="14"/>
  <c r="CI200" i="14"/>
  <c r="CH200" i="14"/>
  <c r="AR200" i="14"/>
  <c r="AN200" i="14"/>
  <c r="CX199" i="14"/>
  <c r="CT199" i="14"/>
  <c r="CN199" i="14"/>
  <c r="CM199" i="14"/>
  <c r="CL199" i="14"/>
  <c r="CK199" i="14"/>
  <c r="CJ199" i="14"/>
  <c r="CI199" i="14"/>
  <c r="CH199" i="14"/>
  <c r="AR199" i="14"/>
  <c r="AN199" i="14"/>
  <c r="CX198" i="14"/>
  <c r="CT198" i="14"/>
  <c r="CN198" i="14"/>
  <c r="CM198" i="14"/>
  <c r="CL198" i="14"/>
  <c r="CK198" i="14"/>
  <c r="CJ198" i="14"/>
  <c r="CI198" i="14"/>
  <c r="CH198" i="14"/>
  <c r="AR198" i="14"/>
  <c r="AN198" i="14"/>
  <c r="CX197" i="14"/>
  <c r="CT197" i="14"/>
  <c r="CN197" i="14"/>
  <c r="CM197" i="14"/>
  <c r="CL197" i="14"/>
  <c r="CK197" i="14"/>
  <c r="CJ197" i="14"/>
  <c r="CI197" i="14"/>
  <c r="CH197" i="14"/>
  <c r="AR197" i="14"/>
  <c r="AN197" i="14"/>
  <c r="CX196" i="14"/>
  <c r="CT196" i="14"/>
  <c r="CN196" i="14"/>
  <c r="CM196" i="14"/>
  <c r="CL196" i="14"/>
  <c r="CK196" i="14"/>
  <c r="CJ196" i="14"/>
  <c r="CI196" i="14"/>
  <c r="CH196" i="14"/>
  <c r="AR196" i="14"/>
  <c r="AN196" i="14"/>
  <c r="CX195" i="14"/>
  <c r="CT195" i="14"/>
  <c r="CN195" i="14"/>
  <c r="CM195" i="14"/>
  <c r="CL195" i="14"/>
  <c r="CK195" i="14"/>
  <c r="CJ195" i="14"/>
  <c r="CI195" i="14"/>
  <c r="CH195" i="14"/>
  <c r="AR195" i="14"/>
  <c r="AN195" i="14"/>
  <c r="CX194" i="14"/>
  <c r="CT194" i="14"/>
  <c r="CN194" i="14"/>
  <c r="CM194" i="14"/>
  <c r="CL194" i="14"/>
  <c r="CK194" i="14"/>
  <c r="CJ194" i="14"/>
  <c r="CI194" i="14"/>
  <c r="CH194" i="14"/>
  <c r="AR194" i="14"/>
  <c r="AN194" i="14"/>
  <c r="CX193" i="14"/>
  <c r="CT193" i="14"/>
  <c r="CN193" i="14"/>
  <c r="CM193" i="14"/>
  <c r="CL193" i="14"/>
  <c r="CK193" i="14"/>
  <c r="CJ193" i="14"/>
  <c r="CI193" i="14"/>
  <c r="CH193" i="14"/>
  <c r="AR193" i="14"/>
  <c r="AN193" i="14"/>
  <c r="CX192" i="14"/>
  <c r="CT192" i="14"/>
  <c r="CN192" i="14"/>
  <c r="CM192" i="14"/>
  <c r="CL192" i="14"/>
  <c r="CK192" i="14"/>
  <c r="CJ192" i="14"/>
  <c r="CI192" i="14"/>
  <c r="CH192" i="14"/>
  <c r="AR192" i="14"/>
  <c r="AN192" i="14"/>
  <c r="CX191" i="14"/>
  <c r="CT191" i="14"/>
  <c r="CN191" i="14"/>
  <c r="CM191" i="14"/>
  <c r="CL191" i="14"/>
  <c r="CK191" i="14"/>
  <c r="CJ191" i="14"/>
  <c r="CI191" i="14"/>
  <c r="CH191" i="14"/>
  <c r="AR191" i="14"/>
  <c r="AN191" i="14"/>
  <c r="CX190" i="14"/>
  <c r="CT190" i="14"/>
  <c r="CN190" i="14"/>
  <c r="CM190" i="14"/>
  <c r="CL190" i="14"/>
  <c r="CK190" i="14"/>
  <c r="CJ190" i="14"/>
  <c r="CI190" i="14"/>
  <c r="CH190" i="14"/>
  <c r="AR190" i="14"/>
  <c r="AN190" i="14"/>
  <c r="CX189" i="14"/>
  <c r="CT189" i="14"/>
  <c r="CN189" i="14"/>
  <c r="CM189" i="14"/>
  <c r="CL189" i="14"/>
  <c r="CK189" i="14"/>
  <c r="CJ189" i="14"/>
  <c r="CI189" i="14"/>
  <c r="CH189" i="14"/>
  <c r="AR189" i="14"/>
  <c r="AN189" i="14"/>
  <c r="CX188" i="14"/>
  <c r="CT188" i="14"/>
  <c r="CN188" i="14"/>
  <c r="CM188" i="14"/>
  <c r="CL188" i="14"/>
  <c r="CK188" i="14"/>
  <c r="CJ188" i="14"/>
  <c r="CI188" i="14"/>
  <c r="CH188" i="14"/>
  <c r="AR188" i="14"/>
  <c r="AN188" i="14"/>
  <c r="CX187" i="14"/>
  <c r="CT187" i="14"/>
  <c r="CN187" i="14"/>
  <c r="CM187" i="14"/>
  <c r="CL187" i="14"/>
  <c r="CK187" i="14"/>
  <c r="CJ187" i="14"/>
  <c r="CI187" i="14"/>
  <c r="CH187" i="14"/>
  <c r="AR187" i="14"/>
  <c r="AN187" i="14"/>
  <c r="CX186" i="14"/>
  <c r="CT186" i="14"/>
  <c r="CN186" i="14"/>
  <c r="CM186" i="14"/>
  <c r="CL186" i="14"/>
  <c r="CK186" i="14"/>
  <c r="CJ186" i="14"/>
  <c r="CI186" i="14"/>
  <c r="CH186" i="14"/>
  <c r="AR186" i="14"/>
  <c r="AN186" i="14"/>
  <c r="CX185" i="14"/>
  <c r="CT185" i="14"/>
  <c r="CN185" i="14"/>
  <c r="CM185" i="14"/>
  <c r="CL185" i="14"/>
  <c r="CK185" i="14"/>
  <c r="CJ185" i="14"/>
  <c r="CI185" i="14"/>
  <c r="CH185" i="14"/>
  <c r="AR185" i="14"/>
  <c r="AN185" i="14"/>
  <c r="CX184" i="14"/>
  <c r="CT184" i="14"/>
  <c r="CN184" i="14"/>
  <c r="CM184" i="14"/>
  <c r="CL184" i="14"/>
  <c r="CK184" i="14"/>
  <c r="CJ184" i="14"/>
  <c r="CI184" i="14"/>
  <c r="CH184" i="14"/>
  <c r="AR184" i="14"/>
  <c r="AN184" i="14"/>
  <c r="CX183" i="14"/>
  <c r="CT183" i="14"/>
  <c r="CN183" i="14"/>
  <c r="CM183" i="14"/>
  <c r="CL183" i="14"/>
  <c r="CK183" i="14"/>
  <c r="CJ183" i="14"/>
  <c r="CI183" i="14"/>
  <c r="CH183" i="14"/>
  <c r="AR183" i="14"/>
  <c r="AN183" i="14"/>
  <c r="CX182" i="14"/>
  <c r="CT182" i="14"/>
  <c r="CN182" i="14"/>
  <c r="CM182" i="14"/>
  <c r="CL182" i="14"/>
  <c r="CK182" i="14"/>
  <c r="CJ182" i="14"/>
  <c r="CI182" i="14"/>
  <c r="CH182" i="14"/>
  <c r="AR182" i="14"/>
  <c r="AN182" i="14"/>
  <c r="CX181" i="14"/>
  <c r="CT181" i="14"/>
  <c r="CN181" i="14"/>
  <c r="CM181" i="14"/>
  <c r="CL181" i="14"/>
  <c r="CK181" i="14"/>
  <c r="CJ181" i="14"/>
  <c r="CI181" i="14"/>
  <c r="CH181" i="14"/>
  <c r="AR181" i="14"/>
  <c r="AN181" i="14"/>
  <c r="CX180" i="14"/>
  <c r="CT180" i="14"/>
  <c r="CN180" i="14"/>
  <c r="CM180" i="14"/>
  <c r="CL180" i="14"/>
  <c r="CK180" i="14"/>
  <c r="CJ180" i="14"/>
  <c r="CI180" i="14"/>
  <c r="CH180" i="14"/>
  <c r="AR180" i="14"/>
  <c r="AN180" i="14"/>
  <c r="CX179" i="14"/>
  <c r="CT179" i="14"/>
  <c r="CN179" i="14"/>
  <c r="CM179" i="14"/>
  <c r="CL179" i="14"/>
  <c r="CK179" i="14"/>
  <c r="CJ179" i="14"/>
  <c r="CI179" i="14"/>
  <c r="CH179" i="14"/>
  <c r="AR179" i="14"/>
  <c r="AN179" i="14"/>
  <c r="CX178" i="14"/>
  <c r="CT178" i="14"/>
  <c r="CN178" i="14"/>
  <c r="CM178" i="14"/>
  <c r="CL178" i="14"/>
  <c r="CK178" i="14"/>
  <c r="CJ178" i="14"/>
  <c r="CI178" i="14"/>
  <c r="CH178" i="14"/>
  <c r="AR178" i="14"/>
  <c r="AN178" i="14"/>
  <c r="CX177" i="14"/>
  <c r="CT177" i="14"/>
  <c r="CN177" i="14"/>
  <c r="CM177" i="14"/>
  <c r="CL177" i="14"/>
  <c r="CK177" i="14"/>
  <c r="CJ177" i="14"/>
  <c r="CI177" i="14"/>
  <c r="CH177" i="14"/>
  <c r="AR177" i="14"/>
  <c r="AN177" i="14"/>
  <c r="CX176" i="14"/>
  <c r="CT176" i="14"/>
  <c r="CN176" i="14"/>
  <c r="CM176" i="14"/>
  <c r="CL176" i="14"/>
  <c r="CK176" i="14"/>
  <c r="CJ176" i="14"/>
  <c r="CI176" i="14"/>
  <c r="CH176" i="14"/>
  <c r="AR176" i="14"/>
  <c r="AN176" i="14"/>
  <c r="CX175" i="14"/>
  <c r="CT175" i="14"/>
  <c r="CN175" i="14"/>
  <c r="CM175" i="14"/>
  <c r="CL175" i="14"/>
  <c r="CK175" i="14"/>
  <c r="CJ175" i="14"/>
  <c r="CI175" i="14"/>
  <c r="CH175" i="14"/>
  <c r="AR175" i="14"/>
  <c r="AN175" i="14"/>
  <c r="CX174" i="14"/>
  <c r="CT174" i="14"/>
  <c r="CN174" i="14"/>
  <c r="CM174" i="14"/>
  <c r="CL174" i="14"/>
  <c r="CK174" i="14"/>
  <c r="CJ174" i="14"/>
  <c r="CI174" i="14"/>
  <c r="CH174" i="14"/>
  <c r="AR174" i="14"/>
  <c r="AN174" i="14"/>
  <c r="CX173" i="14"/>
  <c r="CT173" i="14"/>
  <c r="CN173" i="14"/>
  <c r="CM173" i="14"/>
  <c r="CL173" i="14"/>
  <c r="CK173" i="14"/>
  <c r="CJ173" i="14"/>
  <c r="CI173" i="14"/>
  <c r="CH173" i="14"/>
  <c r="AR173" i="14"/>
  <c r="AN173" i="14"/>
  <c r="CX172" i="14"/>
  <c r="CT172" i="14"/>
  <c r="CN172" i="14"/>
  <c r="CM172" i="14"/>
  <c r="CL172" i="14"/>
  <c r="CK172" i="14"/>
  <c r="CJ172" i="14"/>
  <c r="CI172" i="14"/>
  <c r="CH172" i="14"/>
  <c r="AR172" i="14"/>
  <c r="AN172" i="14"/>
  <c r="CX171" i="14"/>
  <c r="CT171" i="14"/>
  <c r="CN171" i="14"/>
  <c r="CM171" i="14"/>
  <c r="CL171" i="14"/>
  <c r="CK171" i="14"/>
  <c r="CJ171" i="14"/>
  <c r="CI171" i="14"/>
  <c r="CH171" i="14"/>
  <c r="AR171" i="14"/>
  <c r="AN171" i="14"/>
  <c r="CX170" i="14"/>
  <c r="CT170" i="14"/>
  <c r="CN170" i="14"/>
  <c r="CM170" i="14"/>
  <c r="CL170" i="14"/>
  <c r="CK170" i="14"/>
  <c r="CJ170" i="14"/>
  <c r="CI170" i="14"/>
  <c r="CH170" i="14"/>
  <c r="AR170" i="14"/>
  <c r="AN170" i="14"/>
  <c r="CX169" i="14"/>
  <c r="CT169" i="14"/>
  <c r="CN169" i="14"/>
  <c r="CM169" i="14"/>
  <c r="CL169" i="14"/>
  <c r="CK169" i="14"/>
  <c r="CJ169" i="14"/>
  <c r="CI169" i="14"/>
  <c r="CH169" i="14"/>
  <c r="AR169" i="14"/>
  <c r="AN169" i="14"/>
  <c r="CX168" i="14"/>
  <c r="CT168" i="14"/>
  <c r="CN168" i="14"/>
  <c r="CM168" i="14"/>
  <c r="CL168" i="14"/>
  <c r="CK168" i="14"/>
  <c r="CJ168" i="14"/>
  <c r="CI168" i="14"/>
  <c r="CH168" i="14"/>
  <c r="AR168" i="14"/>
  <c r="AN168" i="14"/>
  <c r="CX167" i="14"/>
  <c r="CT167" i="14"/>
  <c r="CN167" i="14"/>
  <c r="CM167" i="14"/>
  <c r="CL167" i="14"/>
  <c r="CK167" i="14"/>
  <c r="CJ167" i="14"/>
  <c r="CI167" i="14"/>
  <c r="CH167" i="14"/>
  <c r="AR167" i="14"/>
  <c r="AN167" i="14"/>
  <c r="CX166" i="14"/>
  <c r="CT166" i="14"/>
  <c r="CN166" i="14"/>
  <c r="CM166" i="14"/>
  <c r="CL166" i="14"/>
  <c r="CK166" i="14"/>
  <c r="CJ166" i="14"/>
  <c r="CI166" i="14"/>
  <c r="CH166" i="14"/>
  <c r="AR166" i="14"/>
  <c r="AN166" i="14"/>
  <c r="CX165" i="14"/>
  <c r="CT165" i="14"/>
  <c r="CN165" i="14"/>
  <c r="CM165" i="14"/>
  <c r="CL165" i="14"/>
  <c r="CK165" i="14"/>
  <c r="CJ165" i="14"/>
  <c r="CI165" i="14"/>
  <c r="CH165" i="14"/>
  <c r="AR165" i="14"/>
  <c r="AN165" i="14"/>
  <c r="CX164" i="14"/>
  <c r="CT164" i="14"/>
  <c r="CN164" i="14"/>
  <c r="CM164" i="14"/>
  <c r="CL164" i="14"/>
  <c r="CK164" i="14"/>
  <c r="CJ164" i="14"/>
  <c r="CI164" i="14"/>
  <c r="CH164" i="14"/>
  <c r="AR164" i="14"/>
  <c r="AN164" i="14"/>
  <c r="CX163" i="14"/>
  <c r="CT163" i="14"/>
  <c r="CN163" i="14"/>
  <c r="CM163" i="14"/>
  <c r="CL163" i="14"/>
  <c r="CK163" i="14"/>
  <c r="CJ163" i="14"/>
  <c r="CI163" i="14"/>
  <c r="CH163" i="14"/>
  <c r="AR163" i="14"/>
  <c r="AN163" i="14"/>
  <c r="CX162" i="14"/>
  <c r="CT162" i="14"/>
  <c r="CN162" i="14"/>
  <c r="CM162" i="14"/>
  <c r="CL162" i="14"/>
  <c r="CK162" i="14"/>
  <c r="CJ162" i="14"/>
  <c r="CI162" i="14"/>
  <c r="CH162" i="14"/>
  <c r="AR162" i="14"/>
  <c r="AN162" i="14"/>
  <c r="CX161" i="14"/>
  <c r="CT161" i="14"/>
  <c r="CN161" i="14"/>
  <c r="CM161" i="14"/>
  <c r="CL161" i="14"/>
  <c r="CK161" i="14"/>
  <c r="CJ161" i="14"/>
  <c r="CI161" i="14"/>
  <c r="CH161" i="14"/>
  <c r="AR161" i="14"/>
  <c r="AN161" i="14"/>
  <c r="CX160" i="14"/>
  <c r="CT160" i="14"/>
  <c r="CN160" i="14"/>
  <c r="CM160" i="14"/>
  <c r="CL160" i="14"/>
  <c r="CK160" i="14"/>
  <c r="CJ160" i="14"/>
  <c r="CI160" i="14"/>
  <c r="CH160" i="14"/>
  <c r="AR160" i="14"/>
  <c r="AN160" i="14"/>
  <c r="CX159" i="14"/>
  <c r="CT159" i="14"/>
  <c r="CN159" i="14"/>
  <c r="CM159" i="14"/>
  <c r="CL159" i="14"/>
  <c r="CK159" i="14"/>
  <c r="CJ159" i="14"/>
  <c r="CI159" i="14"/>
  <c r="CH159" i="14"/>
  <c r="AR159" i="14"/>
  <c r="AN159" i="14"/>
  <c r="CX158" i="14"/>
  <c r="CT158" i="14"/>
  <c r="CN158" i="14"/>
  <c r="CM158" i="14"/>
  <c r="CL158" i="14"/>
  <c r="CK158" i="14"/>
  <c r="CJ158" i="14"/>
  <c r="CI158" i="14"/>
  <c r="CH158" i="14"/>
  <c r="AR158" i="14"/>
  <c r="AN158" i="14"/>
  <c r="CX157" i="14"/>
  <c r="CT157" i="14"/>
  <c r="CN157" i="14"/>
  <c r="CM157" i="14"/>
  <c r="CL157" i="14"/>
  <c r="CK157" i="14"/>
  <c r="CJ157" i="14"/>
  <c r="CI157" i="14"/>
  <c r="CH157" i="14"/>
  <c r="AR157" i="14"/>
  <c r="AN157" i="14"/>
  <c r="CX156" i="14"/>
  <c r="CT156" i="14"/>
  <c r="CN156" i="14"/>
  <c r="CM156" i="14"/>
  <c r="CL156" i="14"/>
  <c r="CK156" i="14"/>
  <c r="CJ156" i="14"/>
  <c r="CI156" i="14"/>
  <c r="CH156" i="14"/>
  <c r="AR156" i="14"/>
  <c r="AN156" i="14"/>
  <c r="CX155" i="14"/>
  <c r="CT155" i="14"/>
  <c r="CN155" i="14"/>
  <c r="CM155" i="14"/>
  <c r="CL155" i="14"/>
  <c r="CK155" i="14"/>
  <c r="CJ155" i="14"/>
  <c r="CI155" i="14"/>
  <c r="CH155" i="14"/>
  <c r="AR155" i="14"/>
  <c r="AN155" i="14"/>
  <c r="CX154" i="14"/>
  <c r="CT154" i="14"/>
  <c r="CN154" i="14"/>
  <c r="CM154" i="14"/>
  <c r="CL154" i="14"/>
  <c r="CK154" i="14"/>
  <c r="CJ154" i="14"/>
  <c r="CI154" i="14"/>
  <c r="CH154" i="14"/>
  <c r="AR154" i="14"/>
  <c r="AN154" i="14"/>
  <c r="CX153" i="14"/>
  <c r="CT153" i="14"/>
  <c r="CN153" i="14"/>
  <c r="CM153" i="14"/>
  <c r="CL153" i="14"/>
  <c r="CK153" i="14"/>
  <c r="CJ153" i="14"/>
  <c r="CI153" i="14"/>
  <c r="CH153" i="14"/>
  <c r="AR153" i="14"/>
  <c r="AN153" i="14"/>
  <c r="CX152" i="14"/>
  <c r="CT152" i="14"/>
  <c r="CN152" i="14"/>
  <c r="CM152" i="14"/>
  <c r="CL152" i="14"/>
  <c r="CK152" i="14"/>
  <c r="CJ152" i="14"/>
  <c r="CI152" i="14"/>
  <c r="CH152" i="14"/>
  <c r="AR152" i="14"/>
  <c r="AN152" i="14"/>
  <c r="CX151" i="14"/>
  <c r="CT151" i="14"/>
  <c r="CN151" i="14"/>
  <c r="CM151" i="14"/>
  <c r="CL151" i="14"/>
  <c r="CK151" i="14"/>
  <c r="CJ151" i="14"/>
  <c r="CI151" i="14"/>
  <c r="CH151" i="14"/>
  <c r="AR151" i="14"/>
  <c r="AN151" i="14"/>
  <c r="CX150" i="14"/>
  <c r="CT150" i="14"/>
  <c r="CN150" i="14"/>
  <c r="CM150" i="14"/>
  <c r="CL150" i="14"/>
  <c r="CK150" i="14"/>
  <c r="CJ150" i="14"/>
  <c r="CI150" i="14"/>
  <c r="CH150" i="14"/>
  <c r="AR150" i="14"/>
  <c r="AN150" i="14"/>
  <c r="CX149" i="14"/>
  <c r="CT149" i="14"/>
  <c r="CN149" i="14"/>
  <c r="CM149" i="14"/>
  <c r="CL149" i="14"/>
  <c r="CK149" i="14"/>
  <c r="CJ149" i="14"/>
  <c r="CI149" i="14"/>
  <c r="CH149" i="14"/>
  <c r="AR149" i="14"/>
  <c r="AN149" i="14"/>
  <c r="CX148" i="14"/>
  <c r="CT148" i="14"/>
  <c r="CN148" i="14"/>
  <c r="CM148" i="14"/>
  <c r="CL148" i="14"/>
  <c r="CK148" i="14"/>
  <c r="CJ148" i="14"/>
  <c r="CI148" i="14"/>
  <c r="CH148" i="14"/>
  <c r="AR148" i="14"/>
  <c r="AN148" i="14"/>
  <c r="CX147" i="14"/>
  <c r="CT147" i="14"/>
  <c r="CN147" i="14"/>
  <c r="CM147" i="14"/>
  <c r="CL147" i="14"/>
  <c r="CK147" i="14"/>
  <c r="CJ147" i="14"/>
  <c r="CI147" i="14"/>
  <c r="CH147" i="14"/>
  <c r="AR147" i="14"/>
  <c r="AN147" i="14"/>
  <c r="CX146" i="14"/>
  <c r="CT146" i="14"/>
  <c r="CN146" i="14"/>
  <c r="CM146" i="14"/>
  <c r="CL146" i="14"/>
  <c r="CK146" i="14"/>
  <c r="CJ146" i="14"/>
  <c r="CI146" i="14"/>
  <c r="CH146" i="14"/>
  <c r="AR146" i="14"/>
  <c r="AN146" i="14"/>
  <c r="CX145" i="14"/>
  <c r="CT145" i="14"/>
  <c r="CN145" i="14"/>
  <c r="CM145" i="14"/>
  <c r="CL145" i="14"/>
  <c r="CK145" i="14"/>
  <c r="CJ145" i="14"/>
  <c r="CI145" i="14"/>
  <c r="CH145" i="14"/>
  <c r="AR145" i="14"/>
  <c r="AN145" i="14"/>
  <c r="CX144" i="14"/>
  <c r="CT144" i="14"/>
  <c r="CN144" i="14"/>
  <c r="CM144" i="14"/>
  <c r="CL144" i="14"/>
  <c r="CK144" i="14"/>
  <c r="CJ144" i="14"/>
  <c r="CI144" i="14"/>
  <c r="CH144" i="14"/>
  <c r="AR144" i="14"/>
  <c r="AN144" i="14"/>
  <c r="CX143" i="14"/>
  <c r="CT143" i="14"/>
  <c r="CN143" i="14"/>
  <c r="CM143" i="14"/>
  <c r="CL143" i="14"/>
  <c r="CK143" i="14"/>
  <c r="CJ143" i="14"/>
  <c r="CI143" i="14"/>
  <c r="CH143" i="14"/>
  <c r="AR143" i="14"/>
  <c r="AN143" i="14"/>
  <c r="CX142" i="14"/>
  <c r="CT142" i="14"/>
  <c r="CN142" i="14"/>
  <c r="CM142" i="14"/>
  <c r="CL142" i="14"/>
  <c r="CK142" i="14"/>
  <c r="CJ142" i="14"/>
  <c r="CI142" i="14"/>
  <c r="CH142" i="14"/>
  <c r="AR142" i="14"/>
  <c r="AN142" i="14"/>
  <c r="CX141" i="14"/>
  <c r="CT141" i="14"/>
  <c r="CN141" i="14"/>
  <c r="CM141" i="14"/>
  <c r="CL141" i="14"/>
  <c r="CK141" i="14"/>
  <c r="CJ141" i="14"/>
  <c r="CI141" i="14"/>
  <c r="CH141" i="14"/>
  <c r="AR141" i="14"/>
  <c r="AN141" i="14"/>
  <c r="CX140" i="14"/>
  <c r="CT140" i="14"/>
  <c r="CN140" i="14"/>
  <c r="CM140" i="14"/>
  <c r="CL140" i="14"/>
  <c r="CK140" i="14"/>
  <c r="CJ140" i="14"/>
  <c r="CI140" i="14"/>
  <c r="CH140" i="14"/>
  <c r="AR140" i="14"/>
  <c r="AN140" i="14"/>
  <c r="CX139" i="14"/>
  <c r="CT139" i="14"/>
  <c r="CN139" i="14"/>
  <c r="CM139" i="14"/>
  <c r="CL139" i="14"/>
  <c r="CK139" i="14"/>
  <c r="CJ139" i="14"/>
  <c r="CI139" i="14"/>
  <c r="CH139" i="14"/>
  <c r="AR139" i="14"/>
  <c r="AN139" i="14"/>
  <c r="CX138" i="14"/>
  <c r="CT138" i="14"/>
  <c r="CN138" i="14"/>
  <c r="CM138" i="14"/>
  <c r="CL138" i="14"/>
  <c r="CK138" i="14"/>
  <c r="CJ138" i="14"/>
  <c r="CI138" i="14"/>
  <c r="CH138" i="14"/>
  <c r="AR138" i="14"/>
  <c r="AN138" i="14"/>
  <c r="CX137" i="14"/>
  <c r="CT137" i="14"/>
  <c r="CN137" i="14"/>
  <c r="CM137" i="14"/>
  <c r="CL137" i="14"/>
  <c r="CK137" i="14"/>
  <c r="CJ137" i="14"/>
  <c r="CI137" i="14"/>
  <c r="CH137" i="14"/>
  <c r="AR137" i="14"/>
  <c r="AN137" i="14"/>
  <c r="CX136" i="14"/>
  <c r="CT136" i="14"/>
  <c r="CN136" i="14"/>
  <c r="CM136" i="14"/>
  <c r="CL136" i="14"/>
  <c r="CK136" i="14"/>
  <c r="CJ136" i="14"/>
  <c r="CI136" i="14"/>
  <c r="CH136" i="14"/>
  <c r="AR136" i="14"/>
  <c r="AN136" i="14"/>
  <c r="CX135" i="14"/>
  <c r="CT135" i="14"/>
  <c r="CN135" i="14"/>
  <c r="CM135" i="14"/>
  <c r="CL135" i="14"/>
  <c r="CK135" i="14"/>
  <c r="CJ135" i="14"/>
  <c r="CI135" i="14"/>
  <c r="CH135" i="14"/>
  <c r="AR135" i="14"/>
  <c r="AN135" i="14"/>
  <c r="CX134" i="14"/>
  <c r="CT134" i="14"/>
  <c r="CN134" i="14"/>
  <c r="CM134" i="14"/>
  <c r="CL134" i="14"/>
  <c r="CK134" i="14"/>
  <c r="CJ134" i="14"/>
  <c r="CI134" i="14"/>
  <c r="CH134" i="14"/>
  <c r="AR134" i="14"/>
  <c r="AN134" i="14"/>
  <c r="CX133" i="14"/>
  <c r="CT133" i="14"/>
  <c r="CN133" i="14"/>
  <c r="CM133" i="14"/>
  <c r="CL133" i="14"/>
  <c r="CK133" i="14"/>
  <c r="CJ133" i="14"/>
  <c r="CI133" i="14"/>
  <c r="CH133" i="14"/>
  <c r="AR133" i="14"/>
  <c r="AN133" i="14"/>
  <c r="CX132" i="14"/>
  <c r="CT132" i="14"/>
  <c r="CN132" i="14"/>
  <c r="CM132" i="14"/>
  <c r="CL132" i="14"/>
  <c r="CK132" i="14"/>
  <c r="CJ132" i="14"/>
  <c r="CI132" i="14"/>
  <c r="CH132" i="14"/>
  <c r="AR132" i="14"/>
  <c r="AN132" i="14"/>
  <c r="CX131" i="14"/>
  <c r="CT131" i="14"/>
  <c r="CN131" i="14"/>
  <c r="CM131" i="14"/>
  <c r="CL131" i="14"/>
  <c r="CK131" i="14"/>
  <c r="CJ131" i="14"/>
  <c r="CI131" i="14"/>
  <c r="CH131" i="14"/>
  <c r="AR131" i="14"/>
  <c r="AN131" i="14"/>
  <c r="CX130" i="14"/>
  <c r="CT130" i="14"/>
  <c r="CN130" i="14"/>
  <c r="CM130" i="14"/>
  <c r="CL130" i="14"/>
  <c r="CK130" i="14"/>
  <c r="CJ130" i="14"/>
  <c r="CI130" i="14"/>
  <c r="CH130" i="14"/>
  <c r="AR130" i="14"/>
  <c r="AN130" i="14"/>
  <c r="CX129" i="14"/>
  <c r="CT129" i="14"/>
  <c r="CN129" i="14"/>
  <c r="CM129" i="14"/>
  <c r="CL129" i="14"/>
  <c r="CK129" i="14"/>
  <c r="CJ129" i="14"/>
  <c r="CI129" i="14"/>
  <c r="CH129" i="14"/>
  <c r="AR129" i="14"/>
  <c r="AN129" i="14"/>
  <c r="CX128" i="14"/>
  <c r="CT128" i="14"/>
  <c r="CN128" i="14"/>
  <c r="CM128" i="14"/>
  <c r="CL128" i="14"/>
  <c r="CK128" i="14"/>
  <c r="CJ128" i="14"/>
  <c r="CI128" i="14"/>
  <c r="CH128" i="14"/>
  <c r="AR128" i="14"/>
  <c r="AN128" i="14"/>
  <c r="CX127" i="14"/>
  <c r="CT127" i="14"/>
  <c r="CN127" i="14"/>
  <c r="CM127" i="14"/>
  <c r="CL127" i="14"/>
  <c r="CK127" i="14"/>
  <c r="CJ127" i="14"/>
  <c r="CI127" i="14"/>
  <c r="CH127" i="14"/>
  <c r="AR127" i="14"/>
  <c r="AN127" i="14"/>
  <c r="CX126" i="14"/>
  <c r="CT126" i="14"/>
  <c r="CN126" i="14"/>
  <c r="CM126" i="14"/>
  <c r="CL126" i="14"/>
  <c r="CK126" i="14"/>
  <c r="CJ126" i="14"/>
  <c r="CI126" i="14"/>
  <c r="CH126" i="14"/>
  <c r="AR126" i="14"/>
  <c r="AN126" i="14"/>
  <c r="CX125" i="14"/>
  <c r="CT125" i="14"/>
  <c r="CN125" i="14"/>
  <c r="CM125" i="14"/>
  <c r="CL125" i="14"/>
  <c r="CK125" i="14"/>
  <c r="CJ125" i="14"/>
  <c r="CI125" i="14"/>
  <c r="CH125" i="14"/>
  <c r="AR125" i="14"/>
  <c r="AN125" i="14"/>
  <c r="CX124" i="14"/>
  <c r="CT124" i="14"/>
  <c r="CN124" i="14"/>
  <c r="CM124" i="14"/>
  <c r="CL124" i="14"/>
  <c r="CK124" i="14"/>
  <c r="CJ124" i="14"/>
  <c r="CI124" i="14"/>
  <c r="CH124" i="14"/>
  <c r="AR124" i="14"/>
  <c r="AN124" i="14"/>
  <c r="CX123" i="14"/>
  <c r="CT123" i="14"/>
  <c r="CN123" i="14"/>
  <c r="CM123" i="14"/>
  <c r="CL123" i="14"/>
  <c r="CK123" i="14"/>
  <c r="CJ123" i="14"/>
  <c r="CI123" i="14"/>
  <c r="CH123" i="14"/>
  <c r="AR123" i="14"/>
  <c r="AN123" i="14"/>
  <c r="CX122" i="14"/>
  <c r="CT122" i="14"/>
  <c r="CN122" i="14"/>
  <c r="CM122" i="14"/>
  <c r="CL122" i="14"/>
  <c r="CK122" i="14"/>
  <c r="CJ122" i="14"/>
  <c r="CI122" i="14"/>
  <c r="CH122" i="14"/>
  <c r="AR122" i="14"/>
  <c r="AN122" i="14"/>
  <c r="CX121" i="14"/>
  <c r="CT121" i="14"/>
  <c r="CN121" i="14"/>
  <c r="CM121" i="14"/>
  <c r="CL121" i="14"/>
  <c r="CK121" i="14"/>
  <c r="CJ121" i="14"/>
  <c r="CI121" i="14"/>
  <c r="CH121" i="14"/>
  <c r="AR121" i="14"/>
  <c r="AN121" i="14"/>
  <c r="CX120" i="14"/>
  <c r="CT120" i="14"/>
  <c r="CN120" i="14"/>
  <c r="CM120" i="14"/>
  <c r="CL120" i="14"/>
  <c r="CK120" i="14"/>
  <c r="CJ120" i="14"/>
  <c r="CI120" i="14"/>
  <c r="CH120" i="14"/>
  <c r="AR120" i="14"/>
  <c r="AN120" i="14"/>
  <c r="CX119" i="14"/>
  <c r="CT119" i="14"/>
  <c r="CN119" i="14"/>
  <c r="CM119" i="14"/>
  <c r="CL119" i="14"/>
  <c r="CK119" i="14"/>
  <c r="CJ119" i="14"/>
  <c r="CI119" i="14"/>
  <c r="CH119" i="14"/>
  <c r="AR119" i="14"/>
  <c r="AN119" i="14"/>
  <c r="CX118" i="14"/>
  <c r="CT118" i="14"/>
  <c r="CN118" i="14"/>
  <c r="CM118" i="14"/>
  <c r="CL118" i="14"/>
  <c r="CK118" i="14"/>
  <c r="CJ118" i="14"/>
  <c r="CI118" i="14"/>
  <c r="CH118" i="14"/>
  <c r="AR118" i="14"/>
  <c r="AN118" i="14"/>
  <c r="CX117" i="14"/>
  <c r="CT117" i="14"/>
  <c r="CN117" i="14"/>
  <c r="CM117" i="14"/>
  <c r="CL117" i="14"/>
  <c r="CK117" i="14"/>
  <c r="CJ117" i="14"/>
  <c r="CI117" i="14"/>
  <c r="CH117" i="14"/>
  <c r="AR117" i="14"/>
  <c r="AN117" i="14"/>
  <c r="CX116" i="14"/>
  <c r="CT116" i="14"/>
  <c r="CN116" i="14"/>
  <c r="CM116" i="14"/>
  <c r="CL116" i="14"/>
  <c r="CK116" i="14"/>
  <c r="CJ116" i="14"/>
  <c r="CI116" i="14"/>
  <c r="CH116" i="14"/>
  <c r="AR116" i="14"/>
  <c r="AN116" i="14"/>
  <c r="CX115" i="14"/>
  <c r="CT115" i="14"/>
  <c r="CN115" i="14"/>
  <c r="CM115" i="14"/>
  <c r="CL115" i="14"/>
  <c r="CK115" i="14"/>
  <c r="CJ115" i="14"/>
  <c r="CI115" i="14"/>
  <c r="CH115" i="14"/>
  <c r="AR115" i="14"/>
  <c r="AN115" i="14"/>
  <c r="CX114" i="14"/>
  <c r="CT114" i="14"/>
  <c r="CN114" i="14"/>
  <c r="CM114" i="14"/>
  <c r="CL114" i="14"/>
  <c r="CK114" i="14"/>
  <c r="CJ114" i="14"/>
  <c r="CI114" i="14"/>
  <c r="CH114" i="14"/>
  <c r="AR114" i="14"/>
  <c r="AN114" i="14"/>
  <c r="CX113" i="14"/>
  <c r="CT113" i="14"/>
  <c r="CN113" i="14"/>
  <c r="CM113" i="14"/>
  <c r="CL113" i="14"/>
  <c r="CK113" i="14"/>
  <c r="CJ113" i="14"/>
  <c r="CI113" i="14"/>
  <c r="CH113" i="14"/>
  <c r="AR113" i="14"/>
  <c r="AN113" i="14"/>
  <c r="CX112" i="14"/>
  <c r="CT112" i="14"/>
  <c r="CN112" i="14"/>
  <c r="CM112" i="14"/>
  <c r="CL112" i="14"/>
  <c r="CK112" i="14"/>
  <c r="CJ112" i="14"/>
  <c r="CI112" i="14"/>
  <c r="CH112" i="14"/>
  <c r="AR112" i="14"/>
  <c r="AN112" i="14"/>
  <c r="CX106" i="14"/>
  <c r="CT106" i="14"/>
  <c r="CN106" i="14"/>
  <c r="CM106" i="14"/>
  <c r="CL106" i="14"/>
  <c r="CK106" i="14"/>
  <c r="CJ106" i="14"/>
  <c r="CI106" i="14"/>
  <c r="CH106" i="14"/>
  <c r="AR106" i="14"/>
  <c r="AN106" i="14"/>
  <c r="CX105" i="14"/>
  <c r="CT105" i="14"/>
  <c r="CN105" i="14"/>
  <c r="CM105" i="14"/>
  <c r="CL105" i="14"/>
  <c r="CK105" i="14"/>
  <c r="CJ105" i="14"/>
  <c r="CI105" i="14"/>
  <c r="CH105" i="14"/>
  <c r="AR105" i="14"/>
  <c r="AN105" i="14"/>
  <c r="CX104" i="14"/>
  <c r="CT104" i="14"/>
  <c r="CN104" i="14"/>
  <c r="CM104" i="14"/>
  <c r="CL104" i="14"/>
  <c r="CK104" i="14"/>
  <c r="CJ104" i="14"/>
  <c r="CI104" i="14"/>
  <c r="CH104" i="14"/>
  <c r="AR104" i="14"/>
  <c r="AN104" i="14"/>
  <c r="CX103" i="14"/>
  <c r="CT103" i="14"/>
  <c r="CN103" i="14"/>
  <c r="CM103" i="14"/>
  <c r="CL103" i="14"/>
  <c r="CK103" i="14"/>
  <c r="CJ103" i="14"/>
  <c r="CI103" i="14"/>
  <c r="CH103" i="14"/>
  <c r="AR103" i="14"/>
  <c r="AN103" i="14"/>
  <c r="CX102" i="14"/>
  <c r="CT102" i="14"/>
  <c r="CN102" i="14"/>
  <c r="CM102" i="14"/>
  <c r="CL102" i="14"/>
  <c r="CK102" i="14"/>
  <c r="CJ102" i="14"/>
  <c r="CI102" i="14"/>
  <c r="CH102" i="14"/>
  <c r="AR102" i="14"/>
  <c r="AN102" i="14"/>
  <c r="CX101" i="14"/>
  <c r="CT101" i="14"/>
  <c r="CN101" i="14"/>
  <c r="CM101" i="14"/>
  <c r="CL101" i="14"/>
  <c r="CK101" i="14"/>
  <c r="CJ101" i="14"/>
  <c r="CI101" i="14"/>
  <c r="CH101" i="14"/>
  <c r="AR101" i="14"/>
  <c r="AN101" i="14"/>
  <c r="CX100" i="14"/>
  <c r="CT100" i="14"/>
  <c r="CN100" i="14"/>
  <c r="CM100" i="14"/>
  <c r="CL100" i="14"/>
  <c r="CK100" i="14"/>
  <c r="CJ100" i="14"/>
  <c r="CI100" i="14"/>
  <c r="CH100" i="14"/>
  <c r="AR100" i="14"/>
  <c r="AN100" i="14"/>
  <c r="CX99" i="14"/>
  <c r="CT99" i="14"/>
  <c r="CN99" i="14"/>
  <c r="CM99" i="14"/>
  <c r="CL99" i="14"/>
  <c r="CK99" i="14"/>
  <c r="CJ99" i="14"/>
  <c r="CI99" i="14"/>
  <c r="CH99" i="14"/>
  <c r="AR99" i="14"/>
  <c r="AN99" i="14"/>
  <c r="CX98" i="14"/>
  <c r="CT98" i="14"/>
  <c r="CN98" i="14"/>
  <c r="CM98" i="14"/>
  <c r="CL98" i="14"/>
  <c r="CK98" i="14"/>
  <c r="CJ98" i="14"/>
  <c r="CI98" i="14"/>
  <c r="CH98" i="14"/>
  <c r="AR98" i="14"/>
  <c r="AN98" i="14"/>
  <c r="CX97" i="14"/>
  <c r="CT97" i="14"/>
  <c r="CN97" i="14"/>
  <c r="CM97" i="14"/>
  <c r="CL97" i="14"/>
  <c r="CK97" i="14"/>
  <c r="CJ97" i="14"/>
  <c r="CI97" i="14"/>
  <c r="CH97" i="14"/>
  <c r="AR97" i="14"/>
  <c r="AN97" i="14"/>
  <c r="CX96" i="14"/>
  <c r="CT96" i="14"/>
  <c r="CN96" i="14"/>
  <c r="CM96" i="14"/>
  <c r="CL96" i="14"/>
  <c r="CK96" i="14"/>
  <c r="CJ96" i="14"/>
  <c r="CI96" i="14"/>
  <c r="CH96" i="14"/>
  <c r="AR96" i="14"/>
  <c r="AN96" i="14"/>
  <c r="CX95" i="14"/>
  <c r="CT95" i="14"/>
  <c r="CN95" i="14"/>
  <c r="CM95" i="14"/>
  <c r="CL95" i="14"/>
  <c r="CK95" i="14"/>
  <c r="CJ95" i="14"/>
  <c r="CI95" i="14"/>
  <c r="CH95" i="14"/>
  <c r="AR95" i="14"/>
  <c r="AN95" i="14"/>
  <c r="CX94" i="14"/>
  <c r="CT94" i="14"/>
  <c r="CN94" i="14"/>
  <c r="CM94" i="14"/>
  <c r="CL94" i="14"/>
  <c r="CK94" i="14"/>
  <c r="CJ94" i="14"/>
  <c r="CI94" i="14"/>
  <c r="CH94" i="14"/>
  <c r="AR94" i="14"/>
  <c r="AN94" i="14"/>
  <c r="CX93" i="14"/>
  <c r="CT93" i="14"/>
  <c r="CN93" i="14"/>
  <c r="CM93" i="14"/>
  <c r="CL93" i="14"/>
  <c r="CK93" i="14"/>
  <c r="CJ93" i="14"/>
  <c r="CI93" i="14"/>
  <c r="CH93" i="14"/>
  <c r="AR93" i="14"/>
  <c r="AN93" i="14"/>
  <c r="CX92" i="14"/>
  <c r="CT92" i="14"/>
  <c r="CN92" i="14"/>
  <c r="CM92" i="14"/>
  <c r="CL92" i="14"/>
  <c r="CK92" i="14"/>
  <c r="CJ92" i="14"/>
  <c r="CI92" i="14"/>
  <c r="CH92" i="14"/>
  <c r="AR92" i="14"/>
  <c r="AN92" i="14"/>
  <c r="CX91" i="14"/>
  <c r="CT91" i="14"/>
  <c r="CN91" i="14"/>
  <c r="CM91" i="14"/>
  <c r="CL91" i="14"/>
  <c r="CK91" i="14"/>
  <c r="CJ91" i="14"/>
  <c r="CI91" i="14"/>
  <c r="CH91" i="14"/>
  <c r="AR91" i="14"/>
  <c r="AN91" i="14"/>
  <c r="CX90" i="14"/>
  <c r="CT90" i="14"/>
  <c r="CN90" i="14"/>
  <c r="CM90" i="14"/>
  <c r="CL90" i="14"/>
  <c r="CK90" i="14"/>
  <c r="CJ90" i="14"/>
  <c r="CI90" i="14"/>
  <c r="CH90" i="14"/>
  <c r="AR90" i="14"/>
  <c r="AN90" i="14"/>
  <c r="CX89" i="14"/>
  <c r="CT89" i="14"/>
  <c r="CN89" i="14"/>
  <c r="CM89" i="14"/>
  <c r="CL89" i="14"/>
  <c r="CK89" i="14"/>
  <c r="CJ89" i="14"/>
  <c r="CI89" i="14"/>
  <c r="CH89" i="14"/>
  <c r="AR89" i="14"/>
  <c r="AN89" i="14"/>
  <c r="CX88" i="14"/>
  <c r="CT88" i="14"/>
  <c r="CN88" i="14"/>
  <c r="CM88" i="14"/>
  <c r="CL88" i="14"/>
  <c r="CK88" i="14"/>
  <c r="CJ88" i="14"/>
  <c r="CI88" i="14"/>
  <c r="CH88" i="14"/>
  <c r="AR88" i="14"/>
  <c r="AN88" i="14"/>
  <c r="CX87" i="14"/>
  <c r="CT87" i="14"/>
  <c r="CN87" i="14"/>
  <c r="CM87" i="14"/>
  <c r="CL87" i="14"/>
  <c r="CK87" i="14"/>
  <c r="CJ87" i="14"/>
  <c r="CI87" i="14"/>
  <c r="CH87" i="14"/>
  <c r="AR87" i="14"/>
  <c r="AN87" i="14"/>
  <c r="CX86" i="14"/>
  <c r="CT86" i="14"/>
  <c r="CN86" i="14"/>
  <c r="CM86" i="14"/>
  <c r="CL86" i="14"/>
  <c r="CK86" i="14"/>
  <c r="CJ86" i="14"/>
  <c r="CI86" i="14"/>
  <c r="CH86" i="14"/>
  <c r="AR86" i="14"/>
  <c r="AN86" i="14"/>
  <c r="CX85" i="14"/>
  <c r="CT85" i="14"/>
  <c r="CN85" i="14"/>
  <c r="CM85" i="14"/>
  <c r="CL85" i="14"/>
  <c r="CK85" i="14"/>
  <c r="CJ85" i="14"/>
  <c r="CI85" i="14"/>
  <c r="CH85" i="14"/>
  <c r="AR85" i="14"/>
  <c r="AN85" i="14"/>
  <c r="CX84" i="14"/>
  <c r="CT84" i="14"/>
  <c r="CN84" i="14"/>
  <c r="CM84" i="14"/>
  <c r="CL84" i="14"/>
  <c r="CK84" i="14"/>
  <c r="CJ84" i="14"/>
  <c r="CI84" i="14"/>
  <c r="CH84" i="14"/>
  <c r="AR84" i="14"/>
  <c r="AN84" i="14"/>
  <c r="CX83" i="14"/>
  <c r="CT83" i="14"/>
  <c r="CN83" i="14"/>
  <c r="CM83" i="14"/>
  <c r="CL83" i="14"/>
  <c r="CK83" i="14"/>
  <c r="CJ83" i="14"/>
  <c r="CI83" i="14"/>
  <c r="CH83" i="14"/>
  <c r="AR83" i="14"/>
  <c r="AN83" i="14"/>
  <c r="CX82" i="14"/>
  <c r="CT82" i="14"/>
  <c r="CN82" i="14"/>
  <c r="CM82" i="14"/>
  <c r="CL82" i="14"/>
  <c r="CK82" i="14"/>
  <c r="CJ82" i="14"/>
  <c r="CI82" i="14"/>
  <c r="CH82" i="14"/>
  <c r="AR82" i="14"/>
  <c r="AN82" i="14"/>
  <c r="CX81" i="14"/>
  <c r="CT81" i="14"/>
  <c r="CN81" i="14"/>
  <c r="CM81" i="14"/>
  <c r="CL81" i="14"/>
  <c r="CK81" i="14"/>
  <c r="CJ81" i="14"/>
  <c r="CI81" i="14"/>
  <c r="CH81" i="14"/>
  <c r="AR81" i="14"/>
  <c r="AN81" i="14"/>
  <c r="CX80" i="14"/>
  <c r="CT80" i="14"/>
  <c r="CN80" i="14"/>
  <c r="CM80" i="14"/>
  <c r="CL80" i="14"/>
  <c r="CK80" i="14"/>
  <c r="CJ80" i="14"/>
  <c r="CI80" i="14"/>
  <c r="CH80" i="14"/>
  <c r="AR80" i="14"/>
  <c r="AN80" i="14"/>
  <c r="CX79" i="14"/>
  <c r="CT79" i="14"/>
  <c r="CN79" i="14"/>
  <c r="CM79" i="14"/>
  <c r="CL79" i="14"/>
  <c r="CK79" i="14"/>
  <c r="CJ79" i="14"/>
  <c r="CI79" i="14"/>
  <c r="CH79" i="14"/>
  <c r="AR79" i="14"/>
  <c r="AN79" i="14"/>
  <c r="CX78" i="14"/>
  <c r="CT78" i="14"/>
  <c r="CN78" i="14"/>
  <c r="CM78" i="14"/>
  <c r="CL78" i="14"/>
  <c r="CK78" i="14"/>
  <c r="CJ78" i="14"/>
  <c r="CI78" i="14"/>
  <c r="CH78" i="14"/>
  <c r="AR78" i="14"/>
  <c r="AN78" i="14"/>
  <c r="CX77" i="14"/>
  <c r="CT77" i="14"/>
  <c r="CN77" i="14"/>
  <c r="CM77" i="14"/>
  <c r="CL77" i="14"/>
  <c r="CK77" i="14"/>
  <c r="CJ77" i="14"/>
  <c r="CI77" i="14"/>
  <c r="CH77" i="14"/>
  <c r="AR77" i="14"/>
  <c r="AN77" i="14"/>
  <c r="CX76" i="14"/>
  <c r="CT76" i="14"/>
  <c r="CN76" i="14"/>
  <c r="CM76" i="14"/>
  <c r="CL76" i="14"/>
  <c r="CK76" i="14"/>
  <c r="CJ76" i="14"/>
  <c r="CI76" i="14"/>
  <c r="CH76" i="14"/>
  <c r="AR76" i="14"/>
  <c r="AN76" i="14"/>
  <c r="CX75" i="14"/>
  <c r="CT75" i="14"/>
  <c r="CN75" i="14"/>
  <c r="CM75" i="14"/>
  <c r="CL75" i="14"/>
  <c r="CK75" i="14"/>
  <c r="CJ75" i="14"/>
  <c r="CI75" i="14"/>
  <c r="CH75" i="14"/>
  <c r="AR75" i="14"/>
  <c r="AN75" i="14"/>
  <c r="CX74" i="14"/>
  <c r="CT74" i="14"/>
  <c r="CN74" i="14"/>
  <c r="CM74" i="14"/>
  <c r="CL74" i="14"/>
  <c r="CK74" i="14"/>
  <c r="CJ74" i="14"/>
  <c r="CI74" i="14"/>
  <c r="CH74" i="14"/>
  <c r="AR74" i="14"/>
  <c r="AN74" i="14"/>
  <c r="CX73" i="14"/>
  <c r="CT73" i="14"/>
  <c r="CN73" i="14"/>
  <c r="CM73" i="14"/>
  <c r="CL73" i="14"/>
  <c r="CK73" i="14"/>
  <c r="CJ73" i="14"/>
  <c r="CI73" i="14"/>
  <c r="CH73" i="14"/>
  <c r="AR73" i="14"/>
  <c r="AN73" i="14"/>
  <c r="CX72" i="14"/>
  <c r="CT72" i="14"/>
  <c r="CN72" i="14"/>
  <c r="CM72" i="14"/>
  <c r="CL72" i="14"/>
  <c r="CK72" i="14"/>
  <c r="CJ72" i="14"/>
  <c r="CI72" i="14"/>
  <c r="CH72" i="14"/>
  <c r="AR72" i="14"/>
  <c r="AN72" i="14"/>
  <c r="CX71" i="14"/>
  <c r="CT71" i="14"/>
  <c r="CN71" i="14"/>
  <c r="CM71" i="14"/>
  <c r="CL71" i="14"/>
  <c r="CK71" i="14"/>
  <c r="CJ71" i="14"/>
  <c r="CI71" i="14"/>
  <c r="CH71" i="14"/>
  <c r="AR71" i="14"/>
  <c r="AN71" i="14"/>
  <c r="CX70" i="14"/>
  <c r="CT70" i="14"/>
  <c r="CN70" i="14"/>
  <c r="CM70" i="14"/>
  <c r="CL70" i="14"/>
  <c r="CK70" i="14"/>
  <c r="CJ70" i="14"/>
  <c r="CI70" i="14"/>
  <c r="CH70" i="14"/>
  <c r="AR70" i="14"/>
  <c r="AN70" i="14"/>
  <c r="CX69" i="14"/>
  <c r="CT69" i="14"/>
  <c r="CN69" i="14"/>
  <c r="CM69" i="14"/>
  <c r="CL69" i="14"/>
  <c r="CK69" i="14"/>
  <c r="CJ69" i="14"/>
  <c r="CI69" i="14"/>
  <c r="CH69" i="14"/>
  <c r="AR69" i="14"/>
  <c r="AN69" i="14"/>
  <c r="CX68" i="14"/>
  <c r="CT68" i="14"/>
  <c r="CN68" i="14"/>
  <c r="CM68" i="14"/>
  <c r="CL68" i="14"/>
  <c r="CK68" i="14"/>
  <c r="CJ68" i="14"/>
  <c r="CI68" i="14"/>
  <c r="CH68" i="14"/>
  <c r="AR68" i="14"/>
  <c r="AN68" i="14"/>
  <c r="CX67" i="14"/>
  <c r="CT67" i="14"/>
  <c r="CN67" i="14"/>
  <c r="CM67" i="14"/>
  <c r="CL67" i="14"/>
  <c r="CK67" i="14"/>
  <c r="CJ67" i="14"/>
  <c r="CI67" i="14"/>
  <c r="CH67" i="14"/>
  <c r="AR67" i="14"/>
  <c r="AN67" i="14"/>
  <c r="CX66" i="14"/>
  <c r="CT66" i="14"/>
  <c r="CN66" i="14"/>
  <c r="CM66" i="14"/>
  <c r="CL66" i="14"/>
  <c r="CK66" i="14"/>
  <c r="CJ66" i="14"/>
  <c r="CI66" i="14"/>
  <c r="CH66" i="14"/>
  <c r="AR66" i="14"/>
  <c r="AN66" i="14"/>
  <c r="CX65" i="14"/>
  <c r="CT65" i="14"/>
  <c r="CN65" i="14"/>
  <c r="CM65" i="14"/>
  <c r="CL65" i="14"/>
  <c r="CK65" i="14"/>
  <c r="CJ65" i="14"/>
  <c r="CI65" i="14"/>
  <c r="CH65" i="14"/>
  <c r="AR65" i="14"/>
  <c r="AN65" i="14"/>
  <c r="CX64" i="14"/>
  <c r="CT64" i="14"/>
  <c r="CN64" i="14"/>
  <c r="CM64" i="14"/>
  <c r="CL64" i="14"/>
  <c r="CK64" i="14"/>
  <c r="CJ64" i="14"/>
  <c r="CI64" i="14"/>
  <c r="CH64" i="14"/>
  <c r="AR64" i="14"/>
  <c r="AN64" i="14"/>
  <c r="CX63" i="14"/>
  <c r="CT63" i="14"/>
  <c r="CN63" i="14"/>
  <c r="CM63" i="14"/>
  <c r="CL63" i="14"/>
  <c r="CK63" i="14"/>
  <c r="CJ63" i="14"/>
  <c r="CI63" i="14"/>
  <c r="CH63" i="14"/>
  <c r="AR63" i="14"/>
  <c r="AN63" i="14"/>
  <c r="CX62" i="14"/>
  <c r="CT62" i="14"/>
  <c r="CN62" i="14"/>
  <c r="CM62" i="14"/>
  <c r="CL62" i="14"/>
  <c r="CK62" i="14"/>
  <c r="CJ62" i="14"/>
  <c r="CI62" i="14"/>
  <c r="CH62" i="14"/>
  <c r="AR62" i="14"/>
  <c r="AN62" i="14"/>
  <c r="CX61" i="14"/>
  <c r="CT61" i="14"/>
  <c r="CN61" i="14"/>
  <c r="CM61" i="14"/>
  <c r="CL61" i="14"/>
  <c r="CK61" i="14"/>
  <c r="CJ61" i="14"/>
  <c r="CI61" i="14"/>
  <c r="CH61" i="14"/>
  <c r="AR61" i="14"/>
  <c r="AN61" i="14"/>
  <c r="CX60" i="14"/>
  <c r="CT60" i="14"/>
  <c r="CN60" i="14"/>
  <c r="CM60" i="14"/>
  <c r="CL60" i="14"/>
  <c r="CK60" i="14"/>
  <c r="CJ60" i="14"/>
  <c r="CI60" i="14"/>
  <c r="CH60" i="14"/>
  <c r="AR60" i="14"/>
  <c r="AN60" i="14"/>
  <c r="CX59" i="14"/>
  <c r="CT59" i="14"/>
  <c r="CN59" i="14"/>
  <c r="CM59" i="14"/>
  <c r="CL59" i="14"/>
  <c r="CK59" i="14"/>
  <c r="CJ59" i="14"/>
  <c r="CI59" i="14"/>
  <c r="CH59" i="14"/>
  <c r="AR59" i="14"/>
  <c r="AN59" i="14"/>
  <c r="CX58" i="14"/>
  <c r="CT58" i="14"/>
  <c r="CN58" i="14"/>
  <c r="CM58" i="14"/>
  <c r="CL58" i="14"/>
  <c r="CK58" i="14"/>
  <c r="CJ58" i="14"/>
  <c r="CI58" i="14"/>
  <c r="CH58" i="14"/>
  <c r="AR58" i="14"/>
  <c r="AN58" i="14"/>
  <c r="CX57" i="14"/>
  <c r="CT57" i="14"/>
  <c r="CN57" i="14"/>
  <c r="CM57" i="14"/>
  <c r="CL57" i="14"/>
  <c r="CK57" i="14"/>
  <c r="CJ57" i="14"/>
  <c r="CI57" i="14"/>
  <c r="CH57" i="14"/>
  <c r="AR57" i="14"/>
  <c r="AN57" i="14"/>
  <c r="CX56" i="14"/>
  <c r="CT56" i="14"/>
  <c r="CN56" i="14"/>
  <c r="CM56" i="14"/>
  <c r="CL56" i="14"/>
  <c r="CK56" i="14"/>
  <c r="CJ56" i="14"/>
  <c r="CI56" i="14"/>
  <c r="CH56" i="14"/>
  <c r="AR56" i="14"/>
  <c r="AN56" i="14"/>
  <c r="CX55" i="14"/>
  <c r="CT55" i="14"/>
  <c r="CN55" i="14"/>
  <c r="CM55" i="14"/>
  <c r="CL55" i="14"/>
  <c r="CK55" i="14"/>
  <c r="CJ55" i="14"/>
  <c r="CI55" i="14"/>
  <c r="CH55" i="14"/>
  <c r="AR55" i="14"/>
  <c r="AN55" i="14"/>
  <c r="CX54" i="14"/>
  <c r="CT54" i="14"/>
  <c r="CN54" i="14"/>
  <c r="CM54" i="14"/>
  <c r="CL54" i="14"/>
  <c r="CK54" i="14"/>
  <c r="CJ54" i="14"/>
  <c r="CI54" i="14"/>
  <c r="CH54" i="14"/>
  <c r="AR54" i="14"/>
  <c r="AN54" i="14"/>
  <c r="CX53" i="14"/>
  <c r="CT53" i="14"/>
  <c r="CN53" i="14"/>
  <c r="CM53" i="14"/>
  <c r="CL53" i="14"/>
  <c r="CK53" i="14"/>
  <c r="CJ53" i="14"/>
  <c r="CI53" i="14"/>
  <c r="CH53" i="14"/>
  <c r="AR53" i="14"/>
  <c r="AN53" i="14"/>
  <c r="CX52" i="14"/>
  <c r="CT52" i="14"/>
  <c r="CN52" i="14"/>
  <c r="CM52" i="14"/>
  <c r="CL52" i="14"/>
  <c r="CK52" i="14"/>
  <c r="CJ52" i="14"/>
  <c r="CI52" i="14"/>
  <c r="CH52" i="14"/>
  <c r="AR52" i="14"/>
  <c r="AN52" i="14"/>
  <c r="CX51" i="14"/>
  <c r="CT51" i="14"/>
  <c r="CN51" i="14"/>
  <c r="CM51" i="14"/>
  <c r="CL51" i="14"/>
  <c r="CK51" i="14"/>
  <c r="CJ51" i="14"/>
  <c r="CI51" i="14"/>
  <c r="CH51" i="14"/>
  <c r="AR51" i="14"/>
  <c r="AN51" i="14"/>
  <c r="CX50" i="14"/>
  <c r="CT50" i="14"/>
  <c r="CN50" i="14"/>
  <c r="CM50" i="14"/>
  <c r="CL50" i="14"/>
  <c r="CK50" i="14"/>
  <c r="CJ50" i="14"/>
  <c r="CI50" i="14"/>
  <c r="CH50" i="14"/>
  <c r="AR50" i="14"/>
  <c r="AN50" i="14"/>
  <c r="CX49" i="14"/>
  <c r="CT49" i="14"/>
  <c r="CN49" i="14"/>
  <c r="CM49" i="14"/>
  <c r="CL49" i="14"/>
  <c r="CK49" i="14"/>
  <c r="CJ49" i="14"/>
  <c r="CI49" i="14"/>
  <c r="CH49" i="14"/>
  <c r="AR49" i="14"/>
  <c r="AN49" i="14"/>
  <c r="CX48" i="14"/>
  <c r="CT48" i="14"/>
  <c r="CN48" i="14"/>
  <c r="CM48" i="14"/>
  <c r="CL48" i="14"/>
  <c r="CK48" i="14"/>
  <c r="CJ48" i="14"/>
  <c r="CI48" i="14"/>
  <c r="CH48" i="14"/>
  <c r="AR48" i="14"/>
  <c r="AN48" i="14"/>
  <c r="CX47" i="14"/>
  <c r="CT47" i="14"/>
  <c r="CN47" i="14"/>
  <c r="CM47" i="14"/>
  <c r="CL47" i="14"/>
  <c r="CK47" i="14"/>
  <c r="CJ47" i="14"/>
  <c r="CI47" i="14"/>
  <c r="CH47" i="14"/>
  <c r="AR47" i="14"/>
  <c r="AN47" i="14"/>
  <c r="CX46" i="14"/>
  <c r="CT46" i="14"/>
  <c r="CN46" i="14"/>
  <c r="CM46" i="14"/>
  <c r="CL46" i="14"/>
  <c r="CK46" i="14"/>
  <c r="CJ46" i="14"/>
  <c r="CI46" i="14"/>
  <c r="CH46" i="14"/>
  <c r="AR46" i="14"/>
  <c r="AN46" i="14"/>
  <c r="CX45" i="14"/>
  <c r="CT45" i="14"/>
  <c r="CN45" i="14"/>
  <c r="CM45" i="14"/>
  <c r="CL45" i="14"/>
  <c r="CK45" i="14"/>
  <c r="CJ45" i="14"/>
  <c r="CI45" i="14"/>
  <c r="CH45" i="14"/>
  <c r="AR45" i="14"/>
  <c r="AN45" i="14"/>
  <c r="CX44" i="14"/>
  <c r="CT44" i="14"/>
  <c r="CN44" i="14"/>
  <c r="CM44" i="14"/>
  <c r="CL44" i="14"/>
  <c r="CK44" i="14"/>
  <c r="CJ44" i="14"/>
  <c r="CI44" i="14"/>
  <c r="CH44" i="14"/>
  <c r="AR44" i="14"/>
  <c r="AN44" i="14"/>
  <c r="CX43" i="14"/>
  <c r="CT43" i="14"/>
  <c r="CN43" i="14"/>
  <c r="CM43" i="14"/>
  <c r="CL43" i="14"/>
  <c r="CK43" i="14"/>
  <c r="CJ43" i="14"/>
  <c r="CI43" i="14"/>
  <c r="CH43" i="14"/>
  <c r="AR43" i="14"/>
  <c r="AN43" i="14"/>
  <c r="CX42" i="14"/>
  <c r="CT42" i="14"/>
  <c r="CN42" i="14"/>
  <c r="CM42" i="14"/>
  <c r="CL42" i="14"/>
  <c r="CK42" i="14"/>
  <c r="CJ42" i="14"/>
  <c r="CI42" i="14"/>
  <c r="CH42" i="14"/>
  <c r="AR42" i="14"/>
  <c r="AN42" i="14"/>
  <c r="CX41" i="14"/>
  <c r="CT41" i="14"/>
  <c r="CN41" i="14"/>
  <c r="CM41" i="14"/>
  <c r="CL41" i="14"/>
  <c r="CK41" i="14"/>
  <c r="CJ41" i="14"/>
  <c r="CI41" i="14"/>
  <c r="CH41" i="14"/>
  <c r="AR41" i="14"/>
  <c r="AN41" i="14"/>
  <c r="CX40" i="14"/>
  <c r="CT40" i="14"/>
  <c r="CN40" i="14"/>
  <c r="CM40" i="14"/>
  <c r="CL40" i="14"/>
  <c r="CK40" i="14"/>
  <c r="CJ40" i="14"/>
  <c r="CI40" i="14"/>
  <c r="CH40" i="14"/>
  <c r="AR40" i="14"/>
  <c r="AN40" i="14"/>
  <c r="CX39" i="14"/>
  <c r="CT39" i="14"/>
  <c r="CN39" i="14"/>
  <c r="CM39" i="14"/>
  <c r="CL39" i="14"/>
  <c r="CK39" i="14"/>
  <c r="CJ39" i="14"/>
  <c r="CI39" i="14"/>
  <c r="CH39" i="14"/>
  <c r="AR39" i="14"/>
  <c r="AN39" i="14"/>
  <c r="CX38" i="14"/>
  <c r="CT38" i="14"/>
  <c r="CN38" i="14"/>
  <c r="CM38" i="14"/>
  <c r="CL38" i="14"/>
  <c r="CK38" i="14"/>
  <c r="CJ38" i="14"/>
  <c r="CI38" i="14"/>
  <c r="CH38" i="14"/>
  <c r="AR38" i="14"/>
  <c r="AN38" i="14"/>
  <c r="CX37" i="14"/>
  <c r="CT37" i="14"/>
  <c r="CN37" i="14"/>
  <c r="CM37" i="14"/>
  <c r="CL37" i="14"/>
  <c r="CK37" i="14"/>
  <c r="CJ37" i="14"/>
  <c r="CI37" i="14"/>
  <c r="CH37" i="14"/>
  <c r="AR37" i="14"/>
  <c r="AN37" i="14"/>
  <c r="CX36" i="14"/>
  <c r="CT36" i="14"/>
  <c r="CN36" i="14"/>
  <c r="CM36" i="14"/>
  <c r="CL36" i="14"/>
  <c r="CK36" i="14"/>
  <c r="CJ36" i="14"/>
  <c r="CI36" i="14"/>
  <c r="CH36" i="14"/>
  <c r="AR36" i="14"/>
  <c r="AN36" i="14"/>
  <c r="CX35" i="14"/>
  <c r="CT35" i="14"/>
  <c r="CN35" i="14"/>
  <c r="CM35" i="14"/>
  <c r="CL35" i="14"/>
  <c r="CK35" i="14"/>
  <c r="CJ35" i="14"/>
  <c r="CI35" i="14"/>
  <c r="CH35" i="14"/>
  <c r="AR35" i="14"/>
  <c r="AN35" i="14"/>
  <c r="CX34" i="14"/>
  <c r="CT34" i="14"/>
  <c r="CN34" i="14"/>
  <c r="CM34" i="14"/>
  <c r="CL34" i="14"/>
  <c r="CK34" i="14"/>
  <c r="CJ34" i="14"/>
  <c r="CI34" i="14"/>
  <c r="CH34" i="14"/>
  <c r="AR34" i="14"/>
  <c r="AN34" i="14"/>
  <c r="CX33" i="14"/>
  <c r="CT33" i="14"/>
  <c r="CN33" i="14"/>
  <c r="CM33" i="14"/>
  <c r="CL33" i="14"/>
  <c r="CK33" i="14"/>
  <c r="CJ33" i="14"/>
  <c r="CI33" i="14"/>
  <c r="CH33" i="14"/>
  <c r="AR33" i="14"/>
  <c r="AN33" i="14"/>
  <c r="CX32" i="14"/>
  <c r="CT32" i="14"/>
  <c r="CN32" i="14"/>
  <c r="CM32" i="14"/>
  <c r="CL32" i="14"/>
  <c r="CK32" i="14"/>
  <c r="CJ32" i="14"/>
  <c r="CI32" i="14"/>
  <c r="CH32" i="14"/>
  <c r="AR32" i="14"/>
  <c r="AN32" i="14"/>
  <c r="CX31" i="14"/>
  <c r="CT31" i="14"/>
  <c r="CN31" i="14"/>
  <c r="CM31" i="14"/>
  <c r="CL31" i="14"/>
  <c r="CK31" i="14"/>
  <c r="CJ31" i="14"/>
  <c r="CI31" i="14"/>
  <c r="CH31" i="14"/>
  <c r="AR31" i="14"/>
  <c r="AN31" i="14"/>
  <c r="CX30" i="14"/>
  <c r="CT30" i="14"/>
  <c r="CN30" i="14"/>
  <c r="CM30" i="14"/>
  <c r="CL30" i="14"/>
  <c r="CK30" i="14"/>
  <c r="CJ30" i="14"/>
  <c r="CI30" i="14"/>
  <c r="CH30" i="14"/>
  <c r="AR30" i="14"/>
  <c r="AN30" i="14"/>
  <c r="CX29" i="14"/>
  <c r="CT29" i="14"/>
  <c r="CN29" i="14"/>
  <c r="CM29" i="14"/>
  <c r="CL29" i="14"/>
  <c r="CK29" i="14"/>
  <c r="CJ29" i="14"/>
  <c r="CI29" i="14"/>
  <c r="CH29" i="14"/>
  <c r="AR29" i="14"/>
  <c r="AN29" i="14"/>
  <c r="CX28" i="14"/>
  <c r="CT28" i="14"/>
  <c r="CN28" i="14"/>
  <c r="CM28" i="14"/>
  <c r="CL28" i="14"/>
  <c r="CK28" i="14"/>
  <c r="CJ28" i="14"/>
  <c r="CI28" i="14"/>
  <c r="CH28" i="14"/>
  <c r="AR28" i="14"/>
  <c r="AN28" i="14"/>
  <c r="CX27" i="14"/>
  <c r="CT27" i="14"/>
  <c r="CN27" i="14"/>
  <c r="CM27" i="14"/>
  <c r="CL27" i="14"/>
  <c r="CK27" i="14"/>
  <c r="CJ27" i="14"/>
  <c r="CI27" i="14"/>
  <c r="CH27" i="14"/>
  <c r="AR27" i="14"/>
  <c r="AN27" i="14"/>
  <c r="CX26" i="14"/>
  <c r="CT26" i="14"/>
  <c r="CN26" i="14"/>
  <c r="CM26" i="14"/>
  <c r="CL26" i="14"/>
  <c r="CK26" i="14"/>
  <c r="CJ26" i="14"/>
  <c r="CI26" i="14"/>
  <c r="CH26" i="14"/>
  <c r="AR26" i="14"/>
  <c r="AN26" i="14"/>
  <c r="CX25" i="14"/>
  <c r="CT25" i="14"/>
  <c r="CN25" i="14"/>
  <c r="CM25" i="14"/>
  <c r="CL25" i="14"/>
  <c r="CK25" i="14"/>
  <c r="CJ25" i="14"/>
  <c r="CI25" i="14"/>
  <c r="CH25" i="14"/>
  <c r="AR25" i="14"/>
  <c r="AN25" i="14"/>
  <c r="CX24" i="14"/>
  <c r="CT24" i="14"/>
  <c r="CN24" i="14"/>
  <c r="CM24" i="14"/>
  <c r="CL24" i="14"/>
  <c r="CK24" i="14"/>
  <c r="CJ24" i="14"/>
  <c r="CI24" i="14"/>
  <c r="CH24" i="14"/>
  <c r="AR24" i="14"/>
  <c r="AN24" i="14"/>
  <c r="CX23" i="14"/>
  <c r="CT23" i="14"/>
  <c r="CN23" i="14"/>
  <c r="CM23" i="14"/>
  <c r="CL23" i="14"/>
  <c r="CK23" i="14"/>
  <c r="CJ23" i="14"/>
  <c r="CI23" i="14"/>
  <c r="CH23" i="14"/>
  <c r="AR23" i="14"/>
  <c r="AN23" i="14"/>
  <c r="CX22" i="14"/>
  <c r="CT22" i="14"/>
  <c r="CN22" i="14"/>
  <c r="CM22" i="14"/>
  <c r="CL22" i="14"/>
  <c r="CK22" i="14"/>
  <c r="CJ22" i="14"/>
  <c r="CI22" i="14"/>
  <c r="CH22" i="14"/>
  <c r="AR22" i="14"/>
  <c r="AN22" i="14"/>
  <c r="CX21" i="14"/>
  <c r="CT21" i="14"/>
  <c r="CN21" i="14"/>
  <c r="CM21" i="14"/>
  <c r="CL21" i="14"/>
  <c r="CK21" i="14"/>
  <c r="CJ21" i="14"/>
  <c r="CI21" i="14"/>
  <c r="CH21" i="14"/>
  <c r="AR21" i="14"/>
  <c r="AN21" i="14"/>
  <c r="CX20" i="14"/>
  <c r="CT20" i="14"/>
  <c r="CN20" i="14"/>
  <c r="CM20" i="14"/>
  <c r="CL20" i="14"/>
  <c r="CK20" i="14"/>
  <c r="CJ20" i="14"/>
  <c r="CI20" i="14"/>
  <c r="CH20" i="14"/>
  <c r="AR20" i="14"/>
  <c r="AN20" i="14"/>
  <c r="CX19" i="14"/>
  <c r="CT19" i="14"/>
  <c r="CN19" i="14"/>
  <c r="CM19" i="14"/>
  <c r="CL19" i="14"/>
  <c r="CK19" i="14"/>
  <c r="CJ19" i="14"/>
  <c r="CI19" i="14"/>
  <c r="CH19" i="14"/>
  <c r="AR19" i="14"/>
  <c r="AN19" i="14"/>
  <c r="CX18" i="14"/>
  <c r="CT18" i="14"/>
  <c r="CN18" i="14"/>
  <c r="CM18" i="14"/>
  <c r="CL18" i="14"/>
  <c r="CK18" i="14"/>
  <c r="CJ18" i="14"/>
  <c r="CI18" i="14"/>
  <c r="CH18" i="14"/>
  <c r="AR18" i="14"/>
  <c r="AN18" i="14"/>
  <c r="CX17" i="14"/>
  <c r="CT17" i="14"/>
  <c r="CN17" i="14"/>
  <c r="CM17" i="14"/>
  <c r="CL17" i="14"/>
  <c r="CK17" i="14"/>
  <c r="CJ17" i="14"/>
  <c r="CI17" i="14"/>
  <c r="CH17" i="14"/>
  <c r="AR17" i="14"/>
  <c r="AN17" i="14"/>
  <c r="CX16" i="14"/>
  <c r="CT16" i="14"/>
  <c r="CN16" i="14"/>
  <c r="CM16" i="14"/>
  <c r="CL16" i="14"/>
  <c r="CK16" i="14"/>
  <c r="CJ16" i="14"/>
  <c r="CI16" i="14"/>
  <c r="CH16" i="14"/>
  <c r="AR16" i="14"/>
  <c r="AN16" i="14"/>
  <c r="CX15" i="14"/>
  <c r="CT15" i="14"/>
  <c r="CN15" i="14"/>
  <c r="CM15" i="14"/>
  <c r="CL15" i="14"/>
  <c r="CK15" i="14"/>
  <c r="CJ15" i="14"/>
  <c r="CI15" i="14"/>
  <c r="CH15" i="14"/>
  <c r="AR15" i="14"/>
  <c r="AN15" i="14"/>
  <c r="CX14" i="14"/>
  <c r="CT14" i="14"/>
  <c r="CN14" i="14"/>
  <c r="CM14" i="14"/>
  <c r="CL14" i="14"/>
  <c r="CK14" i="14"/>
  <c r="CJ14" i="14"/>
  <c r="CI14" i="14"/>
  <c r="CH14" i="14"/>
  <c r="AR14" i="14"/>
  <c r="AN14" i="14"/>
  <c r="CX13" i="14"/>
  <c r="CT13" i="14"/>
  <c r="CN13" i="14"/>
  <c r="CM13" i="14"/>
  <c r="CL13" i="14"/>
  <c r="CK13" i="14"/>
  <c r="CJ13" i="14"/>
  <c r="CI13" i="14"/>
  <c r="CH13" i="14"/>
  <c r="AR13" i="14"/>
  <c r="AN13" i="14"/>
  <c r="CX12" i="14"/>
  <c r="CT12" i="14"/>
  <c r="CN12" i="14"/>
  <c r="CM12" i="14"/>
  <c r="CL12" i="14"/>
  <c r="CK12" i="14"/>
  <c r="CJ12" i="14"/>
  <c r="CI12" i="14"/>
  <c r="CH12" i="14"/>
  <c r="AR12" i="14"/>
  <c r="AN12" i="14"/>
  <c r="CX11" i="14"/>
  <c r="CT11" i="14"/>
  <c r="CN11" i="14"/>
  <c r="CM11" i="14"/>
  <c r="CL11" i="14"/>
  <c r="CK11" i="14"/>
  <c r="CJ11" i="14"/>
  <c r="CI11" i="14"/>
  <c r="CH11" i="14"/>
  <c r="AR11" i="14"/>
  <c r="AN11" i="14"/>
  <c r="CX10" i="14"/>
  <c r="CT10" i="14"/>
  <c r="CN10" i="14"/>
  <c r="CM10" i="14"/>
  <c r="CL10" i="14"/>
  <c r="CK10" i="14"/>
  <c r="CJ10" i="14"/>
  <c r="CI10" i="14"/>
  <c r="CH10" i="14"/>
  <c r="AR10" i="14"/>
  <c r="AN10" i="14"/>
  <c r="CX9" i="14"/>
  <c r="CT9" i="14"/>
  <c r="CN9" i="14"/>
  <c r="CM9" i="14"/>
  <c r="CL9" i="14"/>
  <c r="CK9" i="14"/>
  <c r="CJ9" i="14"/>
  <c r="CI9" i="14"/>
  <c r="CH9" i="14"/>
  <c r="AR9" i="14"/>
  <c r="AN9" i="14"/>
  <c r="CX8" i="14"/>
  <c r="CT8" i="14"/>
  <c r="CN8" i="14"/>
  <c r="CM8" i="14"/>
  <c r="CL8" i="14"/>
  <c r="CK8" i="14"/>
  <c r="CJ8" i="14"/>
  <c r="CI8" i="14"/>
  <c r="CH8" i="14"/>
  <c r="AR8" i="14"/>
  <c r="AN8" i="14"/>
  <c r="CX7" i="14"/>
  <c r="CT7" i="14"/>
  <c r="CN7" i="14"/>
  <c r="CM7" i="14"/>
  <c r="CL7" i="14"/>
  <c r="CK7" i="14"/>
  <c r="CJ7" i="14"/>
  <c r="CI7" i="14"/>
  <c r="CH7" i="14"/>
  <c r="AR7" i="14"/>
  <c r="AN7" i="14"/>
  <c r="B77" i="2"/>
  <c r="B76" i="2"/>
  <c r="B75" i="2"/>
  <c r="B74" i="2"/>
  <c r="B73" i="2"/>
  <c r="H44" i="2"/>
  <c r="N43" i="2"/>
  <c r="N44" i="2"/>
  <c r="N45" i="2"/>
  <c r="M44" i="2"/>
  <c r="J49" i="2"/>
  <c r="N41" i="2"/>
  <c r="N42" i="2"/>
  <c r="H42" i="2"/>
  <c r="M42" i="2"/>
  <c r="G49" i="2"/>
  <c r="H40" i="2"/>
  <c r="B11" i="17"/>
  <c r="D11" i="17"/>
  <c r="B9" i="17"/>
  <c r="D9" i="17"/>
  <c r="B8" i="17"/>
  <c r="D8" i="17"/>
  <c r="B7" i="17"/>
  <c r="D7" i="17"/>
  <c r="B6" i="17"/>
  <c r="D6" i="17"/>
  <c r="B5" i="17"/>
  <c r="D5" i="17"/>
  <c r="B10" i="17"/>
  <c r="D10" i="17"/>
  <c r="L80" i="2"/>
  <c r="AN8" i="13"/>
  <c r="AN9" i="13"/>
  <c r="AN10" i="13"/>
  <c r="AN11" i="13"/>
  <c r="AN12" i="13"/>
  <c r="AN13" i="13"/>
  <c r="AN14" i="13"/>
  <c r="AN15" i="13"/>
  <c r="AN16" i="13"/>
  <c r="AN17" i="13"/>
  <c r="AN18" i="13"/>
  <c r="AN19" i="13"/>
  <c r="AN20" i="13"/>
  <c r="AN21" i="13"/>
  <c r="AN22" i="13"/>
  <c r="AN23" i="13"/>
  <c r="AN24" i="13"/>
  <c r="AN25" i="13"/>
  <c r="AN26" i="13"/>
  <c r="AN27" i="13"/>
  <c r="AN28" i="13"/>
  <c r="AN29" i="13"/>
  <c r="AN30" i="13"/>
  <c r="AN31" i="13"/>
  <c r="AN32" i="13"/>
  <c r="AN33" i="13"/>
  <c r="AN34" i="13"/>
  <c r="AN35" i="13"/>
  <c r="AN36" i="13"/>
  <c r="AN37" i="13"/>
  <c r="AN38" i="13"/>
  <c r="AN39" i="13"/>
  <c r="AN40" i="13"/>
  <c r="AN41" i="13"/>
  <c r="AN42" i="13"/>
  <c r="AN43" i="13"/>
  <c r="AN44" i="13"/>
  <c r="AN45" i="13"/>
  <c r="AN46" i="13"/>
  <c r="AN47" i="13"/>
  <c r="AN48" i="13"/>
  <c r="AN49" i="13"/>
  <c r="AN50" i="13"/>
  <c r="AN51" i="13"/>
  <c r="AN52" i="13"/>
  <c r="AN53" i="13"/>
  <c r="AN54" i="13"/>
  <c r="AN55" i="13"/>
  <c r="AN56" i="13"/>
  <c r="AN57" i="13"/>
  <c r="AN58" i="13"/>
  <c r="AN59" i="13"/>
  <c r="AN60" i="13"/>
  <c r="AN61" i="13"/>
  <c r="AN62" i="13"/>
  <c r="AN63" i="13"/>
  <c r="AN64" i="13"/>
  <c r="AN65" i="13"/>
  <c r="AN66" i="13"/>
  <c r="AN67" i="13"/>
  <c r="AN68" i="13"/>
  <c r="AN69" i="13"/>
  <c r="AN70" i="13"/>
  <c r="AN71" i="13"/>
  <c r="AN72" i="13"/>
  <c r="AN73" i="13"/>
  <c r="AN74" i="13"/>
  <c r="AN75" i="13"/>
  <c r="AN76" i="13"/>
  <c r="AN77" i="13"/>
  <c r="AN78" i="13"/>
  <c r="AN79" i="13"/>
  <c r="AN80" i="13"/>
  <c r="AN81" i="13"/>
  <c r="AN82" i="13"/>
  <c r="AN83" i="13"/>
  <c r="AN84" i="13"/>
  <c r="AN85" i="13"/>
  <c r="AN86" i="13"/>
  <c r="AN87" i="13"/>
  <c r="AN88" i="13"/>
  <c r="AN89" i="13"/>
  <c r="AN90" i="13"/>
  <c r="AN91" i="13"/>
  <c r="AN92" i="13"/>
  <c r="AN93" i="13"/>
  <c r="AN94" i="13"/>
  <c r="AN95" i="13"/>
  <c r="AN96" i="13"/>
  <c r="AN97" i="13"/>
  <c r="AN98" i="13"/>
  <c r="AN99" i="13"/>
  <c r="AN100" i="13"/>
  <c r="AN101" i="13"/>
  <c r="AN102" i="13"/>
  <c r="AN103" i="13"/>
  <c r="AN104" i="13"/>
  <c r="AN105" i="13"/>
  <c r="AN106" i="13"/>
  <c r="AN7" i="13"/>
  <c r="CT8" i="13"/>
  <c r="CT9" i="13"/>
  <c r="CT10" i="13"/>
  <c r="CT11" i="13"/>
  <c r="CT12" i="13"/>
  <c r="CT13" i="13"/>
  <c r="CT14" i="13"/>
  <c r="CT15" i="13"/>
  <c r="CT16" i="13"/>
  <c r="CT17" i="13"/>
  <c r="CT18" i="13"/>
  <c r="CT19" i="13"/>
  <c r="CT20" i="13"/>
  <c r="CT21" i="13"/>
  <c r="CT22" i="13"/>
  <c r="CT23" i="13"/>
  <c r="CT24" i="13"/>
  <c r="CT25" i="13"/>
  <c r="CT26" i="13"/>
  <c r="CT27" i="13"/>
  <c r="CT28" i="13"/>
  <c r="CT29" i="13"/>
  <c r="CT30" i="13"/>
  <c r="CT31" i="13"/>
  <c r="CT32" i="13"/>
  <c r="CT33" i="13"/>
  <c r="CT34" i="13"/>
  <c r="CT35" i="13"/>
  <c r="CT36" i="13"/>
  <c r="CT37" i="13"/>
  <c r="CT38" i="13"/>
  <c r="CT39" i="13"/>
  <c r="CT40" i="13"/>
  <c r="CT41" i="13"/>
  <c r="CT42" i="13"/>
  <c r="CT43" i="13"/>
  <c r="CT44" i="13"/>
  <c r="CT45" i="13"/>
  <c r="CT46" i="13"/>
  <c r="CT47" i="13"/>
  <c r="CT48" i="13"/>
  <c r="CT49" i="13"/>
  <c r="CT50" i="13"/>
  <c r="CT51" i="13"/>
  <c r="CT52" i="13"/>
  <c r="CT53" i="13"/>
  <c r="CT54" i="13"/>
  <c r="CT55" i="13"/>
  <c r="CT56" i="13"/>
  <c r="CT57" i="13"/>
  <c r="CT58" i="13"/>
  <c r="CT59" i="13"/>
  <c r="CT60" i="13"/>
  <c r="CT61" i="13"/>
  <c r="CT62" i="13"/>
  <c r="CT63" i="13"/>
  <c r="CT64" i="13"/>
  <c r="CT65" i="13"/>
  <c r="CT66" i="13"/>
  <c r="CT67" i="13"/>
  <c r="CT68" i="13"/>
  <c r="CT69" i="13"/>
  <c r="CT70" i="13"/>
  <c r="CT71" i="13"/>
  <c r="CT72" i="13"/>
  <c r="CT73" i="13"/>
  <c r="CT74" i="13"/>
  <c r="CT75" i="13"/>
  <c r="CT76" i="13"/>
  <c r="CT77" i="13"/>
  <c r="CT78" i="13"/>
  <c r="CT79" i="13"/>
  <c r="CT80" i="13"/>
  <c r="CT81" i="13"/>
  <c r="CT82" i="13"/>
  <c r="CT83" i="13"/>
  <c r="CT84" i="13"/>
  <c r="CT85" i="13"/>
  <c r="CT86" i="13"/>
  <c r="CT87" i="13"/>
  <c r="CT88" i="13"/>
  <c r="CT89" i="13"/>
  <c r="CT90" i="13"/>
  <c r="CT91" i="13"/>
  <c r="CT92" i="13"/>
  <c r="CT93" i="13"/>
  <c r="CT94" i="13"/>
  <c r="CT95" i="13"/>
  <c r="CT96" i="13"/>
  <c r="CT97" i="13"/>
  <c r="CT98" i="13"/>
  <c r="CT99" i="13"/>
  <c r="CT100" i="13"/>
  <c r="CT101" i="13"/>
  <c r="CT102" i="13"/>
  <c r="CT103" i="13"/>
  <c r="CT104" i="13"/>
  <c r="CT105" i="13"/>
  <c r="CT106" i="13"/>
  <c r="CT7" i="13"/>
  <c r="J78" i="2"/>
  <c r="L78" i="2"/>
  <c r="C13" i="17"/>
  <c r="P77" i="2"/>
  <c r="P76" i="2"/>
  <c r="P75" i="2"/>
  <c r="P74" i="2"/>
  <c r="P73" i="2"/>
  <c r="M77" i="2"/>
  <c r="M76" i="2"/>
  <c r="M75" i="2"/>
  <c r="M74" i="2"/>
  <c r="M73" i="2"/>
  <c r="K77" i="2"/>
  <c r="K76" i="2"/>
  <c r="K75" i="2"/>
  <c r="K74" i="2"/>
  <c r="K73" i="2"/>
  <c r="I77" i="2"/>
  <c r="I76" i="2"/>
  <c r="I75" i="2"/>
  <c r="I74" i="2"/>
  <c r="I73" i="2"/>
  <c r="G77" i="2"/>
  <c r="L77" i="2"/>
  <c r="G76" i="2"/>
  <c r="L76" i="2"/>
  <c r="G75" i="2"/>
  <c r="L75" i="2"/>
  <c r="G74" i="2"/>
  <c r="L74" i="2"/>
  <c r="G73" i="2"/>
  <c r="D77" i="2"/>
  <c r="D76" i="2"/>
  <c r="D75" i="2"/>
  <c r="D74" i="2"/>
  <c r="D73" i="2"/>
  <c r="C77" i="2"/>
  <c r="C76" i="2"/>
  <c r="C75" i="2"/>
  <c r="C74" i="2"/>
  <c r="C73" i="2"/>
  <c r="DF106" i="13"/>
  <c r="CX106" i="13"/>
  <c r="CN106" i="13"/>
  <c r="CM106" i="13"/>
  <c r="CL106" i="13"/>
  <c r="CK106" i="13"/>
  <c r="CJ106" i="13"/>
  <c r="CI106" i="13"/>
  <c r="CH106" i="13"/>
  <c r="AR106" i="13"/>
  <c r="DF105" i="13"/>
  <c r="CX105" i="13"/>
  <c r="CN105" i="13"/>
  <c r="CM105" i="13"/>
  <c r="CL105" i="13"/>
  <c r="CK105" i="13"/>
  <c r="CJ105" i="13"/>
  <c r="CI105" i="13"/>
  <c r="CH105" i="13"/>
  <c r="AR105" i="13"/>
  <c r="DF104" i="13"/>
  <c r="CX104" i="13"/>
  <c r="CN104" i="13"/>
  <c r="CM104" i="13"/>
  <c r="CL104" i="13"/>
  <c r="CK104" i="13"/>
  <c r="CJ104" i="13"/>
  <c r="CI104" i="13"/>
  <c r="CH104" i="13"/>
  <c r="AR104" i="13"/>
  <c r="DF103" i="13"/>
  <c r="CX103" i="13"/>
  <c r="CN103" i="13"/>
  <c r="CM103" i="13"/>
  <c r="CL103" i="13"/>
  <c r="CK103" i="13"/>
  <c r="CJ103" i="13"/>
  <c r="CI103" i="13"/>
  <c r="CH103" i="13"/>
  <c r="AR103" i="13"/>
  <c r="DF102" i="13"/>
  <c r="CX102" i="13"/>
  <c r="CN102" i="13"/>
  <c r="CM102" i="13"/>
  <c r="CL102" i="13"/>
  <c r="CK102" i="13"/>
  <c r="CJ102" i="13"/>
  <c r="CI102" i="13"/>
  <c r="CH102" i="13"/>
  <c r="AR102" i="13"/>
  <c r="DF101" i="13"/>
  <c r="CX101" i="13"/>
  <c r="CN101" i="13"/>
  <c r="CM101" i="13"/>
  <c r="CL101" i="13"/>
  <c r="CK101" i="13"/>
  <c r="CJ101" i="13"/>
  <c r="CI101" i="13"/>
  <c r="CH101" i="13"/>
  <c r="AR101" i="13"/>
  <c r="DF100" i="13"/>
  <c r="CX100" i="13"/>
  <c r="CN100" i="13"/>
  <c r="CM100" i="13"/>
  <c r="CL100" i="13"/>
  <c r="CK100" i="13"/>
  <c r="CJ100" i="13"/>
  <c r="CI100" i="13"/>
  <c r="CH100" i="13"/>
  <c r="AR100" i="13"/>
  <c r="DF99" i="13"/>
  <c r="CX99" i="13"/>
  <c r="CN99" i="13"/>
  <c r="CM99" i="13"/>
  <c r="CL99" i="13"/>
  <c r="CK99" i="13"/>
  <c r="CJ99" i="13"/>
  <c r="CI99" i="13"/>
  <c r="CH99" i="13"/>
  <c r="AR99" i="13"/>
  <c r="DF98" i="13"/>
  <c r="CX98" i="13"/>
  <c r="CN98" i="13"/>
  <c r="CM98" i="13"/>
  <c r="CL98" i="13"/>
  <c r="CK98" i="13"/>
  <c r="CJ98" i="13"/>
  <c r="CI98" i="13"/>
  <c r="CH98" i="13"/>
  <c r="AR98" i="13"/>
  <c r="DF97" i="13"/>
  <c r="CX97" i="13"/>
  <c r="CN97" i="13"/>
  <c r="CM97" i="13"/>
  <c r="CL97" i="13"/>
  <c r="CK97" i="13"/>
  <c r="CJ97" i="13"/>
  <c r="CI97" i="13"/>
  <c r="CH97" i="13"/>
  <c r="AR97" i="13"/>
  <c r="DF96" i="13"/>
  <c r="CX96" i="13"/>
  <c r="CN96" i="13"/>
  <c r="CM96" i="13"/>
  <c r="CL96" i="13"/>
  <c r="CK96" i="13"/>
  <c r="CJ96" i="13"/>
  <c r="CI96" i="13"/>
  <c r="CH96" i="13"/>
  <c r="AR96" i="13"/>
  <c r="DF95" i="13"/>
  <c r="CX95" i="13"/>
  <c r="CN95" i="13"/>
  <c r="CM95" i="13"/>
  <c r="CL95" i="13"/>
  <c r="CK95" i="13"/>
  <c r="CJ95" i="13"/>
  <c r="CI95" i="13"/>
  <c r="CH95" i="13"/>
  <c r="AR95" i="13"/>
  <c r="DF94" i="13"/>
  <c r="CX94" i="13"/>
  <c r="CN94" i="13"/>
  <c r="CM94" i="13"/>
  <c r="CL94" i="13"/>
  <c r="CK94" i="13"/>
  <c r="CJ94" i="13"/>
  <c r="CI94" i="13"/>
  <c r="CH94" i="13"/>
  <c r="AR94" i="13"/>
  <c r="DF93" i="13"/>
  <c r="CX93" i="13"/>
  <c r="CN93" i="13"/>
  <c r="CM93" i="13"/>
  <c r="CL93" i="13"/>
  <c r="CK93" i="13"/>
  <c r="CJ93" i="13"/>
  <c r="CI93" i="13"/>
  <c r="CH93" i="13"/>
  <c r="AR93" i="13"/>
  <c r="DF92" i="13"/>
  <c r="CX92" i="13"/>
  <c r="CN92" i="13"/>
  <c r="CM92" i="13"/>
  <c r="CL92" i="13"/>
  <c r="CK92" i="13"/>
  <c r="CJ92" i="13"/>
  <c r="CI92" i="13"/>
  <c r="CH92" i="13"/>
  <c r="AR92" i="13"/>
  <c r="DF91" i="13"/>
  <c r="CX91" i="13"/>
  <c r="CN91" i="13"/>
  <c r="CM91" i="13"/>
  <c r="CL91" i="13"/>
  <c r="CK91" i="13"/>
  <c r="CJ91" i="13"/>
  <c r="CI91" i="13"/>
  <c r="CH91" i="13"/>
  <c r="AR91" i="13"/>
  <c r="DF90" i="13"/>
  <c r="CX90" i="13"/>
  <c r="CN90" i="13"/>
  <c r="CM90" i="13"/>
  <c r="CL90" i="13"/>
  <c r="CK90" i="13"/>
  <c r="CJ90" i="13"/>
  <c r="CI90" i="13"/>
  <c r="CH90" i="13"/>
  <c r="AR90" i="13"/>
  <c r="DF89" i="13"/>
  <c r="CX89" i="13"/>
  <c r="CN89" i="13"/>
  <c r="CM89" i="13"/>
  <c r="CL89" i="13"/>
  <c r="CK89" i="13"/>
  <c r="CJ89" i="13"/>
  <c r="CI89" i="13"/>
  <c r="CH89" i="13"/>
  <c r="AR89" i="13"/>
  <c r="DF88" i="13"/>
  <c r="CX88" i="13"/>
  <c r="CN88" i="13"/>
  <c r="CM88" i="13"/>
  <c r="CL88" i="13"/>
  <c r="CK88" i="13"/>
  <c r="CJ88" i="13"/>
  <c r="CI88" i="13"/>
  <c r="CH88" i="13"/>
  <c r="AR88" i="13"/>
  <c r="DF87" i="13"/>
  <c r="CX87" i="13"/>
  <c r="CN87" i="13"/>
  <c r="CM87" i="13"/>
  <c r="CL87" i="13"/>
  <c r="CK87" i="13"/>
  <c r="CJ87" i="13"/>
  <c r="CI87" i="13"/>
  <c r="CH87" i="13"/>
  <c r="AR87" i="13"/>
  <c r="DF86" i="13"/>
  <c r="CX86" i="13"/>
  <c r="CN86" i="13"/>
  <c r="CM86" i="13"/>
  <c r="CL86" i="13"/>
  <c r="CK86" i="13"/>
  <c r="CJ86" i="13"/>
  <c r="CI86" i="13"/>
  <c r="CH86" i="13"/>
  <c r="AR86" i="13"/>
  <c r="DF85" i="13"/>
  <c r="CX85" i="13"/>
  <c r="CN85" i="13"/>
  <c r="CM85" i="13"/>
  <c r="CL85" i="13"/>
  <c r="CK85" i="13"/>
  <c r="CJ85" i="13"/>
  <c r="CI85" i="13"/>
  <c r="CH85" i="13"/>
  <c r="AR85" i="13"/>
  <c r="DF84" i="13"/>
  <c r="CX84" i="13"/>
  <c r="CN84" i="13"/>
  <c r="CM84" i="13"/>
  <c r="CL84" i="13"/>
  <c r="CK84" i="13"/>
  <c r="CJ84" i="13"/>
  <c r="CI84" i="13"/>
  <c r="CH84" i="13"/>
  <c r="AR84" i="13"/>
  <c r="DF83" i="13"/>
  <c r="CX83" i="13"/>
  <c r="CN83" i="13"/>
  <c r="CM83" i="13"/>
  <c r="CL83" i="13"/>
  <c r="CK83" i="13"/>
  <c r="CJ83" i="13"/>
  <c r="CI83" i="13"/>
  <c r="CH83" i="13"/>
  <c r="AR83" i="13"/>
  <c r="DF82" i="13"/>
  <c r="CX82" i="13"/>
  <c r="CN82" i="13"/>
  <c r="CM82" i="13"/>
  <c r="CL82" i="13"/>
  <c r="CK82" i="13"/>
  <c r="CJ82" i="13"/>
  <c r="CI82" i="13"/>
  <c r="CH82" i="13"/>
  <c r="AR82" i="13"/>
  <c r="DF81" i="13"/>
  <c r="CX81" i="13"/>
  <c r="CN81" i="13"/>
  <c r="CM81" i="13"/>
  <c r="CL81" i="13"/>
  <c r="CK81" i="13"/>
  <c r="CJ81" i="13"/>
  <c r="CI81" i="13"/>
  <c r="CH81" i="13"/>
  <c r="AR81" i="13"/>
  <c r="DF80" i="13"/>
  <c r="CX80" i="13"/>
  <c r="CN80" i="13"/>
  <c r="CM80" i="13"/>
  <c r="CL80" i="13"/>
  <c r="CK80" i="13"/>
  <c r="CJ80" i="13"/>
  <c r="CI80" i="13"/>
  <c r="CH80" i="13"/>
  <c r="AR80" i="13"/>
  <c r="DF79" i="13"/>
  <c r="CX79" i="13"/>
  <c r="CN79" i="13"/>
  <c r="CM79" i="13"/>
  <c r="CL79" i="13"/>
  <c r="CK79" i="13"/>
  <c r="CJ79" i="13"/>
  <c r="CI79" i="13"/>
  <c r="CH79" i="13"/>
  <c r="AR79" i="13"/>
  <c r="DF78" i="13"/>
  <c r="CX78" i="13"/>
  <c r="CN78" i="13"/>
  <c r="CM78" i="13"/>
  <c r="CL78" i="13"/>
  <c r="CK78" i="13"/>
  <c r="CJ78" i="13"/>
  <c r="CI78" i="13"/>
  <c r="CH78" i="13"/>
  <c r="AR78" i="13"/>
  <c r="DF77" i="13"/>
  <c r="CX77" i="13"/>
  <c r="CN77" i="13"/>
  <c r="CM77" i="13"/>
  <c r="CL77" i="13"/>
  <c r="CK77" i="13"/>
  <c r="CJ77" i="13"/>
  <c r="CI77" i="13"/>
  <c r="CH77" i="13"/>
  <c r="AR77" i="13"/>
  <c r="DF76" i="13"/>
  <c r="CX76" i="13"/>
  <c r="CN76" i="13"/>
  <c r="CM76" i="13"/>
  <c r="CL76" i="13"/>
  <c r="CK76" i="13"/>
  <c r="CJ76" i="13"/>
  <c r="CI76" i="13"/>
  <c r="CH76" i="13"/>
  <c r="AR76" i="13"/>
  <c r="DF75" i="13"/>
  <c r="CX75" i="13"/>
  <c r="CN75" i="13"/>
  <c r="CM75" i="13"/>
  <c r="CL75" i="13"/>
  <c r="CK75" i="13"/>
  <c r="CJ75" i="13"/>
  <c r="CI75" i="13"/>
  <c r="CH75" i="13"/>
  <c r="AR75" i="13"/>
  <c r="DF74" i="13"/>
  <c r="CX74" i="13"/>
  <c r="CN74" i="13"/>
  <c r="CM74" i="13"/>
  <c r="CL74" i="13"/>
  <c r="CK74" i="13"/>
  <c r="CJ74" i="13"/>
  <c r="CI74" i="13"/>
  <c r="CH74" i="13"/>
  <c r="AR74" i="13"/>
  <c r="DF73" i="13"/>
  <c r="CX73" i="13"/>
  <c r="CN73" i="13"/>
  <c r="CM73" i="13"/>
  <c r="CL73" i="13"/>
  <c r="CK73" i="13"/>
  <c r="CJ73" i="13"/>
  <c r="CI73" i="13"/>
  <c r="CH73" i="13"/>
  <c r="AR73" i="13"/>
  <c r="DF72" i="13"/>
  <c r="CX72" i="13"/>
  <c r="CN72" i="13"/>
  <c r="CM72" i="13"/>
  <c r="CL72" i="13"/>
  <c r="CK72" i="13"/>
  <c r="CJ72" i="13"/>
  <c r="CI72" i="13"/>
  <c r="CH72" i="13"/>
  <c r="AR72" i="13"/>
  <c r="DF71" i="13"/>
  <c r="CX71" i="13"/>
  <c r="CN71" i="13"/>
  <c r="CM71" i="13"/>
  <c r="CL71" i="13"/>
  <c r="CK71" i="13"/>
  <c r="CJ71" i="13"/>
  <c r="CI71" i="13"/>
  <c r="CH71" i="13"/>
  <c r="AR71" i="13"/>
  <c r="DF70" i="13"/>
  <c r="CX70" i="13"/>
  <c r="CN70" i="13"/>
  <c r="CM70" i="13"/>
  <c r="CL70" i="13"/>
  <c r="CK70" i="13"/>
  <c r="CJ70" i="13"/>
  <c r="CI70" i="13"/>
  <c r="CH70" i="13"/>
  <c r="AR70" i="13"/>
  <c r="DF69" i="13"/>
  <c r="CX69" i="13"/>
  <c r="CN69" i="13"/>
  <c r="CM69" i="13"/>
  <c r="CL69" i="13"/>
  <c r="CK69" i="13"/>
  <c r="CJ69" i="13"/>
  <c r="CI69" i="13"/>
  <c r="CH69" i="13"/>
  <c r="AR69" i="13"/>
  <c r="DF68" i="13"/>
  <c r="CX68" i="13"/>
  <c r="CN68" i="13"/>
  <c r="CM68" i="13"/>
  <c r="CL68" i="13"/>
  <c r="CK68" i="13"/>
  <c r="CJ68" i="13"/>
  <c r="CI68" i="13"/>
  <c r="CH68" i="13"/>
  <c r="AR68" i="13"/>
  <c r="DF67" i="13"/>
  <c r="CX67" i="13"/>
  <c r="CN67" i="13"/>
  <c r="CM67" i="13"/>
  <c r="CL67" i="13"/>
  <c r="CK67" i="13"/>
  <c r="CJ67" i="13"/>
  <c r="CI67" i="13"/>
  <c r="CH67" i="13"/>
  <c r="AR67" i="13"/>
  <c r="CX8" i="13"/>
  <c r="CX11" i="13"/>
  <c r="CX12" i="13"/>
  <c r="CX10" i="13"/>
  <c r="CX9" i="13"/>
  <c r="CX13" i="13"/>
  <c r="CX14" i="13"/>
  <c r="CX15" i="13"/>
  <c r="CX16" i="13"/>
  <c r="CX17" i="13"/>
  <c r="CX18" i="13"/>
  <c r="CX19" i="13"/>
  <c r="CX20" i="13"/>
  <c r="CX21" i="13"/>
  <c r="CX22" i="13"/>
  <c r="CX23" i="13"/>
  <c r="CX24" i="13"/>
  <c r="CX25" i="13"/>
  <c r="CX26" i="13"/>
  <c r="CX27" i="13"/>
  <c r="CX28" i="13"/>
  <c r="CX29" i="13"/>
  <c r="CX30" i="13"/>
  <c r="CX31" i="13"/>
  <c r="CX32" i="13"/>
  <c r="CX33" i="13"/>
  <c r="CX34" i="13"/>
  <c r="CX35" i="13"/>
  <c r="CX36" i="13"/>
  <c r="CX37" i="13"/>
  <c r="CX38" i="13"/>
  <c r="CX39" i="13"/>
  <c r="CX40" i="13"/>
  <c r="CX41" i="13"/>
  <c r="CX42" i="13"/>
  <c r="CX43" i="13"/>
  <c r="CX44" i="13"/>
  <c r="CX45" i="13"/>
  <c r="CX46" i="13"/>
  <c r="CX47" i="13"/>
  <c r="CX48" i="13"/>
  <c r="CX49" i="13"/>
  <c r="CX50" i="13"/>
  <c r="CX51" i="13"/>
  <c r="CX52" i="13"/>
  <c r="CX53" i="13"/>
  <c r="CX54" i="13"/>
  <c r="CX55" i="13"/>
  <c r="CX56" i="13"/>
  <c r="CX57" i="13"/>
  <c r="CX58" i="13"/>
  <c r="CX59" i="13"/>
  <c r="CX60" i="13"/>
  <c r="CX61" i="13"/>
  <c r="CX62" i="13"/>
  <c r="CX63" i="13"/>
  <c r="CX64" i="13"/>
  <c r="CX65" i="13"/>
  <c r="CX66" i="13"/>
  <c r="CX7" i="13"/>
  <c r="AR8" i="13"/>
  <c r="AR11" i="13"/>
  <c r="AR12" i="13"/>
  <c r="AR10" i="13"/>
  <c r="AR9" i="13"/>
  <c r="AR13" i="13"/>
  <c r="AR14" i="13"/>
  <c r="AR15" i="13"/>
  <c r="AR16" i="13"/>
  <c r="AR17" i="13"/>
  <c r="AR18" i="13"/>
  <c r="AR19" i="13"/>
  <c r="AR20" i="13"/>
  <c r="AR21" i="13"/>
  <c r="AR22" i="13"/>
  <c r="AR23" i="13"/>
  <c r="AR24" i="13"/>
  <c r="AR25" i="13"/>
  <c r="AR26" i="13"/>
  <c r="AR27" i="13"/>
  <c r="AR28" i="13"/>
  <c r="AR29" i="13"/>
  <c r="AR30" i="13"/>
  <c r="AR31" i="13"/>
  <c r="AR32" i="13"/>
  <c r="AR33" i="13"/>
  <c r="AR34" i="13"/>
  <c r="AR35" i="13"/>
  <c r="AR36" i="13"/>
  <c r="AR37" i="13"/>
  <c r="AR38" i="13"/>
  <c r="AR39" i="13"/>
  <c r="AR40" i="13"/>
  <c r="AR41" i="13"/>
  <c r="AR42" i="13"/>
  <c r="AR43" i="13"/>
  <c r="AR44" i="13"/>
  <c r="AR45" i="13"/>
  <c r="AR46" i="13"/>
  <c r="AR47" i="13"/>
  <c r="AR48" i="13"/>
  <c r="AR49" i="13"/>
  <c r="AR50" i="13"/>
  <c r="AR51" i="13"/>
  <c r="AR52" i="13"/>
  <c r="AR53" i="13"/>
  <c r="AR54" i="13"/>
  <c r="AR55" i="13"/>
  <c r="AR56" i="13"/>
  <c r="AR57" i="13"/>
  <c r="AR58" i="13"/>
  <c r="AR59" i="13"/>
  <c r="AR60" i="13"/>
  <c r="AR61" i="13"/>
  <c r="AR62" i="13"/>
  <c r="AR63" i="13"/>
  <c r="AR64" i="13"/>
  <c r="AR65" i="13"/>
  <c r="AR66" i="13"/>
  <c r="AR7" i="13"/>
  <c r="DF66" i="13"/>
  <c r="DF65" i="13"/>
  <c r="DF64" i="13"/>
  <c r="DF63" i="13"/>
  <c r="DF62" i="13"/>
  <c r="DF61" i="13"/>
  <c r="DF60" i="13"/>
  <c r="DF59" i="13"/>
  <c r="DF58" i="13"/>
  <c r="DF57" i="13"/>
  <c r="DF56" i="13"/>
  <c r="DF55" i="13"/>
  <c r="DF24" i="13"/>
  <c r="DF18" i="13"/>
  <c r="DF54" i="13"/>
  <c r="DF53" i="13"/>
  <c r="DF52" i="13"/>
  <c r="DF51" i="13"/>
  <c r="DF50" i="13"/>
  <c r="DF49" i="13"/>
  <c r="DF48" i="13"/>
  <c r="DF47" i="13"/>
  <c r="DF46" i="13"/>
  <c r="DF45" i="13"/>
  <c r="DF44" i="13"/>
  <c r="DF43" i="13"/>
  <c r="DF42" i="13"/>
  <c r="DF41" i="13"/>
  <c r="DF40" i="13"/>
  <c r="DF39" i="13"/>
  <c r="DF38" i="13"/>
  <c r="DF37" i="13"/>
  <c r="DF36" i="13"/>
  <c r="DF35" i="13"/>
  <c r="DF34" i="13"/>
  <c r="DF33" i="13"/>
  <c r="DF32" i="13"/>
  <c r="DF31" i="13"/>
  <c r="DF30" i="13"/>
  <c r="DF29" i="13"/>
  <c r="DF28" i="13"/>
  <c r="DF27" i="13"/>
  <c r="DF26" i="13"/>
  <c r="DF25" i="13"/>
  <c r="DF23" i="13"/>
  <c r="DF22" i="13"/>
  <c r="DF21" i="13"/>
  <c r="DF20" i="13"/>
  <c r="DF19" i="13"/>
  <c r="DF17" i="13"/>
  <c r="DF16" i="13"/>
  <c r="DF15" i="13"/>
  <c r="DF14" i="13"/>
  <c r="DF13" i="13"/>
  <c r="DF9" i="13"/>
  <c r="DF10" i="13"/>
  <c r="DF12" i="13"/>
  <c r="DF11" i="13"/>
  <c r="DF8" i="13"/>
  <c r="DF7" i="13"/>
  <c r="CN66" i="13"/>
  <c r="CM66" i="13"/>
  <c r="CL66" i="13"/>
  <c r="CK66" i="13"/>
  <c r="CJ66" i="13"/>
  <c r="CI66" i="13"/>
  <c r="CH66" i="13"/>
  <c r="CN65" i="13"/>
  <c r="CM65" i="13"/>
  <c r="CL65" i="13"/>
  <c r="CK65" i="13"/>
  <c r="CJ65" i="13"/>
  <c r="CI65" i="13"/>
  <c r="CH65" i="13"/>
  <c r="CN64" i="13"/>
  <c r="CM64" i="13"/>
  <c r="CL64" i="13"/>
  <c r="CK64" i="13"/>
  <c r="CJ64" i="13"/>
  <c r="CI64" i="13"/>
  <c r="CH64" i="13"/>
  <c r="CN63" i="13"/>
  <c r="CM63" i="13"/>
  <c r="CL63" i="13"/>
  <c r="CK63" i="13"/>
  <c r="CJ63" i="13"/>
  <c r="CI63" i="13"/>
  <c r="CH63" i="13"/>
  <c r="CN62" i="13"/>
  <c r="CM62" i="13"/>
  <c r="CL62" i="13"/>
  <c r="CK62" i="13"/>
  <c r="CJ62" i="13"/>
  <c r="CI62" i="13"/>
  <c r="CH62" i="13"/>
  <c r="CN61" i="13"/>
  <c r="CM61" i="13"/>
  <c r="CL61" i="13"/>
  <c r="CK61" i="13"/>
  <c r="CJ61" i="13"/>
  <c r="CI61" i="13"/>
  <c r="CH61" i="13"/>
  <c r="CN60" i="13"/>
  <c r="CM60" i="13"/>
  <c r="CL60" i="13"/>
  <c r="CK60" i="13"/>
  <c r="CJ60" i="13"/>
  <c r="CI60" i="13"/>
  <c r="CH60" i="13"/>
  <c r="CN59" i="13"/>
  <c r="CM59" i="13"/>
  <c r="CL59" i="13"/>
  <c r="CK59" i="13"/>
  <c r="CJ59" i="13"/>
  <c r="CI59" i="13"/>
  <c r="CH59" i="13"/>
  <c r="CN58" i="13"/>
  <c r="CM58" i="13"/>
  <c r="CL58" i="13"/>
  <c r="CK58" i="13"/>
  <c r="CJ58" i="13"/>
  <c r="CI58" i="13"/>
  <c r="CH58" i="13"/>
  <c r="CN57" i="13"/>
  <c r="CM57" i="13"/>
  <c r="CL57" i="13"/>
  <c r="CK57" i="13"/>
  <c r="CJ57" i="13"/>
  <c r="CI57" i="13"/>
  <c r="CH57" i="13"/>
  <c r="CN56" i="13"/>
  <c r="CM56" i="13"/>
  <c r="CL56" i="13"/>
  <c r="CK56" i="13"/>
  <c r="CJ56" i="13"/>
  <c r="CI56" i="13"/>
  <c r="CH56" i="13"/>
  <c r="CN55" i="13"/>
  <c r="CM55" i="13"/>
  <c r="CL55" i="13"/>
  <c r="CK55" i="13"/>
  <c r="CJ55" i="13"/>
  <c r="CI55" i="13"/>
  <c r="CH55" i="13"/>
  <c r="CN54" i="13"/>
  <c r="CM54" i="13"/>
  <c r="CL54" i="13"/>
  <c r="CK54" i="13"/>
  <c r="CJ54" i="13"/>
  <c r="CI54" i="13"/>
  <c r="CH54" i="13"/>
  <c r="CN53" i="13"/>
  <c r="CM53" i="13"/>
  <c r="CL53" i="13"/>
  <c r="CK53" i="13"/>
  <c r="CJ53" i="13"/>
  <c r="CI53" i="13"/>
  <c r="CH53" i="13"/>
  <c r="CN52" i="13"/>
  <c r="CM52" i="13"/>
  <c r="CL52" i="13"/>
  <c r="CK52" i="13"/>
  <c r="CJ52" i="13"/>
  <c r="CI52" i="13"/>
  <c r="CH52" i="13"/>
  <c r="CN51" i="13"/>
  <c r="CM51" i="13"/>
  <c r="CL51" i="13"/>
  <c r="CK51" i="13"/>
  <c r="CJ51" i="13"/>
  <c r="CI51" i="13"/>
  <c r="CH51" i="13"/>
  <c r="CN50" i="13"/>
  <c r="CM50" i="13"/>
  <c r="CL50" i="13"/>
  <c r="CK50" i="13"/>
  <c r="CJ50" i="13"/>
  <c r="CI50" i="13"/>
  <c r="CH50" i="13"/>
  <c r="CN49" i="13"/>
  <c r="CM49" i="13"/>
  <c r="CL49" i="13"/>
  <c r="CK49" i="13"/>
  <c r="CJ49" i="13"/>
  <c r="CI49" i="13"/>
  <c r="CH49" i="13"/>
  <c r="CN48" i="13"/>
  <c r="CM48" i="13"/>
  <c r="CL48" i="13"/>
  <c r="CK48" i="13"/>
  <c r="CJ48" i="13"/>
  <c r="CI48" i="13"/>
  <c r="CH48" i="13"/>
  <c r="CN47" i="13"/>
  <c r="CM47" i="13"/>
  <c r="CL47" i="13"/>
  <c r="CK47" i="13"/>
  <c r="CJ47" i="13"/>
  <c r="CI47" i="13"/>
  <c r="CH47" i="13"/>
  <c r="CN46" i="13"/>
  <c r="CM46" i="13"/>
  <c r="CL46" i="13"/>
  <c r="CK46" i="13"/>
  <c r="CJ46" i="13"/>
  <c r="CI46" i="13"/>
  <c r="CH46" i="13"/>
  <c r="CN45" i="13"/>
  <c r="CM45" i="13"/>
  <c r="CL45" i="13"/>
  <c r="CK45" i="13"/>
  <c r="CJ45" i="13"/>
  <c r="CI45" i="13"/>
  <c r="CH45" i="13"/>
  <c r="CN44" i="13"/>
  <c r="CM44" i="13"/>
  <c r="CL44" i="13"/>
  <c r="CK44" i="13"/>
  <c r="CJ44" i="13"/>
  <c r="CI44" i="13"/>
  <c r="CH44" i="13"/>
  <c r="CN43" i="13"/>
  <c r="CM43" i="13"/>
  <c r="CL43" i="13"/>
  <c r="CK43" i="13"/>
  <c r="CJ43" i="13"/>
  <c r="CI43" i="13"/>
  <c r="CH43" i="13"/>
  <c r="CN42" i="13"/>
  <c r="CM42" i="13"/>
  <c r="CL42" i="13"/>
  <c r="CK42" i="13"/>
  <c r="CJ42" i="13"/>
  <c r="CI42" i="13"/>
  <c r="CH42" i="13"/>
  <c r="CN41" i="13"/>
  <c r="CM41" i="13"/>
  <c r="CL41" i="13"/>
  <c r="CK41" i="13"/>
  <c r="CJ41" i="13"/>
  <c r="CI41" i="13"/>
  <c r="CH41" i="13"/>
  <c r="CN40" i="13"/>
  <c r="CM40" i="13"/>
  <c r="CL40" i="13"/>
  <c r="CK40" i="13"/>
  <c r="CJ40" i="13"/>
  <c r="CI40" i="13"/>
  <c r="CH40" i="13"/>
  <c r="CN39" i="13"/>
  <c r="CM39" i="13"/>
  <c r="CL39" i="13"/>
  <c r="CK39" i="13"/>
  <c r="CJ39" i="13"/>
  <c r="CI39" i="13"/>
  <c r="CH39" i="13"/>
  <c r="CN38" i="13"/>
  <c r="CM38" i="13"/>
  <c r="CL38" i="13"/>
  <c r="CK38" i="13"/>
  <c r="CJ38" i="13"/>
  <c r="CI38" i="13"/>
  <c r="CH38" i="13"/>
  <c r="CN37" i="13"/>
  <c r="CM37" i="13"/>
  <c r="CL37" i="13"/>
  <c r="CK37" i="13"/>
  <c r="CJ37" i="13"/>
  <c r="CI37" i="13"/>
  <c r="CH37" i="13"/>
  <c r="CN36" i="13"/>
  <c r="CM36" i="13"/>
  <c r="CL36" i="13"/>
  <c r="CK36" i="13"/>
  <c r="CJ36" i="13"/>
  <c r="CI36" i="13"/>
  <c r="CH36" i="13"/>
  <c r="CN35" i="13"/>
  <c r="CM35" i="13"/>
  <c r="CL35" i="13"/>
  <c r="CK35" i="13"/>
  <c r="CJ35" i="13"/>
  <c r="CI35" i="13"/>
  <c r="CH35" i="13"/>
  <c r="CN34" i="13"/>
  <c r="CM34" i="13"/>
  <c r="CL34" i="13"/>
  <c r="CK34" i="13"/>
  <c r="CJ34" i="13"/>
  <c r="CI34" i="13"/>
  <c r="CH34" i="13"/>
  <c r="CN33" i="13"/>
  <c r="CM33" i="13"/>
  <c r="CL33" i="13"/>
  <c r="CK33" i="13"/>
  <c r="CJ33" i="13"/>
  <c r="CI33" i="13"/>
  <c r="CH33" i="13"/>
  <c r="CN32" i="13"/>
  <c r="CM32" i="13"/>
  <c r="CL32" i="13"/>
  <c r="CK32" i="13"/>
  <c r="CJ32" i="13"/>
  <c r="CI32" i="13"/>
  <c r="CH32" i="13"/>
  <c r="CN31" i="13"/>
  <c r="CM31" i="13"/>
  <c r="CL31" i="13"/>
  <c r="CK31" i="13"/>
  <c r="CJ31" i="13"/>
  <c r="CI31" i="13"/>
  <c r="CH31" i="13"/>
  <c r="CN30" i="13"/>
  <c r="CM30" i="13"/>
  <c r="CL30" i="13"/>
  <c r="CK30" i="13"/>
  <c r="CJ30" i="13"/>
  <c r="CI30" i="13"/>
  <c r="CH30" i="13"/>
  <c r="CN29" i="13"/>
  <c r="CM29" i="13"/>
  <c r="CL29" i="13"/>
  <c r="CK29" i="13"/>
  <c r="CJ29" i="13"/>
  <c r="CI29" i="13"/>
  <c r="CH29" i="13"/>
  <c r="CN28" i="13"/>
  <c r="CM28" i="13"/>
  <c r="CL28" i="13"/>
  <c r="CK28" i="13"/>
  <c r="CJ28" i="13"/>
  <c r="CI28" i="13"/>
  <c r="CH28" i="13"/>
  <c r="CN27" i="13"/>
  <c r="CM27" i="13"/>
  <c r="CL27" i="13"/>
  <c r="CK27" i="13"/>
  <c r="CJ27" i="13"/>
  <c r="CI27" i="13"/>
  <c r="CH27" i="13"/>
  <c r="CN26" i="13"/>
  <c r="CM26" i="13"/>
  <c r="CL26" i="13"/>
  <c r="CK26" i="13"/>
  <c r="CJ26" i="13"/>
  <c r="CI26" i="13"/>
  <c r="CH26" i="13"/>
  <c r="CN25" i="13"/>
  <c r="CM25" i="13"/>
  <c r="CL25" i="13"/>
  <c r="CK25" i="13"/>
  <c r="CJ25" i="13"/>
  <c r="CI25" i="13"/>
  <c r="CH25" i="13"/>
  <c r="CN24" i="13"/>
  <c r="CM24" i="13"/>
  <c r="CL24" i="13"/>
  <c r="CK24" i="13"/>
  <c r="CJ24" i="13"/>
  <c r="CI24" i="13"/>
  <c r="CH24" i="13"/>
  <c r="CN23" i="13"/>
  <c r="CM23" i="13"/>
  <c r="CL23" i="13"/>
  <c r="CK23" i="13"/>
  <c r="CJ23" i="13"/>
  <c r="CI23" i="13"/>
  <c r="CH23" i="13"/>
  <c r="CN22" i="13"/>
  <c r="CM22" i="13"/>
  <c r="CL22" i="13"/>
  <c r="CK22" i="13"/>
  <c r="CJ22" i="13"/>
  <c r="CI22" i="13"/>
  <c r="CH22" i="13"/>
  <c r="CN21" i="13"/>
  <c r="CM21" i="13"/>
  <c r="CL21" i="13"/>
  <c r="CK21" i="13"/>
  <c r="CJ21" i="13"/>
  <c r="CI21" i="13"/>
  <c r="CH21" i="13"/>
  <c r="CN20" i="13"/>
  <c r="CM20" i="13"/>
  <c r="CL20" i="13"/>
  <c r="CK20" i="13"/>
  <c r="CJ20" i="13"/>
  <c r="CI20" i="13"/>
  <c r="CH20" i="13"/>
  <c r="CN19" i="13"/>
  <c r="CM19" i="13"/>
  <c r="CL19" i="13"/>
  <c r="CK19" i="13"/>
  <c r="CJ19" i="13"/>
  <c r="CI19" i="13"/>
  <c r="CH19" i="13"/>
  <c r="CN18" i="13"/>
  <c r="CM18" i="13"/>
  <c r="CL18" i="13"/>
  <c r="CK18" i="13"/>
  <c r="CJ18" i="13"/>
  <c r="CI18" i="13"/>
  <c r="CH18" i="13"/>
  <c r="CN17" i="13"/>
  <c r="CM17" i="13"/>
  <c r="CL17" i="13"/>
  <c r="CK17" i="13"/>
  <c r="CJ17" i="13"/>
  <c r="CI17" i="13"/>
  <c r="CH17" i="13"/>
  <c r="CN16" i="13"/>
  <c r="CM16" i="13"/>
  <c r="CL16" i="13"/>
  <c r="CK16" i="13"/>
  <c r="CJ16" i="13"/>
  <c r="CI16" i="13"/>
  <c r="CH16" i="13"/>
  <c r="CN15" i="13"/>
  <c r="CM15" i="13"/>
  <c r="CL15" i="13"/>
  <c r="CK15" i="13"/>
  <c r="CJ15" i="13"/>
  <c r="CI15" i="13"/>
  <c r="CH15" i="13"/>
  <c r="CN14" i="13"/>
  <c r="CM14" i="13"/>
  <c r="CL14" i="13"/>
  <c r="CK14" i="13"/>
  <c r="CJ14" i="13"/>
  <c r="CI14" i="13"/>
  <c r="CH14" i="13"/>
  <c r="CN13" i="13"/>
  <c r="CM13" i="13"/>
  <c r="CL13" i="13"/>
  <c r="CK13" i="13"/>
  <c r="CJ13" i="13"/>
  <c r="CI13" i="13"/>
  <c r="CH13" i="13"/>
  <c r="CN9" i="13"/>
  <c r="CM9" i="13"/>
  <c r="CL9" i="13"/>
  <c r="CK9" i="13"/>
  <c r="CJ9" i="13"/>
  <c r="CI9" i="13"/>
  <c r="CH9" i="13"/>
  <c r="CN10" i="13"/>
  <c r="CM10" i="13"/>
  <c r="CL10" i="13"/>
  <c r="CK10" i="13"/>
  <c r="CJ10" i="13"/>
  <c r="CI10" i="13"/>
  <c r="CH10" i="13"/>
  <c r="CN12" i="13"/>
  <c r="CM12" i="13"/>
  <c r="CL12" i="13"/>
  <c r="CK12" i="13"/>
  <c r="CJ12" i="13"/>
  <c r="CI12" i="13"/>
  <c r="CH12" i="13"/>
  <c r="CN11" i="13"/>
  <c r="CM11" i="13"/>
  <c r="CL11" i="13"/>
  <c r="CK11" i="13"/>
  <c r="CJ11" i="13"/>
  <c r="CI11" i="13"/>
  <c r="CH11" i="13"/>
  <c r="CN8" i="13"/>
  <c r="CM8" i="13"/>
  <c r="CL8" i="13"/>
  <c r="CK8" i="13"/>
  <c r="CJ8" i="13"/>
  <c r="CI8" i="13"/>
  <c r="CH8" i="13"/>
  <c r="CN7" i="13"/>
  <c r="CM7" i="13"/>
  <c r="CL7" i="13"/>
  <c r="CK7" i="13"/>
  <c r="CJ7" i="13"/>
  <c r="CI7" i="13"/>
  <c r="CH7" i="13"/>
  <c r="I49" i="2"/>
  <c r="L49" i="2"/>
  <c r="K49" i="2"/>
  <c r="F49" i="2"/>
  <c r="N40" i="2"/>
  <c r="M40" i="2"/>
  <c r="S52" i="2"/>
  <c r="S51" i="2"/>
  <c r="R52" i="2"/>
  <c r="R51" i="2"/>
  <c r="Q52" i="2"/>
  <c r="Q51" i="2"/>
  <c r="P52" i="2"/>
  <c r="P51" i="2"/>
  <c r="O52" i="2"/>
  <c r="O51" i="2"/>
  <c r="N52" i="2"/>
  <c r="N51" i="2"/>
  <c r="J52" i="2"/>
  <c r="J51" i="2"/>
  <c r="L73" i="2"/>
  <c r="AC110" i="3"/>
  <c r="AC88" i="3"/>
  <c r="AD88" i="3"/>
  <c r="AC87" i="3"/>
  <c r="AD87" i="3"/>
  <c r="AC93" i="3"/>
  <c r="AD93" i="3"/>
  <c r="AC91" i="3"/>
  <c r="AD91" i="3"/>
  <c r="AC84" i="3"/>
  <c r="AD84" i="3"/>
  <c r="AC85" i="3"/>
  <c r="AD85" i="3"/>
  <c r="AC114" i="3"/>
  <c r="AC113" i="3"/>
  <c r="AC111" i="3"/>
  <c r="AC112" i="3"/>
  <c r="AC108" i="3"/>
  <c r="AC107" i="3"/>
  <c r="AC106" i="3"/>
  <c r="AD106" i="3"/>
  <c r="AC105" i="3"/>
  <c r="AC104" i="3"/>
  <c r="AC99" i="3"/>
  <c r="AD99" i="3"/>
  <c r="AC86" i="3"/>
  <c r="AC94" i="3"/>
  <c r="N49" i="2"/>
  <c r="AC100" i="3"/>
  <c r="AD100" i="3"/>
  <c r="AC97" i="3"/>
  <c r="AC102" i="3"/>
  <c r="AD102" i="3"/>
  <c r="AC103" i="3"/>
  <c r="AD103" i="3"/>
  <c r="AD104" i="3"/>
  <c r="AC90" i="3"/>
  <c r="AD90" i="3"/>
  <c r="AC101" i="3"/>
  <c r="AD101" i="3"/>
  <c r="AC95" i="3"/>
  <c r="AC89" i="3"/>
  <c r="AC92" i="3"/>
  <c r="AD92" i="3"/>
  <c r="AC96" i="3"/>
  <c r="AC109" i="3"/>
  <c r="AC98" i="3"/>
  <c r="J76" i="2"/>
  <c r="J73" i="2"/>
  <c r="J75" i="2"/>
  <c r="J77" i="2"/>
  <c r="L79" i="2"/>
  <c r="J74" i="2"/>
  <c r="AD107" i="3"/>
  <c r="AD108" i="3"/>
  <c r="AR108" i="13"/>
  <c r="CX108" i="13"/>
  <c r="H49" i="2"/>
  <c r="AD105" i="3"/>
  <c r="AD109" i="3"/>
  <c r="AD110" i="3"/>
  <c r="AD111" i="3"/>
  <c r="AD112" i="3"/>
  <c r="AD113" i="3"/>
  <c r="AD114" i="3"/>
  <c r="AD115" i="3"/>
  <c r="AC83" i="3"/>
  <c r="AD83" i="3"/>
  <c r="J50" i="2"/>
  <c r="M49" i="2"/>
  <c r="AD94" i="3"/>
  <c r="AD95" i="3"/>
  <c r="AD96" i="3"/>
  <c r="AD97" i="3"/>
  <c r="AD98" i="3"/>
  <c r="AD89" i="3"/>
  <c r="B13" i="17"/>
  <c r="AD86" i="3"/>
  <c r="J79" i="2"/>
  <c r="D13"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elger.deboer</author>
    <author>stefan.gross</author>
    <author>Thuis</author>
  </authors>
  <commentList>
    <comment ref="O1" authorId="0" shapeId="0" xr:uid="{00000000-0006-0000-0200-000001000000}">
      <text>
        <r>
          <rPr>
            <sz val="8"/>
            <color indexed="81"/>
            <rFont val="Tahoma"/>
            <family val="2"/>
          </rPr>
          <t>periode bepaalt jaartallen in de kasstroom en p.p.</t>
        </r>
      </text>
    </comment>
    <comment ref="E27" authorId="0" shapeId="0" xr:uid="{00000000-0006-0000-0200-000002000000}">
      <text>
        <r>
          <rPr>
            <sz val="8"/>
            <color indexed="81"/>
            <rFont val="Tahoma"/>
            <family val="2"/>
          </rPr>
          <t xml:space="preserve">Dit betreft de in het project laatst op schrift vastgelegd en door ProRail ondertekende uitgangspunten/ documenten
</t>
        </r>
      </text>
    </comment>
    <comment ref="C28" authorId="1" shapeId="0" xr:uid="{00000000-0006-0000-0200-000003000000}">
      <text>
        <r>
          <rPr>
            <sz val="8"/>
            <color indexed="81"/>
            <rFont val="Tahoma"/>
            <family val="2"/>
          </rPr>
          <t>Vul in deze kolom de omschrijvign en opdrachtnummer van de verkregen opdracht(en) in</t>
        </r>
      </text>
    </comment>
    <comment ref="D28" authorId="1" shapeId="0" xr:uid="{00000000-0006-0000-0200-000004000000}">
      <text>
        <r>
          <rPr>
            <sz val="8"/>
            <color indexed="81"/>
            <rFont val="Tahoma"/>
            <family val="2"/>
          </rPr>
          <t>Vul de projectnaam van de verkregen opdracht(en) in</t>
        </r>
      </text>
    </comment>
    <comment ref="C52" authorId="1" shapeId="0" xr:uid="{00000000-0006-0000-0200-000005000000}">
      <text>
        <r>
          <rPr>
            <sz val="8"/>
            <color indexed="81"/>
            <rFont val="Tahoma"/>
            <family val="2"/>
          </rPr>
          <t>Kasstroom op basis van de uitvraag voor PV (te factureren door IB aan ProRail obv verkregen PV)</t>
        </r>
      </text>
    </comment>
    <comment ref="C71" authorId="2" shapeId="0" xr:uid="{00000000-0006-0000-0200-000006000000}">
      <text>
        <r>
          <rPr>
            <b/>
            <sz val="9"/>
            <color indexed="81"/>
            <rFont val="Tahoma"/>
            <family val="2"/>
          </rPr>
          <t>Tip:</t>
        </r>
        <r>
          <rPr>
            <sz val="9"/>
            <color indexed="81"/>
            <rFont val="Tahoma"/>
            <family val="2"/>
          </rPr>
          <t xml:space="preserve">
Vul alleen de top 5 risico's van dit moment in. Indien een risico is komen te vervallen uit top 5, dan wordt deze niet meer vermeld in deze rapportage. 
Het restsaldo van de overige risico's wordt in de regel overig "Ov" gezet.</t>
        </r>
      </text>
    </comment>
    <comment ref="D71" authorId="2" shapeId="0" xr:uid="{00000000-0006-0000-0200-000007000000}">
      <text>
        <r>
          <rPr>
            <b/>
            <sz val="9"/>
            <color indexed="81"/>
            <rFont val="Tahoma"/>
            <family val="2"/>
          </rPr>
          <t>Tip:</t>
        </r>
        <r>
          <rPr>
            <sz val="9"/>
            <color indexed="81"/>
            <rFont val="Tahoma"/>
            <family val="2"/>
          </rPr>
          <t xml:space="preserve">
De voornaamste risico's worden samengesteld a.d.h.v. risico's met een hoog restrisico c.q. waarvan de gevolgen (tijd/geld) aanzienlijk zijn.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menno.vandevelde</author>
    <author>victor.ludlam</author>
  </authors>
  <commentList>
    <comment ref="AG6" authorId="0" shapeId="0" xr:uid="{00000000-0006-0000-0400-000001000000}">
      <text>
        <r>
          <rPr>
            <b/>
            <sz val="8"/>
            <color indexed="81"/>
            <rFont val="Tahoma"/>
            <family val="2"/>
          </rPr>
          <t>menno.vandevelde:</t>
        </r>
        <r>
          <rPr>
            <sz val="8"/>
            <color indexed="81"/>
            <rFont val="Tahoma"/>
            <family val="2"/>
          </rPr>
          <t xml:space="preserve">
</t>
        </r>
        <r>
          <rPr>
            <sz val="10"/>
            <color indexed="81"/>
            <rFont val="Tahoma"/>
            <family val="2"/>
          </rPr>
          <t>1.Actief 
2.Concept 
3.Beheerst 
4.Niet opgetreden 
5.Opgetreden</t>
        </r>
      </text>
    </comment>
    <comment ref="AI6" authorId="0" shapeId="0" xr:uid="{00000000-0006-0000-0400-000002000000}">
      <text>
        <r>
          <rPr>
            <b/>
            <sz val="8"/>
            <color indexed="81"/>
            <rFont val="Tahoma"/>
            <family val="2"/>
          </rPr>
          <t>menno.vandevelde:</t>
        </r>
        <r>
          <rPr>
            <sz val="8"/>
            <color indexed="81"/>
            <rFont val="Tahoma"/>
            <family val="2"/>
          </rPr>
          <t xml:space="preserve">
1. &lt; 1%
2. 1% - 15%
3. 16% - 30%
4. 31% - 45%
5. 46% - 60%
6. 61% - 75%
</t>
        </r>
      </text>
    </comment>
    <comment ref="AS6" authorId="0" shapeId="0" xr:uid="{00000000-0006-0000-0400-000003000000}">
      <text>
        <r>
          <rPr>
            <b/>
            <sz val="8"/>
            <color indexed="81"/>
            <rFont val="Tahoma"/>
            <family val="2"/>
          </rPr>
          <t>menno.vandevelde:</t>
        </r>
        <r>
          <rPr>
            <sz val="8"/>
            <color indexed="81"/>
            <rFont val="Tahoma"/>
            <family val="2"/>
          </rPr>
          <t xml:space="preserve">
0. Geen, eis wordt gehaald
1. Onzichtbaar repareerbaar
2. Zichtbaar repareerbaar
3. Niet repareerbaar, extra onderhoud nodig
4. Niet repareerbaar, blijvend functieverlies
5. Afwijking onacceptabel.
</t>
        </r>
      </text>
    </comment>
    <comment ref="BL6" authorId="1" shapeId="0" xr:uid="{00000000-0006-0000-0400-000004000000}">
      <text>
        <r>
          <rPr>
            <b/>
            <sz val="8"/>
            <color indexed="81"/>
            <rFont val="Tahoma"/>
            <family val="2"/>
          </rPr>
          <t>victor.ludlam:</t>
        </r>
        <r>
          <rPr>
            <sz val="8"/>
            <color indexed="81"/>
            <rFont val="Tahoma"/>
            <family val="2"/>
          </rPr>
          <t xml:space="preserve">
Invoeren beheersmaatregel betekent opgeven status (kolom AX)
</t>
        </r>
      </text>
    </comment>
    <comment ref="BN6" authorId="0" shapeId="0" xr:uid="{00000000-0006-0000-0400-000005000000}">
      <text>
        <r>
          <rPr>
            <b/>
            <sz val="8"/>
            <color indexed="81"/>
            <rFont val="Tahoma"/>
            <family val="2"/>
          </rPr>
          <t>menno.vandevelde:</t>
        </r>
        <r>
          <rPr>
            <sz val="8"/>
            <color indexed="81"/>
            <rFont val="Tahoma"/>
            <family val="2"/>
          </rPr>
          <t xml:space="preserve">
1. in ontwikkeling
2. ter besluit
3. wordt uitgevoerd
4. afgerond
5. wordt niet uitgevoerd
</t>
        </r>
      </text>
    </comment>
    <comment ref="BT6" authorId="0" shapeId="0" xr:uid="{00000000-0006-0000-0400-000006000000}">
      <text>
        <r>
          <rPr>
            <b/>
            <sz val="8"/>
            <color indexed="81"/>
            <rFont val="Tahoma"/>
            <family val="2"/>
          </rPr>
          <t>menno.vandevelde:</t>
        </r>
        <r>
          <rPr>
            <sz val="8"/>
            <color indexed="81"/>
            <rFont val="Tahoma"/>
            <family val="2"/>
          </rPr>
          <t xml:space="preserve">
1. &lt; 1%
2. 1% - 10%
3. 11% - 25%
4. 26% - 50%
5. &gt; 51%</t>
        </r>
      </text>
    </comment>
    <comment ref="BU6" authorId="0" shapeId="0" xr:uid="{00000000-0006-0000-0400-000007000000}">
      <text>
        <r>
          <rPr>
            <b/>
            <sz val="8"/>
            <color indexed="81"/>
            <rFont val="Tahoma"/>
            <family val="2"/>
          </rPr>
          <t>menno.vandevelde:</t>
        </r>
        <r>
          <rPr>
            <sz val="8"/>
            <color indexed="81"/>
            <rFont val="Tahoma"/>
            <family val="2"/>
          </rPr>
          <t xml:space="preserve">
0. 0w
1. &lt;= 2w
2. &gt;2w &lt;= 6w
3. &gt;6w &lt;= 12w
4. &gt;12w &lt;= 20w
5. &gt;20w &lt;= 30w</t>
        </r>
      </text>
    </comment>
    <comment ref="BV6" authorId="0" shapeId="0" xr:uid="{00000000-0006-0000-0400-000008000000}">
      <text>
        <r>
          <rPr>
            <b/>
            <sz val="8"/>
            <color indexed="81"/>
            <rFont val="Tahoma"/>
            <family val="2"/>
          </rPr>
          <t>menno.vandevelde:</t>
        </r>
        <r>
          <rPr>
            <sz val="8"/>
            <color indexed="81"/>
            <rFont val="Tahoma"/>
            <family val="2"/>
          </rPr>
          <t xml:space="preserve">
[x1.000]
0. € 0
1. &lt; € 200
2. &gt; €200 &lt;= € 400
3. &gt; €400 &lt;= €1000
4. &gt; €1000 &lt;= €2000
5. &gt; €2000 &lt;= €4000
</t>
        </r>
      </text>
    </comment>
    <comment ref="BW6" authorId="0" shapeId="0" xr:uid="{00000000-0006-0000-0400-000009000000}">
      <text>
        <r>
          <rPr>
            <b/>
            <sz val="8"/>
            <color indexed="81"/>
            <rFont val="Tahoma"/>
            <family val="2"/>
          </rPr>
          <t>menno.vandevelde:</t>
        </r>
        <r>
          <rPr>
            <sz val="8"/>
            <color indexed="81"/>
            <rFont val="Tahoma"/>
            <family val="2"/>
          </rPr>
          <t xml:space="preserve">
0. Geen
1. Onzichtbaar reparabel
2. Zichtbaar reparabel
3. Extra onderhoud gedurende de life-cycle
4. Blijvend functieverlies
5. Opnieuw uitvoeren</t>
        </r>
      </text>
    </comment>
    <comment ref="BX6" authorId="0" shapeId="0" xr:uid="{00000000-0006-0000-0400-00000A000000}">
      <text>
        <r>
          <rPr>
            <b/>
            <sz val="8"/>
            <color indexed="81"/>
            <rFont val="Tahoma"/>
            <family val="2"/>
          </rPr>
          <t>menno.vandevelde:</t>
        </r>
        <r>
          <rPr>
            <sz val="8"/>
            <color indexed="81"/>
            <rFont val="Tahoma"/>
            <family val="2"/>
          </rPr>
          <t xml:space="preserve">
0. Geen
1.Irritatie omgeving
2. Protesten niet belanghebbenden
3. Verstoring relaties
4. PPT niet haalbaar
5. Frustratie bestuursorganen</t>
        </r>
      </text>
    </comment>
    <comment ref="BY6" authorId="0" shapeId="0" xr:uid="{00000000-0006-0000-0400-00000B000000}">
      <text>
        <r>
          <rPr>
            <b/>
            <sz val="8"/>
            <color indexed="81"/>
            <rFont val="Tahoma"/>
            <family val="2"/>
          </rPr>
          <t>menno.vandevelde:</t>
        </r>
        <r>
          <rPr>
            <sz val="8"/>
            <color indexed="81"/>
            <rFont val="Tahoma"/>
            <family val="2"/>
          </rPr>
          <t xml:space="preserve">
0. Geen
1. TSB, niet kritisch
2. TSB, hinder door vertraging
3. Stremming 0 - 8 uur
4. Stremming 8 - 24 uurr
5. Stremming &gt; 24 uur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menno.vandevelde</author>
    <author>victor.ludlam</author>
  </authors>
  <commentList>
    <comment ref="H6" authorId="0" shapeId="0" xr:uid="{00000000-0006-0000-0700-000001000000}">
      <text>
        <r>
          <rPr>
            <b/>
            <sz val="8"/>
            <color indexed="81"/>
            <rFont val="Tahoma"/>
            <family val="2"/>
          </rPr>
          <t>menno.vandevelde:</t>
        </r>
        <r>
          <rPr>
            <sz val="8"/>
            <color indexed="81"/>
            <rFont val="Tahoma"/>
            <family val="2"/>
          </rPr>
          <t xml:space="preserve">
</t>
        </r>
        <r>
          <rPr>
            <sz val="10"/>
            <color indexed="81"/>
            <rFont val="Tahoma"/>
            <family val="2"/>
          </rPr>
          <t>1.Actief 
2.Concept 
3.Beheerst 
4.Niet opgetreden 
5.Opgetreden</t>
        </r>
      </text>
    </comment>
    <comment ref="N6" authorId="1" shapeId="0" xr:uid="{00000000-0006-0000-0700-000002000000}">
      <text>
        <r>
          <rPr>
            <b/>
            <sz val="8"/>
            <color indexed="81"/>
            <rFont val="Tahoma"/>
            <family val="2"/>
          </rPr>
          <t>victor.ludlam:</t>
        </r>
        <r>
          <rPr>
            <sz val="8"/>
            <color indexed="81"/>
            <rFont val="Tahoma"/>
            <family val="2"/>
          </rPr>
          <t xml:space="preserve">
Invoeren beheersmaatregel betekent opgeven status (kolom AX)
</t>
        </r>
      </text>
    </comment>
    <comment ref="H111" authorId="0" shapeId="0" xr:uid="{00000000-0006-0000-0700-000003000000}">
      <text>
        <r>
          <rPr>
            <b/>
            <sz val="8"/>
            <color indexed="81"/>
            <rFont val="Tahoma"/>
            <family val="2"/>
          </rPr>
          <t>menno.vandevelde:</t>
        </r>
        <r>
          <rPr>
            <sz val="8"/>
            <color indexed="81"/>
            <rFont val="Tahoma"/>
            <family val="2"/>
          </rPr>
          <t xml:space="preserve">
</t>
        </r>
        <r>
          <rPr>
            <sz val="10"/>
            <color indexed="81"/>
            <rFont val="Tahoma"/>
            <family val="2"/>
          </rPr>
          <t>1.Actief 
2.Concept 
3.Beheerst 
4.Niet opgetreden 
5.Opgetreden</t>
        </r>
      </text>
    </comment>
    <comment ref="N111" authorId="1" shapeId="0" xr:uid="{00000000-0006-0000-0700-000004000000}">
      <text>
        <r>
          <rPr>
            <b/>
            <sz val="8"/>
            <color indexed="81"/>
            <rFont val="Tahoma"/>
            <family val="2"/>
          </rPr>
          <t>victor.ludlam:</t>
        </r>
        <r>
          <rPr>
            <sz val="8"/>
            <color indexed="81"/>
            <rFont val="Tahoma"/>
            <family val="2"/>
          </rPr>
          <t xml:space="preserve">
Invoeren beheersmaatregel betekent opgeven status (kolom AX)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menno.vandevelde</author>
    <author>victor.ludlam</author>
  </authors>
  <commentList>
    <comment ref="AG1" authorId="0" shapeId="0" xr:uid="{00000000-0006-0000-0900-000001000000}">
      <text>
        <r>
          <rPr>
            <b/>
            <sz val="8"/>
            <color indexed="81"/>
            <rFont val="Tahoma"/>
            <family val="2"/>
          </rPr>
          <t>menno.vandevelde:</t>
        </r>
        <r>
          <rPr>
            <sz val="8"/>
            <color indexed="81"/>
            <rFont val="Tahoma"/>
            <family val="2"/>
          </rPr>
          <t xml:space="preserve">
</t>
        </r>
        <r>
          <rPr>
            <sz val="10"/>
            <color indexed="81"/>
            <rFont val="Tahoma"/>
            <family val="2"/>
          </rPr>
          <t>1.Actief 
2.Concept 
3.Beheerst 
4.Niet opgetreden 
5.Opgetreden</t>
        </r>
      </text>
    </comment>
    <comment ref="AI1" authorId="0" shapeId="0" xr:uid="{00000000-0006-0000-0900-000002000000}">
      <text>
        <r>
          <rPr>
            <b/>
            <sz val="8"/>
            <color indexed="81"/>
            <rFont val="Tahoma"/>
            <family val="2"/>
          </rPr>
          <t>menno.vandevelde:</t>
        </r>
        <r>
          <rPr>
            <sz val="8"/>
            <color indexed="81"/>
            <rFont val="Tahoma"/>
            <family val="2"/>
          </rPr>
          <t xml:space="preserve">
1. &lt; 1%
2. 1% - 15%
3. 16% - 30%
4. 31% - 45%
5. 46% - 60%
6. 61% - 75%
</t>
        </r>
      </text>
    </comment>
    <comment ref="AS1" authorId="0" shapeId="0" xr:uid="{00000000-0006-0000-0900-000003000000}">
      <text>
        <r>
          <rPr>
            <b/>
            <sz val="8"/>
            <color indexed="81"/>
            <rFont val="Tahoma"/>
            <family val="2"/>
          </rPr>
          <t>menno.vandevelde:</t>
        </r>
        <r>
          <rPr>
            <sz val="8"/>
            <color indexed="81"/>
            <rFont val="Tahoma"/>
            <family val="2"/>
          </rPr>
          <t xml:space="preserve">
0. Geen, eis wordt gehaald
1. Onzichtbaar repareerbaar
2. Zichtbaar repareerbaar
3. Niet repareerbaar, extra onderhoud nodig
4. Niet repareerbaar, blijvend functieverlies
5. Afwijking onacceptabel.
</t>
        </r>
      </text>
    </comment>
    <comment ref="BL1" authorId="1" shapeId="0" xr:uid="{00000000-0006-0000-0900-000004000000}">
      <text>
        <r>
          <rPr>
            <b/>
            <sz val="8"/>
            <color indexed="81"/>
            <rFont val="Tahoma"/>
            <family val="2"/>
          </rPr>
          <t>victor.ludlam:</t>
        </r>
        <r>
          <rPr>
            <sz val="8"/>
            <color indexed="81"/>
            <rFont val="Tahoma"/>
            <family val="2"/>
          </rPr>
          <t xml:space="preserve">
Invoeren beheersmaatregel betekent opgeven status (kolom AX)
</t>
        </r>
      </text>
    </comment>
    <comment ref="BN1" authorId="0" shapeId="0" xr:uid="{00000000-0006-0000-0900-000005000000}">
      <text>
        <r>
          <rPr>
            <b/>
            <sz val="8"/>
            <color indexed="81"/>
            <rFont val="Tahoma"/>
            <family val="2"/>
          </rPr>
          <t>menno.vandevelde:</t>
        </r>
        <r>
          <rPr>
            <sz val="8"/>
            <color indexed="81"/>
            <rFont val="Tahoma"/>
            <family val="2"/>
          </rPr>
          <t xml:space="preserve">
1. in ontwikkeling
2. ter besluit
3. wordt uitgevoerd
4. afgerond
5. wordt niet uitgevoerd
</t>
        </r>
      </text>
    </comment>
    <comment ref="BT1" authorId="0" shapeId="0" xr:uid="{00000000-0006-0000-0900-000006000000}">
      <text>
        <r>
          <rPr>
            <b/>
            <sz val="8"/>
            <color indexed="81"/>
            <rFont val="Tahoma"/>
            <family val="2"/>
          </rPr>
          <t>menno.vandevelde:</t>
        </r>
        <r>
          <rPr>
            <sz val="8"/>
            <color indexed="81"/>
            <rFont val="Tahoma"/>
            <family val="2"/>
          </rPr>
          <t xml:space="preserve">
1. &lt; 1%
2. 1% - 10%
3. 11% - 25%
4. 26% - 50%
5. &gt; 51%</t>
        </r>
      </text>
    </comment>
    <comment ref="BU1" authorId="0" shapeId="0" xr:uid="{00000000-0006-0000-0900-000007000000}">
      <text>
        <r>
          <rPr>
            <b/>
            <sz val="8"/>
            <color indexed="81"/>
            <rFont val="Tahoma"/>
            <family val="2"/>
          </rPr>
          <t>menno.vandevelde:</t>
        </r>
        <r>
          <rPr>
            <sz val="8"/>
            <color indexed="81"/>
            <rFont val="Tahoma"/>
            <family val="2"/>
          </rPr>
          <t xml:space="preserve">
0. 0w
1. &lt;= 2w
2. &gt;2w &lt;= 6w
3. &gt;6w &lt;= 12w
4. &gt;12w &lt;= 20w
5. &gt;20w &lt;= 30w</t>
        </r>
      </text>
    </comment>
    <comment ref="BV1" authorId="0" shapeId="0" xr:uid="{00000000-0006-0000-0900-000008000000}">
      <text>
        <r>
          <rPr>
            <b/>
            <sz val="8"/>
            <color indexed="81"/>
            <rFont val="Tahoma"/>
            <family val="2"/>
          </rPr>
          <t>menno.vandevelde:</t>
        </r>
        <r>
          <rPr>
            <sz val="8"/>
            <color indexed="81"/>
            <rFont val="Tahoma"/>
            <family val="2"/>
          </rPr>
          <t xml:space="preserve">
[x1.000]
0. € 0
1. &lt; € 200
2. &gt; €200 &lt;= € 400
3. &gt; €400 &lt;= €1000
4. &gt; €1000 &lt;= €2000
5. &gt; €2000 &lt;= €4000
</t>
        </r>
      </text>
    </comment>
    <comment ref="BW1" authorId="0" shapeId="0" xr:uid="{00000000-0006-0000-0900-000009000000}">
      <text>
        <r>
          <rPr>
            <b/>
            <sz val="8"/>
            <color indexed="81"/>
            <rFont val="Tahoma"/>
            <family val="2"/>
          </rPr>
          <t>menno.vandevelde:</t>
        </r>
        <r>
          <rPr>
            <sz val="8"/>
            <color indexed="81"/>
            <rFont val="Tahoma"/>
            <family val="2"/>
          </rPr>
          <t xml:space="preserve">
0. Geen
1. Onzichtbaar reparabel
2. Zichtbaar reparabel
3. Extra onderhoud gedurende de life-cycle
4. Blijvend functieverlies
5. Opnieuw uitvoeren</t>
        </r>
      </text>
    </comment>
    <comment ref="BX1" authorId="0" shapeId="0" xr:uid="{00000000-0006-0000-0900-00000A000000}">
      <text>
        <r>
          <rPr>
            <b/>
            <sz val="8"/>
            <color indexed="81"/>
            <rFont val="Tahoma"/>
            <family val="2"/>
          </rPr>
          <t>menno.vandevelde:</t>
        </r>
        <r>
          <rPr>
            <sz val="8"/>
            <color indexed="81"/>
            <rFont val="Tahoma"/>
            <family val="2"/>
          </rPr>
          <t xml:space="preserve">
0. Geen
1.Irritatie omgeving
2. Protesten niet belanghebbenden
3. Verstoring relaties
4. PPT niet haalbaar
5. Frustratie bestuursorganen</t>
        </r>
      </text>
    </comment>
    <comment ref="BY1" authorId="0" shapeId="0" xr:uid="{00000000-0006-0000-0900-00000B000000}">
      <text>
        <r>
          <rPr>
            <b/>
            <sz val="8"/>
            <color indexed="81"/>
            <rFont val="Tahoma"/>
            <family val="2"/>
          </rPr>
          <t>menno.vandevelde:</t>
        </r>
        <r>
          <rPr>
            <sz val="8"/>
            <color indexed="81"/>
            <rFont val="Tahoma"/>
            <family val="2"/>
          </rPr>
          <t xml:space="preserve">
0. Geen
1. TSB, niet kritisch
2. TSB, hinder door vertraging
3. Stremming 0 - 8 uur
4. Stremming 8 - 24 uurr
5. Stremming &gt; 24 uur</t>
        </r>
      </text>
    </comment>
  </commentList>
</comments>
</file>

<file path=xl/sharedStrings.xml><?xml version="1.0" encoding="utf-8"?>
<sst xmlns="http://schemas.openxmlformats.org/spreadsheetml/2006/main" count="2452" uniqueCount="646">
  <si>
    <t>Definities</t>
  </si>
  <si>
    <t>Terug naar de interne projectrapportage Infra Projecten</t>
  </si>
  <si>
    <t>Baseline</t>
  </si>
  <si>
    <t>Bron</t>
  </si>
  <si>
    <t>Dit betreft de in het project laatst op schrift vastgelegd en door de opdrachtgevers ondertekende uitgangspunten/ documenten o.a. FPVE en de beschikking</t>
  </si>
  <si>
    <t>Indien binnen het project nieuwe contractstukken door de opdrachtgever(s) worden ondertekend, dan wordt er een nieuwe baseline vastgesteld</t>
  </si>
  <si>
    <t>Algemeen</t>
  </si>
  <si>
    <t>Organisatie</t>
  </si>
  <si>
    <t>Scope</t>
  </si>
  <si>
    <t>De scope betreft de technische achterliggers zoals de FPVE opgenomen in de door de opdrachtgevers ondertekende uitgangspunten (in de baseline)</t>
  </si>
  <si>
    <t>VTW's</t>
  </si>
  <si>
    <t>Verzoeken tot wijzigingen.</t>
  </si>
  <si>
    <t>Deze mutaties maken geen onderdeel uit van de projectscope</t>
  </si>
  <si>
    <t>Indien een nieuwe baseline wordt vastgesteld waarbij de scope mutaties onderdeel worden van de scope dan zijn dit geen VTW's meer, maar is dit voortaan "scope".</t>
  </si>
  <si>
    <t>Let bij de administratieve afhandeling wel op dat deze VTW's genoemd blijven, met status "is onderdeel geworden van de scope", "conform besluit"</t>
  </si>
  <si>
    <t>Meer/ minderwerken</t>
  </si>
  <si>
    <t>Aanvullende wijzigingen welke aan de opdrachtnemer betaald moeten gaan worden, zonder dat de scope verandert (ook wel claims genoemd).</t>
  </si>
  <si>
    <t>Huidig Budget</t>
  </si>
  <si>
    <t>Het bedrag dat in opdracht is gegeven door de opdrachtgever(s) + het bedrag welke naar verwachting in opdracht gegeven gaat worden.</t>
  </si>
  <si>
    <t>Prognose</t>
  </si>
  <si>
    <t>De voor het project verwachte kosten. Denk hier aan:</t>
  </si>
  <si>
    <t>Bij een investeringsproject kan bv. Worden gedacht aan: Project management, Engineering, Architect, TIS,CAR, VGV, communicatiekosten, vervangend busvervoer, onderzoeken, realisatie kosten, kosten onvoorziene omstandigheden (gebaseerd op risico dossier).</t>
  </si>
  <si>
    <t>Het totaal van alle prognose onderdelen (excl. indexeringen) betreft het bedrag dat het project naar verwachting gaat kosten.</t>
  </si>
  <si>
    <t>Financiering</t>
  </si>
  <si>
    <t>Procedure</t>
  </si>
  <si>
    <t>Mogelijke financieringskeuzes zijn:</t>
  </si>
  <si>
    <t>Derden</t>
  </si>
  <si>
    <t>externe financieringsbronnen zoals NS, gemeente, provincie, VROM</t>
  </si>
  <si>
    <t>FENS</t>
  </si>
  <si>
    <t>Een ProRail/ NS financieringsbron, Fonds Eenmalige bijdrage NS</t>
  </si>
  <si>
    <t>FHH-BBV</t>
  </si>
  <si>
    <t>Een ProRail interne financieringsbron, t.b.v. het in stand houden van huidige infra vanuit AM</t>
  </si>
  <si>
    <t>FHH-GO</t>
  </si>
  <si>
    <t>FHH-VERV</t>
  </si>
  <si>
    <t>FHH-Mistral</t>
  </si>
  <si>
    <t>GOM</t>
  </si>
  <si>
    <t>Geoormerkte projecten      Een ProRail interne financieringsbron vanuit AM, t.b.v. projecten welke speciaal gevolgd worden.</t>
  </si>
  <si>
    <t>GOM Verk &amp; Inn</t>
  </si>
  <si>
    <t>GOM Kleine Infra</t>
  </si>
  <si>
    <t>Een ProRail interne financieringsbron, ten gunste van kleine projecten.</t>
  </si>
  <si>
    <t>MIRT</t>
  </si>
  <si>
    <t>Een V&amp;W financieringsbron "Meerjarenprogramma Infrastructuur, Ruimte &amp; Transport</t>
  </si>
  <si>
    <t>Overig</t>
  </si>
  <si>
    <t>Rapporteert aan</t>
  </si>
  <si>
    <t>De naam van de persoon waar de rapportage verantwoordelijke aan rapporteert.</t>
  </si>
  <si>
    <t>Project naam</t>
  </si>
  <si>
    <t>De korte naam van het project</t>
  </si>
  <si>
    <t>(Project) omschrijving</t>
  </si>
  <si>
    <t>Dit is een korte omschrijving van de scope waar het project betrekking op heeft</t>
  </si>
  <si>
    <t>Totaal RVOI 1-4 (planning)</t>
  </si>
  <si>
    <t xml:space="preserve">Voor het project wordt bekeken welke opties er zijn om het project vorm te geven/ uit te voeren. Er wordt in deze periode een keuze gemaakt tussen de varianten, waarna door de opdrachtgevers een akkoord wordt uitgewerkt hoe dit verder uit te voeren (Realisatie overeenkomst). De realisatie overeenkomst zal gebaseerd zijn op een programma van Eisen uitgewerkt op een bepaald diepgangsniveau (passend bij de omvang/ complexiteit van het project). </t>
  </si>
  <si>
    <t xml:space="preserve">Naast deze overeenkomst dient er een Business Case te worden opgesteld waarin de kosten worden geraamd (voor elke alternatief) op eindwaarde niveau. In de business Case wordt ook uitgewerkt welke financieringsbronnen er aanwezig zijn + wat er uit welke financieringsbron betaald gaat worden. </t>
  </si>
  <si>
    <t>Ook zal er een projectplan worden opgesteld waarin wordt uitgewerkt hoe het project gerealiseerd zal gaan worden, vanaf de huidige status van het project. Verder zal er ook een beheerovereenkomst worden opgesteld, waarin uiteen wordt gezet welke opdrachtgever wat gaat betalen, deze afstemming is vooraf erg belangrijk om te voorkomen dat er producten worden gerealiseerd welke na realisatie budgettechnisch niet kunnen worden beheerd.</t>
  </si>
  <si>
    <t>Tijdens deze fase vinden er vaak ook onderzoeken/ planstudies plaats om de (on) mogelijkheden in kaart te brengen.</t>
  </si>
  <si>
    <t>Aanbesteding (RVOI 5) (planning)</t>
  </si>
  <si>
    <t>In deze fase worden de financieringsbronnen verder gehard (indien een MIRT project dan wordt in deze fase de beschikkingsaanvraag ingediend). De ProRail interne financieringsbronnen worden middels een budgetophoging op het project gezet. De fase eindigt op moment van de daadwerkelijke gunning aan de hoofdaannemer.</t>
  </si>
  <si>
    <t>Realisatie (RVOI 6-8) (planning)</t>
  </si>
  <si>
    <t>De overige aanbestedingen worden afgerond (onderaannemers) + de realisatie van het werk door de aannemer vindt in deze fase plaats.</t>
  </si>
  <si>
    <t>Afronding (RVOI 9) (planning)</t>
  </si>
  <si>
    <t>Exploitatief gereed (planning)</t>
  </si>
  <si>
    <t>bron</t>
  </si>
  <si>
    <t>Infra is gebruiksklaar</t>
  </si>
  <si>
    <t>ARPOS</t>
  </si>
  <si>
    <t>Technisch gereed (planning)</t>
  </si>
  <si>
    <t>Alle fysieke werkzaamheden zijn gereed en alle projectdocumentatie is overgedragen aan de beheerder</t>
  </si>
  <si>
    <t>Prognose contractwaarde</t>
  </si>
  <si>
    <t>De verwachte waarde waarvoor het contract wordt aangegaan (verwervingsraming).</t>
  </si>
  <si>
    <t>Dit bedrag wordt minimaal uit de prognose Q-1 gehaald (kan ook uit voorgaande prognoses worden gehaald).</t>
  </si>
  <si>
    <t>In dit bedrag zit bij aanbestedingen van bouwbedragen ook opgenomen: prognosewaarde detailengineering door aannemer, waarde door de aannemer aan te vragen vergunningen. LET OP er kunnen ook project specifieke onderdelen bij aanbesteding zijn opgenomen, zoals afkoop indexeringen, TIS, VGV kosten te betalen door aannemer e.d.</t>
  </si>
  <si>
    <t>Indien een raamovereenkomst wordt gecontracteerd betreffende meerdere projectfases, dan wordt normaliter hier alleen het bedrag van de komende projectfase ingevuld, tenzij in het opdrachtbedrag al voor meerdere fases wordt gecontracteerd. Voorbeeld: gunning aan architect middels raamcontract voor fases DO - realisatie, met een opdrachtbedrag voor DO fase. Dan alleen waarde DO fase opnemen. (overigens is dit uitgangspunt niet geheel kloppend in de vergelijking aangezien het project ook reeds is gebonden aan de overige fases, maar het is in de praktijk gebruikelijk dat de offerte bedragen voor deze fases nog niet zijn ingediend door de opdrachtnemer.</t>
  </si>
  <si>
    <t>Gegunde contractwaarde</t>
  </si>
  <si>
    <t>De waarde waarvoor de te contracteren partij opdracht heeft ontvangen.</t>
  </si>
  <si>
    <t>De gegunde contractwaarde bestaat pas nadat gunning heeft plaatsgevonden (dit is na voornemen tot gunning)</t>
  </si>
  <si>
    <t>Aanbestedings resultaat</t>
  </si>
  <si>
    <t>Dit betreft het resultaat prognose contractwaarde minus gegunde contractwaarde.</t>
  </si>
  <si>
    <t>Gunningsdatum</t>
  </si>
  <si>
    <t>De datum waarop gunning heeft plaatsgevonden aan de te contracteren partij</t>
  </si>
  <si>
    <t>Contractvorm</t>
  </si>
  <si>
    <t>Baseline Kasstroom</t>
  </si>
  <si>
    <t>Dit is de kasstroomverwachting welke bekend was ten tijde van het vaststellen van de huidige baseline in het project.</t>
  </si>
  <si>
    <t>Kasstroom bedrag</t>
  </si>
  <si>
    <t>De kasstroom bedragen zijn excl. indexeringen.</t>
  </si>
  <si>
    <t>De in de kwartalen in te vullen bedragen zijn niet cumulatief.</t>
  </si>
  <si>
    <t>ID nummer (bij risico dossier)</t>
  </si>
  <si>
    <t>Dit is het risico nummer welke project intern in het risicodossier wordt gebruikt. Let wel op dat elk nummer uniek is en maximaal 1 maal mag worden uitgegeven.</t>
  </si>
  <si>
    <t>Indien een ID nummer eenmaal is uitgegeven, maar bv. Kort na uitgifte is komen te vervallen, dan is het verstandig om dit nummer niet alsnog te hergebruiken aangezien het altijd de vraag is of iedereen hiervan op de hoogte is.</t>
  </si>
  <si>
    <t>Voornaamste risico</t>
  </si>
  <si>
    <t>De voornaamste risico's worden samengesteld a.d.h.v. risico's met een hoog restrisico c.q. waarvan de gevolgen (tijd/geld) aanzienlijk zijn.</t>
  </si>
  <si>
    <t>De voornaamste risico's betreffen risico's betreffen ook wel een mix tussen: 
1. Risico's met een heel hoog risico bedrag
2. Risico's met een grote kansspreiding
3. Risico's met een hoge verwachtingswaarde</t>
  </si>
  <si>
    <t>Kans % vorig Q</t>
  </si>
  <si>
    <t>Dit is de ingeschatte optredingskans van het risico in het risicodossier van voorgaand kwartaal (het dossier zou normaliter elk kwartaal moeten worden bijgewerkt).</t>
  </si>
  <si>
    <t>Kans% huidig</t>
  </si>
  <si>
    <t>Dit is de ingeschatte optredingskans van het risico opgenomen in het huidige risicodossier (het dossier zou normaliter elk kwartaal moeten worden bijgewerkt).</t>
  </si>
  <si>
    <t>Bedrag (risico dossier)</t>
  </si>
  <si>
    <t>Dit is het voor het risico ingeschatte kostenbedrag van de activiteiten, indien het risico zou gaan optreden. Dit is incl. de kosten van beheersmaatregelen.</t>
  </si>
  <si>
    <t>Als het bedrag bepaald wordt, maak je eerst een inschatting van de kosten. Daarna bepaal je de beheersmaatregelen + het financiële restrisico. Dit rest risico wordt vervolgens gebruikt voor het vullen van dit bestand.</t>
  </si>
  <si>
    <t>Verw. Vaarde</t>
  </si>
  <si>
    <t>Verwachtingswaarde. Dit betreft het ingeschatte bedrag aan kosten wat gaat optreden conform huidige risicodossier (risicoprofiel). (kans x bedrag).</t>
  </si>
  <si>
    <t>Het heeft hierbij geen nut om in te zoomen op de afzonderlijke verwachtingswaarden (anders dan te bepalen welke de grootste risico's zijn. Het aanvullende nut van dit bedrag is dat het totaal van de verwachtingswaarden kan worden afgezet t.o.v. de beschikbare budgetten zoals project onvoorzien en object onvoorzien).</t>
  </si>
  <si>
    <t>Periode</t>
  </si>
  <si>
    <t>Dit betreft de rapportage periode.</t>
  </si>
  <si>
    <t>Een "periode" betreft een kwartaal.</t>
  </si>
  <si>
    <t>De teksten m.b.t. de periode betreffen toelichtingen op de 3 maanden waarover gerapporteerd wordt (2 hiervan zijn normaliter reeds verleden tijd en 1 maand betreft de huidige lopende maand).</t>
  </si>
  <si>
    <t>Aangezien er in de derde maand van het lopende kwartaal normaliter gerapporteerd wordt, betreft dit het huidige kwartaal. Bv. Als je in 2009 een kwartaalrapportage aan het opstellen bent welke je de 8e werkdag van maart zou moeten inleveren, dan betreft het de rapportage van Q1 2009</t>
  </si>
  <si>
    <t>Als de rapportage periode wordt ingevuld, worden ook de planningsdata + de data bij onderdeel financiering ingevuld</t>
  </si>
  <si>
    <t>Actie</t>
  </si>
  <si>
    <t>Dit betreft een keuze optie waarmee aangegeven wordt of de manager waaraan gerapporteerd wordt nog specifieke aandacht aan bepaalde projectontwikkelingen moet geven.</t>
  </si>
  <si>
    <t>Er wordt altijd een toelicht verwacht als er bij "actie" beslissen/vaststellen of aandacht wordt gevraagd.</t>
  </si>
  <si>
    <t>Beslissen/ vaststellen: De manager wordt gevraagd iets te beslissen of vast te stellen m.b.t. het project.</t>
  </si>
  <si>
    <t>Aandacht:                   Er wordt aan de manager gevraagd aandacht te geven aan een groot probleem in het project. 
                                  (geef bij de toelichting naast de probleembeschrijving aan hoe dit kan worden opgelost)</t>
  </si>
  <si>
    <t>Geen:                          Er wordt aan de rapporterende manager geen specifieke actie gevraagd.</t>
  </si>
  <si>
    <t>Contracten (&gt; 100.000,-)</t>
  </si>
  <si>
    <t>overeenkomsten tussen ProRail en opdrachtnemers voor bv. Ontwerp, engineering en of uitvoering</t>
  </si>
  <si>
    <t>Norm (baseline)</t>
  </si>
  <si>
    <t>De in de baseline opgenomen planning</t>
  </si>
  <si>
    <t>Zie ook Baseline</t>
  </si>
  <si>
    <t>Gereed (planning)</t>
  </si>
  <si>
    <t>Prognose (planning)</t>
  </si>
  <si>
    <t>De verwachte periode waarin het onderdeel uitgevoerd gaat worden.</t>
  </si>
  <si>
    <t>Mijlpaal (planning)</t>
  </si>
  <si>
    <t>De datum waarop een belangrijk punt van het project gerealiseerd gaat worden, opgenomen in de baseline.</t>
  </si>
  <si>
    <t>Fase</t>
  </si>
  <si>
    <t>De fase waarin het project zich bevind.</t>
  </si>
  <si>
    <t>zie ook:</t>
  </si>
  <si>
    <t>Voorbereiding (RVOI 1-4)</t>
  </si>
  <si>
    <t>Aanbesteding (RVOI 5)</t>
  </si>
  <si>
    <t>Realisatie (RVOI 6-8)</t>
  </si>
  <si>
    <t>Afronding (RVOI 9)</t>
  </si>
  <si>
    <t>Exploitatief gereed</t>
  </si>
  <si>
    <t>Technisch gereed</t>
  </si>
  <si>
    <t>Bouwkosten</t>
  </si>
  <si>
    <t>Kosten aan aannemer en omgeving gerelateerde kosten (grondverwerving, onderzoek, verzekeringen, etc.).</t>
  </si>
  <si>
    <t>memo app. Kosten vs projectkosten</t>
  </si>
  <si>
    <t>Projectmanagementkosten</t>
  </si>
  <si>
    <r>
      <t xml:space="preserve">Kosten voor werkzaamheden in het kader van projectmanagement van Prorail (intern). Dit is de </t>
    </r>
    <r>
      <rPr>
        <i/>
        <sz val="10"/>
        <rFont val="Arial"/>
        <family val="2"/>
      </rPr>
      <t xml:space="preserve">P </t>
    </r>
    <r>
      <rPr>
        <sz val="10"/>
        <rFont val="Arial"/>
        <family val="2"/>
      </rPr>
      <t xml:space="preserve">van de bekende term </t>
    </r>
    <r>
      <rPr>
        <i/>
        <sz val="10"/>
        <rFont val="Arial"/>
        <family val="2"/>
      </rPr>
      <t>PEAT</t>
    </r>
    <r>
      <rPr>
        <sz val="10"/>
        <rFont val="Arial"/>
        <family val="2"/>
      </rPr>
      <t>-kosten.</t>
    </r>
  </si>
  <si>
    <t>EAT kosten</t>
  </si>
  <si>
    <r>
      <t xml:space="preserve">Kosten van werkzaamheden voor </t>
    </r>
    <r>
      <rPr>
        <b/>
        <sz val="10"/>
        <rFont val="Arial"/>
        <family val="2"/>
      </rPr>
      <t>E</t>
    </r>
    <r>
      <rPr>
        <sz val="10"/>
        <rFont val="Arial"/>
        <family val="2"/>
      </rPr>
      <t xml:space="preserve">ngineering (in alle projectfasen waarin ontworpen wordt), </t>
    </r>
    <r>
      <rPr>
        <b/>
        <sz val="10"/>
        <rFont val="Arial"/>
        <family val="2"/>
      </rPr>
      <t>A</t>
    </r>
    <r>
      <rPr>
        <sz val="10"/>
        <rFont val="Arial"/>
        <family val="2"/>
      </rPr>
      <t xml:space="preserve">dministratie van realisatie van werken, en </t>
    </r>
    <r>
      <rPr>
        <b/>
        <sz val="10"/>
        <rFont val="Arial"/>
        <family val="2"/>
      </rPr>
      <t>T</t>
    </r>
    <r>
      <rPr>
        <sz val="10"/>
        <rFont val="Arial"/>
        <family val="2"/>
      </rPr>
      <t xml:space="preserve">oezicht plus directievoering van realisatie van werken; totaal genoemd de </t>
    </r>
    <r>
      <rPr>
        <i/>
        <sz val="10"/>
        <rFont val="Arial"/>
        <family val="2"/>
      </rPr>
      <t xml:space="preserve">EAT </t>
    </r>
    <r>
      <rPr>
        <sz val="10"/>
        <rFont val="Arial"/>
        <family val="2"/>
      </rPr>
      <t>kosten.</t>
    </r>
  </si>
  <si>
    <t>(object + project) Onvoorzien (financiën)</t>
  </si>
  <si>
    <t>Onder onvoorzien wordt het geprognosticeerde uitgave bedrag m.b.t. onvoorziene uitgaven bedoeld.</t>
  </si>
  <si>
    <t>AK-resultaat</t>
  </si>
  <si>
    <t>verschil tussen AK budget en geprognosticeerde PEAT kosten. Dit geldt voor alle projecten.</t>
  </si>
  <si>
    <t>1onb008</t>
  </si>
  <si>
    <t>Origineel budget</t>
  </si>
  <si>
    <t>Het budget welke in SAP op het project vrijgegeven staat, Dit budget zou moeten aansluiten op het baseline budget.</t>
  </si>
  <si>
    <t>Indien het een derden werk betreft dient er ook een investeringsvoorstel te worden ingediend, welke na goedkeuring wordt vertaald in een budgetophoging in het project. Het helpt bij deze projecten als er door de derden financierders schriftelijke opdrachtbrieven zijn verstrekt aan het projectteam (dan is het investeringstraject voornamelijk een formaliteit).</t>
  </si>
  <si>
    <t>Mutatie (van het budget)</t>
  </si>
  <si>
    <t>De door het projectteam verwachte aanpassing van het budget. Bv. Er staat al een planstudie budget op het project (origineel budget) en na ondertekening van de realisatie overeenkomst, kan de rest van het budget (aangegeven prijspeil niveau) op het SAP project worden opgehoogd. De verwachte ophoging in deze is de "mutatie"</t>
  </si>
  <si>
    <t>Mutatie van het budget kan ook plaatsvinden door scope toevoegingen door de opdrachtgever(s), waarvoor extra budget zal worden vrijgegeven.</t>
  </si>
  <si>
    <t>Totaal aangegane verplichtingen</t>
  </si>
  <si>
    <t xml:space="preserve">Onder verplichtingen worden de in SAP aangemaakte verplichtingen verstaan + de reeds uitgegeven projectmanagementkosten (geboekt in SAP op het project) + de middels overboekingen op het project geboekte kosten. </t>
  </si>
  <si>
    <t>De verplichtingenstand is altijd hoger dan de in SAP geboekte kostenstand in de projectadministratie.</t>
  </si>
  <si>
    <t>Indien er facturatie heeft plaatsgevonden, waarvan de boeking als negatieve kosten op het project zijn geboekt, dan worden deze kosten in de verplichtingenstand niet meegenomen.</t>
  </si>
  <si>
    <t>Realisatie t.m. huidig kwartaal (financieel)</t>
  </si>
  <si>
    <t>gerealiseerde projectkosten SAP</t>
  </si>
  <si>
    <t>1onb013</t>
  </si>
  <si>
    <t>Prognose eindstand huidig kwartaal (financieel)</t>
  </si>
  <si>
    <t>som van afgesloten contracten + nog af te sluiten contracten + de overige geboekte kosten + te boeken kosten zoals projectmanagementkosten en kosten welke middels memoboekingen aan het project worden doorbelast.</t>
  </si>
  <si>
    <t>Ook de indexeringskosten worden meegerekend (er wordt in dit kader niet meer gesproken over kosten op een bepaald prijspeil).</t>
  </si>
  <si>
    <t>Prognose eindstand vorig kwartaal (financieel)</t>
  </si>
  <si>
    <t>verschil budget -/- prognose</t>
  </si>
  <si>
    <t>Vorige prognose (Kasstroomoverzicht)</t>
  </si>
  <si>
    <t>Dit betreft de kasstroomverwachtingen excl. indexeringskosten (conform aangegeven prijspeil) zoals gerapporteerd in het vorige kwartaal</t>
  </si>
  <si>
    <t>Huidige prognose (Kasstroomoverzicht)</t>
  </si>
  <si>
    <t>Dit betreft verwachte de kasstroomuitgaven aan de financieringsbronnen excl. indexeringskosten (conform aangegeven prijspeil)</t>
  </si>
  <si>
    <t>Veiligheid / TAO / TVP</t>
  </si>
  <si>
    <t>TAO = Treindienst Aantastende Onregelmatigheid.</t>
  </si>
  <si>
    <t>TVP = TreinVrije Periode</t>
  </si>
  <si>
    <t>De Coördinator buitendienststellingen levert m.b.t. TAO's en TVP's elk kwartaal input aan prm ter controle;  In dit rapport wordt een toelichting gevraagd indien afgeweken wordt van de baseline</t>
  </si>
  <si>
    <t>gevolg (risico dossier)</t>
  </si>
  <si>
    <t>Acties en beheersmaatregelen (Risico dossier)</t>
  </si>
  <si>
    <t>Stakeholders, klanten en imago</t>
  </si>
  <si>
    <t>Ov (risico's)</t>
  </si>
  <si>
    <t>Dit betreft het totaal van alle andere risico's welke in het project risicodossier zijn opgenomen. Met deze regel kan je de kans x geld aanvullen naar verwachtingswaarde van het totale dossier.</t>
  </si>
  <si>
    <t>Tijd (in mnd) risico's</t>
  </si>
  <si>
    <t>Veiligheid</t>
  </si>
  <si>
    <t>Verschil progn. huidig -/- vorige prog.</t>
  </si>
  <si>
    <t>Een vergelijking van de huidige prognose eindstand ten opzichte van de prognose eindstand van vorig kwartaal.</t>
  </si>
  <si>
    <t>Een positief saldo betekend dat de kosten gestegen zijn ten opzichte van het vorige kwartaal, een negatief saldo betekend dat de kosten gedaald zijn.</t>
  </si>
  <si>
    <t>Administratief gereed</t>
  </si>
  <si>
    <t>Het project is administratief afgesloten</t>
  </si>
  <si>
    <t>begindatum (planning)</t>
  </si>
  <si>
    <t>De datum waarop de activiteit begint.</t>
  </si>
  <si>
    <t>Einddatum (planning)</t>
  </si>
  <si>
    <t>De datum waarop de activiteit eindigt.</t>
  </si>
  <si>
    <t>Kasstroom</t>
  </si>
  <si>
    <t>Een kasstroom is een financiële planning.</t>
  </si>
  <si>
    <t>Mutatie (planning)</t>
  </si>
  <si>
    <t>In deze kolom wordt de mutatie van de huidige planning t.o.v. de standlijn opgenomen, zodat inzichtelijk wordt waar de grote afwijkingen zijn welke vervolgens in de toelichting nader kunnen worden toegelicht.</t>
  </si>
  <si>
    <t>De mutatie AUB in weken invullen. Voorbeeld: "4 weken"</t>
  </si>
  <si>
    <t>Reeds gefactueerd (Financien)</t>
  </si>
  <si>
    <t xml:space="preserve">In deze kolom word per kostensoort ingevuld welk bedrag er is gefactureerd. </t>
  </si>
  <si>
    <t>De gefactureerde bedragen kunnen uit het sapoverzicht ZSDR0020 worden gehaald</t>
  </si>
  <si>
    <t>Instructie bij het invullen van de rapportage (versie V1.0)</t>
  </si>
  <si>
    <t>Onderstaand volgt een instructie voor het werken met de nieuwe kwartaalrapportage</t>
  </si>
  <si>
    <t xml:space="preserve"> ==&gt; Voor de goede werking van de rapportage, moeten in ieder geval de tabbladen met de groene kleur worden ingevuld. 
De overige tabbladen zijn ter informatie en kunnen als hulpmiddel worden gebruikt</t>
  </si>
  <si>
    <t>ALGEMEEN</t>
  </si>
  <si>
    <t>de bovenste regels vormen de kopgegevens van de projectrapportage</t>
  </si>
  <si>
    <r>
      <t xml:space="preserve">alle velden die blauw kleuren moeten worden ingevuld. Hierbij geldt dat indien er geen toelichting wordt gegeven, volstaan kan worden met </t>
    </r>
    <r>
      <rPr>
        <b/>
        <i/>
        <sz val="10"/>
        <rFont val="Arial"/>
        <family val="2"/>
      </rPr>
      <t>n.v.t.</t>
    </r>
  </si>
  <si>
    <t xml:space="preserve">diverse velden zijn voorzien van een keuzenmenu. Klik op het pijltje rechts van de cel op het keuzelijstje op te roepen. </t>
  </si>
  <si>
    <t>volg de invulinstructie uit de eerste regel</t>
  </si>
  <si>
    <t>ORGANISATIE</t>
  </si>
  <si>
    <t>SCOPE</t>
  </si>
  <si>
    <t>PLANNING</t>
  </si>
  <si>
    <r>
      <t xml:space="preserve">vul bij </t>
    </r>
    <r>
      <rPr>
        <b/>
        <i/>
        <sz val="10"/>
        <rFont val="Arial"/>
        <family val="2"/>
      </rPr>
      <t>deelopdracht</t>
    </r>
    <r>
      <rPr>
        <i/>
        <sz val="10"/>
        <rFont val="Arial"/>
        <family val="2"/>
      </rPr>
      <t xml:space="preserve"> </t>
    </r>
    <r>
      <rPr>
        <sz val="10"/>
        <rFont val="Arial"/>
        <family val="2"/>
      </rPr>
      <t>per project de omschrijving van de opdracht en eventueel verkregen opdrachtnummer in</t>
    </r>
  </si>
  <si>
    <r>
      <t xml:space="preserve">vul bij </t>
    </r>
    <r>
      <rPr>
        <b/>
        <i/>
        <sz val="10"/>
        <rFont val="Arial"/>
        <family val="2"/>
      </rPr>
      <t>projectnaam</t>
    </r>
    <r>
      <rPr>
        <sz val="10"/>
        <rFont val="Arial"/>
        <family val="2"/>
      </rPr>
      <t xml:space="preserve"> de projectnaam van de verkregen opdracht in</t>
    </r>
  </si>
  <si>
    <r>
      <rPr>
        <b/>
        <i/>
        <sz val="10"/>
        <rFont val="Arial"/>
        <family val="2"/>
      </rPr>
      <t>Vigerende baseline</t>
    </r>
    <r>
      <rPr>
        <sz val="10"/>
        <rFont val="Arial"/>
        <family val="2"/>
      </rPr>
      <t xml:space="preserve"> invullen van de planning (doorlooptijd v.d. opdracht), die geldt bij de aanvang van de verkregen opdracht</t>
    </r>
  </si>
  <si>
    <t>prognose vorig kwartaal overnemen van de vorige projectrapportage</t>
  </si>
  <si>
    <t>prognose huidig kwartaal: begindatum en einddatum</t>
  </si>
  <si>
    <r>
      <t xml:space="preserve">de verschillen baseline-huidig en prognose huidig-vorig worden </t>
    </r>
    <r>
      <rPr>
        <b/>
        <u/>
        <sz val="10"/>
        <rFont val="Arial"/>
        <family val="2"/>
      </rPr>
      <t>automatisch</t>
    </r>
    <r>
      <rPr>
        <sz val="10"/>
        <rFont val="Arial"/>
        <family val="2"/>
      </rPr>
      <t xml:space="preserve"> gevuld</t>
    </r>
  </si>
  <si>
    <t>verschillen toelichten in blauwe velden van de laatste kolom</t>
  </si>
  <si>
    <t>FINANCIËN</t>
  </si>
  <si>
    <r>
      <t xml:space="preserve">vul bij </t>
    </r>
    <r>
      <rPr>
        <b/>
        <i/>
        <sz val="10"/>
        <rFont val="Arial"/>
        <family val="2"/>
      </rPr>
      <t>orgineel opdracht</t>
    </r>
    <r>
      <rPr>
        <i/>
        <sz val="10"/>
        <rFont val="Arial"/>
        <family val="2"/>
      </rPr>
      <t xml:space="preserve"> </t>
    </r>
    <r>
      <rPr>
        <sz val="10"/>
        <rFont val="Arial"/>
        <family val="2"/>
      </rPr>
      <t>de gunningswaarde van de verkregen opdracht in</t>
    </r>
  </si>
  <si>
    <r>
      <t xml:space="preserve">vul bij </t>
    </r>
    <r>
      <rPr>
        <b/>
        <i/>
        <sz val="10"/>
        <rFont val="Arial"/>
        <family val="2"/>
      </rPr>
      <t>geaccordeerde wijzigingen (EOW)</t>
    </r>
    <r>
      <rPr>
        <sz val="10"/>
        <rFont val="Arial"/>
        <family val="2"/>
      </rPr>
      <t>, de door ProRail geaccoreerde contractafwijkingen in (deze accordatie loopt via de opdrachtbrief, nadat 
het EOW formulier door beide partijen is goedgekeurt)</t>
    </r>
  </si>
  <si>
    <r>
      <t>vul bij</t>
    </r>
    <r>
      <rPr>
        <i/>
        <sz val="10"/>
        <rFont val="Arial"/>
        <family val="2"/>
      </rPr>
      <t xml:space="preserve"> </t>
    </r>
    <r>
      <rPr>
        <b/>
        <i/>
        <sz val="10"/>
        <rFont val="Arial"/>
        <family val="2"/>
      </rPr>
      <t>realisatie t.m. huidig kwartaal</t>
    </r>
    <r>
      <rPr>
        <sz val="10"/>
        <rFont val="Arial"/>
        <family val="2"/>
      </rPr>
      <t xml:space="preserve"> de reeds gespendeerde kosten van de verkregen opdracht in</t>
    </r>
  </si>
  <si>
    <r>
      <t xml:space="preserve">vul bij </t>
    </r>
    <r>
      <rPr>
        <b/>
        <i/>
        <sz val="10"/>
        <rFont val="Arial"/>
        <family val="2"/>
      </rPr>
      <t xml:space="preserve">reeds gefactureerd </t>
    </r>
    <r>
      <rPr>
        <sz val="10"/>
        <rFont val="Arial"/>
        <family val="2"/>
      </rPr>
      <t xml:space="preserve">indien van toepassing het bedrag in, zo niet dan </t>
    </r>
    <r>
      <rPr>
        <b/>
        <i/>
        <sz val="10"/>
        <rFont val="Arial"/>
        <family val="2"/>
      </rPr>
      <t>n.v.t.</t>
    </r>
    <r>
      <rPr>
        <sz val="10"/>
        <rFont val="Arial"/>
        <family val="2"/>
      </rPr>
      <t xml:space="preserve"> invullen</t>
    </r>
  </si>
  <si>
    <t>prognose huidig kwartaal: huidige prognose invullen</t>
  </si>
  <si>
    <r>
      <t xml:space="preserve">de verschillen budget -/- prognose en prognose huidig-vorig worden </t>
    </r>
    <r>
      <rPr>
        <b/>
        <u/>
        <sz val="10"/>
        <rFont val="Arial"/>
        <family val="2"/>
      </rPr>
      <t>automatisch</t>
    </r>
    <r>
      <rPr>
        <sz val="10"/>
        <rFont val="Arial"/>
        <family val="2"/>
      </rPr>
      <t xml:space="preserve"> gevuld</t>
    </r>
  </si>
  <si>
    <t>KASSTROOM</t>
  </si>
  <si>
    <t>in de kasstroom dient aangegeven te worden (per verkregen opdracht) hoeveel en wanneer het IB kosten aan ProRail wilt factureren. Dit geschiedt</t>
  </si>
  <si>
    <t>middels een verkregen prestatieverklaring (PV) vanuit de Rail System Engineer (RSE) van het project. De PV dient als basis en onderbouwing van</t>
  </si>
  <si>
    <t>de factuur.</t>
  </si>
  <si>
    <t>RISICO'S</t>
  </si>
  <si>
    <r>
      <t xml:space="preserve">deze tabel wordt </t>
    </r>
    <r>
      <rPr>
        <b/>
        <u/>
        <sz val="10"/>
        <rFont val="Arial"/>
        <family val="2"/>
      </rPr>
      <t>automatisch</t>
    </r>
    <r>
      <rPr>
        <sz val="10"/>
        <rFont val="Arial"/>
        <family val="2"/>
      </rPr>
      <t xml:space="preserve"> gegenereerd, hier niet invullen!!</t>
    </r>
  </si>
  <si>
    <t>voor het rapporteren van de risico's, voer de volgende handelingen achtereenvolgens uit:</t>
  </si>
  <si>
    <r>
      <t xml:space="preserve"> - zorg dat het  risicodossier op het tabblad </t>
    </r>
    <r>
      <rPr>
        <b/>
        <i/>
        <sz val="10"/>
        <rFont val="Arial"/>
        <family val="2"/>
      </rPr>
      <t xml:space="preserve">Bijlage Risicodossier </t>
    </r>
    <r>
      <rPr>
        <sz val="10"/>
        <rFont val="Arial"/>
        <family val="2"/>
      </rPr>
      <t xml:space="preserve">compleet en actueel is (projectrisico's), vul alle velden in. </t>
    </r>
  </si>
  <si>
    <r>
      <t xml:space="preserve"> - geef in kolom </t>
    </r>
    <r>
      <rPr>
        <b/>
        <i/>
        <sz val="10"/>
        <rFont val="Arial"/>
        <family val="2"/>
      </rPr>
      <t>R Meenemen in rapportage</t>
    </r>
    <r>
      <rPr>
        <sz val="10"/>
        <rFont val="Arial"/>
        <family val="2"/>
      </rPr>
      <t xml:space="preserve"> aan welke risico's relevant zijn voor de rapportage</t>
    </r>
  </si>
  <si>
    <r>
      <t xml:space="preserve"> - klik voor het opstellen van de projectrapportage op de knop </t>
    </r>
    <r>
      <rPr>
        <b/>
        <i/>
        <sz val="10"/>
        <rFont val="Arial"/>
        <family val="2"/>
      </rPr>
      <t>Actualiseren</t>
    </r>
    <r>
      <rPr>
        <sz val="10"/>
        <rFont val="Arial"/>
        <family val="2"/>
      </rPr>
      <t xml:space="preserve"> boven aan tabblad </t>
    </r>
    <r>
      <rPr>
        <b/>
        <i/>
        <sz val="10"/>
        <rFont val="Arial"/>
        <family val="2"/>
      </rPr>
      <t>Bijlage Risicodossier</t>
    </r>
  </si>
  <si>
    <t>TOELICHTING OP GEVRAAGDE ACTIE</t>
  </si>
  <si>
    <r>
      <t xml:space="preserve">geef hier een toelichting op de gevraagde actie zoals aangegeven in de kopgevevens van deze rapportage: </t>
    </r>
    <r>
      <rPr>
        <b/>
        <i/>
        <sz val="10"/>
        <rFont val="Arial"/>
        <family val="2"/>
      </rPr>
      <t>Actie</t>
    </r>
  </si>
  <si>
    <t>Rapportage IB</t>
  </si>
  <si>
    <t>Periode:</t>
  </si>
  <si>
    <t>Naam ingenieursbureau (IB):</t>
  </si>
  <si>
    <t>Projectmanager ingenieursbureau (IB):</t>
  </si>
  <si>
    <t>Actie:</t>
  </si>
  <si>
    <t>Rapporteert aan projectmanager ProRail:</t>
  </si>
  <si>
    <t>Arcadis</t>
  </si>
  <si>
    <t>Grontmij / DHV</t>
  </si>
  <si>
    <t>Highlights uit het afgelopen kwartaal (bijvoorbeeld escalaties, opdrachtwijzigingen, genomen besluiten en opgeleverde producten )</t>
  </si>
  <si>
    <t>Highlights komende twee kwartalen (bijvoorbeeld knelpunten, opdrachtwijzigingen, te nemen besluiten en op te leveren producten)</t>
  </si>
  <si>
    <t>Organisatie veranderingen en knelpunten afgelopen kwartaal en komende twee kwartalen</t>
  </si>
  <si>
    <t>Scope veranderingen afgelopen kwartaal</t>
  </si>
  <si>
    <t>Scope veranderingen komende twee kwartalen</t>
  </si>
  <si>
    <t>Vigerende Baseline</t>
  </si>
  <si>
    <t>Prognose vorig kwartaal</t>
  </si>
  <si>
    <t>Prognose huidig kwartaal</t>
  </si>
  <si>
    <t>Verschil baseline - huidig</t>
  </si>
  <si>
    <t>Verschil prog huidig - vorig</t>
  </si>
  <si>
    <t>Deelopdracht</t>
  </si>
  <si>
    <t>Projectnaam</t>
  </si>
  <si>
    <t>begindatum</t>
  </si>
  <si>
    <t>einddatum</t>
  </si>
  <si>
    <t>dagen</t>
  </si>
  <si>
    <t>Toelichting:</t>
  </si>
  <si>
    <t>Omschrijving / nummer 
opdracht</t>
  </si>
  <si>
    <t>projectnaam</t>
  </si>
  <si>
    <t>FINANCIËN (* 1.000,- euro)</t>
  </si>
  <si>
    <t>Kostensoorten (op Prijspeil niveau)</t>
  </si>
  <si>
    <t>Origineel opdracht</t>
  </si>
  <si>
    <t>Geaccordeerde wijzigingen (EOW)</t>
  </si>
  <si>
    <t>Huidige opdracht</t>
  </si>
  <si>
    <t>Realisatie t.m. huidig kwartaal</t>
  </si>
  <si>
    <t xml:space="preserve">Reeds gefactureerd </t>
  </si>
  <si>
    <t>Prognose eindstand vorig kwartaal</t>
  </si>
  <si>
    <t>Prognose eindstand huidig kwartaal</t>
  </si>
  <si>
    <t>Verschil budget -/- prognose</t>
  </si>
  <si>
    <t>Opdracht 001</t>
  </si>
  <si>
    <t>Verwachte EOW's opdracht 001</t>
  </si>
  <si>
    <t>Opdracht 002 a</t>
  </si>
  <si>
    <t>Verwachte EOW's opdracht 002 a</t>
  </si>
  <si>
    <t>Opdracht n</t>
  </si>
  <si>
    <t>Verwachte EOW's opdracht n</t>
  </si>
  <si>
    <t>Totaal</t>
  </si>
  <si>
    <t>KASSTROOM  (*1.000,- euro)</t>
  </si>
  <si>
    <t>Omschrijving</t>
  </si>
  <si>
    <t>Realisatie
t/m 20..</t>
  </si>
  <si>
    <t>Q1 20..</t>
  </si>
  <si>
    <t>Q2 20..</t>
  </si>
  <si>
    <t>Q3 20..</t>
  </si>
  <si>
    <t>Q4 20..</t>
  </si>
  <si>
    <t>ect.</t>
  </si>
  <si>
    <t>Opdracht 002 b</t>
  </si>
  <si>
    <t>Totaalprognose huidige periode</t>
  </si>
  <si>
    <t>Totaalprognose vorige periode</t>
  </si>
  <si>
    <t>Verschil huidig - vorig</t>
  </si>
  <si>
    <t>Toelichting indien gewijzigd tov vorig kwartaal:</t>
  </si>
  <si>
    <t>PROJECTRISICO'S</t>
  </si>
  <si>
    <t>Project-naam</t>
  </si>
  <si>
    <t>ID nr</t>
  </si>
  <si>
    <t>Voornaamste risico's</t>
  </si>
  <si>
    <t>Kans %   huidig Q</t>
  </si>
  <si>
    <t>Tijd (in mnd)</t>
  </si>
  <si>
    <t>Verw. Waarde (in mnd)</t>
  </si>
  <si>
    <t>Bedrag
 (in K Eur)</t>
  </si>
  <si>
    <t>Verw.waarde
 (in K eur)</t>
  </si>
  <si>
    <t>Oorzaak</t>
  </si>
  <si>
    <t>Acties en beheersmaatregelen</t>
  </si>
  <si>
    <t>-</t>
  </si>
  <si>
    <t>Ov</t>
  </si>
  <si>
    <t>n.v.t.</t>
  </si>
  <si>
    <t>Overige risico's in het dossier</t>
  </si>
  <si>
    <t>Totaal voorzien onvoorzien voor maatregelen</t>
  </si>
  <si>
    <t>Totaal voorzien onvoorzien na maatregelen</t>
  </si>
  <si>
    <t>Q1 2010</t>
  </si>
  <si>
    <t>t/m 2009</t>
  </si>
  <si>
    <t>I-2010</t>
  </si>
  <si>
    <t>II-2010</t>
  </si>
  <si>
    <t>III-2010</t>
  </si>
  <si>
    <t>I-2011</t>
  </si>
  <si>
    <t>II-2011</t>
  </si>
  <si>
    <t>III-2011</t>
  </si>
  <si>
    <t>2015 EV</t>
  </si>
  <si>
    <t>onvoorzien</t>
  </si>
  <si>
    <t>ü</t>
  </si>
  <si>
    <t>ja</t>
  </si>
  <si>
    <t>beslissen/vaststellen</t>
  </si>
  <si>
    <t>contract aangegaan</t>
  </si>
  <si>
    <t>Q2 2010</t>
  </si>
  <si>
    <t>I</t>
  </si>
  <si>
    <t>nee</t>
  </si>
  <si>
    <t>aandacht</t>
  </si>
  <si>
    <t>nog te contracteren</t>
  </si>
  <si>
    <t>Q3 2010</t>
  </si>
  <si>
    <t>û</t>
  </si>
  <si>
    <t>geen</t>
  </si>
  <si>
    <t>Q4 2010</t>
  </si>
  <si>
    <t>Q1 2011</t>
  </si>
  <si>
    <t>t/m 2010</t>
  </si>
  <si>
    <t>I-2012</t>
  </si>
  <si>
    <t>II-2012</t>
  </si>
  <si>
    <t>III-2012</t>
  </si>
  <si>
    <t>2016 EV</t>
  </si>
  <si>
    <t>Q2 2011</t>
  </si>
  <si>
    <t>Q3 2011</t>
  </si>
  <si>
    <t>Q4 2011</t>
  </si>
  <si>
    <t>Q1 2012</t>
  </si>
  <si>
    <t>t/m 2011</t>
  </si>
  <si>
    <t>I-2013</t>
  </si>
  <si>
    <t>II-2013</t>
  </si>
  <si>
    <t>III-2013</t>
  </si>
  <si>
    <t>2017 EV</t>
  </si>
  <si>
    <t>Q2 2012</t>
  </si>
  <si>
    <t>Q3 2012</t>
  </si>
  <si>
    <t>Q4 2012</t>
  </si>
  <si>
    <t>Q1 2013</t>
  </si>
  <si>
    <t>t/m 2012</t>
  </si>
  <si>
    <t>I-2014</t>
  </si>
  <si>
    <t>II-2014</t>
  </si>
  <si>
    <t>III-2014</t>
  </si>
  <si>
    <t>2018 EV</t>
  </si>
  <si>
    <t>Q2 2013</t>
  </si>
  <si>
    <t>Q3 2013</t>
  </si>
  <si>
    <t>Q4 2013</t>
  </si>
  <si>
    <t>Financiers</t>
  </si>
  <si>
    <t>AM</t>
  </si>
  <si>
    <t>Relatiebeheer</t>
  </si>
  <si>
    <t>V&amp;D</t>
  </si>
  <si>
    <t>Projectnr. :</t>
  </si>
  <si>
    <t>Projectnaam:</t>
  </si>
  <si>
    <t>Projectomschrijving</t>
  </si>
  <si>
    <t>Z-100001</t>
  </si>
  <si>
    <t>NSP Breda</t>
  </si>
  <si>
    <t>Realisatie nieuw sleutel project</t>
  </si>
  <si>
    <t>R-329100</t>
  </si>
  <si>
    <t>R-296600</t>
  </si>
  <si>
    <t>3e eiland perron</t>
  </si>
  <si>
    <t>reeal. 3e perron excl. Herstelfase, incl. goederenwachtspoor</t>
  </si>
  <si>
    <t>R-352100</t>
  </si>
  <si>
    <t>geluidsschermen Breda</t>
  </si>
  <si>
    <t>Realisatie geluidsschermen bij baanvlakken liggend om OVT Breda</t>
  </si>
  <si>
    <t>xxx</t>
  </si>
  <si>
    <t>Foutmelder</t>
  </si>
  <si>
    <t>Foutnr</t>
  </si>
  <si>
    <t>Openstaande foutmelding</t>
  </si>
  <si>
    <t>Contractvormen</t>
  </si>
  <si>
    <t>Traditioneel</t>
  </si>
  <si>
    <t>E&amp;C</t>
  </si>
  <si>
    <t>D&amp;C</t>
  </si>
  <si>
    <t>Alliantie</t>
  </si>
  <si>
    <t>DBM</t>
  </si>
  <si>
    <t>DBF</t>
  </si>
  <si>
    <t>Turnkey</t>
  </si>
  <si>
    <t>Bouwteam</t>
  </si>
  <si>
    <t>Fases</t>
  </si>
  <si>
    <t>Naam</t>
  </si>
  <si>
    <t>Financierdersgroep</t>
  </si>
  <si>
    <t>Fincode</t>
  </si>
  <si>
    <t>MIT-Personenvervoer</t>
  </si>
  <si>
    <t>MIT</t>
  </si>
  <si>
    <t>MIT-P</t>
  </si>
  <si>
    <t>MIT-Goederenvervoer</t>
  </si>
  <si>
    <t>MIT-G</t>
  </si>
  <si>
    <t>Geoormerkt</t>
  </si>
  <si>
    <t>Beheerplan</t>
  </si>
  <si>
    <t>Kleine Infra</t>
  </si>
  <si>
    <t>KI</t>
  </si>
  <si>
    <t>Vervangingsinvestering</t>
  </si>
  <si>
    <t>VI</t>
  </si>
  <si>
    <t>Derden; Gemeenten</t>
  </si>
  <si>
    <t>DD-gem</t>
  </si>
  <si>
    <t>Derden; Rijkswaterstaat</t>
  </si>
  <si>
    <t>DD-rws</t>
  </si>
  <si>
    <t>Derden; Provincies</t>
  </si>
  <si>
    <t>DD-prov</t>
  </si>
  <si>
    <t>Derden; Overig</t>
  </si>
  <si>
    <t>DD-overig</t>
  </si>
  <si>
    <t>Derden; NS-Poort</t>
  </si>
  <si>
    <t>DD-nsp</t>
  </si>
  <si>
    <t>Geen Financieel kader Beschikbaar</t>
  </si>
  <si>
    <t>GFB</t>
  </si>
  <si>
    <t xml:space="preserve">Actualiseren  </t>
  </si>
  <si>
    <t>Voor maatregelen</t>
  </si>
  <si>
    <t>Na maatregelen</t>
  </si>
  <si>
    <t>ID</t>
  </si>
  <si>
    <t>Versie</t>
  </si>
  <si>
    <t>Aanmaak datum</t>
  </si>
  <si>
    <t>Laatste wijziging</t>
  </si>
  <si>
    <t>PDS 
structuur</t>
  </si>
  <si>
    <t>WBS 
Project [nummer]</t>
  </si>
  <si>
    <t>Projectonderdeel</t>
  </si>
  <si>
    <t>Cluster / Afdeling</t>
  </si>
  <si>
    <t>KPI</t>
  </si>
  <si>
    <t>Onderwerp</t>
  </si>
  <si>
    <t>Invalshoek</t>
  </si>
  <si>
    <t>Risicotype</t>
  </si>
  <si>
    <t>Basisoorzaak</t>
  </si>
  <si>
    <t>Nummer contract eis</t>
  </si>
  <si>
    <t>Eisen document</t>
  </si>
  <si>
    <t>Meenemen in rapportage</t>
  </si>
  <si>
    <t>Kostensoort (P, EAT, BK)</t>
  </si>
  <si>
    <t>Vrij label 4</t>
  </si>
  <si>
    <t>Vrij label 5</t>
  </si>
  <si>
    <t>Vrij label 6</t>
  </si>
  <si>
    <t>Vrij label 7</t>
  </si>
  <si>
    <t>Vrij label 8</t>
  </si>
  <si>
    <t>Vrij label 9</t>
  </si>
  <si>
    <t>Vrij label 10</t>
  </si>
  <si>
    <t>Onzekerheid 
(Ongewenste gebeurtenis)</t>
  </si>
  <si>
    <t>Gevolg</t>
  </si>
  <si>
    <t>Allocatie</t>
  </si>
  <si>
    <t>Eigenaar</t>
  </si>
  <si>
    <t>Risicostatus</t>
  </si>
  <si>
    <t>Vervalreden</t>
  </si>
  <si>
    <t>Kans van optreden [klasse]</t>
  </si>
  <si>
    <t>Kans van optreden [exact, %]</t>
  </si>
  <si>
    <t>Gevolgen tijd (min) [weken]</t>
  </si>
  <si>
    <t>Gevolgen tijd (most) [maanden]</t>
  </si>
  <si>
    <t>Gevolgen tijd (max) [weken]</t>
  </si>
  <si>
    <t>Verwachtingswaarde gevolg Tijd
[maanden]</t>
  </si>
  <si>
    <t>Gevolgen geld (min) [x € 1.000]</t>
  </si>
  <si>
    <t>Gevolgen geld (most) [x € 1.000]</t>
  </si>
  <si>
    <t>Gevolgen geld (max) [x € 1.000]</t>
  </si>
  <si>
    <t>Verwachtingswaarde gevolg Geld
 [x € 1.000]</t>
  </si>
  <si>
    <t>Gevolgen kwaliteit</t>
  </si>
  <si>
    <t>Betrouwbaarheid</t>
  </si>
  <si>
    <t>Beschikbaarheid</t>
  </si>
  <si>
    <t>Onderhoudbaarheid</t>
  </si>
  <si>
    <t>Milieu</t>
  </si>
  <si>
    <t>Imago</t>
  </si>
  <si>
    <t>Categorie</t>
  </si>
  <si>
    <t>Post</t>
  </si>
  <si>
    <t>Opmerking geld</t>
  </si>
  <si>
    <t>Voorganger</t>
  </si>
  <si>
    <t>Opvolger</t>
  </si>
  <si>
    <t>Opmerking tijd</t>
  </si>
  <si>
    <t>Rest kans</t>
  </si>
  <si>
    <t>Rest gevolgen tijd</t>
  </si>
  <si>
    <t>Rest gevolgen geld</t>
  </si>
  <si>
    <t>Rest gevolgen kwaliteit</t>
  </si>
  <si>
    <t>Analyses</t>
  </si>
  <si>
    <t>Omschrijving beheersmaatregel</t>
  </si>
  <si>
    <t>Voortgang beheersmaatregel</t>
  </si>
  <si>
    <t>Status beheersmaatregel</t>
  </si>
  <si>
    <t>Uitvoerder beheersmaatregel</t>
  </si>
  <si>
    <t>Deadline</t>
  </si>
  <si>
    <t>Duur van beheersmaatregel [weken / maanden]</t>
  </si>
  <si>
    <t>Kosten beheersmaatregel [x € 1.000]</t>
  </si>
  <si>
    <t>x</t>
  </si>
  <si>
    <t>Kans v. optr
[klasse]</t>
  </si>
  <si>
    <t>Gevolg Tijd [klasse]</t>
  </si>
  <si>
    <t>Gevolg Geld [klasse]</t>
  </si>
  <si>
    <t>Gevolg Kwaliteit [klasse]</t>
  </si>
  <si>
    <t>Gevolg Imago [klasse]</t>
  </si>
  <si>
    <t>Gevolg Beschikbaarheid [klasse]</t>
  </si>
  <si>
    <t>Gevolg Veiligheid [klasse]</t>
  </si>
  <si>
    <t>Kans [tekst]</t>
  </si>
  <si>
    <t>Tijd [tekst] in weken</t>
  </si>
  <si>
    <t>Geld [tekst] (x 1.000)</t>
  </si>
  <si>
    <t>Kwaliteit [tekst]</t>
  </si>
  <si>
    <t>Imago [tekst]</t>
  </si>
  <si>
    <t>Beschikbaarheid [tekst]</t>
  </si>
  <si>
    <t>Veiligheid [tekst]</t>
  </si>
  <si>
    <t xml:space="preserve">Score
tijd </t>
  </si>
  <si>
    <t>Score
geld</t>
  </si>
  <si>
    <t>Score kwaliteit</t>
  </si>
  <si>
    <t>Score imago</t>
  </si>
  <si>
    <t>Score beschikbaarheid</t>
  </si>
  <si>
    <t>Score Veiligheid</t>
  </si>
  <si>
    <t>Score totaal</t>
  </si>
  <si>
    <t>Restkans van optreden [exact, %]</t>
  </si>
  <si>
    <t>Restgevolgen tijd (min) [weken]</t>
  </si>
  <si>
    <t>Restgevolgen tijd (most) [Maanden]</t>
  </si>
  <si>
    <t>Restgevolgen tijd (max) [weken]</t>
  </si>
  <si>
    <t>Verwachtingswaarde restgevolg Tijd
[Maanden]</t>
  </si>
  <si>
    <t>Restgevolgengeld (min) [x € 1.000]</t>
  </si>
  <si>
    <t>Restgevolgen geld (most) [x € 1.000]</t>
  </si>
  <si>
    <t>Restgevolgengeld (max) [x € 1.000]</t>
  </si>
  <si>
    <t>Verwachtingswaarde restgevolg Geld</t>
  </si>
  <si>
    <t>Rest gevolgen Imago</t>
  </si>
  <si>
    <t>Rest gevolgen beschikbaarheid</t>
  </si>
  <si>
    <t>Rest gevolgen veiligheid</t>
  </si>
  <si>
    <t>Ja</t>
  </si>
  <si>
    <t>Geen, eis wordt gehaald</t>
  </si>
  <si>
    <t>Geen</t>
  </si>
  <si>
    <t>In deze kolom de correctie als een negatief getal invullen (in maanden)!!</t>
  </si>
  <si>
    <t>Correctie Tijdseffecten</t>
  </si>
  <si>
    <t>Projectfase</t>
  </si>
  <si>
    <t>Effect Tijd Risicodossier na maatregelen (in maanden</t>
  </si>
  <si>
    <t>Te corrigeren voor parallelliteit activiteiten (expert judgement)</t>
  </si>
  <si>
    <t>1. Voorfase - Aanbieding/PVA</t>
  </si>
  <si>
    <t>2. Alternatievenstudie</t>
  </si>
  <si>
    <t>3a. Planuitwerkingsfase - 
variantenstudie</t>
  </si>
  <si>
    <t>3b. Planuitwerkingsfase -
uitwerken variant</t>
  </si>
  <si>
    <t>4a. Realisatiefase - Contracteren realisatie</t>
  </si>
  <si>
    <t>4b. Realisatiefase - Realiseren uitvoeren</t>
  </si>
  <si>
    <t>4c. Realisatiefase - Afsluiten</t>
  </si>
  <si>
    <t>Project :</t>
  </si>
  <si>
    <t>&lt;projectnaam&gt;</t>
  </si>
  <si>
    <t>Bijlage XX: Format overzicht VTW</t>
  </si>
  <si>
    <t>Status</t>
  </si>
  <si>
    <t>Verklaring</t>
  </si>
  <si>
    <t>Aantal in project</t>
  </si>
  <si>
    <t>Nog in te dienen door ON</t>
  </si>
  <si>
    <t>&lt;aantal&gt;</t>
  </si>
  <si>
    <t>R</t>
  </si>
  <si>
    <t>Voorlopig afgekeurd door OG</t>
  </si>
  <si>
    <t>T</t>
  </si>
  <si>
    <t>Ter acceptatie ingediend bij OG</t>
  </si>
  <si>
    <t>N</t>
  </si>
  <si>
    <t>Niet akkoord bevonden door OG</t>
  </si>
  <si>
    <t>L</t>
  </si>
  <si>
    <t>Verlenging termijn gevraagd</t>
  </si>
  <si>
    <t>V</t>
  </si>
  <si>
    <t>Vervallen (intrekking afgehandeld)</t>
  </si>
  <si>
    <t>A</t>
  </si>
  <si>
    <t>Akkoord bevonden door OG</t>
  </si>
  <si>
    <t>F</t>
  </si>
  <si>
    <t>Afgehandeld (gereedmelding afgerond)</t>
  </si>
  <si>
    <t>D</t>
  </si>
  <si>
    <t>Definitief document ON</t>
  </si>
  <si>
    <t>Totaal aantal wijzigingen in project</t>
  </si>
  <si>
    <t>Wijziging nr.</t>
  </si>
  <si>
    <t>Ingediend door</t>
  </si>
  <si>
    <t>Discipline</t>
  </si>
  <si>
    <t>Werkpakket</t>
  </si>
  <si>
    <t>Omschrijving Wijziging</t>
  </si>
  <si>
    <t>Plannings conseq.</t>
  </si>
  <si>
    <t>Financiele conseq.</t>
  </si>
  <si>
    <t>As-built</t>
  </si>
  <si>
    <t>Ingediend d.d.</t>
  </si>
  <si>
    <t>Reactie   d.d.</t>
  </si>
  <si>
    <t>Uitgevoerd d.d.</t>
  </si>
  <si>
    <t>Status Offerte</t>
  </si>
  <si>
    <t>Offerte Ingediend d.d.</t>
  </si>
  <si>
    <t>Offerte bedrag</t>
  </si>
  <si>
    <t>uitgangspunt voorschotnota</t>
  </si>
  <si>
    <t>voorschotnota</t>
  </si>
  <si>
    <t>Akkoord d.d.</t>
  </si>
  <si>
    <t>Gereedm. d.d.</t>
  </si>
  <si>
    <t>Pr. Verkl. d.d.</t>
  </si>
  <si>
    <t>Opdracht bedrag</t>
  </si>
  <si>
    <t>&lt;W + opvolgnr.&gt;</t>
  </si>
  <si>
    <t>&lt;ON/OG&gt;</t>
  </si>
  <si>
    <t>&lt;versie VTW&gt;</t>
  </si>
  <si>
    <t>&lt;discipline&gt;</t>
  </si>
  <si>
    <t>&lt;verwijzing werkpakket&gt;</t>
  </si>
  <si>
    <t>&lt;omschrijving&gt;</t>
  </si>
  <si>
    <t>&lt;Ja/Nee&gt;</t>
  </si>
  <si>
    <t>&lt;datum&gt;</t>
  </si>
  <si>
    <t>&lt;status&gt;</t>
  </si>
  <si>
    <t>&lt;bedrag offerte&gt;</t>
  </si>
  <si>
    <t>&lt;invullen indien van toepassing&gt;</t>
  </si>
  <si>
    <t>&lt;bedrag opdracht&gt;</t>
  </si>
  <si>
    <t>&lt;som offerte&gt;</t>
  </si>
  <si>
    <t>&lt;som opdracht&gt;</t>
  </si>
  <si>
    <t>offertes</t>
  </si>
  <si>
    <t>opdracht</t>
  </si>
  <si>
    <t>Som van Verwachtingswaarde restgevolg Tijd</t>
  </si>
  <si>
    <t>Som van Verwachtingswaarde restgevolg Geld</t>
  </si>
  <si>
    <t>(leeg)</t>
  </si>
  <si>
    <t>Eindtotaal</t>
  </si>
  <si>
    <t>Restgevolgengeld (most) [x € 1.000]</t>
  </si>
  <si>
    <t>Contractoverstijgend/Algemeen</t>
  </si>
  <si>
    <t>Politiek/Bestuurlijk</t>
  </si>
  <si>
    <t>1. Normale onzekerheid</t>
  </si>
  <si>
    <t>P</t>
  </si>
  <si>
    <t>1. Actief</t>
  </si>
  <si>
    <t>10% - 25%</t>
  </si>
  <si>
    <t>Ziekteverzuim van meer dan 15 kalenderdagen</t>
  </si>
  <si>
    <t>10% - 15% van doorlooptijd</t>
  </si>
  <si>
    <t>Initiatief</t>
  </si>
  <si>
    <t>Maatschappelijk/Omgev</t>
  </si>
  <si>
    <t>2. Bijzondere gebeurtenis Endogeen</t>
  </si>
  <si>
    <t>Nee</t>
  </si>
  <si>
    <t>EAT</t>
  </si>
  <si>
    <t>2. Concept</t>
  </si>
  <si>
    <t>25% - 50%</t>
  </si>
  <si>
    <t>Afwijking niet reparabel, blijvend functieverlies</t>
  </si>
  <si>
    <t>Blijvende arbeidsongeschiktheid</t>
  </si>
  <si>
    <t>15% - 20% van doorlooptijd</t>
  </si>
  <si>
    <t>Definitie</t>
  </si>
  <si>
    <t>Financieel/Economisch</t>
  </si>
  <si>
    <t>3. Bijzondere gebeurtenis Exogeen</t>
  </si>
  <si>
    <t>BK</t>
  </si>
  <si>
    <t>3. Beheerst</t>
  </si>
  <si>
    <t>&gt; 50%</t>
  </si>
  <si>
    <t>Afwijking onacceptabel voor functie, opnieuw uitvoeren object, activiteit</t>
  </si>
  <si>
    <t>Dodelijke afloop</t>
  </si>
  <si>
    <t>&gt; 20% van doorlooptijd</t>
  </si>
  <si>
    <t>Ontwerp</t>
  </si>
  <si>
    <t>Technisch/Kwaliteit</t>
  </si>
  <si>
    <t>4. Niet opgetreden</t>
  </si>
  <si>
    <t>Conditionering</t>
  </si>
  <si>
    <t>Ruimtelijk/fysiek</t>
  </si>
  <si>
    <t>5. Opgetreden</t>
  </si>
  <si>
    <t>Kans</t>
  </si>
  <si>
    <t xml:space="preserve">Gevolg Tijd </t>
  </si>
  <si>
    <t xml:space="preserve">Gevolg Geld </t>
  </si>
  <si>
    <t xml:space="preserve">Gevolg Kwaliteit </t>
  </si>
  <si>
    <t>Gevolg Imago/omgeving</t>
  </si>
  <si>
    <t>Gevolg Beschikbaarheid treindienst</t>
  </si>
  <si>
    <t>Externe betrekkingen</t>
  </si>
  <si>
    <t>Commercieel/Markt</t>
  </si>
  <si>
    <t>Procedures en vergunningen</t>
  </si>
  <si>
    <t>Juridisch/Wetgeving</t>
  </si>
  <si>
    <t>Contractering</t>
  </si>
  <si>
    <t>Organisatorisch</t>
  </si>
  <si>
    <t>MP1. Exploitatief gereed</t>
  </si>
  <si>
    <t>Buitendienststellingen</t>
  </si>
  <si>
    <t>MP2. Technisch gereed</t>
  </si>
  <si>
    <t>Uitvoering</t>
  </si>
  <si>
    <t>MP3. Administratief gereed</t>
  </si>
  <si>
    <t>Materieel</t>
  </si>
  <si>
    <t>Testen</t>
  </si>
  <si>
    <t>Documentatie</t>
  </si>
  <si>
    <t>Overdracht</t>
  </si>
  <si>
    <t>Bijlage XX: Format overzicht EOW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</si>
</sst>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00_-;_-&quot;€&quot;\ * #,##0.00\-;_-&quot;€&quot;\ * &quot;-&quot;??_-;_-@_-"/>
    <numFmt numFmtId="165" formatCode="_-* #,##0.00_-;_-* #,##0.00\-;_-* &quot;-&quot;??_-;_-@_-"/>
    <numFmt numFmtId="166" formatCode="#,##0.0"/>
    <numFmt numFmtId="167" formatCode="0.0%"/>
    <numFmt numFmtId="168" formatCode="#,###,##0.0"/>
    <numFmt numFmtId="169" formatCode="&quot;€&quot;\ #,##0.0_-"/>
    <numFmt numFmtId="170" formatCode="#,##0_ ;[Red]\-#,##0\ "/>
  </numFmts>
  <fonts count="56">
    <font>
      <sz val="10"/>
      <name val="Arial"/>
    </font>
    <font>
      <sz val="10"/>
      <name val="Arial"/>
      <family val="2"/>
    </font>
    <font>
      <b/>
      <sz val="10"/>
      <name val="Arial"/>
      <family val="2"/>
    </font>
    <font>
      <sz val="12"/>
      <name val="Arial"/>
      <family val="2"/>
    </font>
    <font>
      <b/>
      <sz val="12"/>
      <name val="Arial"/>
      <family val="2"/>
    </font>
    <font>
      <i/>
      <sz val="10"/>
      <name val="Arial"/>
      <family val="2"/>
    </font>
    <font>
      <sz val="10"/>
      <name val="Arial"/>
      <family val="2"/>
    </font>
    <font>
      <b/>
      <i/>
      <sz val="10"/>
      <name val="Arial"/>
      <family val="2"/>
    </font>
    <font>
      <b/>
      <sz val="10"/>
      <color indexed="9"/>
      <name val="Arial"/>
      <family val="2"/>
    </font>
    <font>
      <b/>
      <sz val="10"/>
      <color indexed="8"/>
      <name val="Arial"/>
      <family val="2"/>
    </font>
    <font>
      <sz val="10"/>
      <color indexed="8"/>
      <name val="Arial"/>
      <family val="2"/>
    </font>
    <font>
      <i/>
      <sz val="8"/>
      <name val="Arial"/>
      <family val="2"/>
    </font>
    <font>
      <sz val="8"/>
      <name val="Arial"/>
      <family val="2"/>
    </font>
    <font>
      <sz val="8"/>
      <name val="Arial"/>
      <family val="2"/>
    </font>
    <font>
      <b/>
      <sz val="8"/>
      <name val="Arial"/>
      <family val="2"/>
    </font>
    <font>
      <b/>
      <sz val="9"/>
      <name val="Arial"/>
      <family val="2"/>
    </font>
    <font>
      <sz val="9"/>
      <name val="Arial"/>
      <family val="2"/>
    </font>
    <font>
      <u/>
      <sz val="10"/>
      <color indexed="12"/>
      <name val="Arial"/>
      <family val="2"/>
    </font>
    <font>
      <sz val="10"/>
      <color indexed="9"/>
      <name val="Arial"/>
      <family val="2"/>
    </font>
    <font>
      <sz val="8"/>
      <color indexed="81"/>
      <name val="Tahoma"/>
      <family val="2"/>
    </font>
    <font>
      <b/>
      <sz val="8"/>
      <color indexed="81"/>
      <name val="Tahoma"/>
      <family val="2"/>
    </font>
    <font>
      <sz val="9"/>
      <color indexed="81"/>
      <name val="Tahoma"/>
      <family val="2"/>
    </font>
    <font>
      <b/>
      <sz val="9"/>
      <color indexed="81"/>
      <name val="Tahoma"/>
      <family val="2"/>
    </font>
    <font>
      <sz val="10"/>
      <name val="Arial"/>
      <family val="2"/>
    </font>
    <font>
      <sz val="10"/>
      <name val="Mixage Book/Bold"/>
    </font>
    <font>
      <b/>
      <sz val="10"/>
      <name val="MS Sans Serif"/>
      <family val="2"/>
    </font>
    <font>
      <b/>
      <sz val="10"/>
      <color indexed="12"/>
      <name val="Arial"/>
      <family val="2"/>
    </font>
    <font>
      <sz val="10"/>
      <name val="Arial"/>
      <family val="2"/>
    </font>
    <font>
      <b/>
      <sz val="10"/>
      <color indexed="12"/>
      <name val="Arial Narrow"/>
      <family val="2"/>
    </font>
    <font>
      <b/>
      <sz val="9"/>
      <color indexed="12"/>
      <name val="Arial Narrow"/>
      <family val="2"/>
    </font>
    <font>
      <sz val="10"/>
      <name val="Arial Narrow"/>
      <family val="2"/>
    </font>
    <font>
      <sz val="9"/>
      <color indexed="62"/>
      <name val="Arial Narrow"/>
      <family val="2"/>
    </font>
    <font>
      <strike/>
      <sz val="10"/>
      <color indexed="43"/>
      <name val="Arial"/>
      <family val="2"/>
    </font>
    <font>
      <sz val="9"/>
      <name val="Arial Narrow"/>
      <family val="2"/>
    </font>
    <font>
      <sz val="10"/>
      <color indexed="81"/>
      <name val="Tahoma"/>
      <family val="2"/>
    </font>
    <font>
      <sz val="12"/>
      <color indexed="9"/>
      <name val="Arial"/>
      <family val="2"/>
    </font>
    <font>
      <b/>
      <sz val="12"/>
      <color indexed="12"/>
      <name val="Arial"/>
      <family val="2"/>
    </font>
    <font>
      <b/>
      <sz val="12"/>
      <color indexed="12"/>
      <name val="Arial Narrow"/>
      <family val="2"/>
    </font>
    <font>
      <b/>
      <sz val="11"/>
      <name val="Arial"/>
      <family val="2"/>
    </font>
    <font>
      <sz val="11"/>
      <color theme="1"/>
      <name val="Calibri"/>
      <family val="2"/>
      <scheme val="minor"/>
    </font>
    <font>
      <sz val="10"/>
      <color rgb="FF000000"/>
      <name val="Arial"/>
      <family val="2"/>
    </font>
    <font>
      <b/>
      <sz val="10"/>
      <color theme="0"/>
      <name val="Arial"/>
      <family val="2"/>
    </font>
    <font>
      <b/>
      <sz val="14"/>
      <color rgb="FF00B050"/>
      <name val="Wingdings"/>
      <charset val="2"/>
    </font>
    <font>
      <sz val="10"/>
      <color theme="0"/>
      <name val="Arial"/>
      <family val="2"/>
    </font>
    <font>
      <b/>
      <sz val="10"/>
      <color rgb="FF00B050"/>
      <name val="Wingdings"/>
      <charset val="2"/>
    </font>
    <font>
      <b/>
      <sz val="11"/>
      <color rgb="FFFFFFFF"/>
      <name val="Calibri"/>
      <family val="2"/>
    </font>
    <font>
      <b/>
      <u/>
      <sz val="10"/>
      <name val="Arial"/>
      <family val="2"/>
    </font>
    <font>
      <sz val="11"/>
      <name val="Arial"/>
      <family val="2"/>
    </font>
    <font>
      <b/>
      <sz val="10"/>
      <color rgb="FFFFFF00"/>
      <name val="Arial"/>
      <family val="2"/>
    </font>
    <font>
      <b/>
      <sz val="16"/>
      <color rgb="FFFFFF00"/>
      <name val="Arial"/>
      <family val="2"/>
    </font>
    <font>
      <b/>
      <sz val="12"/>
      <color rgb="FFFF0000"/>
      <name val="Arial"/>
      <family val="2"/>
    </font>
    <font>
      <sz val="8.25"/>
      <color indexed="8"/>
      <name val="Tahoma"/>
      <family val="2"/>
    </font>
    <font>
      <sz val="8.25"/>
      <color rgb="FF0070C0"/>
      <name val="Tahoma"/>
      <family val="2"/>
    </font>
    <font>
      <b/>
      <sz val="10"/>
      <color indexed="8"/>
      <name val="Tahoma"/>
      <family val="2"/>
    </font>
    <font>
      <sz val="8.25"/>
      <color theme="3" tint="0.39997558519241921"/>
      <name val="Tahoma"/>
      <family val="2"/>
    </font>
    <font>
      <b/>
      <sz val="8.25"/>
      <color indexed="8"/>
      <name val="Tahoma"/>
      <family val="2"/>
    </font>
  </fonts>
  <fills count="2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13"/>
        <bgColor indexed="64"/>
      </patternFill>
    </fill>
    <fill>
      <patternFill patternType="solid">
        <fgColor indexed="55"/>
        <bgColor indexed="64"/>
      </patternFill>
    </fill>
    <fill>
      <patternFill patternType="solid">
        <fgColor indexed="8"/>
        <bgColor indexed="64"/>
      </patternFill>
    </fill>
    <fill>
      <patternFill patternType="solid">
        <fgColor indexed="9"/>
        <bgColor indexed="64"/>
      </patternFill>
    </fill>
    <fill>
      <patternFill patternType="solid">
        <fgColor indexed="51"/>
        <bgColor indexed="64"/>
      </patternFill>
    </fill>
    <fill>
      <patternFill patternType="solid">
        <fgColor indexed="16"/>
        <bgColor indexed="64"/>
      </patternFill>
    </fill>
    <fill>
      <patternFill patternType="darkGray">
        <bgColor indexed="26"/>
      </patternFill>
    </fill>
    <fill>
      <patternFill patternType="darkGray"/>
    </fill>
    <fill>
      <patternFill patternType="solid">
        <fgColor rgb="FFFFFFCC"/>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1"/>
        <bgColor indexed="64"/>
      </patternFill>
    </fill>
    <fill>
      <patternFill patternType="solid">
        <fgColor rgb="FFFFFF00"/>
        <bgColor indexed="64"/>
      </patternFill>
    </fill>
    <fill>
      <patternFill patternType="solid">
        <fgColor rgb="FFFFC000"/>
        <bgColor indexed="64"/>
      </patternFill>
    </fill>
    <fill>
      <patternFill patternType="solid">
        <fgColor rgb="FF00CCFF"/>
        <bgColor indexed="64"/>
      </patternFill>
    </fill>
    <fill>
      <patternFill patternType="solid">
        <fgColor rgb="FF99FF99"/>
        <bgColor indexed="64"/>
      </patternFill>
    </fill>
    <fill>
      <patternFill patternType="solid">
        <fgColor rgb="FFFFCC99"/>
        <bgColor indexed="64"/>
      </patternFill>
    </fill>
    <fill>
      <patternFill patternType="solid">
        <fgColor rgb="FF00B050"/>
        <bgColor indexed="64"/>
      </patternFill>
    </fill>
    <fill>
      <patternFill patternType="solid">
        <fgColor rgb="FF002060"/>
        <bgColor indexed="64"/>
      </patternFill>
    </fill>
    <fill>
      <patternFill patternType="solid">
        <fgColor theme="0"/>
        <bgColor indexed="64"/>
      </patternFill>
    </fill>
    <fill>
      <patternFill patternType="solid">
        <fgColor theme="1" tint="4.9989318521683403E-2"/>
        <bgColor indexed="64"/>
      </patternFill>
    </fill>
    <fill>
      <patternFill patternType="solid">
        <fgColor indexed="22"/>
        <bgColor indexed="16"/>
      </patternFill>
    </fill>
    <fill>
      <patternFill patternType="solid">
        <fgColor rgb="FF66FF33"/>
        <bgColor indexed="64"/>
      </patternFill>
    </fill>
    <fill>
      <patternFill patternType="solid">
        <fgColor theme="5" tint="0.79998168889431442"/>
        <bgColor indexed="64"/>
      </patternFill>
    </fill>
  </fills>
  <borders count="91">
    <border>
      <left/>
      <right/>
      <top/>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22"/>
      </left>
      <right/>
      <top style="thin">
        <color indexed="22"/>
      </top>
      <bottom style="thin">
        <color indexed="22"/>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hair">
        <color indexed="64"/>
      </left>
      <right style="dotted">
        <color indexed="64"/>
      </right>
      <top style="dotted">
        <color indexed="64"/>
      </top>
      <bottom style="hair">
        <color indexed="64"/>
      </bottom>
      <diagonal/>
    </border>
    <border>
      <left style="hair">
        <color indexed="64"/>
      </left>
      <right style="dotted">
        <color indexed="64"/>
      </right>
      <top style="hair">
        <color indexed="64"/>
      </top>
      <bottom style="hair">
        <color indexed="64"/>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otted">
        <color indexed="64"/>
      </left>
      <right style="thin">
        <color indexed="64"/>
      </right>
      <top style="dotted">
        <color indexed="64"/>
      </top>
      <bottom/>
      <diagonal/>
    </border>
    <border>
      <left/>
      <right style="thin">
        <color indexed="22"/>
      </right>
      <top style="thin">
        <color indexed="22"/>
      </top>
      <bottom style="thin">
        <color indexed="22"/>
      </bottom>
      <diagonal/>
    </border>
    <border>
      <left style="thin">
        <color indexed="8"/>
      </left>
      <right/>
      <top style="thin">
        <color indexed="8"/>
      </top>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13">
    <xf numFmtId="0" fontId="0" fillId="0" borderId="0"/>
    <xf numFmtId="164" fontId="24" fillId="0" borderId="0" applyFont="0" applyFill="0" applyBorder="0" applyAlignment="0" applyProtection="0"/>
    <xf numFmtId="0" fontId="17" fillId="0" borderId="0" applyNumberFormat="0" applyFill="0" applyBorder="0" applyAlignment="0" applyProtection="0">
      <alignment vertical="top"/>
      <protection locked="0"/>
    </xf>
    <xf numFmtId="165" fontId="23" fillId="0" borderId="0" applyFont="0" applyFill="0" applyBorder="0" applyAlignment="0" applyProtection="0"/>
    <xf numFmtId="0" fontId="6" fillId="0" borderId="0" applyProtection="0"/>
    <xf numFmtId="9" fontId="1" fillId="0" borderId="0" applyFont="0" applyFill="0" applyBorder="0" applyAlignment="0" applyProtection="0"/>
    <xf numFmtId="9" fontId="23" fillId="0" borderId="0" applyFont="0" applyFill="0" applyBorder="0" applyAlignment="0" applyProtection="0"/>
    <xf numFmtId="0" fontId="1" fillId="0" borderId="0"/>
    <xf numFmtId="0" fontId="6" fillId="0" borderId="0" applyProtection="0"/>
    <xf numFmtId="0" fontId="39" fillId="0" borderId="0"/>
    <xf numFmtId="0" fontId="1" fillId="0" borderId="0"/>
    <xf numFmtId="164" fontId="27" fillId="0" borderId="0" applyFont="0" applyFill="0" applyBorder="0" applyAlignment="0" applyProtection="0"/>
    <xf numFmtId="164" fontId="1" fillId="0" borderId="0" applyFont="0" applyFill="0" applyBorder="0" applyAlignment="0" applyProtection="0"/>
  </cellStyleXfs>
  <cellXfs count="568">
    <xf numFmtId="0" fontId="0" fillId="0" borderId="0" xfId="0"/>
    <xf numFmtId="0" fontId="4" fillId="2" borderId="1" xfId="0" applyFont="1" applyFill="1" applyBorder="1"/>
    <xf numFmtId="0" fontId="2" fillId="3" borderId="3" xfId="0" applyFont="1" applyFill="1" applyBorder="1" applyAlignment="1">
      <alignment horizontal="left"/>
    </xf>
    <xf numFmtId="0" fontId="10" fillId="0" borderId="0" xfId="0" applyFont="1"/>
    <xf numFmtId="0" fontId="12" fillId="0" borderId="0" xfId="0" applyFont="1"/>
    <xf numFmtId="166" fontId="12" fillId="0" borderId="6" xfId="0" applyNumberFormat="1" applyFont="1" applyBorder="1" applyProtection="1">
      <protection locked="0"/>
    </xf>
    <xf numFmtId="166" fontId="12" fillId="0" borderId="7" xfId="0" applyNumberFormat="1" applyFont="1" applyBorder="1" applyAlignment="1" applyProtection="1">
      <alignment horizontal="right"/>
      <protection locked="0"/>
    </xf>
    <xf numFmtId="166" fontId="12" fillId="0" borderId="7" xfId="0" applyNumberFormat="1" applyFont="1" applyBorder="1" applyProtection="1">
      <protection locked="0"/>
    </xf>
    <xf numFmtId="0" fontId="2" fillId="0" borderId="0" xfId="0" applyFont="1"/>
    <xf numFmtId="0" fontId="12" fillId="0" borderId="0" xfId="0" applyFont="1" applyAlignment="1">
      <alignment horizontal="left"/>
    </xf>
    <xf numFmtId="167" fontId="12" fillId="0" borderId="0" xfId="0" applyNumberFormat="1" applyFont="1"/>
    <xf numFmtId="166" fontId="12" fillId="0" borderId="0" xfId="0" applyNumberFormat="1" applyFont="1"/>
    <xf numFmtId="0" fontId="14" fillId="0" borderId="0" xfId="0" applyFont="1"/>
    <xf numFmtId="0" fontId="0" fillId="0" borderId="7" xfId="0" applyBorder="1" applyAlignment="1">
      <alignment vertical="justify"/>
    </xf>
    <xf numFmtId="0" fontId="8" fillId="0" borderId="0" xfId="0" applyFont="1"/>
    <xf numFmtId="0" fontId="4" fillId="2" borderId="5" xfId="0" applyFont="1" applyFill="1" applyBorder="1"/>
    <xf numFmtId="0" fontId="3" fillId="0" borderId="0" xfId="0" applyFont="1"/>
    <xf numFmtId="166" fontId="16" fillId="0" borderId="10" xfId="0" applyNumberFormat="1" applyFont="1" applyBorder="1" applyAlignment="1">
      <alignment horizontal="center"/>
    </xf>
    <xf numFmtId="0" fontId="2" fillId="4" borderId="7" xfId="0" applyFont="1" applyFill="1" applyBorder="1" applyAlignment="1">
      <alignment horizontal="left"/>
    </xf>
    <xf numFmtId="0" fontId="2" fillId="4" borderId="7" xfId="0" applyFont="1" applyFill="1" applyBorder="1" applyProtection="1">
      <protection locked="0"/>
    </xf>
    <xf numFmtId="0" fontId="2" fillId="4" borderId="7" xfId="0" applyFont="1" applyFill="1" applyBorder="1"/>
    <xf numFmtId="0" fontId="0" fillId="0" borderId="7" xfId="0" applyBorder="1"/>
    <xf numFmtId="0" fontId="0" fillId="0" borderId="11" xfId="0" applyBorder="1"/>
    <xf numFmtId="0" fontId="0" fillId="0" borderId="12" xfId="0" applyBorder="1"/>
    <xf numFmtId="0" fontId="0" fillId="0" borderId="13" xfId="0" applyBorder="1"/>
    <xf numFmtId="0" fontId="4" fillId="2" borderId="8" xfId="0" applyFont="1" applyFill="1" applyBorder="1"/>
    <xf numFmtId="0" fontId="0" fillId="0" borderId="0" xfId="0" applyAlignment="1">
      <alignment vertical="justify"/>
    </xf>
    <xf numFmtId="0" fontId="0" fillId="0" borderId="12" xfId="0" applyBorder="1" applyAlignment="1">
      <alignment vertical="justify"/>
    </xf>
    <xf numFmtId="0" fontId="5" fillId="2" borderId="1" xfId="0" applyFont="1" applyFill="1" applyBorder="1" applyProtection="1">
      <protection locked="0"/>
    </xf>
    <xf numFmtId="0" fontId="5" fillId="3" borderId="0" xfId="0" applyFont="1" applyFill="1" applyAlignment="1" applyProtection="1">
      <alignment horizontal="left"/>
      <protection locked="0"/>
    </xf>
    <xf numFmtId="0" fontId="0" fillId="0" borderId="0" xfId="0" applyAlignment="1">
      <alignment horizontal="center"/>
    </xf>
    <xf numFmtId="0" fontId="0" fillId="0" borderId="0" xfId="0" applyAlignment="1">
      <alignment horizontal="center" vertical="justify"/>
    </xf>
    <xf numFmtId="0" fontId="10" fillId="0" borderId="0" xfId="0" applyFont="1" applyAlignment="1">
      <alignment horizontal="center"/>
    </xf>
    <xf numFmtId="0" fontId="0" fillId="0" borderId="0" xfId="0" quotePrefix="1" applyAlignment="1">
      <alignment horizontal="center"/>
    </xf>
    <xf numFmtId="0" fontId="8" fillId="0" borderId="0" xfId="0" applyFont="1" applyAlignment="1">
      <alignment horizontal="center"/>
    </xf>
    <xf numFmtId="0" fontId="2" fillId="0" borderId="0" xfId="0" quotePrefix="1" applyFont="1" applyAlignment="1">
      <alignment horizontal="center"/>
    </xf>
    <xf numFmtId="0" fontId="18" fillId="0" borderId="0" xfId="0" applyFont="1" applyAlignment="1">
      <alignment vertical="justify"/>
    </xf>
    <xf numFmtId="166" fontId="16" fillId="0" borderId="15" xfId="0" applyNumberFormat="1" applyFont="1" applyBorder="1" applyAlignment="1">
      <alignment horizontal="center"/>
    </xf>
    <xf numFmtId="0" fontId="17" fillId="0" borderId="0" xfId="2" applyAlignment="1" applyProtection="1">
      <alignment vertical="justify"/>
    </xf>
    <xf numFmtId="0" fontId="17" fillId="0" borderId="7" xfId="2" applyBorder="1" applyAlignment="1" applyProtection="1">
      <alignment vertical="justify"/>
    </xf>
    <xf numFmtId="37" fontId="17" fillId="0" borderId="7" xfId="2" applyNumberFormat="1" applyFill="1" applyBorder="1" applyAlignment="1" applyProtection="1">
      <alignment horizontal="left"/>
    </xf>
    <xf numFmtId="37" fontId="17" fillId="0" borderId="7" xfId="2" applyNumberFormat="1" applyFill="1" applyBorder="1" applyAlignment="1" applyProtection="1"/>
    <xf numFmtId="0" fontId="17" fillId="0" borderId="7" xfId="2" applyFill="1" applyBorder="1" applyAlignment="1" applyProtection="1"/>
    <xf numFmtId="0" fontId="0" fillId="0" borderId="0" xfId="0" quotePrefix="1"/>
    <xf numFmtId="0" fontId="25" fillId="5" borderId="0" xfId="0" quotePrefix="1" applyFont="1" applyFill="1"/>
    <xf numFmtId="0" fontId="0" fillId="0" borderId="19" xfId="0" applyBorder="1"/>
    <xf numFmtId="0" fontId="0" fillId="4" borderId="7" xfId="0" applyFill="1" applyBorder="1" applyAlignment="1">
      <alignment horizontal="center"/>
    </xf>
    <xf numFmtId="0" fontId="0" fillId="0" borderId="11" xfId="0" applyBorder="1" applyAlignment="1">
      <alignment horizontal="center"/>
    </xf>
    <xf numFmtId="0" fontId="2" fillId="0" borderId="7" xfId="0" applyFont="1" applyBorder="1" applyAlignment="1">
      <alignment vertical="justify"/>
    </xf>
    <xf numFmtId="0" fontId="2" fillId="14" borderId="0" xfId="0" applyFont="1" applyFill="1"/>
    <xf numFmtId="0" fontId="2" fillId="14" borderId="0" xfId="0" applyFont="1" applyFill="1" applyAlignment="1">
      <alignment vertical="justify"/>
    </xf>
    <xf numFmtId="0" fontId="2" fillId="2" borderId="7" xfId="0" applyFont="1" applyFill="1" applyBorder="1"/>
    <xf numFmtId="0" fontId="2" fillId="2" borderId="7" xfId="0" applyFont="1" applyFill="1" applyBorder="1" applyAlignment="1">
      <alignment vertical="justify"/>
    </xf>
    <xf numFmtId="0" fontId="2" fillId="0" borderId="7" xfId="0" applyFont="1" applyBorder="1"/>
    <xf numFmtId="0" fontId="40" fillId="0" borderId="7" xfId="0" applyFont="1" applyBorder="1" applyAlignment="1">
      <alignment horizontal="left" wrapText="1" readingOrder="1"/>
    </xf>
    <xf numFmtId="0" fontId="0" fillId="0" borderId="7" xfId="0" applyBorder="1" applyAlignment="1">
      <alignment horizontal="center"/>
    </xf>
    <xf numFmtId="0" fontId="0" fillId="0" borderId="0" xfId="0" applyAlignment="1">
      <alignment wrapText="1"/>
    </xf>
    <xf numFmtId="14" fontId="0" fillId="0" borderId="26" xfId="0" applyNumberFormat="1" applyBorder="1" applyProtection="1">
      <protection locked="0"/>
    </xf>
    <xf numFmtId="14" fontId="0" fillId="0" borderId="10" xfId="0" applyNumberFormat="1" applyBorder="1" applyProtection="1">
      <protection locked="0"/>
    </xf>
    <xf numFmtId="14" fontId="0" fillId="0" borderId="15" xfId="0" applyNumberFormat="1" applyBorder="1" applyProtection="1">
      <protection locked="0"/>
    </xf>
    <xf numFmtId="166" fontId="15" fillId="0" borderId="0" xfId="0" applyNumberFormat="1" applyFont="1" applyAlignment="1">
      <alignment horizontal="center"/>
    </xf>
    <xf numFmtId="0" fontId="16" fillId="0" borderId="0" xfId="0" applyFont="1" applyAlignment="1" applyProtection="1">
      <alignment horizontal="center"/>
      <protection locked="0"/>
    </xf>
    <xf numFmtId="166" fontId="16" fillId="0" borderId="2" xfId="0" applyNumberFormat="1" applyFont="1" applyBorder="1" applyAlignment="1">
      <alignment horizontal="center"/>
    </xf>
    <xf numFmtId="166" fontId="16" fillId="0" borderId="32" xfId="0" applyNumberFormat="1" applyFont="1" applyBorder="1" applyAlignment="1">
      <alignment horizontal="center"/>
    </xf>
    <xf numFmtId="0" fontId="2" fillId="0" borderId="0" xfId="0" applyFont="1" applyAlignment="1">
      <alignment horizontal="left"/>
    </xf>
    <xf numFmtId="14" fontId="0" fillId="0" borderId="35" xfId="0" applyNumberFormat="1" applyBorder="1" applyProtection="1">
      <protection locked="0"/>
    </xf>
    <xf numFmtId="14" fontId="0" fillId="0" borderId="36" xfId="0" applyNumberFormat="1" applyBorder="1" applyProtection="1">
      <protection locked="0"/>
    </xf>
    <xf numFmtId="0" fontId="2" fillId="2" borderId="24" xfId="0" applyFont="1" applyFill="1" applyBorder="1"/>
    <xf numFmtId="0" fontId="4" fillId="2" borderId="0" xfId="0" applyFont="1" applyFill="1"/>
    <xf numFmtId="0" fontId="9" fillId="0" borderId="0" xfId="0" applyFont="1"/>
    <xf numFmtId="0" fontId="11" fillId="13" borderId="8" xfId="0" applyFont="1" applyFill="1" applyBorder="1"/>
    <xf numFmtId="0" fontId="11" fillId="13" borderId="1" xfId="0" applyFont="1" applyFill="1" applyBorder="1"/>
    <xf numFmtId="0" fontId="0" fillId="13" borderId="1" xfId="0" applyFill="1" applyBorder="1"/>
    <xf numFmtId="0" fontId="0" fillId="13" borderId="5" xfId="0" applyFill="1" applyBorder="1"/>
    <xf numFmtId="166" fontId="16" fillId="0" borderId="17" xfId="0" applyNumberFormat="1" applyFont="1" applyBorder="1" applyAlignment="1">
      <alignment horizontal="center"/>
    </xf>
    <xf numFmtId="166" fontId="16" fillId="0" borderId="40" xfId="0" applyNumberFormat="1" applyFont="1" applyBorder="1" applyAlignment="1">
      <alignment horizontal="center"/>
    </xf>
    <xf numFmtId="166" fontId="16" fillId="0" borderId="41" xfId="0" applyNumberFormat="1" applyFont="1" applyBorder="1" applyAlignment="1">
      <alignment horizontal="center"/>
    </xf>
    <xf numFmtId="0" fontId="5" fillId="3" borderId="3" xfId="0" applyFont="1" applyFill="1" applyBorder="1" applyAlignment="1" applyProtection="1">
      <alignment horizontal="left"/>
      <protection locked="0"/>
    </xf>
    <xf numFmtId="0" fontId="42" fillId="0" borderId="7" xfId="0" applyFont="1" applyBorder="1" applyAlignment="1">
      <alignment horizontal="center"/>
    </xf>
    <xf numFmtId="0" fontId="1" fillId="0" borderId="7" xfId="0" applyFont="1" applyBorder="1"/>
    <xf numFmtId="0" fontId="1" fillId="0" borderId="11" xfId="0" applyFont="1" applyBorder="1"/>
    <xf numFmtId="0" fontId="2" fillId="2" borderId="23" xfId="0" applyFont="1" applyFill="1" applyBorder="1"/>
    <xf numFmtId="166" fontId="12" fillId="0" borderId="47" xfId="0" applyNumberFormat="1" applyFont="1" applyBorder="1" applyAlignment="1" applyProtection="1">
      <alignment horizontal="right"/>
      <protection locked="0"/>
    </xf>
    <xf numFmtId="166" fontId="12" fillId="0" borderId="47" xfId="0" applyNumberFormat="1" applyFont="1" applyBorder="1" applyProtection="1">
      <protection locked="0"/>
    </xf>
    <xf numFmtId="166" fontId="12" fillId="0" borderId="49" xfId="0" applyNumberFormat="1" applyFont="1" applyBorder="1" applyAlignment="1" applyProtection="1">
      <alignment horizontal="right"/>
      <protection locked="0"/>
    </xf>
    <xf numFmtId="0" fontId="0" fillId="17" borderId="7" xfId="0" applyFill="1" applyBorder="1" applyAlignment="1">
      <alignment vertical="justify"/>
    </xf>
    <xf numFmtId="166" fontId="12" fillId="0" borderId="39" xfId="0" applyNumberFormat="1" applyFont="1" applyBorder="1" applyAlignment="1" applyProtection="1">
      <alignment horizontal="right"/>
      <protection locked="0"/>
    </xf>
    <xf numFmtId="166" fontId="12" fillId="0" borderId="31" xfId="0" applyNumberFormat="1" applyFont="1" applyBorder="1" applyProtection="1">
      <protection locked="0"/>
    </xf>
    <xf numFmtId="0" fontId="14" fillId="0" borderId="27" xfId="0" applyFont="1" applyBorder="1" applyAlignment="1">
      <alignment horizontal="center" wrapText="1"/>
    </xf>
    <xf numFmtId="14" fontId="0" fillId="0" borderId="50" xfId="0" applyNumberFormat="1" applyBorder="1" applyProtection="1">
      <protection locked="0"/>
    </xf>
    <xf numFmtId="14" fontId="0" fillId="0" borderId="13" xfId="0" applyNumberFormat="1" applyBorder="1" applyProtection="1">
      <protection locked="0"/>
    </xf>
    <xf numFmtId="14" fontId="0" fillId="0" borderId="51" xfId="0" applyNumberFormat="1" applyBorder="1" applyProtection="1">
      <protection locked="0"/>
    </xf>
    <xf numFmtId="14" fontId="0" fillId="0" borderId="47" xfId="0" applyNumberFormat="1" applyBorder="1" applyProtection="1">
      <protection locked="0"/>
    </xf>
    <xf numFmtId="0" fontId="1" fillId="0" borderId="0" xfId="0" applyFont="1"/>
    <xf numFmtId="0" fontId="0" fillId="20" borderId="45" xfId="0" applyFill="1" applyBorder="1" applyAlignment="1">
      <alignment horizontal="center" vertical="center" wrapText="1"/>
    </xf>
    <xf numFmtId="0" fontId="0" fillId="21" borderId="45" xfId="0" applyFill="1" applyBorder="1" applyAlignment="1">
      <alignment horizontal="center" wrapText="1"/>
    </xf>
    <xf numFmtId="0" fontId="0" fillId="13" borderId="53" xfId="0" applyFill="1" applyBorder="1" applyAlignment="1">
      <alignment horizontal="center" wrapText="1"/>
    </xf>
    <xf numFmtId="0" fontId="1" fillId="2" borderId="7" xfId="0" applyFont="1" applyFill="1" applyBorder="1" applyAlignment="1">
      <alignment horizontal="center" vertical="justify"/>
    </xf>
    <xf numFmtId="0" fontId="2" fillId="2" borderId="9" xfId="0" applyFont="1" applyFill="1" applyBorder="1" applyAlignment="1">
      <alignment horizontal="center" wrapText="1"/>
    </xf>
    <xf numFmtId="166" fontId="12" fillId="0" borderId="32" xfId="0" applyNumberFormat="1" applyFont="1" applyBorder="1"/>
    <xf numFmtId="166" fontId="12" fillId="0" borderId="10" xfId="0" applyNumberFormat="1" applyFont="1" applyBorder="1"/>
    <xf numFmtId="166" fontId="12" fillId="0" borderId="36" xfId="0" applyNumberFormat="1" applyFont="1" applyBorder="1"/>
    <xf numFmtId="166" fontId="12" fillId="0" borderId="49" xfId="0" applyNumberFormat="1" applyFont="1" applyBorder="1" applyProtection="1">
      <protection locked="0"/>
    </xf>
    <xf numFmtId="0" fontId="0" fillId="2" borderId="58" xfId="0" applyFill="1" applyBorder="1" applyAlignment="1">
      <alignment horizontal="center" vertical="top" wrapText="1"/>
    </xf>
    <xf numFmtId="0" fontId="10" fillId="2" borderId="58" xfId="0" applyFont="1" applyFill="1" applyBorder="1" applyAlignment="1">
      <alignment horizontal="center" vertical="top" wrapText="1"/>
    </xf>
    <xf numFmtId="0" fontId="18" fillId="22" borderId="58" xfId="0" applyFont="1" applyFill="1" applyBorder="1" applyAlignment="1">
      <alignment horizontal="center" vertical="top" wrapText="1"/>
    </xf>
    <xf numFmtId="0" fontId="0" fillId="2" borderId="14" xfId="0" applyFill="1" applyBorder="1" applyAlignment="1">
      <alignment horizontal="center" vertical="top" wrapText="1"/>
    </xf>
    <xf numFmtId="0" fontId="18" fillId="10" borderId="58" xfId="0" applyFont="1" applyFill="1" applyBorder="1" applyAlignment="1">
      <alignment horizontal="center" vertical="top" wrapText="1"/>
    </xf>
    <xf numFmtId="0" fontId="1" fillId="2" borderId="58" xfId="0" applyFont="1" applyFill="1" applyBorder="1" applyAlignment="1">
      <alignment horizontal="center" vertical="top" wrapText="1"/>
    </xf>
    <xf numFmtId="0" fontId="0" fillId="9" borderId="58" xfId="0" applyFill="1" applyBorder="1" applyAlignment="1">
      <alignment horizontal="center" vertical="top" wrapText="1"/>
    </xf>
    <xf numFmtId="0" fontId="1" fillId="9" borderId="58" xfId="0" applyFont="1" applyFill="1" applyBorder="1" applyAlignment="1">
      <alignment horizontal="center" vertical="top" wrapText="1"/>
    </xf>
    <xf numFmtId="0" fontId="0" fillId="2" borderId="59" xfId="0" applyFill="1" applyBorder="1" applyAlignment="1">
      <alignment horizontal="center" vertical="top" wrapText="1"/>
    </xf>
    <xf numFmtId="0" fontId="2" fillId="8" borderId="60" xfId="0" applyFont="1" applyFill="1" applyBorder="1" applyAlignment="1">
      <alignment horizontal="center" vertical="top" wrapText="1"/>
    </xf>
    <xf numFmtId="0" fontId="2" fillId="8" borderId="58" xfId="0" applyFont="1" applyFill="1" applyBorder="1" applyAlignment="1">
      <alignment horizontal="center" vertical="top" wrapText="1"/>
    </xf>
    <xf numFmtId="0" fontId="2" fillId="3" borderId="58" xfId="0" applyFont="1" applyFill="1" applyBorder="1" applyAlignment="1">
      <alignment horizontal="center" vertical="top" wrapText="1"/>
    </xf>
    <xf numFmtId="0" fontId="2" fillId="3" borderId="61" xfId="0" applyFont="1" applyFill="1" applyBorder="1" applyAlignment="1">
      <alignment horizontal="center" vertical="top" wrapText="1"/>
    </xf>
    <xf numFmtId="0" fontId="2" fillId="0" borderId="0" xfId="0" applyFont="1" applyAlignment="1">
      <alignment horizontal="center" vertical="top" wrapText="1"/>
    </xf>
    <xf numFmtId="0" fontId="26" fillId="0" borderId="0" xfId="0" applyFont="1" applyAlignment="1">
      <alignment vertical="top" wrapText="1"/>
    </xf>
    <xf numFmtId="0" fontId="26" fillId="0" borderId="0" xfId="0" quotePrefix="1" applyFont="1" applyAlignment="1">
      <alignment vertical="top" wrapText="1"/>
    </xf>
    <xf numFmtId="0" fontId="26" fillId="0" borderId="0" xfId="0" quotePrefix="1" applyFont="1"/>
    <xf numFmtId="0" fontId="0" fillId="2" borderId="11" xfId="0" applyFill="1" applyBorder="1" applyAlignment="1">
      <alignment vertical="top" wrapText="1"/>
    </xf>
    <xf numFmtId="0" fontId="26" fillId="0" borderId="0" xfId="0" applyFont="1" applyAlignment="1">
      <alignment horizontal="center" vertical="center" wrapText="1"/>
    </xf>
    <xf numFmtId="0" fontId="0" fillId="0" borderId="0" xfId="0" applyAlignment="1">
      <alignment vertical="top" wrapText="1"/>
    </xf>
    <xf numFmtId="0" fontId="28" fillId="0" borderId="62" xfId="0" applyFont="1" applyBorder="1" applyAlignment="1">
      <alignment horizontal="center" vertical="center" wrapText="1"/>
    </xf>
    <xf numFmtId="0" fontId="29" fillId="3" borderId="62" xfId="0" applyFont="1" applyFill="1" applyBorder="1" applyAlignment="1">
      <alignment horizontal="center" vertical="center" wrapText="1"/>
    </xf>
    <xf numFmtId="0" fontId="29" fillId="3" borderId="62" xfId="0" applyFont="1" applyFill="1" applyBorder="1" applyAlignment="1">
      <alignment horizontal="left" vertical="center" wrapText="1"/>
    </xf>
    <xf numFmtId="0" fontId="18" fillId="11" borderId="62" xfId="0" applyFont="1" applyFill="1" applyBorder="1" applyAlignment="1">
      <alignment horizontal="center" vertical="center" wrapText="1"/>
    </xf>
    <xf numFmtId="0" fontId="18" fillId="11" borderId="63" xfId="0" applyFont="1" applyFill="1" applyBorder="1" applyAlignment="1">
      <alignment horizontal="center" vertical="center" wrapText="1"/>
    </xf>
    <xf numFmtId="0" fontId="18" fillId="11" borderId="64" xfId="0" applyFont="1" applyFill="1" applyBorder="1" applyAlignment="1">
      <alignment horizontal="center" vertical="center" wrapText="1"/>
    </xf>
    <xf numFmtId="0" fontId="0" fillId="2" borderId="44" xfId="0" applyFill="1" applyBorder="1" applyAlignment="1">
      <alignment vertical="top" wrapText="1"/>
    </xf>
    <xf numFmtId="0" fontId="0" fillId="8" borderId="0" xfId="0" applyFill="1" applyAlignment="1">
      <alignment horizontal="left" vertical="top" wrapText="1"/>
    </xf>
    <xf numFmtId="0" fontId="26" fillId="12" borderId="0" xfId="0" applyFont="1" applyFill="1" applyAlignment="1">
      <alignment vertical="top" wrapText="1"/>
    </xf>
    <xf numFmtId="0" fontId="1" fillId="8" borderId="0" xfId="0" applyFont="1" applyFill="1" applyAlignment="1">
      <alignment horizontal="left" vertical="top" wrapText="1"/>
    </xf>
    <xf numFmtId="0" fontId="30" fillId="0" borderId="62" xfId="0" applyFont="1" applyBorder="1" applyAlignment="1">
      <alignment horizontal="center" vertical="center" wrapText="1"/>
    </xf>
    <xf numFmtId="0" fontId="31" fillId="3" borderId="62" xfId="0" applyFont="1" applyFill="1" applyBorder="1" applyAlignment="1">
      <alignment horizontal="center" vertical="center" wrapText="1"/>
    </xf>
    <xf numFmtId="0" fontId="31" fillId="3" borderId="62" xfId="0" applyFont="1" applyFill="1" applyBorder="1" applyAlignment="1">
      <alignment horizontal="left" vertical="center" wrapText="1"/>
    </xf>
    <xf numFmtId="0" fontId="26" fillId="0" borderId="0" xfId="0" applyFont="1"/>
    <xf numFmtId="0" fontId="0" fillId="8" borderId="65" xfId="0" applyFill="1" applyBorder="1" applyAlignment="1">
      <alignment horizontal="left" vertical="top" wrapText="1"/>
    </xf>
    <xf numFmtId="0" fontId="29" fillId="0" borderId="0" xfId="0" applyFont="1" applyAlignment="1">
      <alignment horizontal="left" vertical="top" wrapText="1"/>
    </xf>
    <xf numFmtId="0" fontId="26" fillId="0" borderId="0" xfId="0" quotePrefix="1" applyFont="1" applyAlignment="1">
      <alignment horizontal="left" vertical="top" wrapText="1"/>
    </xf>
    <xf numFmtId="0" fontId="0" fillId="8" borderId="66" xfId="0" applyFill="1" applyBorder="1" applyAlignment="1">
      <alignment horizontal="left" vertical="top" wrapText="1"/>
    </xf>
    <xf numFmtId="0" fontId="32" fillId="8" borderId="66" xfId="0" applyFont="1" applyFill="1" applyBorder="1" applyAlignment="1">
      <alignment horizontal="left" vertical="top" wrapText="1"/>
    </xf>
    <xf numFmtId="0" fontId="32" fillId="8" borderId="0" xfId="0" applyFont="1" applyFill="1" applyAlignment="1">
      <alignment horizontal="left" vertical="top" wrapText="1"/>
    </xf>
    <xf numFmtId="0" fontId="1" fillId="8" borderId="66" xfId="0" applyFont="1" applyFill="1" applyBorder="1" applyAlignment="1">
      <alignment horizontal="left" vertical="top" wrapText="1"/>
    </xf>
    <xf numFmtId="0" fontId="0" fillId="6" borderId="0" xfId="0" applyFill="1" applyAlignment="1">
      <alignment vertical="top" wrapText="1"/>
    </xf>
    <xf numFmtId="0" fontId="0" fillId="6" borderId="0" xfId="0" applyFill="1"/>
    <xf numFmtId="0" fontId="0" fillId="0" borderId="0" xfId="0" applyAlignment="1">
      <alignment horizontal="left" vertical="top" wrapText="1"/>
    </xf>
    <xf numFmtId="0" fontId="4" fillId="2" borderId="58" xfId="0" applyFont="1" applyFill="1" applyBorder="1" applyAlignment="1">
      <alignment horizontal="center" vertical="top" wrapText="1"/>
    </xf>
    <xf numFmtId="0" fontId="4" fillId="3" borderId="61" xfId="0" applyFont="1" applyFill="1" applyBorder="1" applyAlignment="1">
      <alignment horizontal="center" vertical="top" wrapText="1"/>
    </xf>
    <xf numFmtId="0" fontId="36" fillId="0" borderId="0" xfId="0" applyFont="1" applyAlignment="1">
      <alignment horizontal="left" vertical="top" wrapText="1"/>
    </xf>
    <xf numFmtId="0" fontId="37" fillId="0" borderId="62" xfId="0" applyFont="1" applyBorder="1" applyAlignment="1">
      <alignment horizontal="center" vertical="center" wrapText="1"/>
    </xf>
    <xf numFmtId="0" fontId="37" fillId="0" borderId="63" xfId="0" applyFont="1" applyBorder="1" applyAlignment="1">
      <alignment horizontal="center" vertical="center" wrapText="1"/>
    </xf>
    <xf numFmtId="0" fontId="35" fillId="11" borderId="64" xfId="0" applyFont="1" applyFill="1" applyBorder="1" applyAlignment="1">
      <alignment horizontal="center" vertical="center" wrapText="1"/>
    </xf>
    <xf numFmtId="0" fontId="36" fillId="0" borderId="0" xfId="0" applyFont="1" applyAlignment="1">
      <alignment vertical="top" wrapText="1"/>
    </xf>
    <xf numFmtId="0" fontId="35" fillId="11" borderId="69" xfId="0" applyFont="1" applyFill="1" applyBorder="1" applyAlignment="1">
      <alignment horizontal="center" vertical="center" wrapText="1"/>
    </xf>
    <xf numFmtId="0" fontId="1" fillId="2" borderId="14" xfId="0" applyFont="1" applyFill="1" applyBorder="1" applyAlignment="1">
      <alignment horizontal="center" vertical="top" wrapText="1"/>
    </xf>
    <xf numFmtId="0" fontId="18" fillId="10" borderId="58" xfId="0" applyFont="1" applyFill="1" applyBorder="1" applyAlignment="1">
      <alignment horizontal="left" vertical="top" wrapText="1"/>
    </xf>
    <xf numFmtId="0" fontId="26" fillId="0" borderId="0" xfId="0" applyFont="1" applyAlignment="1">
      <alignment horizontal="left"/>
    </xf>
    <xf numFmtId="0" fontId="26" fillId="0" borderId="0" xfId="0" applyFont="1" applyAlignment="1">
      <alignment horizontal="left" vertical="top" wrapText="1"/>
    </xf>
    <xf numFmtId="0" fontId="0" fillId="6" borderId="0" xfId="0" applyFill="1" applyAlignment="1">
      <alignment horizontal="left" vertical="top" wrapText="1"/>
    </xf>
    <xf numFmtId="1" fontId="18" fillId="10" borderId="58" xfId="0" applyNumberFormat="1" applyFont="1" applyFill="1" applyBorder="1" applyAlignment="1">
      <alignment horizontal="center" vertical="top" wrapText="1"/>
    </xf>
    <xf numFmtId="1" fontId="36" fillId="0" borderId="0" xfId="0" applyNumberFormat="1" applyFont="1" applyAlignment="1">
      <alignment horizontal="center" vertical="top" wrapText="1"/>
    </xf>
    <xf numFmtId="0" fontId="0" fillId="6" borderId="0" xfId="0" applyFill="1" applyAlignment="1">
      <alignment horizontal="center" vertical="top" wrapText="1"/>
    </xf>
    <xf numFmtId="0" fontId="26" fillId="0" borderId="0" xfId="0" applyFont="1" applyAlignment="1">
      <alignment horizontal="center" vertical="top" wrapText="1"/>
    </xf>
    <xf numFmtId="0" fontId="0" fillId="0" borderId="67" xfId="0" applyBorder="1" applyAlignment="1">
      <alignment horizontal="center" vertical="top" wrapText="1"/>
    </xf>
    <xf numFmtId="9" fontId="0" fillId="2" borderId="58" xfId="0" applyNumberFormat="1" applyFill="1" applyBorder="1" applyAlignment="1">
      <alignment horizontal="center" vertical="top" wrapText="1"/>
    </xf>
    <xf numFmtId="9" fontId="26" fillId="0" borderId="0" xfId="0" applyNumberFormat="1" applyFont="1" applyAlignment="1">
      <alignment vertical="top" wrapText="1"/>
    </xf>
    <xf numFmtId="9" fontId="0" fillId="6" borderId="0" xfId="0" applyNumberFormat="1" applyFill="1" applyAlignment="1">
      <alignment vertical="top" wrapText="1"/>
    </xf>
    <xf numFmtId="169" fontId="18" fillId="10" borderId="58" xfId="0" applyNumberFormat="1" applyFont="1" applyFill="1" applyBorder="1" applyAlignment="1">
      <alignment horizontal="center" vertical="top" wrapText="1"/>
    </xf>
    <xf numFmtId="169" fontId="26" fillId="0" borderId="0" xfId="0" applyNumberFormat="1" applyFont="1" applyAlignment="1">
      <alignment horizontal="center" vertical="top" wrapText="1"/>
    </xf>
    <xf numFmtId="169" fontId="0" fillId="6" borderId="0" xfId="0" applyNumberFormat="1" applyFill="1" applyAlignment="1">
      <alignment horizontal="center" vertical="top" wrapText="1"/>
    </xf>
    <xf numFmtId="0" fontId="1" fillId="2" borderId="70" xfId="0" applyFont="1" applyFill="1" applyBorder="1" applyAlignment="1">
      <alignment horizontal="center" vertical="top" wrapText="1"/>
    </xf>
    <xf numFmtId="9" fontId="1" fillId="2" borderId="58" xfId="0" applyNumberFormat="1" applyFont="1" applyFill="1" applyBorder="1" applyAlignment="1">
      <alignment horizontal="left" vertical="top" wrapText="1"/>
    </xf>
    <xf numFmtId="9" fontId="36" fillId="0" borderId="0" xfId="0" applyNumberFormat="1" applyFont="1" applyAlignment="1">
      <alignment horizontal="left" vertical="top" wrapText="1"/>
    </xf>
    <xf numFmtId="0" fontId="1" fillId="0" borderId="67" xfId="0" applyFont="1" applyBorder="1" applyAlignment="1">
      <alignment horizontal="center" vertical="top" wrapText="1"/>
    </xf>
    <xf numFmtId="0" fontId="0" fillId="0" borderId="71" xfId="0" applyBorder="1"/>
    <xf numFmtId="0" fontId="0" fillId="0" borderId="72" xfId="0" applyBorder="1"/>
    <xf numFmtId="0" fontId="0" fillId="0" borderId="71" xfId="0" pivotButton="1" applyBorder="1"/>
    <xf numFmtId="0" fontId="0" fillId="0" borderId="73" xfId="0" applyBorder="1"/>
    <xf numFmtId="0" fontId="0" fillId="0" borderId="74" xfId="0" applyBorder="1"/>
    <xf numFmtId="0" fontId="0" fillId="0" borderId="75" xfId="0" applyBorder="1"/>
    <xf numFmtId="0" fontId="1" fillId="0" borderId="0" xfId="0" applyFont="1" applyAlignment="1">
      <alignment vertical="top" wrapText="1"/>
    </xf>
    <xf numFmtId="0" fontId="41" fillId="23" borderId="8" xfId="0" applyFont="1" applyFill="1" applyBorder="1" applyAlignment="1">
      <alignment vertical="top" wrapText="1"/>
    </xf>
    <xf numFmtId="0" fontId="41" fillId="23" borderId="1" xfId="0" applyFont="1" applyFill="1" applyBorder="1" applyAlignment="1">
      <alignment vertical="top" wrapText="1"/>
    </xf>
    <xf numFmtId="0" fontId="41" fillId="23" borderId="5" xfId="0" applyFont="1" applyFill="1" applyBorder="1" applyAlignment="1">
      <alignment vertical="top" wrapText="1"/>
    </xf>
    <xf numFmtId="0" fontId="41" fillId="23" borderId="23" xfId="0" applyFont="1" applyFill="1" applyBorder="1" applyAlignment="1">
      <alignment vertical="top" wrapText="1"/>
    </xf>
    <xf numFmtId="0" fontId="41" fillId="23" borderId="0" xfId="0" applyFont="1" applyFill="1" applyAlignment="1">
      <alignment vertical="top" wrapText="1"/>
    </xf>
    <xf numFmtId="0" fontId="41" fillId="23" borderId="2" xfId="0" applyFont="1" applyFill="1" applyBorder="1" applyAlignment="1">
      <alignment vertical="top" wrapText="1"/>
    </xf>
    <xf numFmtId="0" fontId="38" fillId="0" borderId="20" xfId="0" applyFont="1" applyBorder="1" applyAlignment="1">
      <alignment vertical="top" wrapText="1"/>
    </xf>
    <xf numFmtId="0" fontId="0" fillId="0" borderId="31" xfId="0" applyBorder="1" applyAlignment="1">
      <alignment horizontal="center" vertical="top" wrapText="1"/>
    </xf>
    <xf numFmtId="0" fontId="0" fillId="0" borderId="32" xfId="0" applyBorder="1" applyAlignment="1">
      <alignment horizontal="center" vertical="top" wrapText="1"/>
    </xf>
    <xf numFmtId="0" fontId="0" fillId="0" borderId="7" xfId="0" applyBorder="1" applyAlignment="1">
      <alignment horizontal="center" vertical="top" wrapText="1"/>
    </xf>
    <xf numFmtId="0" fontId="0" fillId="0" borderId="10" xfId="0" applyBorder="1" applyAlignment="1">
      <alignment horizontal="center" vertical="top" wrapText="1"/>
    </xf>
    <xf numFmtId="0" fontId="0" fillId="0" borderId="18" xfId="0" applyBorder="1" applyAlignment="1">
      <alignment horizontal="center" vertical="top" wrapText="1"/>
    </xf>
    <xf numFmtId="0" fontId="0" fillId="0" borderId="15" xfId="0" applyBorder="1" applyAlignment="1">
      <alignment horizontal="center" vertical="top" wrapText="1"/>
    </xf>
    <xf numFmtId="0" fontId="38" fillId="0" borderId="21" xfId="0" applyFont="1" applyBorder="1" applyAlignment="1">
      <alignment horizontal="center" vertical="top" wrapText="1"/>
    </xf>
    <xf numFmtId="0" fontId="38" fillId="0" borderId="22" xfId="0" applyFont="1" applyBorder="1" applyAlignment="1">
      <alignment horizontal="center" vertical="top" wrapText="1"/>
    </xf>
    <xf numFmtId="0" fontId="41" fillId="22" borderId="39" xfId="0" applyFont="1" applyFill="1" applyBorder="1" applyAlignment="1">
      <alignment vertical="top" wrapText="1"/>
    </xf>
    <xf numFmtId="0" fontId="41" fillId="22" borderId="47" xfId="0" applyFont="1" applyFill="1" applyBorder="1" applyAlignment="1">
      <alignment vertical="top" wrapText="1"/>
    </xf>
    <xf numFmtId="0" fontId="41" fillId="22" borderId="48" xfId="0" applyFont="1" applyFill="1" applyBorder="1" applyAlignment="1">
      <alignment vertical="top" wrapText="1"/>
    </xf>
    <xf numFmtId="0" fontId="0" fillId="0" borderId="0" xfId="0" applyAlignment="1">
      <alignment horizontal="center" vertical="top" wrapText="1"/>
    </xf>
    <xf numFmtId="0" fontId="15" fillId="13" borderId="8" xfId="0" applyFont="1" applyFill="1" applyBorder="1"/>
    <xf numFmtId="0" fontId="15" fillId="13" borderId="24" xfId="0" applyFont="1" applyFill="1" applyBorder="1"/>
    <xf numFmtId="0" fontId="15" fillId="13" borderId="3" xfId="0" applyFont="1" applyFill="1" applyBorder="1"/>
    <xf numFmtId="0" fontId="16" fillId="13" borderId="4" xfId="0" applyFont="1" applyFill="1" applyBorder="1"/>
    <xf numFmtId="166" fontId="15" fillId="0" borderId="9" xfId="0" applyNumberFormat="1" applyFont="1" applyBorder="1" applyAlignment="1">
      <alignment horizontal="center"/>
    </xf>
    <xf numFmtId="1" fontId="0" fillId="0" borderId="33" xfId="0" applyNumberFormat="1" applyBorder="1" applyAlignment="1">
      <alignment horizontal="center" wrapText="1"/>
    </xf>
    <xf numFmtId="0" fontId="0" fillId="24" borderId="0" xfId="0" applyFill="1"/>
    <xf numFmtId="0" fontId="41" fillId="24" borderId="0" xfId="0" applyFont="1" applyFill="1"/>
    <xf numFmtId="0" fontId="0" fillId="13" borderId="2" xfId="0" applyFill="1" applyBorder="1"/>
    <xf numFmtId="0" fontId="0" fillId="24" borderId="23" xfId="0" applyFill="1" applyBorder="1"/>
    <xf numFmtId="0" fontId="0" fillId="24" borderId="2" xfId="0" applyFill="1" applyBorder="1"/>
    <xf numFmtId="0" fontId="1" fillId="24" borderId="5" xfId="0" applyFont="1" applyFill="1" applyBorder="1"/>
    <xf numFmtId="0" fontId="1" fillId="24" borderId="2" xfId="0" applyFont="1" applyFill="1" applyBorder="1"/>
    <xf numFmtId="0" fontId="41" fillId="24" borderId="23" xfId="0" applyFont="1" applyFill="1" applyBorder="1"/>
    <xf numFmtId="0" fontId="1" fillId="24" borderId="5" xfId="0" applyFont="1" applyFill="1" applyBorder="1" applyAlignment="1">
      <alignment vertical="justify"/>
    </xf>
    <xf numFmtId="0" fontId="8" fillId="24" borderId="23" xfId="0" applyFont="1" applyFill="1" applyBorder="1" applyAlignment="1">
      <alignment vertical="justify"/>
    </xf>
    <xf numFmtId="0" fontId="1" fillId="24" borderId="2" xfId="0" applyFont="1" applyFill="1" applyBorder="1" applyAlignment="1">
      <alignment vertical="justify"/>
    </xf>
    <xf numFmtId="0" fontId="41" fillId="24" borderId="2" xfId="0" applyFont="1" applyFill="1" applyBorder="1"/>
    <xf numFmtId="0" fontId="0" fillId="24" borderId="24" xfId="0" applyFill="1" applyBorder="1"/>
    <xf numFmtId="0" fontId="0" fillId="24" borderId="4" xfId="0" applyFill="1" applyBorder="1"/>
    <xf numFmtId="0" fontId="48" fillId="16" borderId="8" xfId="0" applyFont="1" applyFill="1" applyBorder="1"/>
    <xf numFmtId="0" fontId="48" fillId="7" borderId="8" xfId="0" applyFont="1" applyFill="1" applyBorder="1" applyAlignment="1">
      <alignment vertical="justify"/>
    </xf>
    <xf numFmtId="0" fontId="48" fillId="16" borderId="8" xfId="0" applyFont="1" applyFill="1" applyBorder="1" applyAlignment="1">
      <alignment horizontal="left"/>
    </xf>
    <xf numFmtId="0" fontId="2" fillId="0" borderId="0" xfId="0" applyFont="1" applyAlignment="1">
      <alignment vertical="top" wrapText="1"/>
    </xf>
    <xf numFmtId="0" fontId="0" fillId="0" borderId="28" xfId="0" applyBorder="1"/>
    <xf numFmtId="0" fontId="0" fillId="0" borderId="23" xfId="0" applyBorder="1" applyAlignment="1">
      <alignment horizontal="center"/>
    </xf>
    <xf numFmtId="9" fontId="16" fillId="0" borderId="42" xfId="5" applyFont="1" applyBorder="1" applyAlignment="1" applyProtection="1">
      <alignment horizontal="center"/>
    </xf>
    <xf numFmtId="9" fontId="16" fillId="0" borderId="31" xfId="5" applyFont="1" applyBorder="1" applyAlignment="1" applyProtection="1">
      <alignment horizontal="center"/>
    </xf>
    <xf numFmtId="166" fontId="16" fillId="0" borderId="31" xfId="0" applyNumberFormat="1" applyFont="1" applyBorder="1" applyAlignment="1">
      <alignment horizontal="center"/>
    </xf>
    <xf numFmtId="0" fontId="0" fillId="0" borderId="29" xfId="0" applyBorder="1"/>
    <xf numFmtId="9" fontId="16" fillId="0" borderId="7" xfId="5" applyFont="1" applyBorder="1" applyAlignment="1" applyProtection="1">
      <alignment horizontal="center"/>
    </xf>
    <xf numFmtId="166" fontId="16" fillId="0" borderId="7" xfId="0" applyNumberFormat="1" applyFont="1" applyBorder="1" applyAlignment="1">
      <alignment horizontal="center"/>
    </xf>
    <xf numFmtId="0" fontId="1" fillId="0" borderId="23" xfId="0" applyFont="1" applyBorder="1" applyAlignment="1">
      <alignment horizontal="center"/>
    </xf>
    <xf numFmtId="9" fontId="16" fillId="0" borderId="43" xfId="5" applyFont="1" applyBorder="1" applyAlignment="1" applyProtection="1">
      <alignment horizontal="center"/>
    </xf>
    <xf numFmtId="9" fontId="16" fillId="0" borderId="18" xfId="5" applyFont="1" applyBorder="1" applyAlignment="1" applyProtection="1">
      <alignment horizontal="center"/>
    </xf>
    <xf numFmtId="166" fontId="16" fillId="0" borderId="18" xfId="0" applyNumberFormat="1" applyFont="1" applyBorder="1" applyAlignment="1">
      <alignment horizontal="center"/>
    </xf>
    <xf numFmtId="0" fontId="16" fillId="0" borderId="23" xfId="0" applyFont="1" applyBorder="1" applyAlignment="1">
      <alignment horizontal="center"/>
    </xf>
    <xf numFmtId="0" fontId="16" fillId="0" borderId="0" xfId="0" applyFont="1" applyAlignment="1">
      <alignment horizontal="center"/>
    </xf>
    <xf numFmtId="0" fontId="47" fillId="13" borderId="23" xfId="0" applyFont="1" applyFill="1" applyBorder="1" applyAlignment="1">
      <alignment vertical="center"/>
    </xf>
    <xf numFmtId="0" fontId="0" fillId="0" borderId="7" xfId="0" applyBorder="1" applyAlignment="1" applyProtection="1">
      <alignment horizontal="center" vertical="top" wrapText="1"/>
      <protection locked="0"/>
    </xf>
    <xf numFmtId="0" fontId="0" fillId="0" borderId="18" xfId="0" applyBorder="1" applyAlignment="1" applyProtection="1">
      <alignment horizontal="center" vertical="top" wrapText="1"/>
      <protection locked="0"/>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wrapText="1"/>
      <protection locked="0"/>
    </xf>
    <xf numFmtId="0" fontId="45" fillId="0" borderId="0" xfId="0" applyFont="1" applyAlignment="1" applyProtection="1">
      <alignment horizontal="center"/>
      <protection locked="0"/>
    </xf>
    <xf numFmtId="9" fontId="0" fillId="0" borderId="0" xfId="0" applyNumberFormat="1" applyAlignment="1" applyProtection="1">
      <alignment vertical="top" wrapText="1"/>
      <protection locked="0"/>
    </xf>
    <xf numFmtId="1" fontId="3" fillId="0" borderId="0" xfId="0" applyNumberFormat="1" applyFont="1" applyAlignment="1" applyProtection="1">
      <alignment horizontal="center" vertical="top" wrapText="1"/>
      <protection locked="0"/>
    </xf>
    <xf numFmtId="169" fontId="0" fillId="0" borderId="0" xfId="0" applyNumberFormat="1" applyAlignment="1" applyProtection="1">
      <alignment horizontal="center" vertical="top" wrapText="1"/>
      <protection locked="0"/>
    </xf>
    <xf numFmtId="9" fontId="3" fillId="0" borderId="0" xfId="0" applyNumberFormat="1"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0" xfId="0" applyFont="1" applyAlignment="1" applyProtection="1">
      <alignment vertical="top" wrapText="1"/>
      <protection locked="0"/>
    </xf>
    <xf numFmtId="0" fontId="1" fillId="2" borderId="14" xfId="0" applyFont="1" applyFill="1" applyBorder="1" applyAlignment="1" applyProtection="1">
      <alignment horizontal="center" vertical="top" wrapText="1"/>
      <protection locked="0"/>
    </xf>
    <xf numFmtId="0" fontId="0" fillId="2" borderId="14" xfId="0" applyFill="1" applyBorder="1" applyAlignment="1" applyProtection="1">
      <alignment horizontal="center" vertical="top" wrapText="1"/>
      <protection locked="0"/>
    </xf>
    <xf numFmtId="0" fontId="0" fillId="0" borderId="67" xfId="0" applyBorder="1" applyAlignment="1" applyProtection="1">
      <alignment horizontal="center" vertical="top" wrapText="1"/>
      <protection locked="0"/>
    </xf>
    <xf numFmtId="0" fontId="0" fillId="0" borderId="67" xfId="0" applyBorder="1" applyAlignment="1" applyProtection="1">
      <alignment vertical="top" wrapText="1"/>
      <protection locked="0"/>
    </xf>
    <xf numFmtId="0" fontId="0" fillId="0" borderId="67" xfId="0" applyBorder="1" applyAlignment="1" applyProtection="1">
      <alignment horizontal="left" vertical="top" wrapText="1"/>
      <protection locked="0"/>
    </xf>
    <xf numFmtId="9" fontId="0" fillId="0" borderId="67" xfId="0" applyNumberFormat="1" applyBorder="1" applyAlignment="1" applyProtection="1">
      <alignment vertical="top" wrapText="1"/>
      <protection locked="0"/>
    </xf>
    <xf numFmtId="0" fontId="0" fillId="0" borderId="68" xfId="0" applyBorder="1" applyAlignment="1" applyProtection="1">
      <alignment vertical="top" wrapText="1"/>
      <protection locked="0"/>
    </xf>
    <xf numFmtId="0" fontId="0" fillId="2" borderId="44" xfId="0" applyFill="1" applyBorder="1" applyAlignment="1" applyProtection="1">
      <alignment vertical="top" wrapText="1"/>
      <protection locked="0"/>
    </xf>
    <xf numFmtId="0" fontId="33" fillId="3" borderId="67" xfId="0" applyFont="1" applyFill="1" applyBorder="1" applyAlignment="1" applyProtection="1">
      <alignment horizontal="left" vertical="top" wrapText="1"/>
      <protection locked="0"/>
    </xf>
    <xf numFmtId="0" fontId="33" fillId="3" borderId="67" xfId="0" applyFont="1" applyFill="1" applyBorder="1" applyAlignment="1" applyProtection="1">
      <alignment vertical="top" wrapText="1"/>
      <protection locked="0"/>
    </xf>
    <xf numFmtId="0" fontId="2" fillId="3" borderId="67" xfId="0" applyFont="1" applyFill="1" applyBorder="1" applyAlignment="1" applyProtection="1">
      <alignment horizontal="center" vertical="top" wrapText="1"/>
      <protection locked="0"/>
    </xf>
    <xf numFmtId="9" fontId="1" fillId="0" borderId="67" xfId="0" applyNumberFormat="1" applyFont="1" applyBorder="1" applyAlignment="1" applyProtection="1">
      <alignment horizontal="left" vertical="top" wrapText="1"/>
      <protection locked="0"/>
    </xf>
    <xf numFmtId="0" fontId="1" fillId="0" borderId="67" xfId="0" applyFont="1" applyBorder="1" applyAlignment="1" applyProtection="1">
      <alignment horizontal="left" vertical="top" wrapText="1"/>
      <protection locked="0"/>
    </xf>
    <xf numFmtId="0" fontId="3" fillId="0" borderId="67" xfId="0" applyFont="1" applyBorder="1" applyAlignment="1" applyProtection="1">
      <alignment horizontal="center" vertical="top" wrapText="1"/>
      <protection locked="0"/>
    </xf>
    <xf numFmtId="0" fontId="3" fillId="2" borderId="67" xfId="0" applyFont="1" applyFill="1" applyBorder="1" applyAlignment="1" applyProtection="1">
      <alignment horizontal="center" vertical="top" wrapText="1"/>
      <protection locked="0"/>
    </xf>
    <xf numFmtId="169" fontId="0" fillId="0" borderId="0" xfId="11" applyNumberFormat="1" applyFont="1" applyAlignment="1" applyProtection="1">
      <alignment horizontal="center" vertical="top" wrapText="1"/>
      <protection locked="0"/>
    </xf>
    <xf numFmtId="169" fontId="0" fillId="0" borderId="67" xfId="11" applyNumberFormat="1" applyFont="1" applyBorder="1" applyAlignment="1" applyProtection="1">
      <alignment horizontal="center" vertical="top" wrapText="1"/>
    </xf>
    <xf numFmtId="169" fontId="1" fillId="0" borderId="67" xfId="11" applyNumberFormat="1" applyFont="1" applyBorder="1" applyAlignment="1" applyProtection="1">
      <alignment horizontal="center" vertical="top" wrapText="1"/>
    </xf>
    <xf numFmtId="0" fontId="1" fillId="0" borderId="7" xfId="0" applyFont="1" applyBorder="1" applyAlignment="1" applyProtection="1">
      <alignment horizontal="center" vertical="top" wrapText="1"/>
      <protection locked="0"/>
    </xf>
    <xf numFmtId="0" fontId="11" fillId="13" borderId="23" xfId="0" applyFont="1" applyFill="1" applyBorder="1"/>
    <xf numFmtId="0" fontId="12" fillId="13" borderId="0" xfId="0" applyFont="1" applyFill="1"/>
    <xf numFmtId="0" fontId="0" fillId="13" borderId="0" xfId="0" applyFill="1"/>
    <xf numFmtId="0" fontId="0" fillId="20" borderId="46" xfId="0" applyFill="1" applyBorder="1" applyAlignment="1">
      <alignment horizontal="center" vertical="center" wrapText="1"/>
    </xf>
    <xf numFmtId="166" fontId="12" fillId="0" borderId="36" xfId="0" applyNumberFormat="1" applyFont="1" applyBorder="1" applyProtection="1">
      <protection locked="0"/>
    </xf>
    <xf numFmtId="166" fontId="12" fillId="0" borderId="49" xfId="0" applyNumberFormat="1" applyFont="1" applyBorder="1"/>
    <xf numFmtId="166" fontId="12" fillId="0" borderId="10" xfId="0" applyNumberFormat="1" applyFont="1" applyBorder="1" applyProtection="1">
      <protection locked="0"/>
    </xf>
    <xf numFmtId="0" fontId="5" fillId="15" borderId="0" xfId="0" applyFont="1" applyFill="1" applyProtection="1">
      <protection locked="0"/>
    </xf>
    <xf numFmtId="0" fontId="4" fillId="15" borderId="0" xfId="0" applyFont="1" applyFill="1"/>
    <xf numFmtId="0" fontId="5" fillId="15" borderId="3" xfId="0" applyFont="1" applyFill="1" applyBorder="1" applyProtection="1">
      <protection locked="0"/>
    </xf>
    <xf numFmtId="0" fontId="5" fillId="15" borderId="3" xfId="0" applyFont="1" applyFill="1" applyBorder="1" applyAlignment="1">
      <alignment horizontal="left"/>
    </xf>
    <xf numFmtId="0" fontId="1" fillId="3" borderId="23" xfId="0" applyFont="1" applyFill="1" applyBorder="1" applyAlignment="1">
      <alignment horizontal="left"/>
    </xf>
    <xf numFmtId="0" fontId="2" fillId="3" borderId="8" xfId="0" applyFont="1" applyFill="1" applyBorder="1" applyAlignment="1">
      <alignment horizontal="left"/>
    </xf>
    <xf numFmtId="0" fontId="5" fillId="3" borderId="1" xfId="0" applyFont="1" applyFill="1" applyBorder="1" applyProtection="1">
      <protection locked="0"/>
    </xf>
    <xf numFmtId="0" fontId="1" fillId="3" borderId="24" xfId="2" applyFont="1" applyFill="1" applyBorder="1" applyAlignment="1" applyProtection="1">
      <alignment horizontal="left"/>
    </xf>
    <xf numFmtId="0" fontId="1" fillId="21" borderId="46" xfId="0" applyFont="1" applyFill="1" applyBorder="1" applyAlignment="1">
      <alignment horizontal="center" wrapText="1"/>
    </xf>
    <xf numFmtId="0" fontId="1" fillId="19" borderId="45" xfId="0" applyFont="1" applyFill="1" applyBorder="1" applyAlignment="1">
      <alignment horizontal="center" wrapText="1"/>
    </xf>
    <xf numFmtId="0" fontId="1" fillId="19" borderId="38" xfId="0" applyFont="1" applyFill="1" applyBorder="1" applyAlignment="1">
      <alignment horizontal="center" wrapText="1"/>
    </xf>
    <xf numFmtId="0" fontId="4" fillId="0" borderId="0" xfId="0" applyFont="1"/>
    <xf numFmtId="0" fontId="5" fillId="0" borderId="0" xfId="0" applyFont="1" applyAlignment="1" applyProtection="1">
      <alignment horizontal="right"/>
      <protection locked="0"/>
    </xf>
    <xf numFmtId="0" fontId="5" fillId="0" borderId="0" xfId="0" applyFont="1" applyAlignment="1" applyProtection="1">
      <alignment wrapText="1"/>
      <protection locked="0"/>
    </xf>
    <xf numFmtId="0" fontId="5" fillId="0" borderId="0" xfId="0" applyFont="1" applyProtection="1">
      <protection locked="0"/>
    </xf>
    <xf numFmtId="3" fontId="12" fillId="0" borderId="0" xfId="0" applyNumberFormat="1" applyFont="1"/>
    <xf numFmtId="0" fontId="44" fillId="0" borderId="0" xfId="0" applyFont="1" applyAlignment="1">
      <alignment horizontal="center"/>
    </xf>
    <xf numFmtId="0" fontId="12" fillId="0" borderId="0" xfId="0" applyFont="1" applyProtection="1">
      <protection locked="0"/>
    </xf>
    <xf numFmtId="0" fontId="16" fillId="0" borderId="0" xfId="0" applyFont="1" applyAlignment="1">
      <alignment vertical="top" wrapText="1"/>
    </xf>
    <xf numFmtId="0" fontId="16" fillId="0" borderId="0" xfId="0" applyFont="1" applyAlignment="1">
      <alignment wrapText="1"/>
    </xf>
    <xf numFmtId="0" fontId="4" fillId="15" borderId="2" xfId="0" applyFont="1" applyFill="1" applyBorder="1"/>
    <xf numFmtId="0" fontId="5" fillId="15" borderId="4" xfId="0" applyFont="1" applyFill="1" applyBorder="1" applyAlignment="1">
      <alignment horizontal="left"/>
    </xf>
    <xf numFmtId="14" fontId="0" fillId="0" borderId="37" xfId="0" applyNumberFormat="1" applyBorder="1" applyProtection="1">
      <protection locked="0"/>
    </xf>
    <xf numFmtId="14" fontId="0" fillId="0" borderId="48" xfId="0" applyNumberFormat="1" applyBorder="1" applyProtection="1">
      <protection locked="0"/>
    </xf>
    <xf numFmtId="1" fontId="0" fillId="0" borderId="34" xfId="0" applyNumberFormat="1" applyBorder="1" applyAlignment="1">
      <alignment horizontal="center" wrapText="1"/>
    </xf>
    <xf numFmtId="166" fontId="12" fillId="16" borderId="36" xfId="0" applyNumberFormat="1" applyFont="1" applyFill="1" applyBorder="1"/>
    <xf numFmtId="0" fontId="12" fillId="3" borderId="23" xfId="0" applyFont="1" applyFill="1" applyBorder="1" applyAlignment="1">
      <alignment horizontal="left"/>
    </xf>
    <xf numFmtId="0" fontId="12" fillId="13" borderId="0" xfId="0" applyFont="1" applyFill="1" applyAlignment="1" applyProtection="1">
      <alignment horizontal="left"/>
      <protection locked="0"/>
    </xf>
    <xf numFmtId="0" fontId="0" fillId="3" borderId="0" xfId="0" applyFill="1" applyProtection="1">
      <protection locked="0"/>
    </xf>
    <xf numFmtId="166" fontId="12" fillId="13" borderId="0" xfId="0" applyNumberFormat="1" applyFont="1" applyFill="1" applyProtection="1">
      <protection locked="0"/>
    </xf>
    <xf numFmtId="168" fontId="12" fillId="13" borderId="0" xfId="0" applyNumberFormat="1" applyFont="1" applyFill="1" applyProtection="1">
      <protection locked="0"/>
    </xf>
    <xf numFmtId="0" fontId="14" fillId="3" borderId="0" xfId="0" applyFont="1" applyFill="1" applyProtection="1">
      <protection locked="0"/>
    </xf>
    <xf numFmtId="0" fontId="12" fillId="3" borderId="0" xfId="0" applyFont="1" applyFill="1" applyProtection="1">
      <protection locked="0"/>
    </xf>
    <xf numFmtId="0" fontId="12" fillId="3" borderId="2" xfId="0" applyFont="1" applyFill="1" applyBorder="1" applyProtection="1">
      <protection locked="0"/>
    </xf>
    <xf numFmtId="166" fontId="12" fillId="16" borderId="49" xfId="0" applyNumberFormat="1" applyFont="1" applyFill="1" applyBorder="1" applyAlignment="1" applyProtection="1">
      <alignment horizontal="right"/>
      <protection locked="0"/>
    </xf>
    <xf numFmtId="166" fontId="12" fillId="16" borderId="6" xfId="0" applyNumberFormat="1" applyFont="1" applyFill="1" applyBorder="1" applyProtection="1">
      <protection locked="0"/>
    </xf>
    <xf numFmtId="166" fontId="12" fillId="16" borderId="49" xfId="0" applyNumberFormat="1" applyFont="1" applyFill="1" applyBorder="1"/>
    <xf numFmtId="0" fontId="1" fillId="0" borderId="0" xfId="0" applyFont="1" applyAlignment="1">
      <alignment horizontal="center"/>
    </xf>
    <xf numFmtId="0" fontId="3" fillId="15" borderId="0" xfId="0" applyFont="1" applyFill="1"/>
    <xf numFmtId="0" fontId="0" fillId="15" borderId="0" xfId="0" applyFill="1"/>
    <xf numFmtId="0" fontId="0" fillId="13" borderId="3" xfId="0" applyFill="1" applyBorder="1"/>
    <xf numFmtId="0" fontId="1" fillId="0" borderId="67" xfId="0" applyFont="1" applyBorder="1" applyAlignment="1" applyProtection="1">
      <alignment vertical="top" wrapText="1"/>
      <protection locked="0"/>
    </xf>
    <xf numFmtId="166" fontId="14" fillId="0" borderId="83" xfId="0" applyNumberFormat="1" applyFont="1" applyBorder="1"/>
    <xf numFmtId="166" fontId="14" fillId="0" borderId="77" xfId="0" applyNumberFormat="1" applyFont="1" applyBorder="1"/>
    <xf numFmtId="166" fontId="14" fillId="0" borderId="81" xfId="0" applyNumberFormat="1" applyFont="1" applyBorder="1"/>
    <xf numFmtId="166" fontId="12" fillId="0" borderId="48" xfId="0" applyNumberFormat="1" applyFont="1" applyBorder="1" applyProtection="1">
      <protection locked="0"/>
    </xf>
    <xf numFmtId="166" fontId="12" fillId="0" borderId="18" xfId="0" applyNumberFormat="1" applyFont="1" applyBorder="1" applyProtection="1">
      <protection locked="0"/>
    </xf>
    <xf numFmtId="166" fontId="12" fillId="0" borderId="15" xfId="0" applyNumberFormat="1" applyFont="1" applyBorder="1"/>
    <xf numFmtId="166" fontId="12" fillId="0" borderId="15" xfId="0" applyNumberFormat="1" applyFont="1" applyBorder="1" applyProtection="1">
      <protection locked="0"/>
    </xf>
    <xf numFmtId="166" fontId="12" fillId="0" borderId="48" xfId="0" applyNumberFormat="1" applyFont="1" applyBorder="1"/>
    <xf numFmtId="0" fontId="5" fillId="13" borderId="0" xfId="0" applyFont="1" applyFill="1" applyAlignment="1" applyProtection="1">
      <alignment horizontal="center" wrapText="1"/>
      <protection locked="0"/>
    </xf>
    <xf numFmtId="14" fontId="1" fillId="0" borderId="49" xfId="0" applyNumberFormat="1" applyFont="1" applyBorder="1" applyProtection="1">
      <protection locked="0"/>
    </xf>
    <xf numFmtId="14" fontId="1" fillId="0" borderId="36" xfId="0" applyNumberFormat="1" applyFont="1" applyBorder="1" applyProtection="1">
      <protection locked="0"/>
    </xf>
    <xf numFmtId="1" fontId="0" fillId="0" borderId="82" xfId="0" applyNumberFormat="1" applyBorder="1" applyAlignment="1">
      <alignment horizontal="center" wrapText="1"/>
    </xf>
    <xf numFmtId="37" fontId="11" fillId="3" borderId="54" xfId="0" applyNumberFormat="1" applyFont="1" applyFill="1" applyBorder="1" applyAlignment="1">
      <alignment horizontal="left"/>
    </xf>
    <xf numFmtId="0" fontId="2" fillId="2" borderId="39" xfId="0" applyFont="1" applyFill="1" applyBorder="1" applyAlignment="1">
      <alignment horizontal="left"/>
    </xf>
    <xf numFmtId="0" fontId="2" fillId="2" borderId="32" xfId="0" applyFont="1" applyFill="1" applyBorder="1" applyAlignment="1">
      <alignment horizontal="left"/>
    </xf>
    <xf numFmtId="166" fontId="12" fillId="25" borderId="47" xfId="0" applyNumberFormat="1" applyFont="1" applyFill="1" applyBorder="1" applyAlignment="1" applyProtection="1">
      <alignment horizontal="right"/>
      <protection locked="0"/>
    </xf>
    <xf numFmtId="166" fontId="12" fillId="25" borderId="7" xfId="0" applyNumberFormat="1" applyFont="1" applyFill="1" applyBorder="1" applyAlignment="1" applyProtection="1">
      <alignment horizontal="right"/>
      <protection locked="0"/>
    </xf>
    <xf numFmtId="166" fontId="12" fillId="25" borderId="10" xfId="0" applyNumberFormat="1" applyFont="1" applyFill="1" applyBorder="1" applyAlignment="1">
      <alignment horizontal="right"/>
    </xf>
    <xf numFmtId="166" fontId="12" fillId="25" borderId="7" xfId="0" applyNumberFormat="1" applyFont="1" applyFill="1" applyBorder="1" applyProtection="1">
      <protection locked="0"/>
    </xf>
    <xf numFmtId="166" fontId="12" fillId="25" borderId="10" xfId="0" applyNumberFormat="1" applyFont="1" applyFill="1" applyBorder="1"/>
    <xf numFmtId="166" fontId="12" fillId="25" borderId="49" xfId="0" applyNumberFormat="1" applyFont="1" applyFill="1" applyBorder="1"/>
    <xf numFmtId="0" fontId="1" fillId="24" borderId="2" xfId="0" applyFont="1" applyFill="1" applyBorder="1" applyAlignment="1">
      <alignment wrapText="1"/>
    </xf>
    <xf numFmtId="37" fontId="11" fillId="3" borderId="47" xfId="2" applyNumberFormat="1" applyFont="1" applyFill="1" applyBorder="1" applyAlignment="1" applyProtection="1">
      <alignment horizontal="left" vertical="top" wrapText="1"/>
    </xf>
    <xf numFmtId="37" fontId="11" fillId="3" borderId="49" xfId="2" applyNumberFormat="1" applyFont="1" applyFill="1" applyBorder="1" applyAlignment="1" applyProtection="1">
      <alignment horizontal="left" wrapText="1"/>
    </xf>
    <xf numFmtId="37" fontId="11" fillId="3" borderId="47" xfId="2" applyNumberFormat="1" applyFont="1" applyFill="1" applyBorder="1" applyAlignment="1" applyProtection="1">
      <alignment wrapText="1"/>
    </xf>
    <xf numFmtId="0" fontId="51" fillId="0" borderId="0" xfId="0" applyFont="1" applyAlignment="1" applyProtection="1">
      <alignment vertical="center"/>
      <protection locked="0"/>
    </xf>
    <xf numFmtId="0" fontId="53" fillId="0" borderId="0" xfId="0" applyFont="1"/>
    <xf numFmtId="0" fontId="54" fillId="0" borderId="7" xfId="0" applyFont="1" applyBorder="1" applyAlignment="1" applyProtection="1">
      <alignment horizontal="left" vertical="top" wrapText="1"/>
      <protection locked="0"/>
    </xf>
    <xf numFmtId="0" fontId="0" fillId="26" borderId="14" xfId="0" applyFill="1" applyBorder="1" applyAlignment="1" applyProtection="1">
      <alignment horizontal="left" vertical="top" wrapText="1"/>
      <protection locked="0"/>
    </xf>
    <xf numFmtId="0" fontId="51" fillId="0" borderId="0" xfId="0" applyFont="1" applyAlignment="1" applyProtection="1">
      <alignment horizontal="left" vertical="top" wrapText="1"/>
      <protection locked="0"/>
    </xf>
    <xf numFmtId="0" fontId="54" fillId="0" borderId="7" xfId="0" applyFont="1" applyBorder="1" applyAlignment="1" applyProtection="1">
      <alignment vertical="top" wrapText="1"/>
      <protection locked="0"/>
    </xf>
    <xf numFmtId="0" fontId="51" fillId="0" borderId="7" xfId="0" applyFont="1" applyBorder="1" applyAlignment="1" applyProtection="1">
      <alignment vertical="top" wrapText="1"/>
      <protection locked="0"/>
    </xf>
    <xf numFmtId="0" fontId="51" fillId="26" borderId="7" xfId="0" applyFont="1" applyFill="1" applyBorder="1" applyAlignment="1" applyProtection="1">
      <alignment horizontal="left" vertical="top"/>
      <protection locked="0"/>
    </xf>
    <xf numFmtId="0" fontId="54" fillId="26" borderId="7" xfId="0" applyFont="1" applyFill="1" applyBorder="1" applyAlignment="1" applyProtection="1">
      <alignment horizontal="left" vertical="top"/>
      <protection locked="0"/>
    </xf>
    <xf numFmtId="0" fontId="54" fillId="26" borderId="7" xfId="0" applyFont="1" applyFill="1" applyBorder="1" applyAlignment="1" applyProtection="1">
      <alignment horizontal="right" vertical="top"/>
      <protection locked="0"/>
    </xf>
    <xf numFmtId="0" fontId="55" fillId="0" borderId="0" xfId="0" applyFont="1"/>
    <xf numFmtId="0" fontId="1" fillId="19" borderId="46" xfId="0" applyFont="1" applyFill="1" applyBorder="1" applyAlignment="1">
      <alignment horizontal="center" wrapText="1"/>
    </xf>
    <xf numFmtId="0" fontId="15" fillId="13" borderId="1" xfId="0" applyFont="1" applyFill="1" applyBorder="1"/>
    <xf numFmtId="0" fontId="16" fillId="13" borderId="5" xfId="0" applyFont="1" applyFill="1" applyBorder="1"/>
    <xf numFmtId="166" fontId="15" fillId="0" borderId="34" xfId="0" applyNumberFormat="1" applyFont="1" applyBorder="1" applyAlignment="1">
      <alignment horizontal="center"/>
    </xf>
    <xf numFmtId="0" fontId="2" fillId="2" borderId="16" xfId="0" applyFont="1" applyFill="1" applyBorder="1" applyAlignment="1">
      <alignment horizontal="center" wrapText="1"/>
    </xf>
    <xf numFmtId="1" fontId="0" fillId="0" borderId="12" xfId="0" applyNumberFormat="1" applyBorder="1" applyAlignment="1">
      <alignment horizontal="center" wrapText="1"/>
    </xf>
    <xf numFmtId="1" fontId="0" fillId="0" borderId="57" xfId="0" applyNumberFormat="1" applyBorder="1" applyAlignment="1">
      <alignment horizontal="center" wrapText="1"/>
    </xf>
    <xf numFmtId="1" fontId="0" fillId="0" borderId="76" xfId="0" applyNumberFormat="1" applyBorder="1" applyAlignment="1">
      <alignment horizontal="center" wrapText="1"/>
    </xf>
    <xf numFmtId="0" fontId="0" fillId="21" borderId="53" xfId="0" applyFill="1" applyBorder="1" applyAlignment="1">
      <alignment horizontal="center" wrapText="1"/>
    </xf>
    <xf numFmtId="166" fontId="12" fillId="0" borderId="13" xfId="0" applyNumberFormat="1" applyFont="1" applyBorder="1"/>
    <xf numFmtId="166" fontId="12" fillId="0" borderId="51" xfId="0" applyNumberFormat="1" applyFont="1" applyBorder="1"/>
    <xf numFmtId="166" fontId="14" fillId="0" borderId="84" xfId="0" applyNumberFormat="1" applyFont="1" applyBorder="1"/>
    <xf numFmtId="0" fontId="1" fillId="27" borderId="88" xfId="2" applyFont="1" applyFill="1" applyBorder="1" applyAlignment="1" applyProtection="1">
      <alignment horizontal="left"/>
    </xf>
    <xf numFmtId="0" fontId="14" fillId="27" borderId="89" xfId="0" applyFont="1" applyFill="1" applyBorder="1" applyAlignment="1">
      <alignment horizontal="left"/>
    </xf>
    <xf numFmtId="0" fontId="14" fillId="27" borderId="90" xfId="0" applyFont="1" applyFill="1" applyBorder="1"/>
    <xf numFmtId="170" fontId="12" fillId="0" borderId="28" xfId="0" applyNumberFormat="1" applyFont="1" applyBorder="1" applyProtection="1">
      <protection locked="0"/>
    </xf>
    <xf numFmtId="170" fontId="12" fillId="0" borderId="9" xfId="0" applyNumberFormat="1" applyFont="1" applyBorder="1" applyProtection="1">
      <protection locked="0"/>
    </xf>
    <xf numFmtId="170" fontId="0" fillId="0" borderId="33" xfId="0" applyNumberFormat="1" applyBorder="1"/>
    <xf numFmtId="170" fontId="44" fillId="0" borderId="33" xfId="0" applyNumberFormat="1" applyFont="1" applyBorder="1" applyAlignment="1">
      <alignment horizontal="center"/>
    </xf>
    <xf numFmtId="170" fontId="1" fillId="0" borderId="33" xfId="0" applyNumberFormat="1" applyFont="1" applyBorder="1"/>
    <xf numFmtId="170" fontId="12" fillId="0" borderId="33" xfId="0" applyNumberFormat="1" applyFont="1" applyBorder="1" applyProtection="1">
      <protection locked="0"/>
    </xf>
    <xf numFmtId="170" fontId="12" fillId="0" borderId="82" xfId="0" applyNumberFormat="1" applyFont="1" applyBorder="1" applyProtection="1">
      <protection locked="0"/>
    </xf>
    <xf numFmtId="170" fontId="12" fillId="27" borderId="87" xfId="0" applyNumberFormat="1" applyFont="1" applyFill="1" applyBorder="1" applyProtection="1">
      <protection locked="0"/>
    </xf>
    <xf numFmtId="0" fontId="1" fillId="28" borderId="88" xfId="2" applyFont="1" applyFill="1" applyBorder="1" applyAlignment="1" applyProtection="1">
      <alignment horizontal="left"/>
    </xf>
    <xf numFmtId="0" fontId="14" fillId="28" borderId="89" xfId="0" applyFont="1" applyFill="1" applyBorder="1" applyAlignment="1">
      <alignment horizontal="left"/>
    </xf>
    <xf numFmtId="0" fontId="14" fillId="28" borderId="90" xfId="0" applyFont="1" applyFill="1" applyBorder="1"/>
    <xf numFmtId="170" fontId="12" fillId="28" borderId="87" xfId="0" applyNumberFormat="1" applyFont="1" applyFill="1" applyBorder="1" applyProtection="1">
      <protection locked="0"/>
    </xf>
    <xf numFmtId="0" fontId="1" fillId="27" borderId="26" xfId="2" applyFont="1" applyFill="1" applyBorder="1" applyAlignment="1" applyProtection="1">
      <alignment horizontal="left"/>
    </xf>
    <xf numFmtId="0" fontId="14" fillId="27" borderId="57" xfId="0" applyFont="1" applyFill="1" applyBorder="1" applyAlignment="1">
      <alignment horizontal="left"/>
    </xf>
    <xf numFmtId="0" fontId="14" fillId="27" borderId="40" xfId="0" applyFont="1" applyFill="1" applyBorder="1"/>
    <xf numFmtId="170" fontId="12" fillId="27" borderId="33" xfId="0" applyNumberFormat="1" applyFont="1" applyFill="1" applyBorder="1" applyProtection="1">
      <protection locked="0"/>
    </xf>
    <xf numFmtId="0" fontId="48" fillId="0" borderId="23" xfId="0" applyFont="1" applyBorder="1" applyAlignment="1">
      <alignment vertical="justify"/>
    </xf>
    <xf numFmtId="0" fontId="51" fillId="0" borderId="7" xfId="0" applyFont="1" applyBorder="1" applyAlignment="1" applyProtection="1">
      <alignment horizontal="left" vertical="top" wrapText="1"/>
      <protection locked="0"/>
    </xf>
    <xf numFmtId="0" fontId="51" fillId="26" borderId="14" xfId="0" applyFont="1" applyFill="1" applyBorder="1" applyAlignment="1" applyProtection="1">
      <alignment horizontal="left" vertical="top" wrapText="1"/>
      <protection locked="0"/>
    </xf>
    <xf numFmtId="0" fontId="1" fillId="17" borderId="7" xfId="0" applyFont="1" applyFill="1" applyBorder="1" applyAlignment="1">
      <alignment vertical="justify"/>
    </xf>
    <xf numFmtId="0" fontId="1" fillId="0" borderId="7" xfId="0" applyFont="1" applyBorder="1" applyAlignment="1">
      <alignment horizontal="center" vertical="justify"/>
    </xf>
    <xf numFmtId="0" fontId="1" fillId="0" borderId="7" xfId="0" applyFont="1" applyBorder="1" applyAlignment="1">
      <alignment vertical="justify"/>
    </xf>
    <xf numFmtId="0" fontId="1" fillId="15" borderId="7" xfId="0" applyFont="1" applyFill="1" applyBorder="1" applyAlignment="1">
      <alignment horizontal="center"/>
    </xf>
    <xf numFmtId="0" fontId="1" fillId="0" borderId="7" xfId="0" applyFont="1" applyBorder="1" applyAlignment="1">
      <alignment horizontal="center"/>
    </xf>
    <xf numFmtId="0" fontId="1" fillId="0" borderId="7" xfId="0" applyFont="1" applyBorder="1" applyAlignment="1">
      <alignment vertical="justify" wrapText="1"/>
    </xf>
    <xf numFmtId="0" fontId="1" fillId="0" borderId="0" xfId="0" applyFont="1" applyAlignment="1">
      <alignment vertical="justify"/>
    </xf>
    <xf numFmtId="0" fontId="1" fillId="2" borderId="1" xfId="2" applyFont="1" applyFill="1" applyBorder="1" applyAlignment="1" applyProtection="1"/>
    <xf numFmtId="0" fontId="1" fillId="15" borderId="0" xfId="2" applyFont="1" applyFill="1" applyBorder="1" applyAlignment="1" applyProtection="1"/>
    <xf numFmtId="0" fontId="2" fillId="2" borderId="3" xfId="0" applyFont="1" applyFill="1" applyBorder="1"/>
    <xf numFmtId="0" fontId="2" fillId="15" borderId="3" xfId="0" applyFont="1" applyFill="1" applyBorder="1"/>
    <xf numFmtId="0" fontId="1" fillId="3" borderId="1" xfId="2" applyFont="1" applyFill="1" applyBorder="1" applyAlignment="1" applyProtection="1"/>
    <xf numFmtId="0" fontId="2" fillId="3" borderId="1" xfId="0" applyFont="1" applyFill="1" applyBorder="1"/>
    <xf numFmtId="0" fontId="2" fillId="3" borderId="5" xfId="0" applyFont="1" applyFill="1" applyBorder="1"/>
    <xf numFmtId="0" fontId="2" fillId="3" borderId="0" xfId="0" applyFont="1" applyFill="1"/>
    <xf numFmtId="0" fontId="1" fillId="3" borderId="0" xfId="2" applyFont="1" applyFill="1" applyBorder="1" applyAlignment="1" applyProtection="1"/>
    <xf numFmtId="0" fontId="2" fillId="3" borderId="2" xfId="0" applyFont="1" applyFill="1" applyBorder="1"/>
    <xf numFmtId="0" fontId="2" fillId="3" borderId="3" xfId="0" applyFont="1" applyFill="1" applyBorder="1"/>
    <xf numFmtId="0" fontId="2" fillId="3" borderId="4" xfId="0" applyFont="1" applyFill="1" applyBorder="1"/>
    <xf numFmtId="0" fontId="1" fillId="2" borderId="39" xfId="2" applyFont="1" applyFill="1" applyBorder="1" applyAlignment="1" applyProtection="1">
      <alignment horizontal="center"/>
    </xf>
    <xf numFmtId="0" fontId="1" fillId="2" borderId="32" xfId="2" applyFont="1" applyFill="1" applyBorder="1" applyAlignment="1" applyProtection="1">
      <alignment horizontal="center"/>
    </xf>
    <xf numFmtId="0" fontId="1" fillId="2" borderId="52" xfId="2" applyFont="1" applyFill="1" applyBorder="1" applyAlignment="1" applyProtection="1">
      <alignment horizontal="center"/>
    </xf>
    <xf numFmtId="0" fontId="1" fillId="2" borderId="31" xfId="2" applyFont="1" applyFill="1" applyBorder="1" applyAlignment="1" applyProtection="1">
      <alignment horizontal="center" wrapText="1"/>
    </xf>
    <xf numFmtId="37" fontId="1" fillId="3" borderId="47" xfId="2" applyNumberFormat="1" applyFont="1" applyFill="1" applyBorder="1" applyAlignment="1" applyProtection="1">
      <alignment wrapText="1"/>
    </xf>
    <xf numFmtId="37" fontId="1" fillId="3" borderId="40" xfId="2" applyNumberFormat="1" applyFont="1" applyFill="1" applyBorder="1" applyAlignment="1" applyProtection="1">
      <alignment wrapText="1"/>
    </xf>
    <xf numFmtId="37" fontId="1" fillId="3" borderId="48" xfId="2" applyNumberFormat="1" applyFont="1" applyFill="1" applyBorder="1" applyAlignment="1" applyProtection="1">
      <alignment wrapText="1"/>
    </xf>
    <xf numFmtId="37" fontId="1" fillId="3" borderId="41" xfId="2" applyNumberFormat="1" applyFont="1" applyFill="1" applyBorder="1" applyAlignment="1" applyProtection="1">
      <alignment wrapText="1"/>
    </xf>
    <xf numFmtId="0" fontId="1" fillId="0" borderId="0" xfId="0" applyFont="1" applyAlignment="1">
      <alignment horizontal="right"/>
    </xf>
    <xf numFmtId="0" fontId="2" fillId="0" borderId="0" xfId="0" applyFont="1" applyAlignment="1">
      <alignment horizontal="center"/>
    </xf>
    <xf numFmtId="0" fontId="2" fillId="2" borderId="8" xfId="0" applyFont="1" applyFill="1" applyBorder="1" applyAlignment="1">
      <alignment horizontal="left"/>
    </xf>
    <xf numFmtId="0" fontId="2" fillId="2" borderId="1" xfId="0" applyFont="1" applyFill="1" applyBorder="1" applyAlignment="1">
      <alignment horizontal="left"/>
    </xf>
    <xf numFmtId="0" fontId="2" fillId="2" borderId="5" xfId="0" applyFont="1" applyFill="1" applyBorder="1" applyAlignment="1">
      <alignment horizontal="left"/>
    </xf>
    <xf numFmtId="0" fontId="1" fillId="0" borderId="0" xfId="2" applyFont="1" applyFill="1" applyBorder="1" applyAlignment="1" applyProtection="1">
      <alignment vertical="top" wrapText="1"/>
    </xf>
    <xf numFmtId="0" fontId="1" fillId="0" borderId="0" xfId="2" applyFont="1" applyAlignment="1" applyProtection="1">
      <alignment horizontal="right"/>
    </xf>
    <xf numFmtId="0" fontId="1" fillId="0" borderId="30" xfId="2" applyFont="1" applyBorder="1" applyAlignment="1" applyProtection="1"/>
    <xf numFmtId="0" fontId="1" fillId="4" borderId="7" xfId="0" applyFont="1" applyFill="1" applyBorder="1"/>
    <xf numFmtId="0" fontId="49" fillId="16" borderId="8" xfId="0" applyFont="1" applyFill="1" applyBorder="1" applyAlignment="1">
      <alignment horizontal="center" vertical="center"/>
    </xf>
    <xf numFmtId="0" fontId="49" fillId="16" borderId="5" xfId="0" applyFont="1" applyFill="1" applyBorder="1" applyAlignment="1">
      <alignment horizontal="center" vertical="center"/>
    </xf>
    <xf numFmtId="0" fontId="50" fillId="13" borderId="23" xfId="0" applyFont="1" applyFill="1" applyBorder="1" applyAlignment="1">
      <alignment horizontal="center" vertical="center" wrapText="1"/>
    </xf>
    <xf numFmtId="0" fontId="50" fillId="13" borderId="2" xfId="0" applyFont="1" applyFill="1" applyBorder="1" applyAlignment="1">
      <alignment horizontal="center" vertical="center" wrapText="1"/>
    </xf>
    <xf numFmtId="37" fontId="1" fillId="3" borderId="26" xfId="2" applyNumberFormat="1" applyFont="1" applyFill="1" applyBorder="1" applyAlignment="1" applyProtection="1">
      <alignment horizontal="left"/>
    </xf>
    <xf numFmtId="37" fontId="1" fillId="3" borderId="57" xfId="2" applyNumberFormat="1" applyFont="1" applyFill="1" applyBorder="1" applyAlignment="1" applyProtection="1">
      <alignment horizontal="left"/>
    </xf>
    <xf numFmtId="0" fontId="1" fillId="2" borderId="28" xfId="0" applyFont="1" applyFill="1" applyBorder="1" applyAlignment="1">
      <alignment horizontal="center" wrapText="1"/>
    </xf>
    <xf numFmtId="0" fontId="1" fillId="2" borderId="30" xfId="0" quotePrefix="1" applyFont="1" applyFill="1" applyBorder="1" applyAlignment="1">
      <alignment horizontal="center"/>
    </xf>
    <xf numFmtId="0" fontId="1" fillId="15" borderId="8" xfId="2" applyFont="1" applyFill="1" applyBorder="1" applyAlignment="1" applyProtection="1">
      <alignment horizontal="center" vertical="top" wrapText="1"/>
    </xf>
    <xf numFmtId="0" fontId="1" fillId="15" borderId="1" xfId="2" applyFont="1" applyFill="1" applyBorder="1" applyAlignment="1" applyProtection="1">
      <alignment horizontal="center" vertical="top" wrapText="1"/>
    </xf>
    <xf numFmtId="0" fontId="1" fillId="15" borderId="5" xfId="2" applyFont="1" applyFill="1" applyBorder="1" applyAlignment="1" applyProtection="1">
      <alignment horizontal="center" vertical="top" wrapText="1"/>
    </xf>
    <xf numFmtId="0" fontId="1" fillId="15" borderId="24" xfId="2" applyFont="1" applyFill="1" applyBorder="1" applyAlignment="1" applyProtection="1">
      <alignment horizontal="center" vertical="top" wrapText="1"/>
    </xf>
    <xf numFmtId="0" fontId="1" fillId="15" borderId="3" xfId="2" applyFont="1" applyFill="1" applyBorder="1" applyAlignment="1" applyProtection="1">
      <alignment horizontal="center" vertical="top" wrapText="1"/>
    </xf>
    <xf numFmtId="0" fontId="1" fillId="15" borderId="4" xfId="2" applyFont="1" applyFill="1" applyBorder="1" applyAlignment="1" applyProtection="1">
      <alignment horizontal="center" vertical="top" wrapText="1"/>
    </xf>
    <xf numFmtId="37" fontId="1" fillId="3" borderId="40" xfId="2" applyNumberFormat="1" applyFont="1" applyFill="1" applyBorder="1" applyAlignment="1" applyProtection="1">
      <alignment horizontal="left"/>
    </xf>
    <xf numFmtId="0" fontId="16" fillId="13" borderId="23" xfId="0" applyFont="1" applyFill="1" applyBorder="1" applyAlignment="1">
      <alignment horizontal="left" wrapText="1"/>
    </xf>
    <xf numFmtId="0" fontId="16" fillId="13" borderId="0" xfId="0" applyFont="1" applyFill="1" applyAlignment="1">
      <alignment horizontal="left" wrapText="1"/>
    </xf>
    <xf numFmtId="0" fontId="16" fillId="13" borderId="2" xfId="0" applyFont="1" applyFill="1" applyBorder="1" applyAlignment="1">
      <alignment horizontal="left" wrapText="1"/>
    </xf>
    <xf numFmtId="0" fontId="1" fillId="3" borderId="26" xfId="2" applyFont="1" applyFill="1" applyBorder="1" applyAlignment="1" applyProtection="1">
      <alignment horizontal="left"/>
    </xf>
    <xf numFmtId="0" fontId="1" fillId="3" borderId="57" xfId="2" applyFont="1" applyFill="1" applyBorder="1" applyAlignment="1" applyProtection="1">
      <alignment horizontal="left"/>
    </xf>
    <xf numFmtId="0" fontId="1" fillId="3" borderId="40" xfId="2" applyFont="1" applyFill="1" applyBorder="1" applyAlignment="1" applyProtection="1">
      <alignment horizontal="left"/>
    </xf>
    <xf numFmtId="0" fontId="5" fillId="3" borderId="26" xfId="2" applyFont="1" applyFill="1" applyBorder="1" applyAlignment="1" applyProtection="1">
      <alignment horizontal="left"/>
    </xf>
    <xf numFmtId="0" fontId="5" fillId="3" borderId="57" xfId="2" applyFont="1" applyFill="1" applyBorder="1" applyAlignment="1" applyProtection="1">
      <alignment horizontal="left"/>
    </xf>
    <xf numFmtId="0" fontId="5" fillId="3" borderId="40" xfId="2" applyFont="1" applyFill="1" applyBorder="1" applyAlignment="1" applyProtection="1">
      <alignment horizontal="left"/>
    </xf>
    <xf numFmtId="3" fontId="5" fillId="13" borderId="26" xfId="0" applyNumberFormat="1" applyFont="1" applyFill="1" applyBorder="1" applyAlignment="1">
      <alignment horizontal="left"/>
    </xf>
    <xf numFmtId="3" fontId="5" fillId="13" borderId="57" xfId="0" applyNumberFormat="1" applyFont="1" applyFill="1" applyBorder="1" applyAlignment="1">
      <alignment horizontal="left"/>
    </xf>
    <xf numFmtId="3" fontId="5" fillId="13" borderId="40" xfId="0" applyNumberFormat="1" applyFont="1" applyFill="1" applyBorder="1" applyAlignment="1">
      <alignment horizontal="left"/>
    </xf>
    <xf numFmtId="0" fontId="5" fillId="13" borderId="25" xfId="2" applyFont="1" applyFill="1" applyBorder="1" applyAlignment="1" applyProtection="1">
      <alignment horizontal="left"/>
    </xf>
    <xf numFmtId="0" fontId="5" fillId="13" borderId="16" xfId="2" applyFont="1" applyFill="1" applyBorder="1" applyAlignment="1" applyProtection="1">
      <alignment horizontal="left"/>
    </xf>
    <xf numFmtId="0" fontId="5" fillId="13" borderId="17" xfId="2" applyFont="1" applyFill="1" applyBorder="1" applyAlignment="1" applyProtection="1">
      <alignment horizontal="left"/>
    </xf>
    <xf numFmtId="37" fontId="1" fillId="3" borderId="37" xfId="2" applyNumberFormat="1" applyFont="1" applyFill="1" applyBorder="1" applyAlignment="1" applyProtection="1">
      <alignment horizontal="left"/>
    </xf>
    <xf numFmtId="37" fontId="1" fillId="3" borderId="76" xfId="2" applyNumberFormat="1" applyFont="1" applyFill="1" applyBorder="1" applyAlignment="1" applyProtection="1">
      <alignment horizontal="left"/>
    </xf>
    <xf numFmtId="37" fontId="14" fillId="3" borderId="24" xfId="0" applyNumberFormat="1" applyFont="1" applyFill="1" applyBorder="1" applyAlignment="1">
      <alignment horizontal="left"/>
    </xf>
    <xf numFmtId="37" fontId="14" fillId="3" borderId="3" xfId="0" applyNumberFormat="1" applyFont="1" applyFill="1" applyBorder="1" applyAlignment="1">
      <alignment horizontal="left"/>
    </xf>
    <xf numFmtId="0" fontId="2" fillId="2" borderId="28" xfId="0" applyFont="1" applyFill="1" applyBorder="1" applyAlignment="1">
      <alignment horizontal="center" wrapText="1"/>
    </xf>
    <xf numFmtId="0" fontId="2" fillId="2" borderId="30" xfId="0" applyFont="1" applyFill="1" applyBorder="1" applyAlignment="1">
      <alignment horizontal="center" wrapText="1"/>
    </xf>
    <xf numFmtId="0" fontId="1" fillId="2" borderId="55" xfId="2" applyFont="1" applyFill="1" applyBorder="1" applyAlignment="1" applyProtection="1">
      <alignment horizontal="center" wrapText="1"/>
    </xf>
    <xf numFmtId="0" fontId="1" fillId="2" borderId="77" xfId="2" applyFont="1" applyFill="1" applyBorder="1" applyAlignment="1" applyProtection="1">
      <alignment horizontal="center" wrapText="1"/>
    </xf>
    <xf numFmtId="0" fontId="16" fillId="13" borderId="24" xfId="0" applyFont="1" applyFill="1" applyBorder="1" applyAlignment="1">
      <alignment horizontal="left" wrapText="1"/>
    </xf>
    <xf numFmtId="0" fontId="16" fillId="13" borderId="3" xfId="0" applyFont="1" applyFill="1" applyBorder="1" applyAlignment="1">
      <alignment horizontal="left" wrapText="1"/>
    </xf>
    <xf numFmtId="0" fontId="16" fillId="13" borderId="4" xfId="0" applyFont="1" applyFill="1" applyBorder="1" applyAlignment="1">
      <alignment horizontal="left" wrapText="1"/>
    </xf>
    <xf numFmtId="0" fontId="43" fillId="7" borderId="8" xfId="2" applyFont="1" applyFill="1" applyBorder="1" applyAlignment="1" applyProtection="1">
      <alignment horizontal="center" wrapText="1"/>
    </xf>
    <xf numFmtId="0" fontId="43" fillId="7" borderId="5" xfId="2" applyFont="1" applyFill="1" applyBorder="1" applyAlignment="1" applyProtection="1">
      <alignment horizontal="center"/>
    </xf>
    <xf numFmtId="0" fontId="16" fillId="3" borderId="24"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2" fillId="2" borderId="28" xfId="0" applyFont="1" applyFill="1" applyBorder="1" applyAlignment="1">
      <alignment horizontal="center"/>
    </xf>
    <xf numFmtId="0" fontId="2" fillId="2" borderId="30" xfId="0" applyFont="1" applyFill="1" applyBorder="1" applyAlignment="1">
      <alignment horizontal="center"/>
    </xf>
    <xf numFmtId="0" fontId="1" fillId="2" borderId="8" xfId="2" applyFont="1" applyFill="1" applyBorder="1" applyAlignment="1" applyProtection="1">
      <alignment horizontal="center" vertical="top" wrapText="1"/>
    </xf>
    <xf numFmtId="0" fontId="1" fillId="2" borderId="1" xfId="2" applyFont="1" applyFill="1" applyBorder="1" applyAlignment="1" applyProtection="1">
      <alignment horizontal="center" vertical="top" wrapText="1"/>
    </xf>
    <xf numFmtId="0" fontId="1" fillId="2" borderId="5" xfId="2" applyFont="1" applyFill="1" applyBorder="1" applyAlignment="1" applyProtection="1">
      <alignment horizontal="center" vertical="top" wrapText="1"/>
    </xf>
    <xf numFmtId="0" fontId="1" fillId="2" borderId="24" xfId="2" applyFont="1" applyFill="1" applyBorder="1" applyAlignment="1" applyProtection="1">
      <alignment horizontal="center" vertical="top" wrapText="1"/>
    </xf>
    <xf numFmtId="0" fontId="1" fillId="2" borderId="3" xfId="2" applyFont="1" applyFill="1" applyBorder="1" applyAlignment="1" applyProtection="1">
      <alignment horizontal="center" vertical="top" wrapText="1"/>
    </xf>
    <xf numFmtId="0" fontId="1" fillId="2" borderId="4" xfId="2" applyFont="1" applyFill="1" applyBorder="1" applyAlignment="1" applyProtection="1">
      <alignment horizontal="center" vertical="top" wrapText="1"/>
    </xf>
    <xf numFmtId="0" fontId="5" fillId="13" borderId="24" xfId="0" applyFont="1" applyFill="1" applyBorder="1" applyAlignment="1" applyProtection="1">
      <alignment horizontal="left"/>
      <protection locked="0"/>
    </xf>
    <xf numFmtId="0" fontId="5" fillId="13" borderId="3" xfId="0" applyFont="1" applyFill="1" applyBorder="1" applyAlignment="1" applyProtection="1">
      <alignment horizontal="left"/>
      <protection locked="0"/>
    </xf>
    <xf numFmtId="0" fontId="5" fillId="13" borderId="4" xfId="0" applyFont="1" applyFill="1" applyBorder="1" applyAlignment="1" applyProtection="1">
      <alignment horizontal="left"/>
      <protection locked="0"/>
    </xf>
    <xf numFmtId="0" fontId="16" fillId="3" borderId="23" xfId="0" applyFont="1" applyFill="1" applyBorder="1" applyAlignment="1">
      <alignment horizontal="left" vertical="top" wrapText="1"/>
    </xf>
    <xf numFmtId="0" fontId="16" fillId="3" borderId="0" xfId="0" applyFont="1" applyFill="1" applyAlignment="1">
      <alignment horizontal="left" vertical="top" wrapText="1"/>
    </xf>
    <xf numFmtId="0" fontId="16" fillId="3" borderId="2" xfId="0" applyFont="1" applyFill="1" applyBorder="1" applyAlignment="1">
      <alignment horizontal="left" vertical="top" wrapText="1"/>
    </xf>
    <xf numFmtId="0" fontId="16" fillId="3" borderId="8" xfId="0" applyFont="1" applyFill="1" applyBorder="1" applyAlignment="1">
      <alignment horizontal="left" vertical="top" wrapText="1"/>
    </xf>
    <xf numFmtId="0" fontId="16" fillId="3" borderId="1" xfId="0" applyFont="1" applyFill="1" applyBorder="1" applyAlignment="1">
      <alignment horizontal="left" vertical="top" wrapText="1"/>
    </xf>
    <xf numFmtId="0" fontId="16" fillId="3" borderId="5" xfId="0" applyFont="1" applyFill="1" applyBorder="1" applyAlignment="1">
      <alignment horizontal="left" vertical="top"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1" fillId="2" borderId="78" xfId="2" applyFont="1" applyFill="1" applyBorder="1" applyAlignment="1" applyProtection="1">
      <alignment horizontal="center" wrapText="1"/>
    </xf>
    <xf numFmtId="0" fontId="1" fillId="2" borderId="79" xfId="2" applyFont="1" applyFill="1" applyBorder="1" applyAlignment="1" applyProtection="1">
      <alignment horizontal="center" wrapText="1"/>
    </xf>
    <xf numFmtId="0" fontId="1" fillId="2" borderId="28" xfId="2" applyFont="1" applyFill="1" applyBorder="1" applyAlignment="1" applyProtection="1">
      <alignment horizontal="center" vertical="justify" wrapText="1"/>
    </xf>
    <xf numFmtId="0" fontId="1" fillId="2" borderId="30" xfId="2" applyFont="1" applyFill="1" applyBorder="1" applyAlignment="1" applyProtection="1">
      <alignment horizontal="center" vertical="justify" wrapText="1"/>
    </xf>
    <xf numFmtId="0" fontId="1" fillId="15" borderId="8" xfId="0" applyFont="1" applyFill="1" applyBorder="1"/>
    <xf numFmtId="0" fontId="0" fillId="15" borderId="1" xfId="0" applyFill="1" applyBorder="1"/>
    <xf numFmtId="0" fontId="0" fillId="15" borderId="5" xfId="0" applyFill="1" applyBorder="1"/>
    <xf numFmtId="0" fontId="0" fillId="15" borderId="24" xfId="0" applyFill="1" applyBorder="1"/>
    <xf numFmtId="0" fontId="0" fillId="15" borderId="3" xfId="0" applyFill="1" applyBorder="1"/>
    <xf numFmtId="0" fontId="0" fillId="15" borderId="4" xfId="0" applyFill="1" applyBorder="1"/>
    <xf numFmtId="0" fontId="16" fillId="13" borderId="8" xfId="0" applyFont="1" applyFill="1" applyBorder="1" applyAlignment="1">
      <alignment horizontal="left" wrapText="1"/>
    </xf>
    <xf numFmtId="0" fontId="16" fillId="13" borderId="1" xfId="0" applyFont="1" applyFill="1" applyBorder="1" applyAlignment="1">
      <alignment horizontal="left" wrapText="1"/>
    </xf>
    <xf numFmtId="0" fontId="16" fillId="13" borderId="5" xfId="0" applyFont="1" applyFill="1" applyBorder="1" applyAlignment="1">
      <alignment horizontal="left" wrapText="1"/>
    </xf>
    <xf numFmtId="0" fontId="2" fillId="16" borderId="0" xfId="0" applyFont="1" applyFill="1" applyAlignment="1" applyProtection="1">
      <alignment horizontal="left"/>
      <protection locked="0"/>
    </xf>
    <xf numFmtId="0" fontId="5" fillId="13" borderId="35" xfId="0" applyFont="1" applyFill="1" applyBorder="1" applyAlignment="1" applyProtection="1">
      <alignment horizontal="left" wrapText="1"/>
      <protection locked="0"/>
    </xf>
    <xf numFmtId="0" fontId="5" fillId="13" borderId="12" xfId="0" applyFont="1" applyFill="1" applyBorder="1" applyAlignment="1" applyProtection="1">
      <alignment horizontal="left" wrapText="1"/>
      <protection locked="0"/>
    </xf>
    <xf numFmtId="0" fontId="5" fillId="13" borderId="54" xfId="0" applyFont="1" applyFill="1" applyBorder="1" applyAlignment="1" applyProtection="1">
      <alignment horizontal="left" wrapText="1"/>
      <protection locked="0"/>
    </xf>
    <xf numFmtId="0" fontId="5" fillId="13" borderId="24" xfId="0" applyFont="1" applyFill="1" applyBorder="1" applyAlignment="1" applyProtection="1">
      <alignment horizontal="left" wrapText="1"/>
      <protection locked="0"/>
    </xf>
    <xf numFmtId="0" fontId="5" fillId="13" borderId="3" xfId="0" applyFont="1" applyFill="1" applyBorder="1" applyAlignment="1" applyProtection="1">
      <alignment horizontal="left" wrapText="1"/>
      <protection locked="0"/>
    </xf>
    <xf numFmtId="0" fontId="5" fillId="13" borderId="4" xfId="0" applyFont="1" applyFill="1" applyBorder="1" applyAlignment="1" applyProtection="1">
      <alignment horizontal="left" wrapText="1"/>
      <protection locked="0"/>
    </xf>
    <xf numFmtId="0" fontId="8" fillId="7" borderId="8" xfId="0" applyFont="1" applyFill="1" applyBorder="1" applyAlignment="1">
      <alignment horizontal="center"/>
    </xf>
    <xf numFmtId="0" fontId="8" fillId="7" borderId="5" xfId="0" applyFont="1" applyFill="1" applyBorder="1" applyAlignment="1">
      <alignment horizontal="center"/>
    </xf>
    <xf numFmtId="0" fontId="12" fillId="0" borderId="20" xfId="0" applyFont="1" applyBorder="1" applyAlignment="1">
      <alignment horizontal="center"/>
    </xf>
    <xf numFmtId="0" fontId="12" fillId="0" borderId="22" xfId="0" applyFont="1" applyBorder="1" applyAlignment="1">
      <alignment horizontal="center"/>
    </xf>
    <xf numFmtId="0" fontId="8" fillId="7" borderId="20" xfId="0" applyFont="1" applyFill="1" applyBorder="1" applyAlignment="1">
      <alignment horizontal="center"/>
    </xf>
    <xf numFmtId="0" fontId="8" fillId="7" borderId="21" xfId="0" applyFont="1" applyFill="1" applyBorder="1" applyAlignment="1">
      <alignment horizontal="center"/>
    </xf>
    <xf numFmtId="0" fontId="5" fillId="13" borderId="20" xfId="0" applyFont="1" applyFill="1" applyBorder="1" applyAlignment="1" applyProtection="1">
      <alignment horizontal="left"/>
      <protection locked="0"/>
    </xf>
    <xf numFmtId="0" fontId="5" fillId="13" borderId="21" xfId="0" applyFont="1" applyFill="1" applyBorder="1" applyAlignment="1" applyProtection="1">
      <alignment horizontal="left"/>
      <protection locked="0"/>
    </xf>
    <xf numFmtId="0" fontId="5" fillId="13" borderId="22" xfId="0" applyFont="1" applyFill="1" applyBorder="1" applyAlignment="1" applyProtection="1">
      <alignment horizontal="left"/>
      <protection locked="0"/>
    </xf>
    <xf numFmtId="0" fontId="16" fillId="3" borderId="24" xfId="0" applyFont="1" applyFill="1" applyBorder="1" applyAlignment="1">
      <alignment horizontal="center" wrapText="1"/>
    </xf>
    <xf numFmtId="0" fontId="16" fillId="3" borderId="3" xfId="0" applyFont="1" applyFill="1" applyBorder="1" applyAlignment="1">
      <alignment horizontal="center" wrapText="1"/>
    </xf>
    <xf numFmtId="0" fontId="16" fillId="3" borderId="4" xfId="0" applyFont="1" applyFill="1" applyBorder="1" applyAlignment="1">
      <alignment horizontal="center" wrapText="1"/>
    </xf>
    <xf numFmtId="0" fontId="16" fillId="3" borderId="8" xfId="0" applyFont="1" applyFill="1" applyBorder="1" applyAlignment="1">
      <alignment horizontal="center" wrapText="1"/>
    </xf>
    <xf numFmtId="0" fontId="16" fillId="3" borderId="1" xfId="0" applyFont="1" applyFill="1" applyBorder="1" applyAlignment="1">
      <alignment horizontal="center" wrapText="1"/>
    </xf>
    <xf numFmtId="0" fontId="16" fillId="3" borderId="5" xfId="0" applyFont="1" applyFill="1" applyBorder="1" applyAlignment="1">
      <alignment horizontal="center" wrapText="1"/>
    </xf>
    <xf numFmtId="0" fontId="41" fillId="16" borderId="20" xfId="0" applyFont="1" applyFill="1" applyBorder="1"/>
    <xf numFmtId="0" fontId="41" fillId="16" borderId="21" xfId="0" applyFont="1" applyFill="1" applyBorder="1"/>
    <xf numFmtId="0" fontId="41" fillId="16" borderId="22" xfId="0" applyFont="1" applyFill="1" applyBorder="1"/>
    <xf numFmtId="0" fontId="5" fillId="3" borderId="47" xfId="0" applyFont="1" applyFill="1" applyBorder="1" applyAlignment="1" applyProtection="1">
      <alignment horizontal="left" vertical="top" wrapText="1"/>
      <protection locked="0"/>
    </xf>
    <xf numFmtId="0" fontId="5" fillId="3" borderId="7" xfId="0" applyFont="1" applyFill="1" applyBorder="1" applyAlignment="1" applyProtection="1">
      <alignment horizontal="left" vertical="top" wrapText="1"/>
      <protection locked="0"/>
    </xf>
    <xf numFmtId="0" fontId="5" fillId="3" borderId="10" xfId="0" applyFont="1" applyFill="1" applyBorder="1" applyAlignment="1" applyProtection="1">
      <alignment horizontal="left" vertical="top" wrapText="1"/>
      <protection locked="0"/>
    </xf>
    <xf numFmtId="0" fontId="5" fillId="3" borderId="48" xfId="0" applyFont="1" applyFill="1" applyBorder="1" applyAlignment="1" applyProtection="1">
      <alignment horizontal="left" vertical="top" wrapText="1"/>
      <protection locked="0"/>
    </xf>
    <xf numFmtId="0" fontId="5" fillId="3" borderId="18"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0" fontId="1" fillId="2" borderId="56" xfId="2" applyFont="1" applyFill="1" applyBorder="1" applyAlignment="1" applyProtection="1">
      <alignment horizontal="center" wrapText="1"/>
    </xf>
    <xf numFmtId="0" fontId="1" fillId="2" borderId="81" xfId="2" applyFont="1" applyFill="1" applyBorder="1" applyAlignment="1" applyProtection="1">
      <alignment horizontal="center" wrapText="1"/>
    </xf>
    <xf numFmtId="0" fontId="5" fillId="3" borderId="47" xfId="0" applyFont="1" applyFill="1" applyBorder="1" applyAlignment="1" applyProtection="1">
      <alignment horizontal="left" vertical="top"/>
      <protection locked="0"/>
    </xf>
    <xf numFmtId="0" fontId="5" fillId="3" borderId="7" xfId="0" applyFont="1" applyFill="1" applyBorder="1" applyAlignment="1" applyProtection="1">
      <alignment horizontal="left" vertical="top"/>
      <protection locked="0"/>
    </xf>
    <xf numFmtId="0" fontId="5" fillId="3" borderId="10" xfId="0" applyFont="1" applyFill="1" applyBorder="1" applyAlignment="1" applyProtection="1">
      <alignment horizontal="left" vertical="top"/>
      <protection locked="0"/>
    </xf>
    <xf numFmtId="0" fontId="5" fillId="3" borderId="85" xfId="0" applyFont="1" applyFill="1" applyBorder="1" applyAlignment="1" applyProtection="1">
      <alignment horizontal="left" vertical="top"/>
      <protection locked="0"/>
    </xf>
    <xf numFmtId="0" fontId="5" fillId="3" borderId="14" xfId="0" applyFont="1" applyFill="1" applyBorder="1" applyAlignment="1" applyProtection="1">
      <alignment horizontal="left" vertical="top"/>
      <protection locked="0"/>
    </xf>
    <xf numFmtId="0" fontId="5" fillId="3" borderId="86" xfId="0" applyFont="1" applyFill="1" applyBorder="1" applyAlignment="1" applyProtection="1">
      <alignment horizontal="left" vertical="top"/>
      <protection locked="0"/>
    </xf>
    <xf numFmtId="0" fontId="1" fillId="13" borderId="45" xfId="0" applyFont="1" applyFill="1" applyBorder="1" applyAlignment="1" applyProtection="1">
      <alignment horizontal="left" vertical="top"/>
      <protection locked="0"/>
    </xf>
    <xf numFmtId="0" fontId="1" fillId="13" borderId="38" xfId="0" applyFont="1" applyFill="1" applyBorder="1" applyAlignment="1" applyProtection="1">
      <alignment horizontal="left" vertical="top"/>
      <protection locked="0"/>
    </xf>
    <xf numFmtId="0" fontId="1" fillId="13" borderId="46" xfId="0" applyFont="1" applyFill="1" applyBorder="1" applyAlignment="1" applyProtection="1">
      <alignment horizontal="left" vertical="top"/>
      <protection locked="0"/>
    </xf>
    <xf numFmtId="0" fontId="8" fillId="7" borderId="8" xfId="0" applyFont="1" applyFill="1" applyBorder="1" applyAlignment="1">
      <alignment horizontal="center" vertical="justify"/>
    </xf>
    <xf numFmtId="0" fontId="8" fillId="7" borderId="5" xfId="0" applyFont="1" applyFill="1" applyBorder="1" applyAlignment="1">
      <alignment horizontal="center" vertical="justify"/>
    </xf>
    <xf numFmtId="0" fontId="2" fillId="2" borderId="39" xfId="0" applyFont="1" applyFill="1" applyBorder="1" applyAlignment="1">
      <alignment horizontal="center"/>
    </xf>
    <xf numFmtId="0" fontId="2" fillId="2" borderId="31" xfId="0" applyFont="1" applyFill="1" applyBorder="1" applyAlignment="1">
      <alignment horizontal="center"/>
    </xf>
    <xf numFmtId="0" fontId="2" fillId="2" borderId="32" xfId="0" applyFont="1" applyFill="1" applyBorder="1" applyAlignment="1">
      <alignment horizontal="center"/>
    </xf>
    <xf numFmtId="0" fontId="1" fillId="0" borderId="45" xfId="0" applyFont="1" applyBorder="1" applyAlignment="1">
      <alignment horizontal="center" vertical="top"/>
    </xf>
    <xf numFmtId="0" fontId="1" fillId="0" borderId="38" xfId="0" applyFont="1" applyBorder="1" applyAlignment="1">
      <alignment horizontal="center" vertical="top"/>
    </xf>
    <xf numFmtId="0" fontId="1" fillId="0" borderId="46" xfId="0" applyFont="1" applyBorder="1" applyAlignment="1">
      <alignment horizontal="center" vertical="top"/>
    </xf>
    <xf numFmtId="0" fontId="5" fillId="3" borderId="49" xfId="0" applyFont="1" applyFill="1" applyBorder="1" applyAlignment="1" applyProtection="1">
      <alignment horizontal="left" vertical="top"/>
      <protection locked="0"/>
    </xf>
    <xf numFmtId="0" fontId="5" fillId="3" borderId="6" xfId="0" applyFont="1" applyFill="1" applyBorder="1" applyAlignment="1" applyProtection="1">
      <alignment horizontal="left" vertical="top"/>
      <protection locked="0"/>
    </xf>
    <xf numFmtId="0" fontId="5" fillId="3" borderId="36" xfId="0" applyFont="1" applyFill="1" applyBorder="1" applyAlignment="1" applyProtection="1">
      <alignment horizontal="left" vertical="top"/>
      <protection locked="0"/>
    </xf>
    <xf numFmtId="0" fontId="2" fillId="0" borderId="45" xfId="0" applyFont="1" applyBorder="1"/>
    <xf numFmtId="0" fontId="2" fillId="0" borderId="80" xfId="0" applyFont="1" applyBorder="1"/>
    <xf numFmtId="0" fontId="2" fillId="0" borderId="53" xfId="0" applyFont="1" applyBorder="1"/>
    <xf numFmtId="37" fontId="1" fillId="3" borderId="25" xfId="2" applyNumberFormat="1" applyFont="1" applyFill="1" applyBorder="1" applyAlignment="1" applyProtection="1">
      <alignment horizontal="left"/>
    </xf>
    <xf numFmtId="37" fontId="1" fillId="3" borderId="16" xfId="2" applyNumberFormat="1" applyFont="1" applyFill="1" applyBorder="1" applyAlignment="1" applyProtection="1">
      <alignment horizontal="left"/>
    </xf>
    <xf numFmtId="9" fontId="2" fillId="17" borderId="7" xfId="0" applyNumberFormat="1" applyFont="1" applyFill="1" applyBorder="1" applyAlignment="1" applyProtection="1">
      <alignment horizontal="center" vertical="top" wrapText="1"/>
      <protection locked="0"/>
    </xf>
    <xf numFmtId="9" fontId="2" fillId="18" borderId="7" xfId="0" applyNumberFormat="1" applyFont="1" applyFill="1" applyBorder="1" applyAlignment="1" applyProtection="1">
      <alignment horizontal="center" vertical="top" wrapText="1"/>
      <protection locked="0"/>
    </xf>
    <xf numFmtId="0" fontId="51" fillId="0" borderId="7" xfId="0" applyFont="1" applyBorder="1" applyAlignment="1" applyProtection="1">
      <alignment horizontal="left" vertical="top" wrapText="1"/>
      <protection locked="0"/>
    </xf>
    <xf numFmtId="0" fontId="52" fillId="0" borderId="0" xfId="0" applyFont="1" applyAlignment="1" applyProtection="1">
      <alignment vertical="center"/>
      <protection locked="0"/>
    </xf>
    <xf numFmtId="0" fontId="51" fillId="26" borderId="14" xfId="0" applyFont="1" applyFill="1" applyBorder="1" applyAlignment="1" applyProtection="1">
      <alignment horizontal="left" vertical="top" wrapText="1"/>
      <protection locked="0"/>
    </xf>
  </cellXfs>
  <cellStyles count="13">
    <cellStyle name="Euro" xfId="1" xr:uid="{00000000-0005-0000-0000-000000000000}"/>
    <cellStyle name="Hyperlink" xfId="2" builtinId="8"/>
    <cellStyle name="Komma 2" xfId="3" xr:uid="{00000000-0005-0000-0000-000002000000}"/>
    <cellStyle name="Normal_#20568260 v20 - Kostenverdeelstaat DO" xfId="4" xr:uid="{00000000-0005-0000-0000-000003000000}"/>
    <cellStyle name="Procent" xfId="5" builtinId="5"/>
    <cellStyle name="Procent 2" xfId="6" xr:uid="{00000000-0005-0000-0000-000005000000}"/>
    <cellStyle name="Standaard" xfId="0" builtinId="0"/>
    <cellStyle name="Standaard 15" xfId="7" xr:uid="{00000000-0005-0000-0000-000007000000}"/>
    <cellStyle name="Standaard 2" xfId="8" xr:uid="{00000000-0005-0000-0000-000008000000}"/>
    <cellStyle name="Standaard 2 2" xfId="9" xr:uid="{00000000-0005-0000-0000-000009000000}"/>
    <cellStyle name="Standaard 3" xfId="10" xr:uid="{00000000-0005-0000-0000-00000A000000}"/>
    <cellStyle name="Valuta" xfId="11" builtinId="4"/>
    <cellStyle name="Valuta 2" xfId="12" xr:uid="{00000000-0005-0000-0000-00000C000000}"/>
  </cellStyles>
  <dxfs count="347">
    <dxf>
      <font>
        <condense val="0"/>
        <extend val="0"/>
        <color indexed="9"/>
      </font>
      <fill>
        <patternFill patternType="gray0625">
          <bgColor indexed="17"/>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theme="3" tint="0.59996337778862885"/>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ont>
        <color rgb="FF00B050"/>
      </font>
    </dxf>
    <dxf>
      <font>
        <color rgb="FFFFC000"/>
      </font>
    </dxf>
    <dxf>
      <font>
        <color rgb="FFFF0000"/>
      </font>
    </dxf>
    <dxf>
      <font>
        <condense val="0"/>
        <extend val="0"/>
        <color indexed="9"/>
      </font>
      <fill>
        <patternFill>
          <bgColor indexed="10"/>
        </patternFill>
      </fill>
    </dxf>
    <dxf>
      <fill>
        <patternFill>
          <bgColor indexed="44"/>
        </patternFill>
      </fill>
    </dxf>
    <dxf>
      <fill>
        <patternFill>
          <bgColor indexed="44"/>
        </patternFill>
      </fill>
    </dxf>
    <dxf>
      <fill>
        <patternFill>
          <bgColor rgb="FF00B0F0"/>
        </patternFill>
      </fill>
    </dxf>
    <dxf>
      <fill>
        <patternFill>
          <bgColor rgb="FFFF0000"/>
        </patternFill>
      </fill>
    </dxf>
    <dxf>
      <fill>
        <patternFill>
          <bgColor rgb="FFFFC000"/>
        </patternFill>
      </fill>
    </dxf>
    <dxf>
      <fill>
        <patternFill>
          <bgColor rgb="FF00B050"/>
        </patternFill>
      </fill>
    </dxf>
    <dxf>
      <font>
        <color rgb="FF00B050"/>
      </font>
    </dxf>
    <dxf>
      <font>
        <color rgb="FFFFC000"/>
      </font>
    </dxf>
    <dxf>
      <font>
        <color rgb="FFFF0000"/>
      </font>
    </dxf>
    <dxf>
      <font>
        <condense val="0"/>
        <extend val="0"/>
        <color indexed="9"/>
      </font>
      <fill>
        <patternFill>
          <bgColor indexed="10"/>
        </patternFill>
      </fill>
    </dxf>
    <dxf>
      <fill>
        <patternFill>
          <bgColor indexed="44"/>
        </patternFill>
      </fill>
    </dxf>
  </dxfs>
  <tableStyles count="0" defaultTableStyle="TableStyleMedium9" defaultPivotStyle="PivotStyleLight16"/>
  <colors>
    <mruColors>
      <color rgb="FF66FF33"/>
      <color rgb="FFFFFFCC"/>
      <color rgb="FFFFFFFF"/>
      <color rgb="FFFFFF99"/>
      <color rgb="FFFFFF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0</xdr:colOff>
      <xdr:row>1</xdr:row>
      <xdr:rowOff>0</xdr:rowOff>
    </xdr:from>
    <xdr:to>
      <xdr:col>27</xdr:col>
      <xdr:colOff>1228725</xdr:colOff>
      <xdr:row>2</xdr:row>
      <xdr:rowOff>76900</xdr:rowOff>
    </xdr:to>
    <xdr:sp macro="[0]!Actualiseren" textlink="">
      <xdr:nvSpPr>
        <xdr:cNvPr id="2" name="Afgeronde rechthoek 1">
          <a:extLst>
            <a:ext uri="{FF2B5EF4-FFF2-40B4-BE49-F238E27FC236}">
              <a16:creationId xmlns:a16="http://schemas.microsoft.com/office/drawing/2014/main" id="{00000000-0008-0000-0400-000002000000}"/>
            </a:ext>
          </a:extLst>
        </xdr:cNvPr>
        <xdr:cNvSpPr/>
      </xdr:nvSpPr>
      <xdr:spPr bwMode="auto">
        <a:xfrm>
          <a:off x="3485029" y="190500"/>
          <a:ext cx="1228725" cy="267400"/>
        </a:xfrm>
        <a:prstGeom prst="roundRect">
          <a:avLst/>
        </a:prstGeom>
        <a:solidFill>
          <a:schemeClr val="tx2"/>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nl-NL" sz="1100" b="1">
              <a:solidFill>
                <a:schemeClr val="bg1"/>
              </a:solidFill>
            </a:rPr>
            <a:t>Actualiseren</a:t>
          </a:r>
          <a:r>
            <a:rPr lang="nl-NL" sz="1100" b="1" baseline="0">
              <a:solidFill>
                <a:schemeClr val="bg1"/>
              </a:solidFill>
            </a:rPr>
            <a:t> </a:t>
          </a:r>
          <a:endParaRPr lang="nl-NL" sz="11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95251</xdr:colOff>
      <xdr:row>0</xdr:row>
      <xdr:rowOff>457200</xdr:rowOff>
    </xdr:from>
    <xdr:to>
      <xdr:col>2</xdr:col>
      <xdr:colOff>1895475</xdr:colOff>
      <xdr:row>3</xdr:row>
      <xdr:rowOff>1</xdr:rowOff>
    </xdr:to>
    <xdr:sp macro="" textlink="">
      <xdr:nvSpPr>
        <xdr:cNvPr id="2" name="PIJL-OMLAAG 1">
          <a:extLst>
            <a:ext uri="{FF2B5EF4-FFF2-40B4-BE49-F238E27FC236}">
              <a16:creationId xmlns:a16="http://schemas.microsoft.com/office/drawing/2014/main" id="{00000000-0008-0000-0500-000002000000}"/>
            </a:ext>
          </a:extLst>
        </xdr:cNvPr>
        <xdr:cNvSpPr/>
      </xdr:nvSpPr>
      <xdr:spPr bwMode="auto">
        <a:xfrm>
          <a:off x="3400426" y="457200"/>
          <a:ext cx="1800224" cy="466726"/>
        </a:xfrm>
        <a:prstGeom prst="down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nl-NL"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fan.gross" refreshedDate="40605.609687152777" createdVersion="3" refreshedVersion="3" recordCount="100" xr:uid="{00000000-000A-0000-FFFF-FFFF00000000}">
  <cacheSource type="worksheet">
    <worksheetSource ref="A6:X106" sheet="Verwerkingsblad RM"/>
  </cacheSource>
  <cacheFields count="24">
    <cacheField name="ID" numFmtId="0">
      <sharedItems containsString="0" containsBlank="1" containsNumber="1" containsInteger="1" minValue="1" maxValue="78"/>
    </cacheField>
    <cacheField name="Projectfase" numFmtId="0">
      <sharedItems containsNonDate="0" containsBlank="1" count="10">
        <m/>
        <s v="3b. Planuitwerkingsfase -_x000a_uitwerken variant" u="1"/>
        <s v="4a. Realisatiefase - Contracteren realisatie" u="1"/>
        <s v="Nano" u="1"/>
        <s v="3a. Planuitwerkingsfase - _x000a_variantenstudie" u="1"/>
        <s v="4c. Realisatiefase - Afsluiten" u="1"/>
        <s v="Aleag" u="1"/>
        <s v="2. Alternatievenstudie" u="1"/>
        <s v="4b. Realisatiefase - Realiseren uitvoeren" u="1"/>
        <s v="Helmond" u="1"/>
      </sharedItems>
    </cacheField>
    <cacheField name="Meenemen in rapportage" numFmtId="0">
      <sharedItems containsNonDate="0" containsString="0" containsBlank="1"/>
    </cacheField>
    <cacheField name="Kostensoort (P, EAT, BK)" numFmtId="0">
      <sharedItems containsNonDate="0" containsString="0" containsBlank="1"/>
    </cacheField>
    <cacheField name="Onzekerheid _x000a_(Ongewenste gebeurtenis)" numFmtId="0">
      <sharedItems containsNonDate="0" containsBlank="1" count="10">
        <m/>
        <s v="Randvoorwaarden RET bij sloop OS Schiebroek" u="1"/>
        <s v="Graafvergunning wordt niet afgegeven" u="1"/>
        <s v="Onzekerheid over de loop van het hekwerk" u="1"/>
        <s v="ag" u="1"/>
        <s v="Budget niet toereikend" u="1"/>
        <s v="Engineering loopt uit" u="1"/>
        <s v="asf" u="1"/>
        <s v="Niet verkrijgen extra TVP" u="1"/>
        <s v="Uitvoering loopt uit" u="1"/>
      </sharedItems>
    </cacheField>
    <cacheField name="Oorzaak" numFmtId="0">
      <sharedItems containsNonDate="0" containsString="0" containsBlank="1"/>
    </cacheField>
    <cacheField name="Gevolg" numFmtId="0">
      <sharedItems containsNonDate="0" containsString="0" containsBlank="1"/>
    </cacheField>
    <cacheField name="Risicostatus" numFmtId="0">
      <sharedItems containsNonDate="0" containsString="0" containsBlank="1"/>
    </cacheField>
    <cacheField name="Kans van optreden [exact, %]" numFmtId="0">
      <sharedItems containsNonDate="0" containsString="0" containsBlank="1"/>
    </cacheField>
    <cacheField name="Gevolgen tijd (most) [maanden]" numFmtId="0">
      <sharedItems containsNonDate="0" containsString="0" containsBlank="1"/>
    </cacheField>
    <cacheField name="Verwachtingswaarde gevolg Tijd_x000a_[maanden]" numFmtId="0">
      <sharedItems containsNonDate="0" containsString="0" containsBlank="1"/>
    </cacheField>
    <cacheField name="Gevolgen geld (most) [x € 1.000]" numFmtId="0">
      <sharedItems containsNonDate="0" containsString="0" containsBlank="1"/>
    </cacheField>
    <cacheField name="Verwachtingswaarde gevolg Geld_x000a_ [x € 1.000]" numFmtId="0">
      <sharedItems containsNonDate="0" containsString="0" containsBlank="1"/>
    </cacheField>
    <cacheField name="Omschrijving beheersmaatregel" numFmtId="0">
      <sharedItems containsNonDate="0" containsString="0" containsBlank="1"/>
    </cacheField>
    <cacheField name="Uitvoerder beheersmaatregel" numFmtId="0">
      <sharedItems containsNonDate="0" containsString="0" containsBlank="1"/>
    </cacheField>
    <cacheField name="Deadline" numFmtId="0">
      <sharedItems containsNonDate="0" containsString="0" containsBlank="1"/>
    </cacheField>
    <cacheField name="Duur van beheersmaatregel [weken / maanden]" numFmtId="0">
      <sharedItems containsNonDate="0" containsString="0" containsBlank="1"/>
    </cacheField>
    <cacheField name="Kosten beheersmaatregel [x € 1.000]" numFmtId="0">
      <sharedItems containsNonDate="0" containsString="0" containsBlank="1"/>
    </cacheField>
    <cacheField name="x" numFmtId="0">
      <sharedItems containsNonDate="0" containsString="0" containsBlank="1"/>
    </cacheField>
    <cacheField name="Restkans van optreden [exact, %]" numFmtId="0">
      <sharedItems containsNonDate="0" containsString="0" containsBlank="1"/>
    </cacheField>
    <cacheField name="Restgevolgen tijd (most) [Maanden]" numFmtId="0">
      <sharedItems containsNonDate="0" containsString="0" containsBlank="1"/>
    </cacheField>
    <cacheField name="Verwachtingswaarde restgevolg Tijd_x000a_[Maanden]" numFmtId="0">
      <sharedItems containsNonDate="0" containsString="0" containsBlank="1"/>
    </cacheField>
    <cacheField name="Restgevolgen geld (most) [x € 1.000]" numFmtId="0">
      <sharedItems containsNonDate="0" containsString="0" containsBlank="1"/>
    </cacheField>
    <cacheField name="Verwachtingswaarde restgevolg Geld"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
  <r>
    <n v="1"/>
    <x v="0"/>
    <m/>
    <m/>
    <x v="0"/>
    <m/>
    <m/>
    <m/>
    <m/>
    <m/>
    <m/>
    <m/>
    <m/>
    <m/>
    <m/>
    <m/>
    <m/>
    <m/>
    <m/>
    <m/>
    <m/>
    <m/>
    <m/>
    <m/>
  </r>
  <r>
    <n v="2"/>
    <x v="0"/>
    <m/>
    <m/>
    <x v="0"/>
    <m/>
    <m/>
    <m/>
    <m/>
    <m/>
    <m/>
    <m/>
    <m/>
    <m/>
    <m/>
    <m/>
    <m/>
    <m/>
    <m/>
    <m/>
    <m/>
    <m/>
    <m/>
    <m/>
  </r>
  <r>
    <n v="3"/>
    <x v="0"/>
    <m/>
    <m/>
    <x v="0"/>
    <m/>
    <m/>
    <m/>
    <m/>
    <m/>
    <m/>
    <m/>
    <m/>
    <m/>
    <m/>
    <m/>
    <m/>
    <m/>
    <m/>
    <m/>
    <m/>
    <m/>
    <m/>
    <m/>
  </r>
  <r>
    <n v="4"/>
    <x v="0"/>
    <m/>
    <m/>
    <x v="0"/>
    <m/>
    <m/>
    <m/>
    <m/>
    <m/>
    <m/>
    <m/>
    <m/>
    <m/>
    <m/>
    <m/>
    <m/>
    <m/>
    <m/>
    <m/>
    <m/>
    <m/>
    <m/>
    <m/>
  </r>
  <r>
    <n v="5"/>
    <x v="0"/>
    <m/>
    <m/>
    <x v="0"/>
    <m/>
    <m/>
    <m/>
    <m/>
    <m/>
    <m/>
    <m/>
    <m/>
    <m/>
    <m/>
    <m/>
    <m/>
    <m/>
    <m/>
    <m/>
    <m/>
    <m/>
    <m/>
    <m/>
  </r>
  <r>
    <n v="6"/>
    <x v="0"/>
    <m/>
    <m/>
    <x v="0"/>
    <m/>
    <m/>
    <m/>
    <m/>
    <m/>
    <m/>
    <m/>
    <m/>
    <m/>
    <m/>
    <m/>
    <m/>
    <m/>
    <m/>
    <m/>
    <m/>
    <m/>
    <m/>
    <m/>
  </r>
  <r>
    <n v="7"/>
    <x v="0"/>
    <m/>
    <m/>
    <x v="0"/>
    <m/>
    <m/>
    <m/>
    <m/>
    <m/>
    <m/>
    <m/>
    <m/>
    <m/>
    <m/>
    <m/>
    <m/>
    <m/>
    <m/>
    <m/>
    <m/>
    <m/>
    <m/>
    <m/>
  </r>
  <r>
    <n v="8"/>
    <x v="0"/>
    <m/>
    <m/>
    <x v="0"/>
    <m/>
    <m/>
    <m/>
    <m/>
    <m/>
    <m/>
    <m/>
    <m/>
    <m/>
    <m/>
    <m/>
    <m/>
    <m/>
    <m/>
    <m/>
    <m/>
    <m/>
    <m/>
    <m/>
  </r>
  <r>
    <n v="9"/>
    <x v="0"/>
    <m/>
    <m/>
    <x v="0"/>
    <m/>
    <m/>
    <m/>
    <m/>
    <m/>
    <m/>
    <m/>
    <m/>
    <m/>
    <m/>
    <m/>
    <m/>
    <m/>
    <m/>
    <m/>
    <m/>
    <m/>
    <m/>
    <m/>
  </r>
  <r>
    <n v="10"/>
    <x v="0"/>
    <m/>
    <m/>
    <x v="0"/>
    <m/>
    <m/>
    <m/>
    <m/>
    <m/>
    <m/>
    <m/>
    <m/>
    <m/>
    <m/>
    <m/>
    <m/>
    <m/>
    <m/>
    <m/>
    <m/>
    <m/>
    <m/>
    <m/>
  </r>
  <r>
    <n v="11"/>
    <x v="0"/>
    <m/>
    <m/>
    <x v="0"/>
    <m/>
    <m/>
    <m/>
    <m/>
    <m/>
    <m/>
    <m/>
    <m/>
    <m/>
    <m/>
    <m/>
    <m/>
    <m/>
    <m/>
    <m/>
    <m/>
    <m/>
    <m/>
    <m/>
  </r>
  <r>
    <n v="12"/>
    <x v="0"/>
    <m/>
    <m/>
    <x v="0"/>
    <m/>
    <m/>
    <m/>
    <m/>
    <m/>
    <m/>
    <m/>
    <m/>
    <m/>
    <m/>
    <m/>
    <m/>
    <m/>
    <m/>
    <m/>
    <m/>
    <m/>
    <m/>
    <m/>
  </r>
  <r>
    <n v="13"/>
    <x v="0"/>
    <m/>
    <m/>
    <x v="0"/>
    <m/>
    <m/>
    <m/>
    <m/>
    <m/>
    <m/>
    <m/>
    <m/>
    <m/>
    <m/>
    <m/>
    <m/>
    <m/>
    <m/>
    <m/>
    <m/>
    <m/>
    <m/>
    <m/>
  </r>
  <r>
    <n v="14"/>
    <x v="0"/>
    <m/>
    <m/>
    <x v="0"/>
    <m/>
    <m/>
    <m/>
    <m/>
    <m/>
    <m/>
    <m/>
    <m/>
    <m/>
    <m/>
    <m/>
    <m/>
    <m/>
    <m/>
    <m/>
    <m/>
    <m/>
    <m/>
    <m/>
  </r>
  <r>
    <n v="15"/>
    <x v="0"/>
    <m/>
    <m/>
    <x v="0"/>
    <m/>
    <m/>
    <m/>
    <m/>
    <m/>
    <m/>
    <m/>
    <m/>
    <m/>
    <m/>
    <m/>
    <m/>
    <m/>
    <m/>
    <m/>
    <m/>
    <m/>
    <m/>
    <m/>
  </r>
  <r>
    <n v="16"/>
    <x v="0"/>
    <m/>
    <m/>
    <x v="0"/>
    <m/>
    <m/>
    <m/>
    <m/>
    <m/>
    <m/>
    <m/>
    <m/>
    <m/>
    <m/>
    <m/>
    <m/>
    <m/>
    <m/>
    <m/>
    <m/>
    <m/>
    <m/>
    <m/>
  </r>
  <r>
    <n v="17"/>
    <x v="0"/>
    <m/>
    <m/>
    <x v="0"/>
    <m/>
    <m/>
    <m/>
    <m/>
    <m/>
    <m/>
    <m/>
    <m/>
    <m/>
    <m/>
    <m/>
    <m/>
    <m/>
    <m/>
    <m/>
    <m/>
    <m/>
    <m/>
    <m/>
  </r>
  <r>
    <n v="18"/>
    <x v="0"/>
    <m/>
    <m/>
    <x v="0"/>
    <m/>
    <m/>
    <m/>
    <m/>
    <m/>
    <m/>
    <m/>
    <m/>
    <m/>
    <m/>
    <m/>
    <m/>
    <m/>
    <m/>
    <m/>
    <m/>
    <m/>
    <m/>
    <m/>
  </r>
  <r>
    <n v="19"/>
    <x v="0"/>
    <m/>
    <m/>
    <x v="0"/>
    <m/>
    <m/>
    <m/>
    <m/>
    <m/>
    <m/>
    <m/>
    <m/>
    <m/>
    <m/>
    <m/>
    <m/>
    <m/>
    <m/>
    <m/>
    <m/>
    <m/>
    <m/>
    <m/>
  </r>
  <r>
    <n v="20"/>
    <x v="0"/>
    <m/>
    <m/>
    <x v="0"/>
    <m/>
    <m/>
    <m/>
    <m/>
    <m/>
    <m/>
    <m/>
    <m/>
    <m/>
    <m/>
    <m/>
    <m/>
    <m/>
    <m/>
    <m/>
    <m/>
    <m/>
    <m/>
    <m/>
  </r>
  <r>
    <n v="21"/>
    <x v="0"/>
    <m/>
    <m/>
    <x v="0"/>
    <m/>
    <m/>
    <m/>
    <m/>
    <m/>
    <m/>
    <m/>
    <m/>
    <m/>
    <m/>
    <m/>
    <m/>
    <m/>
    <m/>
    <m/>
    <m/>
    <m/>
    <m/>
    <m/>
  </r>
  <r>
    <n v="22"/>
    <x v="0"/>
    <m/>
    <m/>
    <x v="0"/>
    <m/>
    <m/>
    <m/>
    <m/>
    <m/>
    <m/>
    <m/>
    <m/>
    <m/>
    <m/>
    <m/>
    <m/>
    <m/>
    <m/>
    <m/>
    <m/>
    <m/>
    <m/>
    <m/>
  </r>
  <r>
    <n v="23"/>
    <x v="0"/>
    <m/>
    <m/>
    <x v="0"/>
    <m/>
    <m/>
    <m/>
    <m/>
    <m/>
    <m/>
    <m/>
    <m/>
    <m/>
    <m/>
    <m/>
    <m/>
    <m/>
    <m/>
    <m/>
    <m/>
    <m/>
    <m/>
    <m/>
  </r>
  <r>
    <n v="24"/>
    <x v="0"/>
    <m/>
    <m/>
    <x v="0"/>
    <m/>
    <m/>
    <m/>
    <m/>
    <m/>
    <m/>
    <m/>
    <m/>
    <m/>
    <m/>
    <m/>
    <m/>
    <m/>
    <m/>
    <m/>
    <m/>
    <m/>
    <m/>
    <m/>
  </r>
  <r>
    <n v="25"/>
    <x v="0"/>
    <m/>
    <m/>
    <x v="0"/>
    <m/>
    <m/>
    <m/>
    <m/>
    <m/>
    <m/>
    <m/>
    <m/>
    <m/>
    <m/>
    <m/>
    <m/>
    <m/>
    <m/>
    <m/>
    <m/>
    <m/>
    <m/>
    <m/>
  </r>
  <r>
    <n v="26"/>
    <x v="0"/>
    <m/>
    <m/>
    <x v="0"/>
    <m/>
    <m/>
    <m/>
    <m/>
    <m/>
    <m/>
    <m/>
    <m/>
    <m/>
    <m/>
    <m/>
    <m/>
    <m/>
    <m/>
    <m/>
    <m/>
    <m/>
    <m/>
    <m/>
  </r>
  <r>
    <n v="27"/>
    <x v="0"/>
    <m/>
    <m/>
    <x v="0"/>
    <m/>
    <m/>
    <m/>
    <m/>
    <m/>
    <m/>
    <m/>
    <m/>
    <m/>
    <m/>
    <m/>
    <m/>
    <m/>
    <m/>
    <m/>
    <m/>
    <m/>
    <m/>
    <m/>
  </r>
  <r>
    <n v="28"/>
    <x v="0"/>
    <m/>
    <m/>
    <x v="0"/>
    <m/>
    <m/>
    <m/>
    <m/>
    <m/>
    <m/>
    <m/>
    <m/>
    <m/>
    <m/>
    <m/>
    <m/>
    <m/>
    <m/>
    <m/>
    <m/>
    <m/>
    <m/>
    <m/>
  </r>
  <r>
    <n v="29"/>
    <x v="0"/>
    <m/>
    <m/>
    <x v="0"/>
    <m/>
    <m/>
    <m/>
    <m/>
    <m/>
    <m/>
    <m/>
    <m/>
    <m/>
    <m/>
    <m/>
    <m/>
    <m/>
    <m/>
    <m/>
    <m/>
    <m/>
    <m/>
    <m/>
  </r>
  <r>
    <n v="30"/>
    <x v="0"/>
    <m/>
    <m/>
    <x v="0"/>
    <m/>
    <m/>
    <m/>
    <m/>
    <m/>
    <m/>
    <m/>
    <m/>
    <m/>
    <m/>
    <m/>
    <m/>
    <m/>
    <m/>
    <m/>
    <m/>
    <m/>
    <m/>
    <m/>
  </r>
  <r>
    <n v="31"/>
    <x v="0"/>
    <m/>
    <m/>
    <x v="0"/>
    <m/>
    <m/>
    <m/>
    <m/>
    <m/>
    <m/>
    <m/>
    <m/>
    <m/>
    <m/>
    <m/>
    <m/>
    <m/>
    <m/>
    <m/>
    <m/>
    <m/>
    <m/>
    <m/>
  </r>
  <r>
    <n v="32"/>
    <x v="0"/>
    <m/>
    <m/>
    <x v="0"/>
    <m/>
    <m/>
    <m/>
    <m/>
    <m/>
    <m/>
    <m/>
    <m/>
    <m/>
    <m/>
    <m/>
    <m/>
    <m/>
    <m/>
    <m/>
    <m/>
    <m/>
    <m/>
    <m/>
  </r>
  <r>
    <n v="33"/>
    <x v="0"/>
    <m/>
    <m/>
    <x v="0"/>
    <m/>
    <m/>
    <m/>
    <m/>
    <m/>
    <m/>
    <m/>
    <m/>
    <m/>
    <m/>
    <m/>
    <m/>
    <m/>
    <m/>
    <m/>
    <m/>
    <m/>
    <m/>
    <m/>
  </r>
  <r>
    <n v="34"/>
    <x v="0"/>
    <m/>
    <m/>
    <x v="0"/>
    <m/>
    <m/>
    <m/>
    <m/>
    <m/>
    <m/>
    <m/>
    <m/>
    <m/>
    <m/>
    <m/>
    <m/>
    <m/>
    <m/>
    <m/>
    <m/>
    <m/>
    <m/>
    <m/>
  </r>
  <r>
    <n v="35"/>
    <x v="0"/>
    <m/>
    <m/>
    <x v="0"/>
    <m/>
    <m/>
    <m/>
    <m/>
    <m/>
    <m/>
    <m/>
    <m/>
    <m/>
    <m/>
    <m/>
    <m/>
    <m/>
    <m/>
    <m/>
    <m/>
    <m/>
    <m/>
    <m/>
  </r>
  <r>
    <n v="36"/>
    <x v="0"/>
    <m/>
    <m/>
    <x v="0"/>
    <m/>
    <m/>
    <m/>
    <m/>
    <m/>
    <m/>
    <m/>
    <m/>
    <m/>
    <m/>
    <m/>
    <m/>
    <m/>
    <m/>
    <m/>
    <m/>
    <m/>
    <m/>
    <m/>
  </r>
  <r>
    <n v="37"/>
    <x v="0"/>
    <m/>
    <m/>
    <x v="0"/>
    <m/>
    <m/>
    <m/>
    <m/>
    <m/>
    <m/>
    <m/>
    <m/>
    <m/>
    <m/>
    <m/>
    <m/>
    <m/>
    <m/>
    <m/>
    <m/>
    <m/>
    <m/>
    <m/>
  </r>
  <r>
    <n v="38"/>
    <x v="0"/>
    <m/>
    <m/>
    <x v="0"/>
    <m/>
    <m/>
    <m/>
    <m/>
    <m/>
    <m/>
    <m/>
    <m/>
    <m/>
    <m/>
    <m/>
    <m/>
    <m/>
    <m/>
    <m/>
    <m/>
    <m/>
    <m/>
    <m/>
  </r>
  <r>
    <n v="39"/>
    <x v="0"/>
    <m/>
    <m/>
    <x v="0"/>
    <m/>
    <m/>
    <m/>
    <m/>
    <m/>
    <m/>
    <m/>
    <m/>
    <m/>
    <m/>
    <m/>
    <m/>
    <m/>
    <m/>
    <m/>
    <m/>
    <m/>
    <m/>
    <m/>
  </r>
  <r>
    <n v="40"/>
    <x v="0"/>
    <m/>
    <m/>
    <x v="0"/>
    <m/>
    <m/>
    <m/>
    <m/>
    <m/>
    <m/>
    <m/>
    <m/>
    <m/>
    <m/>
    <m/>
    <m/>
    <m/>
    <m/>
    <m/>
    <m/>
    <m/>
    <m/>
    <m/>
  </r>
  <r>
    <n v="41"/>
    <x v="0"/>
    <m/>
    <m/>
    <x v="0"/>
    <m/>
    <m/>
    <m/>
    <m/>
    <m/>
    <m/>
    <m/>
    <m/>
    <m/>
    <m/>
    <m/>
    <m/>
    <m/>
    <m/>
    <m/>
    <m/>
    <m/>
    <m/>
    <m/>
  </r>
  <r>
    <n v="42"/>
    <x v="0"/>
    <m/>
    <m/>
    <x v="0"/>
    <m/>
    <m/>
    <m/>
    <m/>
    <m/>
    <m/>
    <m/>
    <m/>
    <m/>
    <m/>
    <m/>
    <m/>
    <m/>
    <m/>
    <m/>
    <m/>
    <m/>
    <m/>
    <m/>
  </r>
  <r>
    <n v="43"/>
    <x v="0"/>
    <m/>
    <m/>
    <x v="0"/>
    <m/>
    <m/>
    <m/>
    <m/>
    <m/>
    <m/>
    <m/>
    <m/>
    <m/>
    <m/>
    <m/>
    <m/>
    <m/>
    <m/>
    <m/>
    <m/>
    <m/>
    <m/>
    <m/>
  </r>
  <r>
    <n v="44"/>
    <x v="0"/>
    <m/>
    <m/>
    <x v="0"/>
    <m/>
    <m/>
    <m/>
    <m/>
    <m/>
    <m/>
    <m/>
    <m/>
    <m/>
    <m/>
    <m/>
    <m/>
    <m/>
    <m/>
    <m/>
    <m/>
    <m/>
    <m/>
    <m/>
  </r>
  <r>
    <n v="45"/>
    <x v="0"/>
    <m/>
    <m/>
    <x v="0"/>
    <m/>
    <m/>
    <m/>
    <m/>
    <m/>
    <m/>
    <m/>
    <m/>
    <m/>
    <m/>
    <m/>
    <m/>
    <m/>
    <m/>
    <m/>
    <m/>
    <m/>
    <m/>
    <m/>
  </r>
  <r>
    <n v="46"/>
    <x v="0"/>
    <m/>
    <m/>
    <x v="0"/>
    <m/>
    <m/>
    <m/>
    <m/>
    <m/>
    <m/>
    <m/>
    <m/>
    <m/>
    <m/>
    <m/>
    <m/>
    <m/>
    <m/>
    <m/>
    <m/>
    <m/>
    <m/>
    <m/>
  </r>
  <r>
    <n v="47"/>
    <x v="0"/>
    <m/>
    <m/>
    <x v="0"/>
    <m/>
    <m/>
    <m/>
    <m/>
    <m/>
    <m/>
    <m/>
    <m/>
    <m/>
    <m/>
    <m/>
    <m/>
    <m/>
    <m/>
    <m/>
    <m/>
    <m/>
    <m/>
    <m/>
  </r>
  <r>
    <n v="48"/>
    <x v="0"/>
    <m/>
    <m/>
    <x v="0"/>
    <m/>
    <m/>
    <m/>
    <m/>
    <m/>
    <m/>
    <m/>
    <m/>
    <m/>
    <m/>
    <m/>
    <m/>
    <m/>
    <m/>
    <m/>
    <m/>
    <m/>
    <m/>
    <m/>
  </r>
  <r>
    <n v="49"/>
    <x v="0"/>
    <m/>
    <m/>
    <x v="0"/>
    <m/>
    <m/>
    <m/>
    <m/>
    <m/>
    <m/>
    <m/>
    <m/>
    <m/>
    <m/>
    <m/>
    <m/>
    <m/>
    <m/>
    <m/>
    <m/>
    <m/>
    <m/>
    <m/>
  </r>
  <r>
    <n v="50"/>
    <x v="0"/>
    <m/>
    <m/>
    <x v="0"/>
    <m/>
    <m/>
    <m/>
    <m/>
    <m/>
    <m/>
    <m/>
    <m/>
    <m/>
    <m/>
    <m/>
    <m/>
    <m/>
    <m/>
    <m/>
    <m/>
    <m/>
    <m/>
    <m/>
  </r>
  <r>
    <n v="51"/>
    <x v="0"/>
    <m/>
    <m/>
    <x v="0"/>
    <m/>
    <m/>
    <m/>
    <m/>
    <m/>
    <m/>
    <m/>
    <m/>
    <m/>
    <m/>
    <m/>
    <m/>
    <m/>
    <m/>
    <m/>
    <m/>
    <m/>
    <m/>
    <m/>
  </r>
  <r>
    <n v="52"/>
    <x v="0"/>
    <m/>
    <m/>
    <x v="0"/>
    <m/>
    <m/>
    <m/>
    <m/>
    <m/>
    <m/>
    <m/>
    <m/>
    <m/>
    <m/>
    <m/>
    <m/>
    <m/>
    <m/>
    <m/>
    <m/>
    <m/>
    <m/>
    <m/>
  </r>
  <r>
    <n v="53"/>
    <x v="0"/>
    <m/>
    <m/>
    <x v="0"/>
    <m/>
    <m/>
    <m/>
    <m/>
    <m/>
    <m/>
    <m/>
    <m/>
    <m/>
    <m/>
    <m/>
    <m/>
    <m/>
    <m/>
    <m/>
    <m/>
    <m/>
    <m/>
    <m/>
  </r>
  <r>
    <n v="54"/>
    <x v="0"/>
    <m/>
    <m/>
    <x v="0"/>
    <m/>
    <m/>
    <m/>
    <m/>
    <m/>
    <m/>
    <m/>
    <m/>
    <m/>
    <m/>
    <m/>
    <m/>
    <m/>
    <m/>
    <m/>
    <m/>
    <m/>
    <m/>
    <m/>
  </r>
  <r>
    <n v="55"/>
    <x v="0"/>
    <m/>
    <m/>
    <x v="0"/>
    <m/>
    <m/>
    <m/>
    <m/>
    <m/>
    <m/>
    <m/>
    <m/>
    <m/>
    <m/>
    <m/>
    <m/>
    <m/>
    <m/>
    <m/>
    <m/>
    <m/>
    <m/>
    <m/>
  </r>
  <r>
    <n v="56"/>
    <x v="0"/>
    <m/>
    <m/>
    <x v="0"/>
    <m/>
    <m/>
    <m/>
    <m/>
    <m/>
    <m/>
    <m/>
    <m/>
    <m/>
    <m/>
    <m/>
    <m/>
    <m/>
    <m/>
    <m/>
    <m/>
    <m/>
    <m/>
    <m/>
  </r>
  <r>
    <n v="57"/>
    <x v="0"/>
    <m/>
    <m/>
    <x v="0"/>
    <m/>
    <m/>
    <m/>
    <m/>
    <m/>
    <m/>
    <m/>
    <m/>
    <m/>
    <m/>
    <m/>
    <m/>
    <m/>
    <m/>
    <m/>
    <m/>
    <m/>
    <m/>
    <m/>
  </r>
  <r>
    <n v="58"/>
    <x v="0"/>
    <m/>
    <m/>
    <x v="0"/>
    <m/>
    <m/>
    <m/>
    <m/>
    <m/>
    <m/>
    <m/>
    <m/>
    <m/>
    <m/>
    <m/>
    <m/>
    <m/>
    <m/>
    <m/>
    <m/>
    <m/>
    <m/>
    <m/>
  </r>
  <r>
    <n v="59"/>
    <x v="0"/>
    <m/>
    <m/>
    <x v="0"/>
    <m/>
    <m/>
    <m/>
    <m/>
    <m/>
    <m/>
    <m/>
    <m/>
    <m/>
    <m/>
    <m/>
    <m/>
    <m/>
    <m/>
    <m/>
    <m/>
    <m/>
    <m/>
    <m/>
  </r>
  <r>
    <n v="60"/>
    <x v="0"/>
    <m/>
    <m/>
    <x v="0"/>
    <m/>
    <m/>
    <m/>
    <m/>
    <m/>
    <m/>
    <m/>
    <m/>
    <m/>
    <m/>
    <m/>
    <m/>
    <m/>
    <m/>
    <m/>
    <m/>
    <m/>
    <m/>
    <m/>
  </r>
  <r>
    <n v="61"/>
    <x v="0"/>
    <m/>
    <m/>
    <x v="0"/>
    <m/>
    <m/>
    <m/>
    <m/>
    <m/>
    <m/>
    <m/>
    <m/>
    <m/>
    <m/>
    <m/>
    <m/>
    <m/>
    <m/>
    <m/>
    <m/>
    <m/>
    <m/>
    <m/>
  </r>
  <r>
    <n v="62"/>
    <x v="0"/>
    <m/>
    <m/>
    <x v="0"/>
    <m/>
    <m/>
    <m/>
    <m/>
    <m/>
    <m/>
    <m/>
    <m/>
    <m/>
    <m/>
    <m/>
    <m/>
    <m/>
    <m/>
    <m/>
    <m/>
    <m/>
    <m/>
    <m/>
  </r>
  <r>
    <n v="63"/>
    <x v="0"/>
    <m/>
    <m/>
    <x v="0"/>
    <m/>
    <m/>
    <m/>
    <m/>
    <m/>
    <m/>
    <m/>
    <m/>
    <m/>
    <m/>
    <m/>
    <m/>
    <m/>
    <m/>
    <m/>
    <m/>
    <m/>
    <m/>
    <m/>
  </r>
  <r>
    <n v="64"/>
    <x v="0"/>
    <m/>
    <m/>
    <x v="0"/>
    <m/>
    <m/>
    <m/>
    <m/>
    <m/>
    <m/>
    <m/>
    <m/>
    <m/>
    <m/>
    <m/>
    <m/>
    <m/>
    <m/>
    <m/>
    <m/>
    <m/>
    <m/>
    <m/>
  </r>
  <r>
    <n v="65"/>
    <x v="0"/>
    <m/>
    <m/>
    <x v="0"/>
    <m/>
    <m/>
    <m/>
    <m/>
    <m/>
    <m/>
    <m/>
    <m/>
    <m/>
    <m/>
    <m/>
    <m/>
    <m/>
    <m/>
    <m/>
    <m/>
    <m/>
    <m/>
    <m/>
  </r>
  <r>
    <n v="66"/>
    <x v="0"/>
    <m/>
    <m/>
    <x v="0"/>
    <m/>
    <m/>
    <m/>
    <m/>
    <m/>
    <m/>
    <m/>
    <m/>
    <m/>
    <m/>
    <m/>
    <m/>
    <m/>
    <m/>
    <m/>
    <m/>
    <m/>
    <m/>
    <m/>
  </r>
  <r>
    <n v="67"/>
    <x v="0"/>
    <m/>
    <m/>
    <x v="0"/>
    <m/>
    <m/>
    <m/>
    <m/>
    <m/>
    <m/>
    <m/>
    <m/>
    <m/>
    <m/>
    <m/>
    <m/>
    <m/>
    <m/>
    <m/>
    <m/>
    <m/>
    <m/>
    <m/>
  </r>
  <r>
    <n v="68"/>
    <x v="0"/>
    <m/>
    <m/>
    <x v="0"/>
    <m/>
    <m/>
    <m/>
    <m/>
    <m/>
    <m/>
    <m/>
    <m/>
    <m/>
    <m/>
    <m/>
    <m/>
    <m/>
    <m/>
    <m/>
    <m/>
    <m/>
    <m/>
    <m/>
  </r>
  <r>
    <n v="69"/>
    <x v="0"/>
    <m/>
    <m/>
    <x v="0"/>
    <m/>
    <m/>
    <m/>
    <m/>
    <m/>
    <m/>
    <m/>
    <m/>
    <m/>
    <m/>
    <m/>
    <m/>
    <m/>
    <m/>
    <m/>
    <m/>
    <m/>
    <m/>
    <m/>
  </r>
  <r>
    <n v="70"/>
    <x v="0"/>
    <m/>
    <m/>
    <x v="0"/>
    <m/>
    <m/>
    <m/>
    <m/>
    <m/>
    <m/>
    <m/>
    <m/>
    <m/>
    <m/>
    <m/>
    <m/>
    <m/>
    <m/>
    <m/>
    <m/>
    <m/>
    <m/>
    <m/>
  </r>
  <r>
    <n v="71"/>
    <x v="0"/>
    <m/>
    <m/>
    <x v="0"/>
    <m/>
    <m/>
    <m/>
    <m/>
    <m/>
    <m/>
    <m/>
    <m/>
    <m/>
    <m/>
    <m/>
    <m/>
    <m/>
    <m/>
    <m/>
    <m/>
    <m/>
    <m/>
    <m/>
  </r>
  <r>
    <n v="72"/>
    <x v="0"/>
    <m/>
    <m/>
    <x v="0"/>
    <m/>
    <m/>
    <m/>
    <m/>
    <m/>
    <m/>
    <m/>
    <m/>
    <m/>
    <m/>
    <m/>
    <m/>
    <m/>
    <m/>
    <m/>
    <m/>
    <m/>
    <m/>
    <m/>
  </r>
  <r>
    <n v="73"/>
    <x v="0"/>
    <m/>
    <m/>
    <x v="0"/>
    <m/>
    <m/>
    <m/>
    <m/>
    <m/>
    <m/>
    <m/>
    <m/>
    <m/>
    <m/>
    <m/>
    <m/>
    <m/>
    <m/>
    <m/>
    <m/>
    <m/>
    <m/>
    <m/>
  </r>
  <r>
    <n v="74"/>
    <x v="0"/>
    <m/>
    <m/>
    <x v="0"/>
    <m/>
    <m/>
    <m/>
    <m/>
    <m/>
    <m/>
    <m/>
    <m/>
    <m/>
    <m/>
    <m/>
    <m/>
    <m/>
    <m/>
    <m/>
    <m/>
    <m/>
    <m/>
    <m/>
  </r>
  <r>
    <n v="75"/>
    <x v="0"/>
    <m/>
    <m/>
    <x v="0"/>
    <m/>
    <m/>
    <m/>
    <m/>
    <m/>
    <m/>
    <m/>
    <m/>
    <m/>
    <m/>
    <m/>
    <m/>
    <m/>
    <m/>
    <m/>
    <m/>
    <m/>
    <m/>
    <m/>
  </r>
  <r>
    <n v="76"/>
    <x v="0"/>
    <m/>
    <m/>
    <x v="0"/>
    <m/>
    <m/>
    <m/>
    <m/>
    <m/>
    <m/>
    <m/>
    <m/>
    <m/>
    <m/>
    <m/>
    <m/>
    <m/>
    <m/>
    <m/>
    <m/>
    <m/>
    <m/>
    <m/>
  </r>
  <r>
    <n v="77"/>
    <x v="0"/>
    <m/>
    <m/>
    <x v="0"/>
    <m/>
    <m/>
    <m/>
    <m/>
    <m/>
    <m/>
    <m/>
    <m/>
    <m/>
    <m/>
    <m/>
    <m/>
    <m/>
    <m/>
    <m/>
    <m/>
    <m/>
    <m/>
    <m/>
  </r>
  <r>
    <n v="78"/>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Draaitabel1" cacheId="0" dataOnRows="1" applyNumberFormats="0" applyBorderFormats="0" applyFontFormats="0" applyPatternFormats="0" applyAlignmentFormats="0" applyWidthHeightFormats="1" dataCaption="Gegevens" updatedVersion="3" minRefreshableVersion="3" showMemberPropertyTips="0" useAutoFormatting="1" itemPrintTitles="1" createdVersion="3" indent="0" compact="0" compactData="0" gridDropZones="1">
  <location ref="A1:C4" firstHeaderRow="1" firstDataRow="2" firstDataCol="1"/>
  <pivotFields count="24">
    <pivotField compact="0" outline="0" subtotalTop="0" showAll="0" includeNewItemsInFilter="1"/>
    <pivotField axis="axisCol" compact="0" outline="0" subtotalTop="0" showAll="0" includeNewItemsInFilter="1">
      <items count="11">
        <item m="1" x="7"/>
        <item m="1" x="4"/>
        <item m="1" x="1"/>
        <item m="1" x="2"/>
        <item m="1" x="8"/>
        <item x="0"/>
        <item m="1" x="5"/>
        <item m="1" x="9"/>
        <item m="1" x="3"/>
        <item m="1" x="6"/>
        <item t="default"/>
      </items>
    </pivotField>
    <pivotField compact="0" outline="0" subtotalTop="0" showAll="0" includeNewItemsInFilter="1"/>
    <pivotField compact="0" outline="0" subtotalTop="0" showAll="0" includeNewItemsInFilter="1"/>
    <pivotField axis="axisRow" compact="0" outline="0" subtotalTop="0" showAll="0" includeNewItemsInFilter="1">
      <items count="11">
        <item m="1" x="5"/>
        <item m="1" x="6"/>
        <item m="1" x="8"/>
        <item m="1" x="3"/>
        <item x="0"/>
        <item m="1" x="9"/>
        <item m="1" x="1"/>
        <item m="1" x="2"/>
        <item m="1" x="7"/>
        <item m="1" x="4"/>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s>
  <rowFields count="1">
    <field x="4"/>
  </rowFields>
  <rowItems count="2">
    <i>
      <x v="4"/>
    </i>
    <i t="grand">
      <x/>
    </i>
  </rowItems>
  <colFields count="1">
    <field x="1"/>
  </colFields>
  <colItems count="2">
    <i>
      <x v="5"/>
    </i>
    <i t="grand">
      <x/>
    </i>
  </colItems>
  <dataFields count="1">
    <dataField name="Som van Verwachtingswaarde restgevolg Tijd" fld="21"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800-000001000000}" name="Draaitabel2" cacheId="0" dataOnRows="1" applyNumberFormats="0" applyBorderFormats="0" applyFontFormats="0" applyPatternFormats="0" applyAlignmentFormats="0" applyWidthHeightFormats="1" dataCaption="Gegevens" updatedVersion="3" minRefreshableVersion="3" showMemberPropertyTips="0" useAutoFormatting="1" itemPrintTitles="1" createdVersion="3" indent="0" compact="0" compactData="0" gridDropZones="1">
  <location ref="Q1:S4" firstHeaderRow="1" firstDataRow="2" firstDataCol="1"/>
  <pivotFields count="24">
    <pivotField compact="0" outline="0" subtotalTop="0" showAll="0" includeNewItemsInFilter="1"/>
    <pivotField axis="axisCol" compact="0" outline="0" subtotalTop="0" showAll="0" includeNewItemsInFilter="1">
      <items count="11">
        <item m="1" x="7"/>
        <item m="1" x="4"/>
        <item m="1" x="1"/>
        <item m="1" x="2"/>
        <item m="1" x="8"/>
        <item x="0"/>
        <item m="1" x="5"/>
        <item m="1" x="9"/>
        <item m="1" x="3"/>
        <item m="1" x="6"/>
        <item t="default"/>
      </items>
    </pivotField>
    <pivotField compact="0" outline="0" subtotalTop="0" showAll="0" includeNewItemsInFilter="1"/>
    <pivotField compact="0" outline="0" subtotalTop="0" showAll="0" includeNewItemsInFilter="1"/>
    <pivotField axis="axisRow" compact="0" outline="0" subtotalTop="0" showAll="0" includeNewItemsInFilter="1">
      <items count="11">
        <item m="1" x="5"/>
        <item m="1" x="6"/>
        <item m="1" x="8"/>
        <item m="1" x="3"/>
        <item x="0"/>
        <item m="1" x="9"/>
        <item m="1" x="1"/>
        <item m="1" x="2"/>
        <item m="1" x="7"/>
        <item m="1" x="4"/>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s>
  <rowFields count="1">
    <field x="4"/>
  </rowFields>
  <rowItems count="2">
    <i>
      <x v="4"/>
    </i>
    <i t="grand">
      <x/>
    </i>
  </rowItems>
  <colFields count="1">
    <field x="1"/>
  </colFields>
  <colItems count="2">
    <i>
      <x v="5"/>
    </i>
    <i t="grand">
      <x/>
    </i>
  </colItems>
  <dataFields count="1">
    <dataField name="Som van Verwachtingswaarde restgevolg Geld" fld="23"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275"/>
  <sheetViews>
    <sheetView showGridLines="0" zoomScaleNormal="100" workbookViewId="0">
      <pane ySplit="3" topLeftCell="A4" activePane="bottomLeft" state="frozen"/>
      <selection pane="bottomLeft" activeCell="B25" sqref="B25"/>
    </sheetView>
  </sheetViews>
  <sheetFormatPr defaultColWidth="0" defaultRowHeight="13" zeroHeight="1"/>
  <cols>
    <col min="1" max="1" width="16" style="8" customWidth="1"/>
    <col min="2" max="2" width="100.1796875" style="26" customWidth="1"/>
    <col min="3" max="3" width="19.26953125" style="30" bestFit="1" customWidth="1"/>
    <col min="4" max="4" width="9.1796875" customWidth="1"/>
  </cols>
  <sheetData>
    <row r="1" spans="1:3">
      <c r="A1" s="49"/>
      <c r="B1" s="50" t="s">
        <v>0</v>
      </c>
    </row>
    <row r="2" spans="1:3">
      <c r="B2" s="38" t="s">
        <v>1</v>
      </c>
    </row>
    <row r="3" spans="1:3">
      <c r="B3" s="38"/>
    </row>
    <row r="4" spans="1:3">
      <c r="A4" s="51">
        <v>1</v>
      </c>
      <c r="B4" s="52" t="s">
        <v>2</v>
      </c>
      <c r="C4" s="97" t="s">
        <v>3</v>
      </c>
    </row>
    <row r="5" spans="1:3" ht="25">
      <c r="A5" s="53"/>
      <c r="B5" s="390" t="s">
        <v>4</v>
      </c>
      <c r="C5" s="391"/>
    </row>
    <row r="6" spans="1:3" ht="25">
      <c r="A6" s="53"/>
      <c r="B6" s="85" t="s">
        <v>5</v>
      </c>
      <c r="C6" s="391"/>
    </row>
    <row r="7" spans="1:3">
      <c r="A7" s="51"/>
      <c r="B7" s="52" t="s">
        <v>6</v>
      </c>
      <c r="C7" s="97" t="s">
        <v>3</v>
      </c>
    </row>
    <row r="8" spans="1:3" ht="25">
      <c r="A8" s="53"/>
      <c r="B8" s="392" t="s">
        <v>4</v>
      </c>
      <c r="C8" s="391"/>
    </row>
    <row r="9" spans="1:3">
      <c r="A9" s="51"/>
      <c r="B9" s="52" t="s">
        <v>7</v>
      </c>
      <c r="C9" s="97" t="s">
        <v>3</v>
      </c>
    </row>
    <row r="10" spans="1:3" ht="25">
      <c r="A10" s="53"/>
      <c r="B10" s="392" t="s">
        <v>4</v>
      </c>
      <c r="C10" s="391"/>
    </row>
    <row r="11" spans="1:3"/>
    <row r="12" spans="1:3">
      <c r="A12" s="51">
        <v>2</v>
      </c>
      <c r="B12" s="52" t="s">
        <v>8</v>
      </c>
      <c r="C12" s="97" t="s">
        <v>3</v>
      </c>
    </row>
    <row r="13" spans="1:3" ht="25">
      <c r="A13" s="53"/>
      <c r="B13" s="392" t="s">
        <v>9</v>
      </c>
      <c r="C13" s="391"/>
    </row>
    <row r="14" spans="1:3"/>
    <row r="15" spans="1:3">
      <c r="A15" s="51">
        <v>3</v>
      </c>
      <c r="B15" s="52" t="s">
        <v>10</v>
      </c>
      <c r="C15" s="97" t="s">
        <v>3</v>
      </c>
    </row>
    <row r="16" spans="1:3">
      <c r="A16" s="53"/>
      <c r="B16" s="13" t="s">
        <v>11</v>
      </c>
      <c r="C16" s="391"/>
    </row>
    <row r="17" spans="1:3">
      <c r="A17" s="53"/>
      <c r="B17" s="13" t="s">
        <v>12</v>
      </c>
      <c r="C17" s="391"/>
    </row>
    <row r="18" spans="1:3" ht="25">
      <c r="A18" s="53"/>
      <c r="B18" s="13" t="s">
        <v>13</v>
      </c>
      <c r="C18" s="391"/>
    </row>
    <row r="19" spans="1:3" ht="25">
      <c r="A19" s="53"/>
      <c r="B19" s="13" t="s">
        <v>14</v>
      </c>
      <c r="C19" s="391"/>
    </row>
    <row r="20" spans="1:3"/>
    <row r="21" spans="1:3">
      <c r="A21" s="51">
        <v>4</v>
      </c>
      <c r="B21" s="52" t="s">
        <v>15</v>
      </c>
      <c r="C21" s="97" t="s">
        <v>3</v>
      </c>
    </row>
    <row r="22" spans="1:3" ht="25">
      <c r="B22" s="392" t="s">
        <v>16</v>
      </c>
      <c r="C22" s="391"/>
    </row>
    <row r="23" spans="1:3"/>
    <row r="24" spans="1:3">
      <c r="A24" s="51">
        <v>5</v>
      </c>
      <c r="B24" s="52" t="s">
        <v>17</v>
      </c>
      <c r="C24" s="97" t="s">
        <v>3</v>
      </c>
    </row>
    <row r="25" spans="1:3" ht="25">
      <c r="B25" s="392" t="s">
        <v>18</v>
      </c>
      <c r="C25" s="391"/>
    </row>
    <row r="26" spans="1:3"/>
    <row r="27" spans="1:3">
      <c r="A27" s="51">
        <v>6</v>
      </c>
      <c r="B27" s="52" t="s">
        <v>19</v>
      </c>
      <c r="C27" s="97" t="s">
        <v>3</v>
      </c>
    </row>
    <row r="28" spans="1:3">
      <c r="B28" s="392" t="s">
        <v>20</v>
      </c>
      <c r="C28" s="391"/>
    </row>
    <row r="29" spans="1:3" ht="37.5">
      <c r="B29" s="392" t="s">
        <v>21</v>
      </c>
      <c r="C29" s="391"/>
    </row>
    <row r="30" spans="1:3" ht="25">
      <c r="B30" s="392" t="s">
        <v>22</v>
      </c>
      <c r="C30" s="391"/>
    </row>
    <row r="31" spans="1:3"/>
    <row r="32" spans="1:3">
      <c r="A32" s="51">
        <v>7</v>
      </c>
      <c r="B32" s="52" t="s">
        <v>23</v>
      </c>
      <c r="C32" s="97" t="s">
        <v>24</v>
      </c>
    </row>
    <row r="33" spans="1:3">
      <c r="B33" s="392" t="s">
        <v>25</v>
      </c>
      <c r="C33" s="391"/>
    </row>
    <row r="34" spans="1:3" ht="12.5">
      <c r="A34" s="79" t="s">
        <v>26</v>
      </c>
      <c r="B34" s="79" t="s">
        <v>27</v>
      </c>
      <c r="C34" s="391"/>
    </row>
    <row r="35" spans="1:3" ht="12.5">
      <c r="A35" s="79" t="s">
        <v>28</v>
      </c>
      <c r="B35" s="79" t="s">
        <v>29</v>
      </c>
      <c r="C35" s="391"/>
    </row>
    <row r="36" spans="1:3" ht="12.5">
      <c r="A36" s="79" t="s">
        <v>30</v>
      </c>
      <c r="B36" s="79" t="s">
        <v>31</v>
      </c>
      <c r="C36" s="391"/>
    </row>
    <row r="37" spans="1:3" ht="12.5">
      <c r="A37" s="79" t="s">
        <v>32</v>
      </c>
      <c r="B37" s="79" t="s">
        <v>31</v>
      </c>
      <c r="C37" s="391"/>
    </row>
    <row r="38" spans="1:3" ht="12.5">
      <c r="A38" s="79" t="s">
        <v>33</v>
      </c>
      <c r="B38" s="79" t="s">
        <v>31</v>
      </c>
      <c r="C38" s="391"/>
    </row>
    <row r="39" spans="1:3" ht="12.5">
      <c r="A39" s="79" t="s">
        <v>34</v>
      </c>
      <c r="B39" s="79" t="s">
        <v>31</v>
      </c>
      <c r="C39" s="391"/>
    </row>
    <row r="40" spans="1:3" ht="12.5">
      <c r="A40" s="79" t="s">
        <v>35</v>
      </c>
      <c r="B40" s="79" t="s">
        <v>36</v>
      </c>
      <c r="C40" s="391"/>
    </row>
    <row r="41" spans="1:3" ht="12.5">
      <c r="A41" s="79" t="s">
        <v>37</v>
      </c>
      <c r="B41" s="79"/>
      <c r="C41" s="391"/>
    </row>
    <row r="42" spans="1:3" ht="12.5">
      <c r="A42" s="79" t="s">
        <v>38</v>
      </c>
      <c r="B42" s="79" t="s">
        <v>39</v>
      </c>
      <c r="C42" s="391"/>
    </row>
    <row r="43" spans="1:3" ht="12.5">
      <c r="A43" s="79" t="s">
        <v>40</v>
      </c>
      <c r="B43" s="79" t="s">
        <v>41</v>
      </c>
    </row>
    <row r="44" spans="1:3" ht="12.5">
      <c r="A44" s="79" t="s">
        <v>42</v>
      </c>
    </row>
    <row r="45" spans="1:3">
      <c r="B45" s="52" t="s">
        <v>43</v>
      </c>
      <c r="C45" s="97" t="s">
        <v>3</v>
      </c>
    </row>
    <row r="46" spans="1:3">
      <c r="B46" s="392" t="s">
        <v>44</v>
      </c>
      <c r="C46" s="391"/>
    </row>
    <row r="47" spans="1:3"/>
    <row r="48" spans="1:3">
      <c r="A48" s="51">
        <v>9</v>
      </c>
      <c r="B48" s="52" t="s">
        <v>45</v>
      </c>
      <c r="C48" s="97" t="s">
        <v>3</v>
      </c>
    </row>
    <row r="49" spans="1:3">
      <c r="B49" s="392" t="s">
        <v>46</v>
      </c>
      <c r="C49" s="391"/>
    </row>
    <row r="50" spans="1:3"/>
    <row r="51" spans="1:3">
      <c r="A51" s="51">
        <v>10</v>
      </c>
      <c r="B51" s="52" t="s">
        <v>47</v>
      </c>
      <c r="C51" s="97" t="s">
        <v>3</v>
      </c>
    </row>
    <row r="52" spans="1:3">
      <c r="B52" s="392" t="s">
        <v>48</v>
      </c>
      <c r="C52" s="391"/>
    </row>
    <row r="53" spans="1:3"/>
    <row r="54" spans="1:3">
      <c r="A54" s="51">
        <v>11</v>
      </c>
      <c r="B54" s="52" t="s">
        <v>49</v>
      </c>
      <c r="C54" s="97" t="s">
        <v>3</v>
      </c>
    </row>
    <row r="55" spans="1:3" ht="50">
      <c r="B55" s="392" t="s">
        <v>50</v>
      </c>
      <c r="C55" s="391"/>
    </row>
    <row r="56" spans="1:3" ht="37.5">
      <c r="B56" s="392" t="s">
        <v>51</v>
      </c>
      <c r="C56" s="391"/>
    </row>
    <row r="57" spans="1:3" ht="50.5">
      <c r="B57" s="56" t="s">
        <v>52</v>
      </c>
      <c r="C57" s="391"/>
    </row>
    <row r="58" spans="1:3">
      <c r="B58" s="392" t="s">
        <v>53</v>
      </c>
      <c r="C58" s="391"/>
    </row>
    <row r="59" spans="1:3"/>
    <row r="60" spans="1:3"/>
    <row r="61" spans="1:3">
      <c r="A61" s="51">
        <v>12</v>
      </c>
      <c r="B61" s="52" t="s">
        <v>54</v>
      </c>
      <c r="C61" s="97" t="s">
        <v>3</v>
      </c>
    </row>
    <row r="62" spans="1:3" ht="37.5">
      <c r="B62" s="392" t="s">
        <v>55</v>
      </c>
      <c r="C62" s="391"/>
    </row>
    <row r="63" spans="1:3"/>
    <row r="64" spans="1:3"/>
    <row r="65" spans="1:3">
      <c r="A65" s="51">
        <v>13</v>
      </c>
      <c r="B65" s="52" t="s">
        <v>56</v>
      </c>
      <c r="C65" s="97" t="s">
        <v>3</v>
      </c>
    </row>
    <row r="66" spans="1:3" ht="25">
      <c r="B66" s="392" t="s">
        <v>57</v>
      </c>
      <c r="C66" s="391"/>
    </row>
    <row r="67" spans="1:3"/>
    <row r="68" spans="1:3">
      <c r="A68" s="51">
        <v>14</v>
      </c>
      <c r="B68" s="52" t="s">
        <v>58</v>
      </c>
      <c r="C68" s="97" t="s">
        <v>3</v>
      </c>
    </row>
    <row r="69" spans="1:3">
      <c r="B69" s="13"/>
      <c r="C69" s="391"/>
    </row>
    <row r="70" spans="1:3"/>
    <row r="71" spans="1:3"/>
    <row r="72" spans="1:3">
      <c r="A72" s="51">
        <v>15</v>
      </c>
      <c r="B72" s="52" t="s">
        <v>59</v>
      </c>
      <c r="C72" s="393" t="s">
        <v>60</v>
      </c>
    </row>
    <row r="73" spans="1:3">
      <c r="B73" s="79" t="s">
        <v>61</v>
      </c>
      <c r="C73" s="394" t="s">
        <v>62</v>
      </c>
    </row>
    <row r="74" spans="1:3"/>
    <row r="75" spans="1:3">
      <c r="A75" s="51">
        <v>16</v>
      </c>
      <c r="B75" s="52" t="s">
        <v>63</v>
      </c>
      <c r="C75" s="393" t="s">
        <v>3</v>
      </c>
    </row>
    <row r="76" spans="1:3">
      <c r="B76" s="79" t="s">
        <v>64</v>
      </c>
      <c r="C76" s="394" t="s">
        <v>62</v>
      </c>
    </row>
    <row r="77" spans="1:3"/>
    <row r="78" spans="1:3">
      <c r="A78" s="51">
        <v>17</v>
      </c>
      <c r="B78" s="52" t="s">
        <v>65</v>
      </c>
      <c r="C78" s="97" t="s">
        <v>3</v>
      </c>
    </row>
    <row r="79" spans="1:3">
      <c r="B79" s="392" t="s">
        <v>66</v>
      </c>
      <c r="C79" s="391"/>
    </row>
    <row r="80" spans="1:3">
      <c r="B80" s="392" t="s">
        <v>67</v>
      </c>
      <c r="C80" s="391"/>
    </row>
    <row r="81" spans="1:3" ht="37.5">
      <c r="B81" s="392" t="s">
        <v>68</v>
      </c>
      <c r="C81" s="391"/>
    </row>
    <row r="82" spans="1:3" ht="75">
      <c r="B82" s="392" t="s">
        <v>69</v>
      </c>
      <c r="C82" s="391"/>
    </row>
    <row r="83" spans="1:3"/>
    <row r="84" spans="1:3">
      <c r="A84" s="51">
        <v>18</v>
      </c>
      <c r="B84" s="52" t="s">
        <v>70</v>
      </c>
      <c r="C84" s="97" t="s">
        <v>3</v>
      </c>
    </row>
    <row r="85" spans="1:3">
      <c r="B85" s="13" t="s">
        <v>71</v>
      </c>
      <c r="C85" s="391"/>
    </row>
    <row r="86" spans="1:3">
      <c r="B86" s="13" t="s">
        <v>72</v>
      </c>
      <c r="C86" s="391"/>
    </row>
    <row r="87" spans="1:3">
      <c r="B87"/>
    </row>
    <row r="88" spans="1:3">
      <c r="A88" s="51">
        <v>19</v>
      </c>
      <c r="B88" s="52" t="s">
        <v>73</v>
      </c>
      <c r="C88" s="97" t="s">
        <v>3</v>
      </c>
    </row>
    <row r="89" spans="1:3">
      <c r="B89" s="79" t="s">
        <v>74</v>
      </c>
      <c r="C89" s="391"/>
    </row>
    <row r="90" spans="1:3">
      <c r="B90"/>
    </row>
    <row r="91" spans="1:3">
      <c r="A91" s="51">
        <v>20</v>
      </c>
      <c r="B91" s="52" t="s">
        <v>75</v>
      </c>
      <c r="C91" s="97" t="s">
        <v>3</v>
      </c>
    </row>
    <row r="92" spans="1:3">
      <c r="B92" s="79" t="s">
        <v>76</v>
      </c>
      <c r="C92" s="391"/>
    </row>
    <row r="93" spans="1:3">
      <c r="B93"/>
    </row>
    <row r="94" spans="1:3">
      <c r="A94" s="51">
        <v>21</v>
      </c>
      <c r="B94" s="52" t="s">
        <v>77</v>
      </c>
      <c r="C94" s="97" t="s">
        <v>3</v>
      </c>
    </row>
    <row r="95" spans="1:3">
      <c r="B95" s="79"/>
      <c r="C95" s="391"/>
    </row>
    <row r="96" spans="1:3"/>
    <row r="97" spans="1:3">
      <c r="A97" s="51">
        <v>22</v>
      </c>
      <c r="B97" s="52" t="s">
        <v>78</v>
      </c>
      <c r="C97" s="97" t="s">
        <v>3</v>
      </c>
    </row>
    <row r="98" spans="1:3">
      <c r="B98" s="392" t="s">
        <v>79</v>
      </c>
      <c r="C98" s="391"/>
    </row>
    <row r="99" spans="1:3"/>
    <row r="100" spans="1:3">
      <c r="A100" s="51">
        <v>23</v>
      </c>
      <c r="B100" s="52" t="s">
        <v>80</v>
      </c>
      <c r="C100" s="97" t="s">
        <v>3</v>
      </c>
    </row>
    <row r="101" spans="1:3">
      <c r="B101" s="392" t="s">
        <v>81</v>
      </c>
      <c r="C101" s="391"/>
    </row>
    <row r="102" spans="1:3">
      <c r="B102" s="392" t="s">
        <v>82</v>
      </c>
      <c r="C102" s="391"/>
    </row>
    <row r="103" spans="1:3"/>
    <row r="104" spans="1:3">
      <c r="A104" s="51">
        <v>24</v>
      </c>
      <c r="B104" s="52" t="s">
        <v>83</v>
      </c>
      <c r="C104" s="97" t="s">
        <v>3</v>
      </c>
    </row>
    <row r="105" spans="1:3" ht="25">
      <c r="B105" s="392" t="s">
        <v>84</v>
      </c>
      <c r="C105" s="391"/>
    </row>
    <row r="106" spans="1:3" ht="25">
      <c r="B106" s="392" t="s">
        <v>85</v>
      </c>
      <c r="C106" s="391"/>
    </row>
    <row r="107" spans="1:3"/>
    <row r="108" spans="1:3">
      <c r="A108" s="51">
        <v>25</v>
      </c>
      <c r="B108" s="52" t="s">
        <v>86</v>
      </c>
      <c r="C108" s="97" t="s">
        <v>3</v>
      </c>
    </row>
    <row r="109" spans="1:3" ht="25">
      <c r="B109" s="392" t="s">
        <v>87</v>
      </c>
      <c r="C109" s="391"/>
    </row>
    <row r="110" spans="1:3" ht="50">
      <c r="B110" s="395" t="s">
        <v>88</v>
      </c>
      <c r="C110" s="391"/>
    </row>
    <row r="111" spans="1:3">
      <c r="B111" s="396"/>
    </row>
    <row r="112" spans="1:3"/>
    <row r="113" spans="1:3">
      <c r="A113" s="51">
        <v>26</v>
      </c>
      <c r="B113" s="52" t="s">
        <v>89</v>
      </c>
      <c r="C113" s="97" t="s">
        <v>3</v>
      </c>
    </row>
    <row r="114" spans="1:3" ht="25">
      <c r="B114" s="392" t="s">
        <v>90</v>
      </c>
      <c r="C114" s="391"/>
    </row>
    <row r="115" spans="1:3"/>
    <row r="116" spans="1:3">
      <c r="A116" s="51">
        <v>27</v>
      </c>
      <c r="B116" s="52" t="s">
        <v>91</v>
      </c>
      <c r="C116" s="97" t="s">
        <v>3</v>
      </c>
    </row>
    <row r="117" spans="1:3" ht="25">
      <c r="B117" s="392" t="s">
        <v>92</v>
      </c>
      <c r="C117" s="391"/>
    </row>
    <row r="118" spans="1:3"/>
    <row r="119" spans="1:3">
      <c r="A119" s="51">
        <v>28</v>
      </c>
      <c r="B119" s="52" t="s">
        <v>93</v>
      </c>
      <c r="C119" s="97" t="s">
        <v>3</v>
      </c>
    </row>
    <row r="120" spans="1:3" ht="25">
      <c r="B120" s="392" t="s">
        <v>94</v>
      </c>
      <c r="C120" s="391"/>
    </row>
    <row r="121" spans="1:3" ht="25">
      <c r="B121" s="392" t="s">
        <v>95</v>
      </c>
      <c r="C121" s="391"/>
    </row>
    <row r="122" spans="1:3"/>
    <row r="123" spans="1:3">
      <c r="A123" s="51">
        <v>29</v>
      </c>
      <c r="B123" s="52" t="s">
        <v>96</v>
      </c>
      <c r="C123" s="97" t="s">
        <v>3</v>
      </c>
    </row>
    <row r="124" spans="1:3" ht="25">
      <c r="B124" s="392" t="s">
        <v>97</v>
      </c>
      <c r="C124" s="391"/>
    </row>
    <row r="125" spans="1:3" ht="37.5">
      <c r="B125" s="392" t="s">
        <v>98</v>
      </c>
      <c r="C125" s="391"/>
    </row>
    <row r="126" spans="1:3"/>
    <row r="127" spans="1:3">
      <c r="A127" s="51">
        <v>30</v>
      </c>
      <c r="B127" s="52" t="s">
        <v>99</v>
      </c>
      <c r="C127" s="97" t="s">
        <v>3</v>
      </c>
    </row>
    <row r="128" spans="1:3">
      <c r="B128" s="392" t="s">
        <v>100</v>
      </c>
      <c r="C128" s="391"/>
    </row>
    <row r="129" spans="1:3">
      <c r="B129" s="392" t="s">
        <v>101</v>
      </c>
      <c r="C129" s="391"/>
    </row>
    <row r="130" spans="1:3" ht="25">
      <c r="B130" s="392" t="s">
        <v>102</v>
      </c>
      <c r="C130" s="391"/>
    </row>
    <row r="131" spans="1:3" ht="37.5">
      <c r="B131" s="392" t="s">
        <v>103</v>
      </c>
      <c r="C131" s="391"/>
    </row>
    <row r="132" spans="1:3">
      <c r="B132" s="392" t="s">
        <v>104</v>
      </c>
      <c r="C132" s="391"/>
    </row>
    <row r="133" spans="1:3"/>
    <row r="134" spans="1:3">
      <c r="A134" s="51">
        <v>31</v>
      </c>
      <c r="B134" s="52" t="s">
        <v>105</v>
      </c>
      <c r="C134" s="97" t="s">
        <v>3</v>
      </c>
    </row>
    <row r="135" spans="1:3" ht="25">
      <c r="B135" s="392" t="s">
        <v>106</v>
      </c>
      <c r="C135" s="391"/>
    </row>
    <row r="136" spans="1:3">
      <c r="B136" s="392" t="s">
        <v>107</v>
      </c>
      <c r="C136" s="391"/>
    </row>
    <row r="137" spans="1:3">
      <c r="B137" s="392" t="s">
        <v>108</v>
      </c>
      <c r="C137" s="391"/>
    </row>
    <row r="138" spans="1:3" ht="25">
      <c r="B138" s="395" t="s">
        <v>109</v>
      </c>
      <c r="C138" s="391"/>
    </row>
    <row r="139" spans="1:3">
      <c r="B139" s="392" t="s">
        <v>110</v>
      </c>
      <c r="C139" s="391"/>
    </row>
    <row r="140" spans="1:3"/>
    <row r="141" spans="1:3">
      <c r="A141" s="51">
        <v>32</v>
      </c>
      <c r="B141" s="52" t="s">
        <v>111</v>
      </c>
      <c r="C141" s="97" t="s">
        <v>3</v>
      </c>
    </row>
    <row r="142" spans="1:3">
      <c r="B142" s="392" t="s">
        <v>112</v>
      </c>
      <c r="C142" s="391"/>
    </row>
    <row r="143" spans="1:3"/>
    <row r="144" spans="1:3"/>
    <row r="145" spans="1:3">
      <c r="A145" s="51">
        <v>33</v>
      </c>
      <c r="B145" s="52" t="s">
        <v>113</v>
      </c>
      <c r="C145" s="97" t="s">
        <v>3</v>
      </c>
    </row>
    <row r="146" spans="1:3">
      <c r="B146" s="392" t="s">
        <v>114</v>
      </c>
      <c r="C146" s="391"/>
    </row>
    <row r="147" spans="1:3">
      <c r="B147" s="39" t="s">
        <v>115</v>
      </c>
      <c r="C147" s="391"/>
    </row>
    <row r="148" spans="1:3"/>
    <row r="149" spans="1:3">
      <c r="A149" s="51">
        <v>34</v>
      </c>
      <c r="B149" s="52" t="s">
        <v>116</v>
      </c>
      <c r="C149" s="97" t="s">
        <v>3</v>
      </c>
    </row>
    <row r="150" spans="1:3">
      <c r="B150" s="392"/>
      <c r="C150" s="391"/>
    </row>
    <row r="151" spans="1:3"/>
    <row r="152" spans="1:3">
      <c r="A152" s="51">
        <v>34</v>
      </c>
      <c r="B152" s="52" t="s">
        <v>117</v>
      </c>
      <c r="C152" s="97" t="s">
        <v>3</v>
      </c>
    </row>
    <row r="153" spans="1:3">
      <c r="B153" s="392" t="s">
        <v>118</v>
      </c>
      <c r="C153" s="391"/>
    </row>
    <row r="154" spans="1:3"/>
    <row r="155" spans="1:3">
      <c r="A155" s="51">
        <v>35</v>
      </c>
      <c r="B155" s="52" t="s">
        <v>119</v>
      </c>
      <c r="C155" s="97" t="s">
        <v>3</v>
      </c>
    </row>
    <row r="156" spans="1:3">
      <c r="B156" s="392" t="s">
        <v>120</v>
      </c>
      <c r="C156" s="391"/>
    </row>
    <row r="157" spans="1:3">
      <c r="B157" s="39" t="s">
        <v>115</v>
      </c>
      <c r="C157" s="391"/>
    </row>
    <row r="158" spans="1:3"/>
    <row r="159" spans="1:3">
      <c r="A159" s="51">
        <v>36</v>
      </c>
      <c r="B159" s="52" t="s">
        <v>121</v>
      </c>
      <c r="C159" s="97" t="s">
        <v>3</v>
      </c>
    </row>
    <row r="160" spans="1:3">
      <c r="B160" s="392" t="s">
        <v>122</v>
      </c>
      <c r="C160" s="391"/>
    </row>
    <row r="161" spans="1:3">
      <c r="B161" s="392" t="s">
        <v>123</v>
      </c>
      <c r="C161" s="391"/>
    </row>
    <row r="162" spans="1:3">
      <c r="B162" s="40" t="s">
        <v>124</v>
      </c>
      <c r="C162" s="391"/>
    </row>
    <row r="163" spans="1:3">
      <c r="B163" s="40" t="s">
        <v>125</v>
      </c>
      <c r="C163" s="391"/>
    </row>
    <row r="164" spans="1:3">
      <c r="B164" s="40" t="s">
        <v>126</v>
      </c>
      <c r="C164" s="391"/>
    </row>
    <row r="165" spans="1:3">
      <c r="B165" s="40" t="s">
        <v>127</v>
      </c>
      <c r="C165" s="391"/>
    </row>
    <row r="166" spans="1:3">
      <c r="B166" s="41" t="s">
        <v>128</v>
      </c>
      <c r="C166" s="391"/>
    </row>
    <row r="167" spans="1:3">
      <c r="B167" s="42" t="s">
        <v>129</v>
      </c>
      <c r="C167" s="391"/>
    </row>
    <row r="168" spans="1:3"/>
    <row r="169" spans="1:3">
      <c r="A169" s="51">
        <v>37</v>
      </c>
      <c r="B169" s="52" t="s">
        <v>130</v>
      </c>
      <c r="C169" s="97" t="s">
        <v>3</v>
      </c>
    </row>
    <row r="170" spans="1:3" ht="25">
      <c r="B170" s="392" t="s">
        <v>131</v>
      </c>
      <c r="C170" s="391" t="s">
        <v>132</v>
      </c>
    </row>
    <row r="171" spans="1:3"/>
    <row r="172" spans="1:3">
      <c r="A172" s="51">
        <v>38</v>
      </c>
      <c r="B172" s="52" t="s">
        <v>133</v>
      </c>
      <c r="C172" s="97" t="s">
        <v>3</v>
      </c>
    </row>
    <row r="173" spans="1:3" ht="26">
      <c r="B173" s="392" t="s">
        <v>134</v>
      </c>
      <c r="C173" s="391" t="s">
        <v>132</v>
      </c>
    </row>
    <row r="174" spans="1:3"/>
    <row r="175" spans="1:3">
      <c r="A175" s="51">
        <v>39</v>
      </c>
      <c r="B175" s="52" t="s">
        <v>135</v>
      </c>
      <c r="C175" s="97" t="s">
        <v>3</v>
      </c>
    </row>
    <row r="176" spans="1:3" ht="26">
      <c r="B176" s="392" t="s">
        <v>136</v>
      </c>
      <c r="C176" s="391" t="s">
        <v>132</v>
      </c>
    </row>
    <row r="177" spans="1:3"/>
    <row r="178" spans="1:3">
      <c r="A178" s="51">
        <v>40</v>
      </c>
      <c r="B178" s="52"/>
      <c r="C178" s="97" t="s">
        <v>3</v>
      </c>
    </row>
    <row r="179" spans="1:3">
      <c r="B179" s="392"/>
      <c r="C179" s="391"/>
    </row>
    <row r="180" spans="1:3"/>
    <row r="181" spans="1:3">
      <c r="A181" s="51">
        <v>41</v>
      </c>
      <c r="B181" s="52" t="s">
        <v>137</v>
      </c>
      <c r="C181" s="97" t="s">
        <v>3</v>
      </c>
    </row>
    <row r="182" spans="1:3">
      <c r="B182" s="392" t="s">
        <v>138</v>
      </c>
      <c r="C182" s="391"/>
    </row>
    <row r="183" spans="1:3"/>
    <row r="184" spans="1:3"/>
    <row r="185" spans="1:3">
      <c r="A185" s="51">
        <v>42</v>
      </c>
      <c r="B185" s="52" t="s">
        <v>139</v>
      </c>
      <c r="C185" s="97" t="s">
        <v>3</v>
      </c>
    </row>
    <row r="186" spans="1:3">
      <c r="B186" s="392" t="s">
        <v>140</v>
      </c>
      <c r="C186" s="391" t="s">
        <v>141</v>
      </c>
    </row>
    <row r="187" spans="1:3"/>
    <row r="188" spans="1:3">
      <c r="A188" s="51">
        <v>43</v>
      </c>
      <c r="B188" s="52" t="s">
        <v>142</v>
      </c>
      <c r="C188" s="97" t="s">
        <v>3</v>
      </c>
    </row>
    <row r="189" spans="1:3">
      <c r="B189" s="392" t="s">
        <v>143</v>
      </c>
      <c r="C189" s="391"/>
    </row>
    <row r="190" spans="1:3" ht="37.5">
      <c r="B190" s="392" t="s">
        <v>144</v>
      </c>
      <c r="C190" s="391"/>
    </row>
    <row r="191" spans="1:3"/>
    <row r="192" spans="1:3">
      <c r="A192" s="51">
        <v>44</v>
      </c>
      <c r="B192" s="52" t="s">
        <v>145</v>
      </c>
      <c r="C192" s="97" t="s">
        <v>3</v>
      </c>
    </row>
    <row r="193" spans="1:3" ht="37.5">
      <c r="B193" s="392" t="s">
        <v>146</v>
      </c>
      <c r="C193" s="391"/>
    </row>
    <row r="194" spans="1:3" ht="24.75" customHeight="1">
      <c r="B194" s="392" t="s">
        <v>147</v>
      </c>
      <c r="C194" s="391"/>
    </row>
    <row r="195" spans="1:3"/>
    <row r="196" spans="1:3">
      <c r="A196" s="51">
        <v>45</v>
      </c>
      <c r="B196" s="52" t="s">
        <v>148</v>
      </c>
      <c r="C196" s="97" t="s">
        <v>3</v>
      </c>
    </row>
    <row r="197" spans="1:3" ht="25">
      <c r="B197" s="392" t="s">
        <v>149</v>
      </c>
      <c r="C197" s="391"/>
    </row>
    <row r="198" spans="1:3">
      <c r="B198" s="392" t="s">
        <v>150</v>
      </c>
      <c r="C198" s="391"/>
    </row>
    <row r="199" spans="1:3" ht="25">
      <c r="B199" s="392" t="s">
        <v>151</v>
      </c>
      <c r="C199" s="391"/>
    </row>
    <row r="200" spans="1:3"/>
    <row r="201" spans="1:3">
      <c r="A201" s="51">
        <v>46</v>
      </c>
      <c r="B201" s="52" t="s">
        <v>152</v>
      </c>
      <c r="C201" s="97" t="s">
        <v>3</v>
      </c>
    </row>
    <row r="202" spans="1:3">
      <c r="B202" s="392" t="s">
        <v>153</v>
      </c>
      <c r="C202" s="391" t="s">
        <v>154</v>
      </c>
    </row>
    <row r="203" spans="1:3"/>
    <row r="204" spans="1:3">
      <c r="A204" s="51">
        <v>47</v>
      </c>
      <c r="B204" s="52" t="s">
        <v>155</v>
      </c>
      <c r="C204" s="97" t="s">
        <v>3</v>
      </c>
    </row>
    <row r="205" spans="1:3" ht="25">
      <c r="B205" s="392" t="s">
        <v>156</v>
      </c>
      <c r="C205" s="391"/>
    </row>
    <row r="206" spans="1:3" ht="25">
      <c r="B206" s="392" t="s">
        <v>157</v>
      </c>
      <c r="C206" s="391"/>
    </row>
    <row r="207" spans="1:3"/>
    <row r="208" spans="1:3">
      <c r="A208" s="51">
        <v>48</v>
      </c>
      <c r="B208" s="52" t="s">
        <v>158</v>
      </c>
      <c r="C208" s="97" t="s">
        <v>3</v>
      </c>
    </row>
    <row r="209" spans="1:3">
      <c r="B209" s="392"/>
      <c r="C209" s="391"/>
    </row>
    <row r="210" spans="1:3"/>
    <row r="211" spans="1:3">
      <c r="A211" s="51">
        <v>49</v>
      </c>
      <c r="B211" s="52" t="s">
        <v>159</v>
      </c>
      <c r="C211" s="97" t="s">
        <v>3</v>
      </c>
    </row>
    <row r="212" spans="1:3">
      <c r="B212" s="392"/>
      <c r="C212" s="391"/>
    </row>
    <row r="213" spans="1:3"/>
    <row r="214" spans="1:3">
      <c r="A214" s="51">
        <v>50</v>
      </c>
      <c r="B214" s="52" t="s">
        <v>160</v>
      </c>
      <c r="C214" s="97" t="s">
        <v>3</v>
      </c>
    </row>
    <row r="215" spans="1:3" ht="25">
      <c r="B215" s="392" t="s">
        <v>161</v>
      </c>
      <c r="C215" s="391"/>
    </row>
    <row r="216" spans="1:3"/>
    <row r="217" spans="1:3">
      <c r="A217" s="51">
        <v>51</v>
      </c>
      <c r="B217" s="52" t="s">
        <v>162</v>
      </c>
      <c r="C217" s="97" t="s">
        <v>3</v>
      </c>
    </row>
    <row r="218" spans="1:3" ht="25">
      <c r="B218" s="392" t="s">
        <v>163</v>
      </c>
      <c r="C218" s="391"/>
    </row>
    <row r="219" spans="1:3"/>
    <row r="220" spans="1:3">
      <c r="A220" s="51">
        <v>52</v>
      </c>
      <c r="B220" s="52" t="s">
        <v>164</v>
      </c>
      <c r="C220" s="97" t="s">
        <v>3</v>
      </c>
    </row>
    <row r="221" spans="1:3">
      <c r="B221" s="392" t="s">
        <v>165</v>
      </c>
      <c r="C221" s="391"/>
    </row>
    <row r="222" spans="1:3">
      <c r="B222" s="392" t="s">
        <v>166</v>
      </c>
      <c r="C222" s="391"/>
    </row>
    <row r="223" spans="1:3" ht="25.5">
      <c r="B223" s="54" t="s">
        <v>167</v>
      </c>
      <c r="C223" s="391"/>
    </row>
    <row r="224" spans="1:3"/>
    <row r="225" spans="1:3"/>
    <row r="226" spans="1:3">
      <c r="A226" s="51">
        <v>53</v>
      </c>
      <c r="B226" s="52" t="s">
        <v>168</v>
      </c>
      <c r="C226" s="97" t="s">
        <v>3</v>
      </c>
    </row>
    <row r="227" spans="1:3">
      <c r="B227" s="392"/>
      <c r="C227" s="391"/>
    </row>
    <row r="228" spans="1:3"/>
    <row r="229" spans="1:3">
      <c r="A229" s="51">
        <v>54</v>
      </c>
      <c r="B229" s="52" t="s">
        <v>169</v>
      </c>
      <c r="C229" s="97" t="s">
        <v>3</v>
      </c>
    </row>
    <row r="230" spans="1:3">
      <c r="B230" s="392"/>
      <c r="C230" s="391"/>
    </row>
    <row r="231" spans="1:3"/>
    <row r="232" spans="1:3">
      <c r="A232" s="51">
        <v>56</v>
      </c>
      <c r="B232" s="52" t="s">
        <v>170</v>
      </c>
      <c r="C232" s="97" t="s">
        <v>3</v>
      </c>
    </row>
    <row r="233" spans="1:3">
      <c r="B233" s="392"/>
      <c r="C233" s="391"/>
    </row>
    <row r="234" spans="1:3"/>
    <row r="235" spans="1:3">
      <c r="A235" s="51">
        <v>57</v>
      </c>
      <c r="B235" s="52" t="s">
        <v>171</v>
      </c>
      <c r="C235" s="97" t="s">
        <v>3</v>
      </c>
    </row>
    <row r="236" spans="1:3" ht="25">
      <c r="B236" s="392" t="s">
        <v>172</v>
      </c>
      <c r="C236" s="391"/>
    </row>
    <row r="237" spans="1:3"/>
    <row r="238" spans="1:3">
      <c r="A238" s="51">
        <v>58</v>
      </c>
      <c r="B238" s="52" t="s">
        <v>173</v>
      </c>
      <c r="C238" s="97" t="s">
        <v>3</v>
      </c>
    </row>
    <row r="239" spans="1:3">
      <c r="B239" s="392"/>
      <c r="C239" s="391"/>
    </row>
    <row r="240" spans="1:3"/>
    <row r="241" spans="1:3">
      <c r="A241" s="51">
        <v>59</v>
      </c>
      <c r="B241" s="52" t="s">
        <v>174</v>
      </c>
      <c r="C241" s="97" t="s">
        <v>3</v>
      </c>
    </row>
    <row r="242" spans="1:3">
      <c r="B242" s="392"/>
      <c r="C242" s="391"/>
    </row>
    <row r="243" spans="1:3"/>
    <row r="244" spans="1:3">
      <c r="A244" s="51">
        <v>60</v>
      </c>
      <c r="B244" s="52" t="s">
        <v>175</v>
      </c>
      <c r="C244" s="97" t="s">
        <v>3</v>
      </c>
    </row>
    <row r="245" spans="1:3">
      <c r="B245" s="392" t="s">
        <v>176</v>
      </c>
      <c r="C245" s="391"/>
    </row>
    <row r="246" spans="1:3" ht="25">
      <c r="B246" s="392" t="s">
        <v>177</v>
      </c>
      <c r="C246" s="391"/>
    </row>
    <row r="247" spans="1:3"/>
    <row r="248" spans="1:3">
      <c r="A248" s="51">
        <v>61</v>
      </c>
      <c r="B248" s="52" t="s">
        <v>178</v>
      </c>
      <c r="C248" s="97" t="s">
        <v>3</v>
      </c>
    </row>
    <row r="249" spans="1:3">
      <c r="B249" s="392" t="s">
        <v>179</v>
      </c>
      <c r="C249" s="391" t="s">
        <v>62</v>
      </c>
    </row>
    <row r="250" spans="1:3"/>
    <row r="251" spans="1:3">
      <c r="A251" s="51">
        <v>62</v>
      </c>
      <c r="B251" s="52" t="s">
        <v>180</v>
      </c>
      <c r="C251" s="97" t="s">
        <v>3</v>
      </c>
    </row>
    <row r="252" spans="1:3">
      <c r="B252" s="392" t="s">
        <v>181</v>
      </c>
      <c r="C252" s="391"/>
    </row>
    <row r="253" spans="1:3"/>
    <row r="254" spans="1:3">
      <c r="A254" s="51">
        <v>63</v>
      </c>
      <c r="B254" s="52" t="s">
        <v>182</v>
      </c>
      <c r="C254" s="97" t="s">
        <v>3</v>
      </c>
    </row>
    <row r="255" spans="1:3">
      <c r="B255" s="392" t="s">
        <v>183</v>
      </c>
      <c r="C255" s="391"/>
    </row>
    <row r="256" spans="1:3"/>
    <row r="257" spans="1:3">
      <c r="A257" s="51">
        <v>64</v>
      </c>
      <c r="B257" s="52" t="s">
        <v>184</v>
      </c>
      <c r="C257" s="97" t="s">
        <v>3</v>
      </c>
    </row>
    <row r="258" spans="1:3">
      <c r="B258" s="392" t="s">
        <v>185</v>
      </c>
      <c r="C258" s="391"/>
    </row>
    <row r="259" spans="1:3"/>
    <row r="260" spans="1:3">
      <c r="A260" s="51">
        <v>65</v>
      </c>
      <c r="B260" s="52" t="s">
        <v>186</v>
      </c>
      <c r="C260" s="97" t="s">
        <v>3</v>
      </c>
    </row>
    <row r="261" spans="1:3" ht="25">
      <c r="B261" s="392" t="s">
        <v>187</v>
      </c>
      <c r="C261" s="391"/>
    </row>
    <row r="262" spans="1:3">
      <c r="B262" s="392" t="s">
        <v>188</v>
      </c>
      <c r="C262" s="55"/>
    </row>
    <row r="263" spans="1:3"/>
    <row r="264" spans="1:3">
      <c r="A264" s="51">
        <v>66</v>
      </c>
      <c r="B264" s="52" t="s">
        <v>189</v>
      </c>
      <c r="C264" s="97" t="s">
        <v>3</v>
      </c>
    </row>
    <row r="265" spans="1:3">
      <c r="B265" s="392" t="s">
        <v>190</v>
      </c>
      <c r="C265" s="391"/>
    </row>
    <row r="266" spans="1:3">
      <c r="B266" s="392" t="s">
        <v>191</v>
      </c>
      <c r="C266" s="391"/>
    </row>
    <row r="267" spans="1:3"/>
    <row r="268" spans="1:3"/>
    <row r="269" spans="1:3"/>
    <row r="270" spans="1:3"/>
    <row r="271" spans="1:3"/>
    <row r="272" spans="1:3"/>
    <row r="273"/>
    <row r="274"/>
    <row r="275"/>
  </sheetData>
  <phoneticPr fontId="13" type="noConversion"/>
  <hyperlinks>
    <hyperlink ref="B2" location="foutmelding" display="Terug naar de interne projectrapportage Infra Projecten" xr:uid="{00000000-0004-0000-0000-000000000000}"/>
    <hyperlink ref="B147" location="baseline" display="Zie ook Baseline" xr:uid="{00000000-0004-0000-0000-000001000000}"/>
    <hyperlink ref="B157" location="baseline" display="Zie ook Baseline" xr:uid="{00000000-0004-0000-0000-000002000000}"/>
    <hyperlink ref="B162" location="RVOI_14" display="Voorbereiding (RVOI 1-4)" xr:uid="{00000000-0004-0000-0000-000003000000}"/>
    <hyperlink ref="B163" location="RVOI_5" display="Aanbesteding (RVOI 5)" xr:uid="{00000000-0004-0000-0000-000004000000}"/>
    <hyperlink ref="B164" location="rvoi_68" display="Realisatie (RVOI 6-8)" xr:uid="{00000000-0004-0000-0000-000005000000}"/>
    <hyperlink ref="B165" location="rvoi_9" display="Afronding (RVOI 9)" xr:uid="{00000000-0004-0000-0000-000006000000}"/>
    <hyperlink ref="B166" location="exp_gereed" display="Exploitaitef gereed" xr:uid="{00000000-0004-0000-0000-000007000000}"/>
    <hyperlink ref="B167" location="tech_gereed" display="Technisch gereed" xr:uid="{00000000-0004-0000-0000-000008000000}"/>
  </hyperlinks>
  <pageMargins left="0.41" right="0.43" top="0.43307086614173229" bottom="0.55118110236220474" header="0.51181102362204722" footer="0.27559055118110237"/>
  <pageSetup paperSize="9" scale="71" fitToHeight="5" orientation="portrait" r:id="rId1"/>
  <headerFooter alignWithMargins="0">
    <oddFooter>&amp;L&amp;P/&amp;N&amp;C&amp;A&amp;R&amp;D
&amp;T</oddFooter>
  </headerFooter>
  <rowBreaks count="2" manualBreakCount="2">
    <brk id="133" max="16383" man="1"/>
    <brk id="20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8"/>
  <dimension ref="A1:D75"/>
  <sheetViews>
    <sheetView view="pageBreakPreview" topLeftCell="A25" zoomScaleNormal="85" zoomScaleSheetLayoutView="100" workbookViewId="0">
      <selection activeCell="B79" sqref="B79"/>
    </sheetView>
  </sheetViews>
  <sheetFormatPr defaultColWidth="9.1796875" defaultRowHeight="12.5"/>
  <cols>
    <col min="1" max="1" width="37.54296875" style="207" customWidth="1"/>
    <col min="2" max="2" width="122.81640625" style="207" bestFit="1" customWidth="1"/>
    <col min="3" max="16384" width="9.1796875" style="207"/>
  </cols>
  <sheetData>
    <row r="1" spans="1:2" ht="41.25" customHeight="1">
      <c r="A1" s="426" t="s">
        <v>192</v>
      </c>
      <c r="B1" s="427"/>
    </row>
    <row r="2" spans="1:2" ht="20.25" customHeight="1">
      <c r="A2" s="239" t="s">
        <v>193</v>
      </c>
      <c r="B2" s="209"/>
    </row>
    <row r="3" spans="1:2" ht="37.5" customHeight="1">
      <c r="A3" s="428" t="s">
        <v>194</v>
      </c>
      <c r="B3" s="429"/>
    </row>
    <row r="4" spans="1:2" ht="13" thickBot="1">
      <c r="A4" s="210"/>
      <c r="B4" s="211"/>
    </row>
    <row r="5" spans="1:2" ht="13">
      <c r="A5" s="221" t="s">
        <v>195</v>
      </c>
      <c r="B5" s="212" t="s">
        <v>196</v>
      </c>
    </row>
    <row r="6" spans="1:2" ht="5.15" customHeight="1">
      <c r="A6" s="210"/>
      <c r="B6" s="211"/>
    </row>
    <row r="7" spans="1:2" ht="13">
      <c r="A7" s="210"/>
      <c r="B7" s="213" t="s">
        <v>197</v>
      </c>
    </row>
    <row r="8" spans="1:2" ht="5.15" customHeight="1">
      <c r="A8" s="210"/>
      <c r="B8" s="211"/>
    </row>
    <row r="9" spans="1:2">
      <c r="A9" s="210"/>
      <c r="B9" s="213" t="s">
        <v>198</v>
      </c>
    </row>
    <row r="10" spans="1:2" ht="5.15" customHeight="1">
      <c r="A10" s="210"/>
      <c r="B10" s="211"/>
    </row>
    <row r="11" spans="1:2">
      <c r="A11" s="210"/>
      <c r="B11" s="211"/>
    </row>
    <row r="12" spans="1:2" ht="13" thickBot="1">
      <c r="A12" s="210"/>
      <c r="B12" s="211"/>
    </row>
    <row r="13" spans="1:2" ht="13">
      <c r="A13" s="221" t="s">
        <v>195</v>
      </c>
      <c r="B13" s="212" t="s">
        <v>199</v>
      </c>
    </row>
    <row r="14" spans="1:2" ht="13" thickBot="1">
      <c r="A14" s="210"/>
      <c r="B14" s="211"/>
    </row>
    <row r="15" spans="1:2" ht="13">
      <c r="A15" s="221" t="s">
        <v>200</v>
      </c>
      <c r="B15" s="212" t="s">
        <v>199</v>
      </c>
    </row>
    <row r="16" spans="1:2" ht="5.15" customHeight="1">
      <c r="A16" s="214"/>
      <c r="B16" s="213"/>
    </row>
    <row r="17" spans="1:2" ht="13" thickBot="1">
      <c r="A17" s="210"/>
      <c r="B17" s="211"/>
    </row>
    <row r="18" spans="1:2" ht="13">
      <c r="A18" s="221" t="s">
        <v>201</v>
      </c>
      <c r="B18" s="212" t="s">
        <v>199</v>
      </c>
    </row>
    <row r="19" spans="1:2" ht="5.15" customHeight="1">
      <c r="A19" s="214"/>
      <c r="B19" s="213"/>
    </row>
    <row r="20" spans="1:2" ht="13" thickBot="1">
      <c r="A20" s="210"/>
      <c r="B20" s="211"/>
    </row>
    <row r="21" spans="1:2" ht="13">
      <c r="A21" s="221" t="s">
        <v>202</v>
      </c>
      <c r="B21" s="212" t="s">
        <v>203</v>
      </c>
    </row>
    <row r="22" spans="1:2" ht="5.15" customHeight="1">
      <c r="A22" s="210"/>
      <c r="B22" s="211"/>
    </row>
    <row r="23" spans="1:2" ht="13">
      <c r="A23" s="210"/>
      <c r="B23" s="341" t="s">
        <v>204</v>
      </c>
    </row>
    <row r="24" spans="1:2" ht="5.15" customHeight="1">
      <c r="A24" s="210"/>
      <c r="B24" s="211"/>
    </row>
    <row r="25" spans="1:2" ht="13">
      <c r="A25" s="210"/>
      <c r="B25" s="213" t="s">
        <v>205</v>
      </c>
    </row>
    <row r="26" spans="1:2" ht="3.75" customHeight="1">
      <c r="A26" s="210"/>
      <c r="B26" s="213"/>
    </row>
    <row r="27" spans="1:2">
      <c r="A27" s="210"/>
      <c r="B27" s="213" t="s">
        <v>206</v>
      </c>
    </row>
    <row r="28" spans="1:2" ht="5.15" customHeight="1">
      <c r="A28" s="210"/>
      <c r="B28" s="211"/>
    </row>
    <row r="29" spans="1:2">
      <c r="A29" s="210"/>
      <c r="B29" s="213" t="s">
        <v>207</v>
      </c>
    </row>
    <row r="30" spans="1:2" ht="5.15" customHeight="1">
      <c r="A30" s="210"/>
      <c r="B30" s="211"/>
    </row>
    <row r="31" spans="1:2" ht="13">
      <c r="A31" s="210"/>
      <c r="B31" s="213" t="s">
        <v>208</v>
      </c>
    </row>
    <row r="32" spans="1:2" ht="5.15" customHeight="1">
      <c r="A32" s="210"/>
      <c r="B32" s="211"/>
    </row>
    <row r="33" spans="1:2">
      <c r="A33" s="210"/>
      <c r="B33" s="213" t="s">
        <v>209</v>
      </c>
    </row>
    <row r="34" spans="1:2" ht="5.15" customHeight="1">
      <c r="A34" s="210"/>
      <c r="B34" s="213"/>
    </row>
    <row r="35" spans="1:2" ht="5.15" customHeight="1">
      <c r="A35" s="210"/>
      <c r="B35" s="213"/>
    </row>
    <row r="36" spans="1:2" ht="13" thickBot="1">
      <c r="A36" s="210"/>
      <c r="B36" s="211"/>
    </row>
    <row r="37" spans="1:2" ht="12.75" customHeight="1">
      <c r="A37" s="222" t="s">
        <v>210</v>
      </c>
      <c r="B37" s="215"/>
    </row>
    <row r="38" spans="1:2" ht="5.15" customHeight="1">
      <c r="A38" s="216"/>
      <c r="B38" s="217"/>
    </row>
    <row r="39" spans="1:2" ht="12.75" customHeight="1">
      <c r="A39" s="216"/>
      <c r="B39" s="217" t="s">
        <v>211</v>
      </c>
    </row>
    <row r="40" spans="1:2" ht="5.15" customHeight="1">
      <c r="A40" s="210"/>
      <c r="B40" s="213"/>
    </row>
    <row r="41" spans="1:2" ht="27" customHeight="1">
      <c r="A41" s="210"/>
      <c r="B41" s="341" t="s">
        <v>212</v>
      </c>
    </row>
    <row r="42" spans="1:2" ht="5.15" customHeight="1">
      <c r="A42" s="210"/>
      <c r="B42" s="213"/>
    </row>
    <row r="43" spans="1:2" ht="12.75" customHeight="1">
      <c r="A43" s="210"/>
      <c r="B43" s="213" t="s">
        <v>213</v>
      </c>
    </row>
    <row r="44" spans="1:2" ht="5.15" customHeight="1">
      <c r="A44" s="210"/>
      <c r="B44" s="213"/>
    </row>
    <row r="45" spans="1:2" ht="13">
      <c r="A45" s="210"/>
      <c r="B45" s="217" t="s">
        <v>214</v>
      </c>
    </row>
    <row r="46" spans="1:2" ht="3" customHeight="1">
      <c r="A46" s="210"/>
      <c r="B46" s="213"/>
    </row>
    <row r="47" spans="1:2" ht="12.75" customHeight="1">
      <c r="A47" s="210"/>
      <c r="B47" s="213" t="s">
        <v>206</v>
      </c>
    </row>
    <row r="48" spans="1:2" ht="3.75" customHeight="1">
      <c r="A48" s="210"/>
      <c r="B48" s="213"/>
    </row>
    <row r="49" spans="1:2" ht="12.75" customHeight="1">
      <c r="A49" s="210"/>
      <c r="B49" s="213" t="s">
        <v>215</v>
      </c>
    </row>
    <row r="50" spans="1:2" ht="3.75" customHeight="1">
      <c r="A50" s="210"/>
      <c r="B50" s="213"/>
    </row>
    <row r="51" spans="1:2" ht="12.75" customHeight="1">
      <c r="A51" s="210"/>
      <c r="B51" s="213" t="s">
        <v>216</v>
      </c>
    </row>
    <row r="52" spans="1:2" ht="6" customHeight="1">
      <c r="A52" s="210"/>
      <c r="B52" s="213"/>
    </row>
    <row r="53" spans="1:2" ht="12.75" customHeight="1">
      <c r="A53" s="210"/>
      <c r="B53" s="213" t="s">
        <v>209</v>
      </c>
    </row>
    <row r="54" spans="1:2" ht="13" thickBot="1">
      <c r="A54" s="210"/>
      <c r="B54" s="211"/>
    </row>
    <row r="55" spans="1:2" ht="14.25" customHeight="1">
      <c r="A55" s="222" t="s">
        <v>217</v>
      </c>
      <c r="B55" s="215" t="s">
        <v>218</v>
      </c>
    </row>
    <row r="56" spans="1:2" ht="14.25" customHeight="1">
      <c r="A56" s="387"/>
      <c r="B56" s="217" t="s">
        <v>219</v>
      </c>
    </row>
    <row r="57" spans="1:2">
      <c r="A57" s="210"/>
      <c r="B57" s="213" t="s">
        <v>220</v>
      </c>
    </row>
    <row r="58" spans="1:2" ht="5.25" customHeight="1">
      <c r="A58" s="210"/>
      <c r="B58" s="213"/>
    </row>
    <row r="59" spans="1:2">
      <c r="A59" s="210"/>
      <c r="B59" s="213" t="s">
        <v>206</v>
      </c>
    </row>
    <row r="60" spans="1:2" ht="4.5" customHeight="1">
      <c r="A60" s="210"/>
      <c r="B60" s="213"/>
    </row>
    <row r="61" spans="1:2">
      <c r="A61" s="210"/>
      <c r="B61" s="213" t="s">
        <v>209</v>
      </c>
    </row>
    <row r="62" spans="1:2" ht="13" thickBot="1">
      <c r="A62" s="210"/>
      <c r="B62" s="211"/>
    </row>
    <row r="63" spans="1:2" ht="13">
      <c r="A63" s="222" t="s">
        <v>221</v>
      </c>
      <c r="B63" s="215" t="s">
        <v>222</v>
      </c>
    </row>
    <row r="64" spans="1:2" ht="5.15" customHeight="1">
      <c r="A64" s="210"/>
      <c r="B64" s="211"/>
    </row>
    <row r="65" spans="1:4">
      <c r="A65" s="210"/>
      <c r="B65" s="213" t="s">
        <v>223</v>
      </c>
    </row>
    <row r="66" spans="1:4" ht="5.15" customHeight="1">
      <c r="A66" s="210"/>
      <c r="B66" s="211"/>
    </row>
    <row r="67" spans="1:4" ht="13">
      <c r="A67" s="210"/>
      <c r="B67" s="213" t="s">
        <v>224</v>
      </c>
    </row>
    <row r="68" spans="1:4" ht="5.15" customHeight="1">
      <c r="A68" s="210"/>
      <c r="B68" s="211"/>
    </row>
    <row r="69" spans="1:4" ht="13">
      <c r="A69" s="210"/>
      <c r="B69" s="213" t="s">
        <v>225</v>
      </c>
    </row>
    <row r="70" spans="1:4" ht="5.15" customHeight="1">
      <c r="A70" s="210"/>
      <c r="B70" s="211"/>
    </row>
    <row r="71" spans="1:4" ht="13">
      <c r="A71" s="210"/>
      <c r="B71" s="213" t="s">
        <v>226</v>
      </c>
    </row>
    <row r="72" spans="1:4" ht="5.15" customHeight="1">
      <c r="A72" s="210"/>
      <c r="B72" s="211"/>
    </row>
    <row r="73" spans="1:4" ht="13.5" thickBot="1">
      <c r="A73" s="214"/>
      <c r="B73" s="218"/>
      <c r="C73" s="208"/>
      <c r="D73" s="208"/>
    </row>
    <row r="74" spans="1:4" ht="13">
      <c r="A74" s="223" t="s">
        <v>227</v>
      </c>
      <c r="B74" s="212" t="s">
        <v>228</v>
      </c>
      <c r="C74" s="208"/>
    </row>
    <row r="75" spans="1:4" ht="13" thickBot="1">
      <c r="A75" s="219"/>
      <c r="B75" s="220"/>
    </row>
  </sheetData>
  <sheetProtection selectLockedCells="1"/>
  <mergeCells count="2">
    <mergeCell ref="A1:B1"/>
    <mergeCell ref="A3:B3"/>
  </mergeCells>
  <pageMargins left="0.7" right="0.7" top="0.75" bottom="0.75"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rgb="FF00B050"/>
    <pageSetUpPr fitToPage="1"/>
  </sheetPr>
  <dimension ref="A1:U140"/>
  <sheetViews>
    <sheetView showGridLines="0" tabSelected="1" zoomScaleNormal="100" workbookViewId="0">
      <pane xSplit="4" ySplit="3" topLeftCell="E4" activePane="bottomRight" state="frozen"/>
      <selection pane="topRight" activeCell="A50" sqref="A50"/>
      <selection pane="bottomLeft" activeCell="A50" sqref="A50"/>
      <selection pane="bottomRight" activeCell="N53" sqref="N53:N54"/>
    </sheetView>
  </sheetViews>
  <sheetFormatPr defaultColWidth="9.1796875" defaultRowHeight="12.5" outlineLevelRow="1"/>
  <cols>
    <col min="1" max="1" width="2.7265625" style="30" customWidth="1"/>
    <col min="2" max="2" width="7.81640625" style="30" customWidth="1"/>
    <col min="3" max="3" width="18.81640625" customWidth="1"/>
    <col min="4" max="4" width="15.453125" customWidth="1"/>
    <col min="5" max="5" width="13.26953125" bestFit="1" customWidth="1"/>
    <col min="6" max="8" width="11.26953125" customWidth="1"/>
    <col min="9" max="10" width="12.54296875" customWidth="1"/>
    <col min="11" max="12" width="11.26953125" customWidth="1"/>
    <col min="13" max="13" width="12" customWidth="1"/>
    <col min="14" max="14" width="11.453125" customWidth="1"/>
    <col min="15" max="16" width="11.26953125" customWidth="1"/>
    <col min="17" max="21" width="11.1796875" customWidth="1"/>
  </cols>
  <sheetData>
    <row r="1" spans="1:21" s="16" customFormat="1" ht="15.75" customHeight="1">
      <c r="B1" s="36"/>
      <c r="C1" s="25" t="s">
        <v>229</v>
      </c>
      <c r="D1" s="1"/>
      <c r="E1" s="1"/>
      <c r="F1" s="1"/>
      <c r="G1" s="1"/>
      <c r="H1" s="1"/>
      <c r="I1" s="1"/>
      <c r="J1" s="1"/>
      <c r="K1" s="1"/>
      <c r="L1" s="1"/>
      <c r="M1" s="1"/>
      <c r="N1" s="1"/>
      <c r="O1" s="397" t="s">
        <v>230</v>
      </c>
      <c r="P1" s="28"/>
      <c r="Q1" s="1"/>
      <c r="R1" s="1"/>
      <c r="S1" s="1"/>
      <c r="T1" s="15"/>
      <c r="U1" s="289"/>
    </row>
    <row r="2" spans="1:21" s="16" customFormat="1" ht="15.75" customHeight="1">
      <c r="B2" s="36"/>
      <c r="C2" s="81"/>
      <c r="D2" s="316"/>
      <c r="E2" s="316"/>
      <c r="F2" s="68"/>
      <c r="G2" s="68"/>
      <c r="H2" s="68"/>
      <c r="I2" s="68"/>
      <c r="J2" s="68"/>
      <c r="K2" s="68"/>
      <c r="L2" s="68"/>
      <c r="M2" s="68"/>
      <c r="N2" s="68"/>
      <c r="O2" s="398"/>
      <c r="P2" s="316"/>
      <c r="Q2" s="279"/>
      <c r="R2" s="278"/>
      <c r="S2" s="279"/>
      <c r="T2" s="298"/>
      <c r="U2" s="290"/>
    </row>
    <row r="3" spans="1:21" ht="13.5" thickBot="1">
      <c r="A3"/>
      <c r="B3" s="36"/>
      <c r="C3" s="67"/>
      <c r="D3" s="317"/>
      <c r="E3" s="317"/>
      <c r="F3" s="399"/>
      <c r="G3" s="399"/>
      <c r="H3" s="399"/>
      <c r="I3" s="399"/>
      <c r="J3" s="399"/>
      <c r="K3" s="399"/>
      <c r="L3" s="399"/>
      <c r="M3" s="399"/>
      <c r="N3" s="399"/>
      <c r="O3" s="400"/>
      <c r="P3" s="280"/>
      <c r="Q3" s="281"/>
      <c r="R3" s="280"/>
      <c r="S3" s="281"/>
      <c r="T3" s="299"/>
      <c r="U3" s="290"/>
    </row>
    <row r="4" spans="1:21" ht="13">
      <c r="A4" s="36"/>
      <c r="B4" s="36"/>
      <c r="C4" s="283" t="s">
        <v>231</v>
      </c>
      <c r="D4" s="72"/>
      <c r="E4" s="284"/>
      <c r="F4" s="401"/>
      <c r="G4" s="402"/>
      <c r="H4" s="402"/>
      <c r="I4" s="402"/>
      <c r="J4" s="402"/>
      <c r="K4" s="402"/>
      <c r="L4" s="402"/>
      <c r="M4" s="402"/>
      <c r="N4" s="402"/>
      <c r="O4" s="402"/>
      <c r="P4" s="402"/>
      <c r="Q4" s="402"/>
      <c r="R4" s="402"/>
      <c r="S4" s="402"/>
      <c r="T4" s="403"/>
      <c r="U4" s="8"/>
    </row>
    <row r="5" spans="1:21" ht="13">
      <c r="A5" s="36"/>
      <c r="B5" s="36"/>
      <c r="C5" s="282" t="s">
        <v>232</v>
      </c>
      <c r="D5" s="273"/>
      <c r="E5" s="29"/>
      <c r="F5" s="404"/>
      <c r="G5" s="404"/>
      <c r="H5" s="404"/>
      <c r="I5" s="404"/>
      <c r="J5" s="404"/>
      <c r="K5" s="404"/>
      <c r="L5" s="405" t="s">
        <v>233</v>
      </c>
      <c r="M5" s="505"/>
      <c r="N5" s="505"/>
      <c r="O5" s="404"/>
      <c r="P5" s="404"/>
      <c r="Q5" s="404"/>
      <c r="R5" s="404"/>
      <c r="S5" s="404"/>
      <c r="T5" s="406"/>
      <c r="U5" s="8"/>
    </row>
    <row r="6" spans="1:21" ht="13.5" thickBot="1">
      <c r="B6" s="36"/>
      <c r="C6" s="285" t="s">
        <v>234</v>
      </c>
      <c r="D6" s="318"/>
      <c r="E6" s="77"/>
      <c r="F6" s="2"/>
      <c r="G6" s="2"/>
      <c r="H6" s="2"/>
      <c r="I6" s="407"/>
      <c r="J6" s="407"/>
      <c r="K6" s="407"/>
      <c r="L6" s="407"/>
      <c r="M6" s="407"/>
      <c r="N6" s="407"/>
      <c r="O6" s="407"/>
      <c r="P6" s="407"/>
      <c r="Q6" s="407"/>
      <c r="R6" s="407"/>
      <c r="S6" s="407"/>
      <c r="T6" s="408"/>
      <c r="U6" s="8"/>
    </row>
    <row r="7" spans="1:21" ht="9.75" customHeight="1">
      <c r="C7" s="30"/>
      <c r="D7" s="30"/>
      <c r="E7" s="30"/>
      <c r="F7" s="64"/>
      <c r="G7" s="64"/>
      <c r="H7" s="64"/>
      <c r="I7" s="8"/>
      <c r="J7" s="8"/>
      <c r="K7" s="8"/>
      <c r="L7" s="8"/>
      <c r="M7" s="8"/>
      <c r="N7" s="8"/>
      <c r="O7" s="8"/>
      <c r="P7" s="8"/>
      <c r="Q7" s="8"/>
      <c r="R7" s="8"/>
      <c r="S7" s="8"/>
      <c r="T7" s="8"/>
      <c r="U7" s="8"/>
    </row>
    <row r="8" spans="1:21" ht="9.75" hidden="1" customHeight="1">
      <c r="C8" s="315" t="s">
        <v>235</v>
      </c>
      <c r="D8" s="30"/>
      <c r="E8" s="30"/>
      <c r="F8" s="64"/>
      <c r="G8" s="64"/>
      <c r="H8" s="64"/>
      <c r="I8" s="8"/>
      <c r="J8" s="8"/>
      <c r="K8" s="8"/>
      <c r="L8" s="8"/>
      <c r="M8" s="8"/>
      <c r="N8" s="8"/>
      <c r="O8" s="8"/>
      <c r="P8" s="8"/>
      <c r="Q8" s="8"/>
      <c r="R8" s="8"/>
      <c r="S8" s="8"/>
      <c r="T8" s="8"/>
      <c r="U8" s="8"/>
    </row>
    <row r="9" spans="1:21" ht="9.75" hidden="1" customHeight="1">
      <c r="C9" s="315" t="s">
        <v>236</v>
      </c>
      <c r="D9" s="30"/>
      <c r="E9" s="30"/>
      <c r="F9" s="64"/>
      <c r="G9" s="64"/>
      <c r="H9" s="64"/>
      <c r="I9" s="8"/>
      <c r="J9" s="8"/>
      <c r="K9" s="8"/>
      <c r="L9" s="8"/>
      <c r="M9" s="8"/>
      <c r="N9" s="8"/>
      <c r="O9" s="8"/>
      <c r="P9" s="8"/>
      <c r="Q9" s="8"/>
      <c r="R9" s="8"/>
      <c r="S9" s="8"/>
      <c r="T9" s="8"/>
      <c r="U9" s="8"/>
    </row>
    <row r="10" spans="1:21" ht="3.75" customHeight="1" thickBot="1">
      <c r="A10" s="36"/>
      <c r="B10" s="36"/>
    </row>
    <row r="11" spans="1:21" s="3" customFormat="1" ht="13.5" thickBot="1">
      <c r="A11" s="36"/>
      <c r="B11" s="36"/>
      <c r="C11" s="512" t="s">
        <v>195</v>
      </c>
      <c r="D11" s="513"/>
      <c r="E11" s="14"/>
      <c r="F11" s="14"/>
      <c r="G11" s="14"/>
      <c r="H11" s="14"/>
      <c r="I11" s="14"/>
      <c r="J11" s="14"/>
      <c r="K11" s="14"/>
      <c r="L11" s="69"/>
      <c r="M11" s="69"/>
      <c r="N11" s="69"/>
      <c r="O11" s="69"/>
      <c r="P11" s="69"/>
      <c r="Q11" s="69"/>
      <c r="R11" s="69"/>
      <c r="S11" s="69"/>
      <c r="T11" s="69"/>
      <c r="U11" s="69"/>
    </row>
    <row r="12" spans="1:21" ht="14.5" customHeight="1">
      <c r="A12"/>
      <c r="B12"/>
      <c r="C12" s="70" t="s">
        <v>237</v>
      </c>
      <c r="D12" s="71"/>
      <c r="E12" s="72"/>
      <c r="F12" s="72"/>
      <c r="G12" s="72"/>
      <c r="H12" s="72"/>
      <c r="I12" s="72"/>
      <c r="J12" s="72"/>
      <c r="K12" s="72"/>
      <c r="L12" s="72"/>
      <c r="M12" s="72"/>
      <c r="N12" s="72"/>
      <c r="O12" s="72"/>
      <c r="P12" s="72"/>
      <c r="Q12" s="72"/>
      <c r="R12" s="72"/>
      <c r="S12" s="72"/>
      <c r="T12" s="73"/>
    </row>
    <row r="13" spans="1:21" ht="30" customHeight="1">
      <c r="C13" s="506"/>
      <c r="D13" s="507"/>
      <c r="E13" s="507"/>
      <c r="F13" s="507"/>
      <c r="G13" s="507"/>
      <c r="H13" s="507"/>
      <c r="I13" s="507"/>
      <c r="J13" s="507"/>
      <c r="K13" s="507"/>
      <c r="L13" s="507"/>
      <c r="M13" s="507"/>
      <c r="N13" s="507"/>
      <c r="O13" s="507"/>
      <c r="P13" s="507"/>
      <c r="Q13" s="507"/>
      <c r="R13" s="507"/>
      <c r="S13" s="507"/>
      <c r="T13" s="508"/>
      <c r="U13" s="291"/>
    </row>
    <row r="14" spans="1:21" ht="14.5" customHeight="1">
      <c r="C14" s="271" t="s">
        <v>238</v>
      </c>
      <c r="D14" s="272"/>
      <c r="E14" s="273"/>
      <c r="F14" s="273"/>
      <c r="G14" s="273"/>
      <c r="H14" s="273"/>
      <c r="I14" s="273"/>
      <c r="J14" s="273"/>
      <c r="K14" s="273"/>
      <c r="L14" s="273"/>
      <c r="M14" s="273"/>
      <c r="N14" s="273"/>
      <c r="O14" s="273"/>
      <c r="P14" s="273"/>
      <c r="Q14" s="273"/>
      <c r="R14" s="273"/>
      <c r="S14" s="273"/>
      <c r="T14" s="209"/>
    </row>
    <row r="15" spans="1:21" ht="30" customHeight="1" thickBot="1">
      <c r="C15" s="509"/>
      <c r="D15" s="510"/>
      <c r="E15" s="510"/>
      <c r="F15" s="510"/>
      <c r="G15" s="510"/>
      <c r="H15" s="510"/>
      <c r="I15" s="510"/>
      <c r="J15" s="510"/>
      <c r="K15" s="510"/>
      <c r="L15" s="510"/>
      <c r="M15" s="510"/>
      <c r="N15" s="510"/>
      <c r="O15" s="510"/>
      <c r="P15" s="510"/>
      <c r="Q15" s="510"/>
      <c r="R15" s="510"/>
      <c r="S15" s="510"/>
      <c r="T15" s="511"/>
      <c r="U15" s="291"/>
    </row>
    <row r="16" spans="1:21" ht="11.25" customHeight="1" thickBot="1">
      <c r="C16" s="4"/>
      <c r="D16" s="4"/>
      <c r="E16" s="4"/>
      <c r="F16" s="12"/>
      <c r="G16" s="12"/>
      <c r="H16" s="12"/>
      <c r="I16" s="12"/>
      <c r="J16" s="12"/>
      <c r="K16" s="12"/>
      <c r="L16" s="12"/>
      <c r="M16" s="12"/>
      <c r="N16" s="12"/>
      <c r="O16" s="12"/>
      <c r="P16" s="12"/>
      <c r="Q16" s="12"/>
      <c r="R16" s="12"/>
      <c r="S16" s="12"/>
      <c r="T16" s="12"/>
      <c r="U16" s="12"/>
    </row>
    <row r="17" spans="1:21" s="3" customFormat="1" ht="13.5" thickBot="1">
      <c r="A17" s="32"/>
      <c r="B17" s="32"/>
      <c r="C17" s="512" t="s">
        <v>200</v>
      </c>
      <c r="D17" s="513"/>
      <c r="E17" s="14"/>
      <c r="F17" s="14"/>
      <c r="G17" s="14"/>
      <c r="H17" s="14"/>
      <c r="I17" s="14"/>
      <c r="J17" s="14"/>
      <c r="K17" s="14"/>
      <c r="L17" s="69"/>
      <c r="M17" s="69"/>
      <c r="N17" s="69"/>
      <c r="O17" s="69"/>
      <c r="P17" s="69"/>
      <c r="Q17" s="69"/>
      <c r="R17" s="69"/>
      <c r="S17" s="69"/>
      <c r="T17" s="69"/>
      <c r="U17" s="69"/>
    </row>
    <row r="18" spans="1:21" ht="14.5" customHeight="1">
      <c r="A18"/>
      <c r="B18"/>
      <c r="C18" s="70" t="s">
        <v>239</v>
      </c>
      <c r="D18" s="71"/>
      <c r="E18" s="72"/>
      <c r="F18" s="72"/>
      <c r="G18" s="72"/>
      <c r="H18" s="72"/>
      <c r="I18" s="72"/>
      <c r="J18" s="72"/>
      <c r="K18" s="72"/>
      <c r="L18" s="72"/>
      <c r="M18" s="72"/>
      <c r="N18" s="72"/>
      <c r="O18" s="72"/>
      <c r="P18" s="72"/>
      <c r="Q18" s="72"/>
      <c r="R18" s="72"/>
      <c r="S18" s="72"/>
      <c r="T18" s="73"/>
    </row>
    <row r="19" spans="1:21" ht="30" customHeight="1" thickBot="1">
      <c r="C19" s="509"/>
      <c r="D19" s="510"/>
      <c r="E19" s="510"/>
      <c r="F19" s="510"/>
      <c r="G19" s="510"/>
      <c r="H19" s="510"/>
      <c r="I19" s="510"/>
      <c r="J19" s="510"/>
      <c r="K19" s="510"/>
      <c r="L19" s="510"/>
      <c r="M19" s="510"/>
      <c r="N19" s="510"/>
      <c r="O19" s="510"/>
      <c r="P19" s="510"/>
      <c r="Q19" s="510"/>
      <c r="R19" s="510"/>
      <c r="S19" s="510"/>
      <c r="T19" s="511"/>
      <c r="U19" s="291"/>
    </row>
    <row r="20" spans="1:21" ht="11.25" customHeight="1" outlineLevel="1" thickBot="1">
      <c r="C20" s="4"/>
      <c r="D20" s="4"/>
      <c r="E20" s="4"/>
      <c r="F20" s="12"/>
      <c r="G20" s="12"/>
      <c r="H20" s="12"/>
      <c r="I20" s="12"/>
      <c r="J20" s="12"/>
      <c r="K20" s="12"/>
      <c r="L20" s="12"/>
      <c r="M20" s="12"/>
      <c r="N20" s="12"/>
      <c r="O20" s="12"/>
      <c r="P20" s="12"/>
      <c r="Q20" s="12"/>
      <c r="R20" s="12"/>
      <c r="S20" s="12"/>
      <c r="T20" s="12"/>
      <c r="U20" s="12"/>
    </row>
    <row r="21" spans="1:21" s="3" customFormat="1" ht="13.5" outlineLevel="1" thickBot="1">
      <c r="A21" s="32"/>
      <c r="B21" s="32"/>
      <c r="C21" s="512" t="s">
        <v>201</v>
      </c>
      <c r="D21" s="513"/>
      <c r="E21" s="14"/>
      <c r="F21" s="14"/>
      <c r="G21" s="14"/>
      <c r="H21" s="14"/>
      <c r="I21" s="14"/>
      <c r="J21" s="14"/>
      <c r="K21" s="14"/>
      <c r="L21" s="69"/>
      <c r="M21" s="69"/>
      <c r="N21" s="69"/>
      <c r="O21" s="69"/>
      <c r="P21" s="69"/>
      <c r="Q21" s="69"/>
      <c r="R21" s="69"/>
      <c r="S21" s="69"/>
      <c r="T21" s="69"/>
      <c r="U21" s="69"/>
    </row>
    <row r="22" spans="1:21" ht="14.5" customHeight="1" outlineLevel="1">
      <c r="A22"/>
      <c r="B22"/>
      <c r="C22" s="70" t="s">
        <v>240</v>
      </c>
      <c r="D22" s="71"/>
      <c r="E22" s="72"/>
      <c r="F22" s="72"/>
      <c r="G22" s="72"/>
      <c r="H22" s="72"/>
      <c r="I22" s="72"/>
      <c r="J22" s="72"/>
      <c r="K22" s="72"/>
      <c r="L22" s="72"/>
      <c r="M22" s="72"/>
      <c r="N22" s="72"/>
      <c r="O22" s="72"/>
      <c r="P22" s="72"/>
      <c r="Q22" s="72"/>
      <c r="R22" s="72"/>
      <c r="S22" s="72"/>
      <c r="T22" s="73"/>
    </row>
    <row r="23" spans="1:21" ht="30" customHeight="1" outlineLevel="1" thickBot="1">
      <c r="C23" s="509"/>
      <c r="D23" s="510"/>
      <c r="E23" s="510"/>
      <c r="F23" s="510"/>
      <c r="G23" s="510"/>
      <c r="H23" s="510"/>
      <c r="I23" s="510"/>
      <c r="J23" s="510"/>
      <c r="K23" s="510"/>
      <c r="L23" s="510"/>
      <c r="M23" s="510"/>
      <c r="N23" s="510"/>
      <c r="O23" s="510"/>
      <c r="P23" s="510"/>
      <c r="Q23" s="510"/>
      <c r="R23" s="510"/>
      <c r="S23" s="510"/>
      <c r="T23" s="511"/>
      <c r="U23" s="291"/>
    </row>
    <row r="24" spans="1:21" ht="14.25" customHeight="1" outlineLevel="1">
      <c r="C24" s="70" t="s">
        <v>241</v>
      </c>
      <c r="D24" s="328"/>
      <c r="E24" s="328"/>
      <c r="F24" s="328"/>
      <c r="G24" s="328"/>
      <c r="H24" s="328"/>
      <c r="I24" s="328"/>
      <c r="J24" s="328"/>
      <c r="K24" s="328"/>
      <c r="L24" s="328"/>
      <c r="M24" s="328"/>
      <c r="N24" s="328"/>
      <c r="O24" s="328"/>
      <c r="P24" s="328"/>
      <c r="Q24" s="328"/>
      <c r="R24" s="328"/>
      <c r="S24" s="328"/>
      <c r="T24" s="328"/>
      <c r="U24" s="291"/>
    </row>
    <row r="25" spans="1:21" ht="30" customHeight="1" outlineLevel="1" thickBot="1">
      <c r="C25" s="509"/>
      <c r="D25" s="510"/>
      <c r="E25" s="510"/>
      <c r="F25" s="510"/>
      <c r="G25" s="510"/>
      <c r="H25" s="510"/>
      <c r="I25" s="510"/>
      <c r="J25" s="510"/>
      <c r="K25" s="510"/>
      <c r="L25" s="510"/>
      <c r="M25" s="510"/>
      <c r="N25" s="510"/>
      <c r="O25" s="510"/>
      <c r="P25" s="510"/>
      <c r="Q25" s="510"/>
      <c r="R25" s="510"/>
      <c r="S25" s="510"/>
      <c r="T25" s="511"/>
      <c r="U25" s="291"/>
    </row>
    <row r="26" spans="1:21" ht="11.25" customHeight="1" thickBot="1">
      <c r="C26" s="4"/>
      <c r="D26" s="4"/>
      <c r="E26" s="4"/>
      <c r="F26" s="12"/>
      <c r="G26" s="12"/>
      <c r="H26" s="12"/>
      <c r="I26" s="12"/>
      <c r="J26" s="12"/>
      <c r="K26" s="12"/>
      <c r="L26" s="12"/>
      <c r="M26" s="12"/>
      <c r="N26" s="12"/>
      <c r="O26" s="12"/>
      <c r="P26" s="12"/>
      <c r="Q26" s="12"/>
      <c r="R26" s="12"/>
      <c r="S26" s="12"/>
      <c r="T26" s="12"/>
      <c r="U26" s="12"/>
    </row>
    <row r="27" spans="1:21" ht="37.5" customHeight="1" thickBot="1">
      <c r="C27" s="516" t="s">
        <v>202</v>
      </c>
      <c r="D27" s="517"/>
      <c r="E27" s="514" t="s">
        <v>242</v>
      </c>
      <c r="F27" s="515"/>
      <c r="G27" s="514" t="s">
        <v>243</v>
      </c>
      <c r="H27" s="515"/>
      <c r="I27" s="514" t="s">
        <v>244</v>
      </c>
      <c r="J27" s="515"/>
      <c r="K27" s="88" t="s">
        <v>245</v>
      </c>
      <c r="L27" s="88" t="s">
        <v>246</v>
      </c>
      <c r="M27" s="12"/>
      <c r="N27" s="12"/>
      <c r="O27" s="12"/>
      <c r="P27" s="12"/>
      <c r="Q27" s="12"/>
      <c r="R27" s="12"/>
      <c r="S27" s="12"/>
    </row>
    <row r="28" spans="1:21" ht="40.5" customHeight="1">
      <c r="C28" s="333" t="s">
        <v>247</v>
      </c>
      <c r="D28" s="334" t="s">
        <v>248</v>
      </c>
      <c r="E28" s="409" t="s">
        <v>249</v>
      </c>
      <c r="F28" s="410" t="s">
        <v>250</v>
      </c>
      <c r="G28" s="409" t="s">
        <v>249</v>
      </c>
      <c r="H28" s="411" t="s">
        <v>250</v>
      </c>
      <c r="I28" s="409" t="s">
        <v>249</v>
      </c>
      <c r="J28" s="412" t="s">
        <v>250</v>
      </c>
      <c r="K28" s="98" t="s">
        <v>251</v>
      </c>
      <c r="L28" s="360" t="s">
        <v>251</v>
      </c>
      <c r="M28" s="549" t="s">
        <v>252</v>
      </c>
      <c r="N28" s="550"/>
      <c r="O28" s="550"/>
      <c r="P28" s="550"/>
      <c r="Q28" s="550"/>
      <c r="R28" s="550"/>
      <c r="S28" s="550"/>
      <c r="T28" s="551"/>
    </row>
    <row r="29" spans="1:21" ht="23.25" customHeight="1">
      <c r="B29" s="33"/>
      <c r="C29" s="342" t="s">
        <v>253</v>
      </c>
      <c r="D29" s="332" t="s">
        <v>254</v>
      </c>
      <c r="E29" s="65"/>
      <c r="F29" s="330"/>
      <c r="G29" s="65"/>
      <c r="H29" s="90"/>
      <c r="I29" s="329"/>
      <c r="J29" s="90"/>
      <c r="K29" s="331">
        <f>J29-F29</f>
        <v>0</v>
      </c>
      <c r="L29" s="361">
        <f>J29-H29</f>
        <v>0</v>
      </c>
      <c r="M29" s="530"/>
      <c r="N29" s="531"/>
      <c r="O29" s="531"/>
      <c r="P29" s="531"/>
      <c r="Q29" s="531"/>
      <c r="R29" s="531"/>
      <c r="S29" s="531"/>
      <c r="T29" s="532"/>
    </row>
    <row r="30" spans="1:21" ht="23.25" customHeight="1">
      <c r="B30" s="33"/>
      <c r="C30" s="343" t="s">
        <v>253</v>
      </c>
      <c r="D30" s="332" t="s">
        <v>254</v>
      </c>
      <c r="E30" s="65"/>
      <c r="F30" s="66"/>
      <c r="G30" s="65"/>
      <c r="H30" s="90"/>
      <c r="I30" s="92"/>
      <c r="J30" s="90"/>
      <c r="K30" s="206">
        <f t="shared" ref="K30:K35" si="0">J30-F30</f>
        <v>0</v>
      </c>
      <c r="L30" s="362">
        <f t="shared" ref="L30:L35" si="1">J30-H30</f>
        <v>0</v>
      </c>
      <c r="M30" s="530"/>
      <c r="N30" s="531"/>
      <c r="O30" s="531"/>
      <c r="P30" s="531"/>
      <c r="Q30" s="531"/>
      <c r="R30" s="531"/>
      <c r="S30" s="531"/>
      <c r="T30" s="532"/>
    </row>
    <row r="31" spans="1:21" ht="23.25" customHeight="1">
      <c r="B31" s="33"/>
      <c r="C31" s="344" t="s">
        <v>253</v>
      </c>
      <c r="D31" s="332" t="s">
        <v>254</v>
      </c>
      <c r="E31" s="65"/>
      <c r="F31" s="66"/>
      <c r="G31" s="65"/>
      <c r="H31" s="90"/>
      <c r="I31" s="92"/>
      <c r="J31" s="90"/>
      <c r="K31" s="206">
        <f t="shared" si="0"/>
        <v>0</v>
      </c>
      <c r="L31" s="362">
        <f t="shared" si="1"/>
        <v>0</v>
      </c>
      <c r="M31" s="530"/>
      <c r="N31" s="531"/>
      <c r="O31" s="531"/>
      <c r="P31" s="531"/>
      <c r="Q31" s="531"/>
      <c r="R31" s="531"/>
      <c r="S31" s="531"/>
      <c r="T31" s="532"/>
    </row>
    <row r="32" spans="1:21" ht="23.25" customHeight="1">
      <c r="A32" s="315"/>
      <c r="B32" s="33"/>
      <c r="C32" s="344" t="s">
        <v>253</v>
      </c>
      <c r="D32" s="332" t="s">
        <v>254</v>
      </c>
      <c r="E32" s="65"/>
      <c r="F32" s="66"/>
      <c r="G32" s="65"/>
      <c r="H32" s="90"/>
      <c r="I32" s="92"/>
      <c r="J32" s="90"/>
      <c r="K32" s="206">
        <f t="shared" si="0"/>
        <v>0</v>
      </c>
      <c r="L32" s="362">
        <f t="shared" si="1"/>
        <v>0</v>
      </c>
      <c r="M32" s="530"/>
      <c r="N32" s="531"/>
      <c r="O32" s="531"/>
      <c r="P32" s="531"/>
      <c r="Q32" s="531"/>
      <c r="R32" s="531"/>
      <c r="S32" s="531"/>
      <c r="T32" s="532"/>
    </row>
    <row r="33" spans="1:21" ht="23.25" customHeight="1">
      <c r="B33" s="33"/>
      <c r="C33" s="344" t="s">
        <v>253</v>
      </c>
      <c r="D33" s="332" t="s">
        <v>254</v>
      </c>
      <c r="E33" s="57"/>
      <c r="F33" s="58"/>
      <c r="G33" s="57"/>
      <c r="H33" s="89"/>
      <c r="I33" s="92"/>
      <c r="J33" s="89"/>
      <c r="K33" s="206">
        <f t="shared" si="0"/>
        <v>0</v>
      </c>
      <c r="L33" s="362">
        <f t="shared" si="1"/>
        <v>0</v>
      </c>
      <c r="M33" s="530"/>
      <c r="N33" s="531"/>
      <c r="O33" s="531"/>
      <c r="P33" s="531"/>
      <c r="Q33" s="531"/>
      <c r="R33" s="531"/>
      <c r="S33" s="531"/>
      <c r="T33" s="532"/>
    </row>
    <row r="34" spans="1:21" ht="23.25" customHeight="1">
      <c r="B34" s="33"/>
      <c r="C34" s="413"/>
      <c r="D34" s="414"/>
      <c r="E34" s="57"/>
      <c r="F34" s="58"/>
      <c r="G34" s="57"/>
      <c r="H34" s="89"/>
      <c r="I34" s="92"/>
      <c r="J34" s="89"/>
      <c r="K34" s="206">
        <f t="shared" si="0"/>
        <v>0</v>
      </c>
      <c r="L34" s="362">
        <f t="shared" si="1"/>
        <v>0</v>
      </c>
      <c r="M34" s="530"/>
      <c r="N34" s="531"/>
      <c r="O34" s="531"/>
      <c r="P34" s="531"/>
      <c r="Q34" s="531"/>
      <c r="R34" s="531"/>
      <c r="S34" s="531"/>
      <c r="T34" s="532"/>
    </row>
    <row r="35" spans="1:21" ht="24" customHeight="1" thickBot="1">
      <c r="B35" s="33"/>
      <c r="C35" s="415"/>
      <c r="D35" s="416"/>
      <c r="E35" s="300"/>
      <c r="F35" s="59"/>
      <c r="G35" s="300"/>
      <c r="H35" s="91"/>
      <c r="I35" s="301"/>
      <c r="J35" s="91"/>
      <c r="K35" s="302">
        <f t="shared" si="0"/>
        <v>0</v>
      </c>
      <c r="L35" s="363">
        <f t="shared" si="1"/>
        <v>0</v>
      </c>
      <c r="M35" s="533"/>
      <c r="N35" s="534"/>
      <c r="O35" s="534"/>
      <c r="P35" s="534"/>
      <c r="Q35" s="534"/>
      <c r="R35" s="534"/>
      <c r="S35" s="534"/>
      <c r="T35" s="535"/>
    </row>
    <row r="36" spans="1:21" ht="3" customHeight="1">
      <c r="A36" s="33"/>
      <c r="B36" s="33"/>
      <c r="C36" s="4"/>
      <c r="D36" s="4"/>
      <c r="E36" s="4"/>
      <c r="O36" s="12"/>
      <c r="P36" s="4"/>
      <c r="Q36" s="4"/>
      <c r="R36" s="4"/>
      <c r="S36" s="4"/>
      <c r="T36" s="4"/>
      <c r="U36" s="4"/>
    </row>
    <row r="37" spans="1:21" ht="11.25" customHeight="1" thickBot="1">
      <c r="C37" s="4"/>
      <c r="D37" s="4"/>
      <c r="E37" s="4"/>
      <c r="F37" s="12"/>
      <c r="G37" s="12"/>
      <c r="H37" s="12"/>
      <c r="I37" s="12"/>
      <c r="J37" s="12"/>
      <c r="K37" s="12"/>
      <c r="L37" s="12"/>
      <c r="M37" s="12"/>
      <c r="N37" s="12"/>
      <c r="O37" s="12"/>
      <c r="P37" s="12"/>
      <c r="Q37" s="12"/>
      <c r="R37" s="12"/>
      <c r="S37" s="12"/>
      <c r="T37" s="12"/>
      <c r="U37" s="12"/>
    </row>
    <row r="38" spans="1:21" ht="13.5" customHeight="1" thickBot="1">
      <c r="C38" s="547" t="s">
        <v>255</v>
      </c>
      <c r="D38" s="548"/>
      <c r="E38" s="12"/>
      <c r="F38" s="12"/>
      <c r="G38" s="12"/>
      <c r="H38" s="12"/>
      <c r="I38" s="12"/>
      <c r="J38" s="12"/>
      <c r="K38" s="12"/>
      <c r="L38" s="12"/>
      <c r="M38" s="12"/>
      <c r="N38" s="12"/>
      <c r="O38" s="12"/>
      <c r="P38" s="12"/>
      <c r="Q38" s="12"/>
      <c r="R38" s="12"/>
      <c r="S38" s="12"/>
      <c r="T38" s="12"/>
      <c r="U38" s="12"/>
    </row>
    <row r="39" spans="1:21" ht="51" thickBot="1">
      <c r="A39"/>
      <c r="B39"/>
      <c r="C39" s="558" t="s">
        <v>256</v>
      </c>
      <c r="D39" s="559"/>
      <c r="E39" s="560"/>
      <c r="F39" s="287" t="s">
        <v>257</v>
      </c>
      <c r="G39" s="288" t="s">
        <v>258</v>
      </c>
      <c r="H39" s="356" t="s">
        <v>259</v>
      </c>
      <c r="I39" s="96" t="s">
        <v>260</v>
      </c>
      <c r="J39" s="286" t="s">
        <v>261</v>
      </c>
      <c r="K39" s="94" t="s">
        <v>262</v>
      </c>
      <c r="L39" s="274" t="s">
        <v>263</v>
      </c>
      <c r="M39" s="95" t="s">
        <v>264</v>
      </c>
      <c r="N39" s="364" t="s">
        <v>175</v>
      </c>
      <c r="O39" s="552" t="s">
        <v>252</v>
      </c>
      <c r="P39" s="553"/>
      <c r="Q39" s="553"/>
      <c r="R39" s="553"/>
      <c r="S39" s="553"/>
      <c r="T39" s="554"/>
    </row>
    <row r="40" spans="1:21" ht="13">
      <c r="A40" s="33"/>
      <c r="B40" s="33"/>
      <c r="C40" s="561" t="s">
        <v>265</v>
      </c>
      <c r="D40" s="562"/>
      <c r="E40" s="562"/>
      <c r="F40" s="86">
        <v>0</v>
      </c>
      <c r="G40" s="87">
        <v>0</v>
      </c>
      <c r="H40" s="99">
        <f>F40+G40</f>
        <v>0</v>
      </c>
      <c r="I40" s="87"/>
      <c r="J40" s="99"/>
      <c r="K40" s="102">
        <v>0</v>
      </c>
      <c r="L40" s="275">
        <v>0</v>
      </c>
      <c r="M40" s="276">
        <f>H40-L40</f>
        <v>0</v>
      </c>
      <c r="N40" s="365">
        <f t="shared" ref="N40:N49" si="2">L40-K40</f>
        <v>0</v>
      </c>
      <c r="O40" s="555"/>
      <c r="P40" s="556"/>
      <c r="Q40" s="556"/>
      <c r="R40" s="556"/>
      <c r="S40" s="556"/>
      <c r="T40" s="557"/>
    </row>
    <row r="41" spans="1:21" ht="13">
      <c r="A41" s="33"/>
      <c r="B41" s="33"/>
      <c r="C41" s="430" t="s">
        <v>266</v>
      </c>
      <c r="D41" s="431"/>
      <c r="E41" s="440"/>
      <c r="F41" s="312"/>
      <c r="G41" s="313"/>
      <c r="H41" s="303"/>
      <c r="I41" s="313"/>
      <c r="J41" s="303"/>
      <c r="K41" s="102">
        <v>0</v>
      </c>
      <c r="L41" s="275">
        <v>0</v>
      </c>
      <c r="M41" s="314"/>
      <c r="N41" s="365">
        <f>L41-K41</f>
        <v>0</v>
      </c>
      <c r="O41" s="538"/>
      <c r="P41" s="539"/>
      <c r="Q41" s="539"/>
      <c r="R41" s="539"/>
      <c r="S41" s="539"/>
      <c r="T41" s="540"/>
    </row>
    <row r="42" spans="1:21" ht="13">
      <c r="A42" s="33"/>
      <c r="B42" s="33"/>
      <c r="C42" s="430" t="s">
        <v>267</v>
      </c>
      <c r="D42" s="431"/>
      <c r="E42" s="440"/>
      <c r="F42" s="84">
        <v>0</v>
      </c>
      <c r="G42" s="5">
        <v>0</v>
      </c>
      <c r="H42" s="101">
        <f>F42+G42</f>
        <v>0</v>
      </c>
      <c r="I42" s="5"/>
      <c r="J42" s="101"/>
      <c r="K42" s="102">
        <v>0</v>
      </c>
      <c r="L42" s="275">
        <v>0</v>
      </c>
      <c r="M42" s="276">
        <f>H42-L42</f>
        <v>0</v>
      </c>
      <c r="N42" s="365">
        <f>L42-K42</f>
        <v>0</v>
      </c>
      <c r="O42" s="538"/>
      <c r="P42" s="539"/>
      <c r="Q42" s="539"/>
      <c r="R42" s="539"/>
      <c r="S42" s="539"/>
      <c r="T42" s="540"/>
    </row>
    <row r="43" spans="1:21" ht="13">
      <c r="A43" s="33"/>
      <c r="B43" s="33"/>
      <c r="C43" s="430" t="s">
        <v>268</v>
      </c>
      <c r="D43" s="431"/>
      <c r="E43" s="431"/>
      <c r="F43" s="312"/>
      <c r="G43" s="313"/>
      <c r="H43" s="303"/>
      <c r="I43" s="313"/>
      <c r="J43" s="303"/>
      <c r="K43" s="102">
        <v>0</v>
      </c>
      <c r="L43" s="275">
        <v>0</v>
      </c>
      <c r="M43" s="314"/>
      <c r="N43" s="365">
        <f t="shared" ref="N43:N48" si="3">L43-K43</f>
        <v>0</v>
      </c>
      <c r="O43" s="538"/>
      <c r="P43" s="539"/>
      <c r="Q43" s="539"/>
      <c r="R43" s="539"/>
      <c r="S43" s="539"/>
      <c r="T43" s="540"/>
    </row>
    <row r="44" spans="1:21" ht="13">
      <c r="A44" s="33"/>
      <c r="B44" s="33"/>
      <c r="C44" s="430" t="s">
        <v>269</v>
      </c>
      <c r="D44" s="431"/>
      <c r="E44" s="440"/>
      <c r="F44" s="82">
        <v>0</v>
      </c>
      <c r="G44" s="7">
        <v>0</v>
      </c>
      <c r="H44" s="100">
        <f>F44+G44</f>
        <v>0</v>
      </c>
      <c r="I44" s="7"/>
      <c r="J44" s="100"/>
      <c r="K44" s="83">
        <v>0</v>
      </c>
      <c r="L44" s="277">
        <v>0</v>
      </c>
      <c r="M44" s="276">
        <f t="shared" ref="M44:M48" si="4">H44-L44</f>
        <v>0</v>
      </c>
      <c r="N44" s="365">
        <f t="shared" si="3"/>
        <v>0</v>
      </c>
      <c r="O44" s="538"/>
      <c r="P44" s="539"/>
      <c r="Q44" s="539"/>
      <c r="R44" s="539"/>
      <c r="S44" s="539"/>
      <c r="T44" s="540"/>
    </row>
    <row r="45" spans="1:21" ht="13">
      <c r="A45" s="33"/>
      <c r="B45" s="33"/>
      <c r="C45" s="430" t="s">
        <v>270</v>
      </c>
      <c r="D45" s="431"/>
      <c r="E45" s="431"/>
      <c r="F45" s="312"/>
      <c r="G45" s="313"/>
      <c r="H45" s="303"/>
      <c r="I45" s="313"/>
      <c r="J45" s="303"/>
      <c r="K45" s="102">
        <v>0</v>
      </c>
      <c r="L45" s="275">
        <v>0</v>
      </c>
      <c r="M45" s="314"/>
      <c r="N45" s="365">
        <f t="shared" si="3"/>
        <v>0</v>
      </c>
      <c r="O45" s="538"/>
      <c r="P45" s="539"/>
      <c r="Q45" s="539"/>
      <c r="R45" s="539"/>
      <c r="S45" s="539"/>
      <c r="T45" s="540"/>
    </row>
    <row r="46" spans="1:21" ht="13">
      <c r="A46" s="33"/>
      <c r="B46" s="33"/>
      <c r="C46" s="430" t="s">
        <v>269</v>
      </c>
      <c r="D46" s="431"/>
      <c r="E46" s="440"/>
      <c r="F46" s="82">
        <v>0</v>
      </c>
      <c r="G46" s="6">
        <v>0</v>
      </c>
      <c r="H46" s="100">
        <f>F46+G46</f>
        <v>0</v>
      </c>
      <c r="I46" s="7"/>
      <c r="J46" s="100"/>
      <c r="K46" s="83">
        <v>0</v>
      </c>
      <c r="L46" s="277">
        <v>0</v>
      </c>
      <c r="M46" s="276">
        <f t="shared" si="4"/>
        <v>0</v>
      </c>
      <c r="N46" s="365">
        <f t="shared" si="3"/>
        <v>0</v>
      </c>
      <c r="O46" s="538"/>
      <c r="P46" s="539"/>
      <c r="Q46" s="539"/>
      <c r="R46" s="539"/>
      <c r="S46" s="539"/>
      <c r="T46" s="540"/>
    </row>
    <row r="47" spans="1:21" ht="13">
      <c r="A47" s="33"/>
      <c r="B47" s="33"/>
      <c r="C47" s="430" t="s">
        <v>270</v>
      </c>
      <c r="D47" s="431"/>
      <c r="E47" s="431"/>
      <c r="F47" s="335"/>
      <c r="G47" s="336"/>
      <c r="H47" s="337"/>
      <c r="I47" s="338"/>
      <c r="J47" s="339"/>
      <c r="K47" s="83">
        <v>0</v>
      </c>
      <c r="L47" s="277">
        <v>0</v>
      </c>
      <c r="M47" s="340"/>
      <c r="N47" s="365">
        <f t="shared" si="3"/>
        <v>0</v>
      </c>
      <c r="O47" s="538"/>
      <c r="P47" s="539"/>
      <c r="Q47" s="539"/>
      <c r="R47" s="539"/>
      <c r="S47" s="539"/>
      <c r="T47" s="540"/>
    </row>
    <row r="48" spans="1:21" ht="13.5" thickBot="1">
      <c r="A48" s="33"/>
      <c r="B48" s="33"/>
      <c r="C48" s="456"/>
      <c r="D48" s="457"/>
      <c r="E48" s="457"/>
      <c r="F48" s="323">
        <v>0</v>
      </c>
      <c r="G48" s="324">
        <v>0</v>
      </c>
      <c r="H48" s="325">
        <f>F48+G48</f>
        <v>0</v>
      </c>
      <c r="I48" s="324"/>
      <c r="J48" s="325"/>
      <c r="K48" s="323">
        <v>0</v>
      </c>
      <c r="L48" s="326">
        <v>0</v>
      </c>
      <c r="M48" s="327">
        <f t="shared" si="4"/>
        <v>0</v>
      </c>
      <c r="N48" s="366">
        <f t="shared" si="3"/>
        <v>0</v>
      </c>
      <c r="O48" s="541"/>
      <c r="P48" s="542"/>
      <c r="Q48" s="542"/>
      <c r="R48" s="542"/>
      <c r="S48" s="542"/>
      <c r="T48" s="543"/>
    </row>
    <row r="49" spans="1:21" s="8" customFormat="1" ht="13.5" thickBot="1">
      <c r="A49" s="35"/>
      <c r="B49" s="35"/>
      <c r="C49" s="458" t="s">
        <v>271</v>
      </c>
      <c r="D49" s="459"/>
      <c r="E49" s="459"/>
      <c r="F49" s="320">
        <f t="shared" ref="F49:M49" si="5">SUM(F40:F48)</f>
        <v>0</v>
      </c>
      <c r="G49" s="321">
        <f t="shared" si="5"/>
        <v>0</v>
      </c>
      <c r="H49" s="322">
        <f t="shared" si="5"/>
        <v>0</v>
      </c>
      <c r="I49" s="321">
        <f t="shared" si="5"/>
        <v>0</v>
      </c>
      <c r="J49" s="321">
        <f t="shared" si="5"/>
        <v>0</v>
      </c>
      <c r="K49" s="320">
        <f t="shared" si="5"/>
        <v>0</v>
      </c>
      <c r="L49" s="322">
        <f t="shared" si="5"/>
        <v>0</v>
      </c>
      <c r="M49" s="320">
        <f t="shared" si="5"/>
        <v>0</v>
      </c>
      <c r="N49" s="367">
        <f t="shared" si="2"/>
        <v>0</v>
      </c>
      <c r="O49" s="544"/>
      <c r="P49" s="545"/>
      <c r="Q49" s="545"/>
      <c r="R49" s="545"/>
      <c r="S49" s="545"/>
      <c r="T49" s="546"/>
    </row>
    <row r="50" spans="1:21" ht="3" customHeight="1">
      <c r="A50" s="33"/>
      <c r="B50" s="33"/>
      <c r="C50" s="9"/>
      <c r="D50" s="9"/>
      <c r="E50" s="10"/>
      <c r="J50" s="14">
        <f>ABS(J51)</f>
        <v>0</v>
      </c>
      <c r="K50" s="14"/>
      <c r="L50" s="14"/>
      <c r="M50" s="14"/>
      <c r="P50" s="11"/>
      <c r="Q50" s="11"/>
      <c r="R50" s="11"/>
      <c r="S50" s="11"/>
      <c r="T50" s="11"/>
      <c r="U50" s="11"/>
    </row>
    <row r="51" spans="1:21" ht="14.25" customHeight="1" thickBot="1">
      <c r="A51" s="33"/>
      <c r="B51" s="33"/>
      <c r="C51" s="417"/>
      <c r="D51" s="417"/>
      <c r="E51" s="93"/>
      <c r="J51" s="14">
        <f>ABS(J52)</f>
        <v>0</v>
      </c>
      <c r="K51" s="14"/>
      <c r="L51" s="14"/>
      <c r="M51" s="14"/>
      <c r="N51" s="14">
        <f t="shared" ref="N51:S51" si="6">ABS(N52)</f>
        <v>0</v>
      </c>
      <c r="O51" s="14">
        <f t="shared" si="6"/>
        <v>0</v>
      </c>
      <c r="P51" s="14">
        <f t="shared" si="6"/>
        <v>0</v>
      </c>
      <c r="Q51" s="14">
        <f t="shared" si="6"/>
        <v>0</v>
      </c>
      <c r="R51" s="14">
        <f t="shared" si="6"/>
        <v>0</v>
      </c>
      <c r="S51" s="14">
        <f t="shared" si="6"/>
        <v>0</v>
      </c>
      <c r="T51" s="14"/>
      <c r="U51" s="14"/>
    </row>
    <row r="52" spans="1:21" ht="13.5" thickBot="1">
      <c r="A52" s="33"/>
      <c r="B52" s="33"/>
      <c r="C52" s="467" t="s">
        <v>272</v>
      </c>
      <c r="D52" s="468"/>
      <c r="E52" s="8"/>
      <c r="J52" s="14">
        <f>+J57-J62</f>
        <v>0</v>
      </c>
      <c r="K52" s="14"/>
      <c r="L52" s="14"/>
      <c r="M52" s="14"/>
      <c r="N52" s="14">
        <f t="shared" ref="N52:S52" si="7">+N57-N62</f>
        <v>0</v>
      </c>
      <c r="O52" s="14">
        <f t="shared" si="7"/>
        <v>0</v>
      </c>
      <c r="P52" s="14">
        <f t="shared" si="7"/>
        <v>0</v>
      </c>
      <c r="Q52" s="14">
        <f t="shared" si="7"/>
        <v>0</v>
      </c>
      <c r="R52" s="14">
        <f t="shared" si="7"/>
        <v>0</v>
      </c>
      <c r="S52" s="14">
        <f t="shared" si="7"/>
        <v>0</v>
      </c>
      <c r="T52" s="14"/>
      <c r="U52" s="14"/>
    </row>
    <row r="53" spans="1:21" ht="13.5" thickBot="1">
      <c r="A53"/>
      <c r="B53"/>
      <c r="C53" s="489" t="s">
        <v>273</v>
      </c>
      <c r="D53" s="490"/>
      <c r="E53" s="491"/>
      <c r="F53" s="460" t="s">
        <v>274</v>
      </c>
      <c r="G53" s="472" t="s">
        <v>275</v>
      </c>
      <c r="H53" s="472" t="s">
        <v>276</v>
      </c>
      <c r="I53" s="472" t="s">
        <v>277</v>
      </c>
      <c r="J53" s="472" t="s">
        <v>278</v>
      </c>
      <c r="K53" s="472" t="s">
        <v>275</v>
      </c>
      <c r="L53" s="472" t="s">
        <v>276</v>
      </c>
      <c r="M53" s="472" t="s">
        <v>277</v>
      </c>
      <c r="N53" s="472" t="s">
        <v>278</v>
      </c>
      <c r="O53" s="472" t="s">
        <v>279</v>
      </c>
      <c r="P53" s="472"/>
      <c r="Q53" s="472"/>
      <c r="R53" s="472"/>
      <c r="S53" s="472"/>
      <c r="T53" s="472" t="s">
        <v>271</v>
      </c>
      <c r="U53" s="418"/>
    </row>
    <row r="54" spans="1:21" ht="13.5" thickBot="1">
      <c r="A54"/>
      <c r="B54"/>
      <c r="C54" s="419"/>
      <c r="D54" s="420"/>
      <c r="E54" s="421"/>
      <c r="F54" s="461"/>
      <c r="G54" s="473"/>
      <c r="H54" s="473"/>
      <c r="I54" s="473"/>
      <c r="J54" s="473"/>
      <c r="K54" s="473"/>
      <c r="L54" s="473"/>
      <c r="M54" s="473"/>
      <c r="N54" s="473"/>
      <c r="O54" s="473"/>
      <c r="P54" s="473"/>
      <c r="Q54" s="473"/>
      <c r="R54" s="473"/>
      <c r="S54" s="473"/>
      <c r="T54" s="473"/>
      <c r="U54" s="418"/>
    </row>
    <row r="55" spans="1:21" ht="13">
      <c r="C55" s="453" t="s">
        <v>265</v>
      </c>
      <c r="D55" s="454"/>
      <c r="E55" s="455"/>
      <c r="F55" s="371"/>
      <c r="G55" s="371"/>
      <c r="H55" s="371"/>
      <c r="I55" s="371"/>
      <c r="J55" s="371"/>
      <c r="K55" s="371"/>
      <c r="L55" s="371"/>
      <c r="M55" s="371"/>
      <c r="N55" s="371"/>
      <c r="O55" s="371"/>
      <c r="P55" s="371"/>
      <c r="Q55" s="371"/>
      <c r="R55" s="371"/>
      <c r="S55" s="371"/>
      <c r="T55" s="372">
        <f>SUM(F55:S55)</f>
        <v>0</v>
      </c>
      <c r="U55" s="293"/>
    </row>
    <row r="56" spans="1:21" ht="12" customHeight="1">
      <c r="C56" s="450" t="s">
        <v>267</v>
      </c>
      <c r="D56" s="451"/>
      <c r="E56" s="452"/>
      <c r="F56" s="373"/>
      <c r="G56" s="373"/>
      <c r="H56" s="373"/>
      <c r="I56" s="373"/>
      <c r="J56" s="373"/>
      <c r="K56" s="374"/>
      <c r="L56" s="375"/>
      <c r="M56" s="375"/>
      <c r="N56" s="374"/>
      <c r="O56" s="374"/>
      <c r="P56" s="374"/>
      <c r="Q56" s="374"/>
      <c r="R56" s="374"/>
      <c r="S56" s="374"/>
      <c r="T56" s="376">
        <f t="shared" ref="T56:T63" si="8">SUM(F56:S56)</f>
        <v>0</v>
      </c>
      <c r="U56" s="294"/>
    </row>
    <row r="57" spans="1:21" ht="12.75" customHeight="1">
      <c r="C57" s="447" t="s">
        <v>280</v>
      </c>
      <c r="D57" s="448"/>
      <c r="E57" s="449"/>
      <c r="F57" s="377"/>
      <c r="G57" s="377"/>
      <c r="H57" s="377"/>
      <c r="I57" s="377"/>
      <c r="J57" s="377"/>
      <c r="K57" s="377"/>
      <c r="L57" s="377"/>
      <c r="M57" s="377"/>
      <c r="N57" s="377"/>
      <c r="O57" s="377"/>
      <c r="P57" s="377"/>
      <c r="Q57" s="377"/>
      <c r="R57" s="377"/>
      <c r="S57" s="377"/>
      <c r="T57" s="376">
        <f t="shared" si="8"/>
        <v>0</v>
      </c>
      <c r="U57" s="293"/>
    </row>
    <row r="58" spans="1:21" ht="12.75" customHeight="1">
      <c r="C58" s="444"/>
      <c r="D58" s="445"/>
      <c r="E58" s="446"/>
      <c r="F58" s="376"/>
      <c r="G58" s="376"/>
      <c r="H58" s="376"/>
      <c r="I58" s="376"/>
      <c r="J58" s="376"/>
      <c r="K58" s="376"/>
      <c r="L58" s="376"/>
      <c r="M58" s="376"/>
      <c r="N58" s="376"/>
      <c r="O58" s="376"/>
      <c r="P58" s="376"/>
      <c r="Q58" s="376"/>
      <c r="R58" s="376"/>
      <c r="S58" s="376"/>
      <c r="T58" s="376">
        <f t="shared" si="8"/>
        <v>0</v>
      </c>
      <c r="U58" s="293"/>
    </row>
    <row r="59" spans="1:21" ht="12.75" customHeight="1">
      <c r="C59" s="444"/>
      <c r="D59" s="445"/>
      <c r="E59" s="446"/>
      <c r="F59" s="376"/>
      <c r="G59" s="376"/>
      <c r="H59" s="376"/>
      <c r="I59" s="376"/>
      <c r="J59" s="376"/>
      <c r="K59" s="376"/>
      <c r="L59" s="376"/>
      <c r="M59" s="376"/>
      <c r="N59" s="376"/>
      <c r="O59" s="376"/>
      <c r="P59" s="376"/>
      <c r="Q59" s="376"/>
      <c r="R59" s="376"/>
      <c r="S59" s="376"/>
      <c r="T59" s="376">
        <f t="shared" si="8"/>
        <v>0</v>
      </c>
      <c r="U59" s="293"/>
    </row>
    <row r="60" spans="1:21" ht="12.75" customHeight="1">
      <c r="C60" s="444"/>
      <c r="D60" s="445"/>
      <c r="E60" s="446"/>
      <c r="F60" s="376"/>
      <c r="G60" s="376"/>
      <c r="H60" s="376"/>
      <c r="I60" s="376"/>
      <c r="J60" s="376"/>
      <c r="K60" s="376"/>
      <c r="L60" s="376"/>
      <c r="M60" s="376"/>
      <c r="N60" s="376"/>
      <c r="O60" s="376"/>
      <c r="P60" s="376"/>
      <c r="Q60" s="376"/>
      <c r="R60" s="376"/>
      <c r="S60" s="376"/>
      <c r="T60" s="376">
        <f t="shared" si="8"/>
        <v>0</v>
      </c>
      <c r="U60" s="293"/>
    </row>
    <row r="61" spans="1:21" ht="12.75" customHeight="1">
      <c r="C61" s="444"/>
      <c r="D61" s="445"/>
      <c r="E61" s="446"/>
      <c r="F61" s="376"/>
      <c r="G61" s="376"/>
      <c r="H61" s="376"/>
      <c r="I61" s="376"/>
      <c r="J61" s="376"/>
      <c r="K61" s="376"/>
      <c r="L61" s="376"/>
      <c r="M61" s="376"/>
      <c r="N61" s="376"/>
      <c r="O61" s="376"/>
      <c r="P61" s="376"/>
      <c r="Q61" s="376"/>
      <c r="R61" s="376"/>
      <c r="S61" s="376"/>
      <c r="T61" s="376">
        <f t="shared" si="8"/>
        <v>0</v>
      </c>
      <c r="U61" s="293"/>
    </row>
    <row r="62" spans="1:21" ht="12" customHeight="1">
      <c r="C62" s="444"/>
      <c r="D62" s="445"/>
      <c r="E62" s="446"/>
      <c r="F62" s="376"/>
      <c r="G62" s="376"/>
      <c r="H62" s="376"/>
      <c r="I62" s="376"/>
      <c r="J62" s="376"/>
      <c r="K62" s="376"/>
      <c r="L62" s="376"/>
      <c r="M62" s="376"/>
      <c r="N62" s="376"/>
      <c r="O62" s="376"/>
      <c r="P62" s="376"/>
      <c r="Q62" s="376"/>
      <c r="R62" s="376"/>
      <c r="S62" s="376"/>
      <c r="T62" s="376">
        <f t="shared" si="8"/>
        <v>0</v>
      </c>
      <c r="U62" s="293"/>
    </row>
    <row r="63" spans="1:21" ht="12" customHeight="1">
      <c r="C63" s="444"/>
      <c r="D63" s="445"/>
      <c r="E63" s="446"/>
      <c r="F63" s="376"/>
      <c r="G63" s="376"/>
      <c r="H63" s="376"/>
      <c r="I63" s="376"/>
      <c r="J63" s="376"/>
      <c r="K63" s="376"/>
      <c r="L63" s="376"/>
      <c r="M63" s="376"/>
      <c r="N63" s="376"/>
      <c r="O63" s="376"/>
      <c r="P63" s="376"/>
      <c r="Q63" s="376"/>
      <c r="R63" s="376"/>
      <c r="S63" s="376"/>
      <c r="T63" s="376">
        <f t="shared" si="8"/>
        <v>0</v>
      </c>
      <c r="U63" s="293"/>
    </row>
    <row r="64" spans="1:21" ht="12" customHeight="1">
      <c r="C64" s="383" t="s">
        <v>281</v>
      </c>
      <c r="D64" s="384"/>
      <c r="E64" s="385"/>
      <c r="F64" s="386">
        <f>SUM(F55:F63)</f>
        <v>0</v>
      </c>
      <c r="G64" s="386">
        <f t="shared" ref="G64:T64" si="9">SUM(G55:G63)</f>
        <v>0</v>
      </c>
      <c r="H64" s="386">
        <f t="shared" si="9"/>
        <v>0</v>
      </c>
      <c r="I64" s="386">
        <f t="shared" si="9"/>
        <v>0</v>
      </c>
      <c r="J64" s="386">
        <f t="shared" si="9"/>
        <v>0</v>
      </c>
      <c r="K64" s="386">
        <f t="shared" si="9"/>
        <v>0</v>
      </c>
      <c r="L64" s="386">
        <f t="shared" si="9"/>
        <v>0</v>
      </c>
      <c r="M64" s="386">
        <f t="shared" si="9"/>
        <v>0</v>
      </c>
      <c r="N64" s="386">
        <f t="shared" si="9"/>
        <v>0</v>
      </c>
      <c r="O64" s="386">
        <f t="shared" si="9"/>
        <v>0</v>
      </c>
      <c r="P64" s="386">
        <f t="shared" si="9"/>
        <v>0</v>
      </c>
      <c r="Q64" s="386">
        <f t="shared" si="9"/>
        <v>0</v>
      </c>
      <c r="R64" s="386">
        <f t="shared" si="9"/>
        <v>0</v>
      </c>
      <c r="S64" s="386">
        <f t="shared" si="9"/>
        <v>0</v>
      </c>
      <c r="T64" s="386">
        <f t="shared" si="9"/>
        <v>0</v>
      </c>
      <c r="U64" s="293"/>
    </row>
    <row r="65" spans="1:21" ht="12" customHeight="1" thickBot="1">
      <c r="C65" s="368" t="s">
        <v>282</v>
      </c>
      <c r="D65" s="369"/>
      <c r="E65" s="370"/>
      <c r="F65" s="378"/>
      <c r="G65" s="378"/>
      <c r="H65" s="378"/>
      <c r="I65" s="378"/>
      <c r="J65" s="378"/>
      <c r="K65" s="378"/>
      <c r="L65" s="378"/>
      <c r="M65" s="378"/>
      <c r="N65" s="378"/>
      <c r="O65" s="378"/>
      <c r="P65" s="378"/>
      <c r="Q65" s="378"/>
      <c r="R65" s="378"/>
      <c r="S65" s="378"/>
      <c r="T65" s="378">
        <f>SUM(F65:S65)</f>
        <v>0</v>
      </c>
      <c r="U65" s="293"/>
    </row>
    <row r="66" spans="1:21" ht="12" customHeight="1" thickTop="1" thickBot="1">
      <c r="C66" s="379" t="s">
        <v>283</v>
      </c>
      <c r="D66" s="380"/>
      <c r="E66" s="381"/>
      <c r="F66" s="382">
        <f>+F64-F65</f>
        <v>0</v>
      </c>
      <c r="G66" s="382">
        <f t="shared" ref="G66:T66" si="10">+G64-G65</f>
        <v>0</v>
      </c>
      <c r="H66" s="382">
        <f t="shared" si="10"/>
        <v>0</v>
      </c>
      <c r="I66" s="382">
        <f t="shared" si="10"/>
        <v>0</v>
      </c>
      <c r="J66" s="382">
        <f t="shared" si="10"/>
        <v>0</v>
      </c>
      <c r="K66" s="382">
        <f t="shared" si="10"/>
        <v>0</v>
      </c>
      <c r="L66" s="382">
        <f t="shared" si="10"/>
        <v>0</v>
      </c>
      <c r="M66" s="382">
        <f t="shared" si="10"/>
        <v>0</v>
      </c>
      <c r="N66" s="382">
        <f t="shared" si="10"/>
        <v>0</v>
      </c>
      <c r="O66" s="382">
        <f t="shared" si="10"/>
        <v>0</v>
      </c>
      <c r="P66" s="382">
        <f t="shared" si="10"/>
        <v>0</v>
      </c>
      <c r="Q66" s="382">
        <f t="shared" si="10"/>
        <v>0</v>
      </c>
      <c r="R66" s="382">
        <f t="shared" si="10"/>
        <v>0</v>
      </c>
      <c r="S66" s="382">
        <f t="shared" si="10"/>
        <v>0</v>
      </c>
      <c r="T66" s="382">
        <f t="shared" si="10"/>
        <v>0</v>
      </c>
      <c r="U66" s="293"/>
    </row>
    <row r="67" spans="1:21" ht="13" thickTop="1">
      <c r="A67" s="33"/>
      <c r="B67" s="33"/>
      <c r="C67" s="304" t="s">
        <v>284</v>
      </c>
      <c r="D67" s="305"/>
      <c r="E67" s="306"/>
      <c r="F67" s="307"/>
      <c r="G67" s="307"/>
      <c r="H67" s="308"/>
      <c r="I67" s="307"/>
      <c r="J67" s="308"/>
      <c r="K67" s="307"/>
      <c r="L67" s="308"/>
      <c r="M67" s="307"/>
      <c r="N67" s="308"/>
      <c r="O67" s="309"/>
      <c r="P67" s="310"/>
      <c r="Q67" s="310"/>
      <c r="R67" s="310"/>
      <c r="S67" s="310"/>
      <c r="T67" s="311"/>
      <c r="U67" s="295"/>
    </row>
    <row r="68" spans="1:21" ht="26.25" customHeight="1" thickBot="1">
      <c r="A68" s="33"/>
      <c r="B68" s="33"/>
      <c r="C68" s="480"/>
      <c r="D68" s="481"/>
      <c r="E68" s="481"/>
      <c r="F68" s="481"/>
      <c r="G68" s="481"/>
      <c r="H68" s="481"/>
      <c r="I68" s="481"/>
      <c r="J68" s="481"/>
      <c r="K68" s="481"/>
      <c r="L68" s="481"/>
      <c r="M68" s="481"/>
      <c r="N68" s="481"/>
      <c r="O68" s="481"/>
      <c r="P68" s="481"/>
      <c r="Q68" s="481"/>
      <c r="R68" s="481"/>
      <c r="S68" s="481"/>
      <c r="T68" s="482"/>
      <c r="U68" s="292"/>
    </row>
    <row r="69" spans="1:21" ht="12.75" customHeight="1" thickBot="1"/>
    <row r="70" spans="1:21" ht="13.5" thickBot="1">
      <c r="C70" s="512" t="s">
        <v>285</v>
      </c>
      <c r="D70" s="513"/>
    </row>
    <row r="71" spans="1:21" s="30" customFormat="1" ht="13.5" customHeight="1">
      <c r="B71" s="432" t="s">
        <v>286</v>
      </c>
      <c r="C71" s="494" t="s">
        <v>287</v>
      </c>
      <c r="D71" s="496" t="s">
        <v>288</v>
      </c>
      <c r="E71" s="497"/>
      <c r="F71" s="498"/>
      <c r="G71" s="492" t="s">
        <v>289</v>
      </c>
      <c r="H71" s="462" t="s">
        <v>89</v>
      </c>
      <c r="I71" s="462" t="s">
        <v>290</v>
      </c>
      <c r="J71" s="462" t="s">
        <v>291</v>
      </c>
      <c r="K71" s="462" t="s">
        <v>292</v>
      </c>
      <c r="L71" s="536" t="s">
        <v>293</v>
      </c>
      <c r="M71" s="434" t="s">
        <v>294</v>
      </c>
      <c r="N71" s="435"/>
      <c r="O71" s="436"/>
      <c r="P71" s="474" t="s">
        <v>295</v>
      </c>
      <c r="Q71" s="475"/>
      <c r="R71" s="475"/>
      <c r="S71" s="475"/>
      <c r="T71" s="476"/>
      <c r="U71" s="422"/>
    </row>
    <row r="72" spans="1:21" s="30" customFormat="1" ht="13" thickBot="1">
      <c r="B72" s="433"/>
      <c r="C72" s="495"/>
      <c r="D72" s="499"/>
      <c r="E72" s="500"/>
      <c r="F72" s="501"/>
      <c r="G72" s="493"/>
      <c r="H72" s="463"/>
      <c r="I72" s="463"/>
      <c r="J72" s="463"/>
      <c r="K72" s="463"/>
      <c r="L72" s="537"/>
      <c r="M72" s="437"/>
      <c r="N72" s="438"/>
      <c r="O72" s="439"/>
      <c r="P72" s="477"/>
      <c r="Q72" s="478"/>
      <c r="R72" s="478"/>
      <c r="S72" s="478"/>
      <c r="T72" s="479"/>
      <c r="U72" s="422"/>
    </row>
    <row r="73" spans="1:21" ht="24.75" customHeight="1">
      <c r="A73">
        <v>1</v>
      </c>
      <c r="B73" s="225" t="str">
        <f>LEFT('Verwerkingsblad RM'!$B$7,10)</f>
        <v/>
      </c>
      <c r="C73" s="226">
        <f>'Verwerkingsblad RM'!$A$7</f>
        <v>1</v>
      </c>
      <c r="D73" s="502">
        <f>'Verwerkingsblad RM'!$E$7</f>
        <v>0</v>
      </c>
      <c r="E73" s="503"/>
      <c r="F73" s="504"/>
      <c r="G73" s="227">
        <f>'Verwerkingsblad RM'!$I$7</f>
        <v>0</v>
      </c>
      <c r="H73" s="228" t="s">
        <v>296</v>
      </c>
      <c r="I73" s="63">
        <f>'Verwerkingsblad RM'!$J$7</f>
        <v>0</v>
      </c>
      <c r="J73" s="74">
        <f>G73*I73</f>
        <v>0</v>
      </c>
      <c r="K73" s="229">
        <f>'Verwerkingsblad RM'!$L$7</f>
        <v>0</v>
      </c>
      <c r="L73" s="63">
        <f>+G73*K73</f>
        <v>0</v>
      </c>
      <c r="M73" s="486">
        <f>'Verwerkingsblad RM'!$F$7</f>
        <v>0</v>
      </c>
      <c r="N73" s="487"/>
      <c r="O73" s="488"/>
      <c r="P73" s="486">
        <f>'Verwerkingsblad RM'!$N$7</f>
        <v>0</v>
      </c>
      <c r="Q73" s="487"/>
      <c r="R73" s="487"/>
      <c r="S73" s="487"/>
      <c r="T73" s="488"/>
      <c r="U73" s="296"/>
    </row>
    <row r="74" spans="1:21" ht="24.75" customHeight="1">
      <c r="A74">
        <v>2</v>
      </c>
      <c r="B74" s="230" t="str">
        <f>LEFT('Verwerkingsblad RM'!$B$8,10)</f>
        <v/>
      </c>
      <c r="C74" s="226">
        <f>'Verwerkingsblad RM'!$A$8</f>
        <v>2</v>
      </c>
      <c r="D74" s="441">
        <f>'Verwerkingsblad RM'!$E$8</f>
        <v>0</v>
      </c>
      <c r="E74" s="442"/>
      <c r="F74" s="443"/>
      <c r="G74" s="231">
        <f>'Verwerkingsblad RM'!$I$8</f>
        <v>0</v>
      </c>
      <c r="H74" s="231" t="s">
        <v>296</v>
      </c>
      <c r="I74" s="17">
        <f>'Verwerkingsblad RM'!$J$8</f>
        <v>0</v>
      </c>
      <c r="J74" s="75">
        <f>G74*I74</f>
        <v>0</v>
      </c>
      <c r="K74" s="232">
        <f>'Verwerkingsblad RM'!$L$8</f>
        <v>0</v>
      </c>
      <c r="L74" s="17">
        <f>+G74*K74</f>
        <v>0</v>
      </c>
      <c r="M74" s="483">
        <f>'Verwerkingsblad RM'!$F$8</f>
        <v>0</v>
      </c>
      <c r="N74" s="484"/>
      <c r="O74" s="485"/>
      <c r="P74" s="483">
        <f>'Verwerkingsblad RM'!$N$8</f>
        <v>0</v>
      </c>
      <c r="Q74" s="484"/>
      <c r="R74" s="484"/>
      <c r="S74" s="484"/>
      <c r="T74" s="485"/>
      <c r="U74" s="296"/>
    </row>
    <row r="75" spans="1:21" ht="24.75" customHeight="1">
      <c r="A75">
        <v>3</v>
      </c>
      <c r="B75" s="230" t="str">
        <f>LEFT('Verwerkingsblad RM'!$B$9,10)</f>
        <v/>
      </c>
      <c r="C75" s="226">
        <f>'Verwerkingsblad RM'!$A$9</f>
        <v>3</v>
      </c>
      <c r="D75" s="441">
        <f>'Verwerkingsblad RM'!$E$9</f>
        <v>0</v>
      </c>
      <c r="E75" s="442"/>
      <c r="F75" s="443"/>
      <c r="G75" s="231">
        <f>'Verwerkingsblad RM'!$I$9</f>
        <v>0</v>
      </c>
      <c r="H75" s="231" t="s">
        <v>296</v>
      </c>
      <c r="I75" s="17">
        <f>'Verwerkingsblad RM'!$J$9</f>
        <v>0</v>
      </c>
      <c r="J75" s="75">
        <f>G75*I75</f>
        <v>0</v>
      </c>
      <c r="K75" s="232">
        <f>'Verwerkingsblad RM'!$L$9</f>
        <v>0</v>
      </c>
      <c r="L75" s="17">
        <f>+G75*K75</f>
        <v>0</v>
      </c>
      <c r="M75" s="483">
        <f>'Verwerkingsblad RM'!$F$9</f>
        <v>0</v>
      </c>
      <c r="N75" s="484"/>
      <c r="O75" s="485"/>
      <c r="P75" s="483">
        <f>'Verwerkingsblad RM'!$N$9</f>
        <v>0</v>
      </c>
      <c r="Q75" s="484"/>
      <c r="R75" s="484"/>
      <c r="S75" s="484"/>
      <c r="T75" s="485"/>
      <c r="U75" s="296"/>
    </row>
    <row r="76" spans="1:21" ht="24.75" customHeight="1">
      <c r="A76">
        <v>4</v>
      </c>
      <c r="B76" s="230" t="str">
        <f>LEFT('Verwerkingsblad RM'!$B$10,10)</f>
        <v/>
      </c>
      <c r="C76" s="226">
        <f>'Verwerkingsblad RM'!$A$10</f>
        <v>4</v>
      </c>
      <c r="D76" s="441">
        <f>'Verwerkingsblad RM'!$E$10</f>
        <v>0</v>
      </c>
      <c r="E76" s="442"/>
      <c r="F76" s="443"/>
      <c r="G76" s="231">
        <f>'Verwerkingsblad RM'!$I$10</f>
        <v>0</v>
      </c>
      <c r="H76" s="231" t="s">
        <v>296</v>
      </c>
      <c r="I76" s="17">
        <f>'Verwerkingsblad RM'!$J$10</f>
        <v>0</v>
      </c>
      <c r="J76" s="75">
        <f>G76*I76</f>
        <v>0</v>
      </c>
      <c r="K76" s="232">
        <f>'Verwerkingsblad RM'!$L$10</f>
        <v>0</v>
      </c>
      <c r="L76" s="17">
        <f>+G76*K76</f>
        <v>0</v>
      </c>
      <c r="M76" s="483">
        <f>'Verwerkingsblad RM'!$F$10</f>
        <v>0</v>
      </c>
      <c r="N76" s="484"/>
      <c r="O76" s="485"/>
      <c r="P76" s="483">
        <f>'Verwerkingsblad RM'!$N$10</f>
        <v>0</v>
      </c>
      <c r="Q76" s="484"/>
      <c r="R76" s="484"/>
      <c r="S76" s="484"/>
      <c r="T76" s="485"/>
      <c r="U76" s="296"/>
    </row>
    <row r="77" spans="1:21" ht="24.75" customHeight="1">
      <c r="A77">
        <v>5</v>
      </c>
      <c r="B77" s="230" t="str">
        <f>LEFT('Verwerkingsblad RM'!$B$11,10)</f>
        <v/>
      </c>
      <c r="C77" s="226">
        <f>'Verwerkingsblad RM'!$A$11</f>
        <v>5</v>
      </c>
      <c r="D77" s="441">
        <f>'Verwerkingsblad RM'!$E$11</f>
        <v>0</v>
      </c>
      <c r="E77" s="442"/>
      <c r="F77" s="443"/>
      <c r="G77" s="231">
        <f>'Verwerkingsblad RM'!$I$11</f>
        <v>0</v>
      </c>
      <c r="H77" s="231" t="s">
        <v>296</v>
      </c>
      <c r="I77" s="17">
        <f>'Verwerkingsblad RM'!$J$11</f>
        <v>0</v>
      </c>
      <c r="J77" s="75">
        <f>G77*I77</f>
        <v>0</v>
      </c>
      <c r="K77" s="232">
        <f>'Verwerkingsblad RM'!$L$11</f>
        <v>0</v>
      </c>
      <c r="L77" s="17">
        <f>+G77*K77</f>
        <v>0</v>
      </c>
      <c r="M77" s="483">
        <f>'Verwerkingsblad RM'!$F$11</f>
        <v>0</v>
      </c>
      <c r="N77" s="484"/>
      <c r="O77" s="485"/>
      <c r="P77" s="483">
        <f>'Verwerkingsblad RM'!$N$11</f>
        <v>0</v>
      </c>
      <c r="Q77" s="484"/>
      <c r="R77" s="484"/>
      <c r="S77" s="484"/>
      <c r="T77" s="485"/>
      <c r="U77" s="296"/>
    </row>
    <row r="78" spans="1:21" ht="24.75" customHeight="1" thickBot="1">
      <c r="A78" s="423" t="s">
        <v>297</v>
      </c>
      <c r="B78" s="424"/>
      <c r="C78" s="233" t="s">
        <v>298</v>
      </c>
      <c r="D78" s="464" t="s">
        <v>299</v>
      </c>
      <c r="E78" s="465"/>
      <c r="F78" s="466"/>
      <c r="G78" s="234" t="s">
        <v>296</v>
      </c>
      <c r="H78" s="235" t="s">
        <v>296</v>
      </c>
      <c r="I78" s="37" t="s">
        <v>296</v>
      </c>
      <c r="J78" s="76">
        <f>SUM('Verwerkingsblad RM'!$K$12:$K$106)</f>
        <v>0</v>
      </c>
      <c r="K78" s="236" t="s">
        <v>296</v>
      </c>
      <c r="L78" s="37">
        <f>SUM('Verwerkingsblad RM'!$M$12:$M$106)</f>
        <v>0</v>
      </c>
      <c r="M78" s="469"/>
      <c r="N78" s="470"/>
      <c r="O78" s="471"/>
      <c r="P78" s="469"/>
      <c r="Q78" s="470"/>
      <c r="R78" s="470"/>
      <c r="S78" s="470"/>
      <c r="T78" s="471"/>
      <c r="U78" s="296"/>
    </row>
    <row r="79" spans="1:21" ht="15.75" customHeight="1">
      <c r="A79"/>
      <c r="B79"/>
      <c r="C79" s="201" t="s">
        <v>300</v>
      </c>
      <c r="D79" s="357"/>
      <c r="E79" s="357"/>
      <c r="F79" s="358"/>
      <c r="G79" s="237"/>
      <c r="H79" s="238"/>
      <c r="I79" s="60"/>
      <c r="J79" s="205">
        <f>SUM(J73:J78)</f>
        <v>0</v>
      </c>
      <c r="K79" s="62"/>
      <c r="L79" s="205">
        <f>SUM(L73:L78)</f>
        <v>0</v>
      </c>
      <c r="M79" s="524"/>
      <c r="N79" s="525"/>
      <c r="O79" s="526"/>
      <c r="P79" s="524"/>
      <c r="Q79" s="525"/>
      <c r="R79" s="525"/>
      <c r="S79" s="525"/>
      <c r="T79" s="526"/>
      <c r="U79" s="297"/>
    </row>
    <row r="80" spans="1:21" ht="13" thickBot="1">
      <c r="A80"/>
      <c r="B80"/>
      <c r="C80" s="202" t="s">
        <v>301</v>
      </c>
      <c r="D80" s="203"/>
      <c r="E80" s="203"/>
      <c r="F80" s="204"/>
      <c r="G80" s="237"/>
      <c r="H80" s="238"/>
      <c r="I80" s="60"/>
      <c r="J80" s="359">
        <f>SUM('Verwerkingsblad RM'!$V$6:$V$106)</f>
        <v>0</v>
      </c>
      <c r="K80" s="62"/>
      <c r="L80" s="359">
        <f>SUM('Verwerkingsblad RM'!$X$6:$X$106)</f>
        <v>0</v>
      </c>
      <c r="M80" s="521"/>
      <c r="N80" s="522"/>
      <c r="O80" s="523"/>
      <c r="P80" s="521"/>
      <c r="Q80" s="522"/>
      <c r="R80" s="522"/>
      <c r="S80" s="522"/>
      <c r="T80" s="523"/>
      <c r="U80" s="297"/>
    </row>
    <row r="81" spans="1:21" ht="15.75" customHeight="1">
      <c r="A81" s="61"/>
      <c r="B81" s="61"/>
      <c r="C81" s="61"/>
      <c r="D81" s="61"/>
      <c r="E81" s="61"/>
      <c r="F81" s="61"/>
      <c r="G81" s="61"/>
      <c r="H81" s="61"/>
      <c r="I81" s="60"/>
      <c r="J81" s="61"/>
      <c r="K81" s="61"/>
      <c r="L81" s="61"/>
      <c r="M81" s="56"/>
      <c r="N81" s="56"/>
      <c r="O81" s="56"/>
      <c r="P81" s="56"/>
      <c r="Q81" s="56"/>
      <c r="R81" s="56"/>
      <c r="S81" s="56"/>
      <c r="T81" s="56"/>
      <c r="U81" s="56"/>
    </row>
    <row r="82" spans="1:21" s="8" customFormat="1" ht="13.5" thickBot="1">
      <c r="A82" s="30"/>
      <c r="B82" s="30"/>
      <c r="C82"/>
      <c r="D82"/>
      <c r="E82"/>
      <c r="F82"/>
      <c r="G82"/>
      <c r="H82"/>
      <c r="I82"/>
      <c r="J82"/>
      <c r="K82" s="61"/>
      <c r="L82"/>
      <c r="M82"/>
      <c r="N82"/>
      <c r="O82"/>
      <c r="P82"/>
      <c r="Q82"/>
      <c r="R82"/>
      <c r="S82"/>
      <c r="T82"/>
      <c r="U82"/>
    </row>
    <row r="83" spans="1:21" ht="13.5" thickBot="1">
      <c r="A83" s="34"/>
      <c r="B83" s="34"/>
      <c r="C83" s="527" t="s">
        <v>227</v>
      </c>
      <c r="D83" s="528"/>
      <c r="E83" s="529"/>
      <c r="F83" s="14"/>
      <c r="G83" s="14"/>
      <c r="H83" s="14"/>
      <c r="I83" s="14"/>
      <c r="J83" s="14"/>
      <c r="K83" s="14"/>
      <c r="L83" s="14"/>
      <c r="M83" s="14"/>
      <c r="N83" s="14"/>
      <c r="O83" s="14"/>
      <c r="P83" s="14"/>
      <c r="Q83" s="14"/>
      <c r="R83" s="14"/>
      <c r="S83" s="14"/>
      <c r="T83" s="14"/>
      <c r="U83" s="14"/>
    </row>
    <row r="84" spans="1:21" s="14" customFormat="1" ht="30" customHeight="1" thickBot="1">
      <c r="A84" s="30"/>
      <c r="B84" s="30"/>
      <c r="C84" s="518"/>
      <c r="D84" s="519"/>
      <c r="E84" s="519"/>
      <c r="F84" s="519"/>
      <c r="G84" s="519"/>
      <c r="H84" s="519"/>
      <c r="I84" s="519"/>
      <c r="J84" s="519"/>
      <c r="K84" s="519"/>
      <c r="L84" s="519"/>
      <c r="M84" s="519"/>
      <c r="N84" s="519"/>
      <c r="O84" s="519"/>
      <c r="P84" s="519"/>
      <c r="Q84" s="519"/>
      <c r="R84" s="519"/>
      <c r="S84" s="519"/>
      <c r="T84" s="520"/>
      <c r="U84" s="292"/>
    </row>
    <row r="92" spans="1:21">
      <c r="A92"/>
      <c r="B92"/>
    </row>
    <row r="93" spans="1:21">
      <c r="A93"/>
      <c r="B93"/>
    </row>
    <row r="94" spans="1:21">
      <c r="A94"/>
      <c r="B94"/>
    </row>
    <row r="95" spans="1:21">
      <c r="A95"/>
      <c r="B95"/>
    </row>
    <row r="96" spans="1:21">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40" spans="1:2" hidden="1"/>
  </sheetData>
  <sheetProtection selectLockedCells="1"/>
  <dataConsolidate/>
  <mergeCells count="107">
    <mergeCell ref="M31:T31"/>
    <mergeCell ref="M32:T32"/>
    <mergeCell ref="O39:T39"/>
    <mergeCell ref="O40:T40"/>
    <mergeCell ref="C39:E39"/>
    <mergeCell ref="O41:T41"/>
    <mergeCell ref="O42:T42"/>
    <mergeCell ref="O43:T43"/>
    <mergeCell ref="C41:E41"/>
    <mergeCell ref="C40:E40"/>
    <mergeCell ref="C42:E42"/>
    <mergeCell ref="C84:T84"/>
    <mergeCell ref="P80:T80"/>
    <mergeCell ref="P79:T79"/>
    <mergeCell ref="M79:O79"/>
    <mergeCell ref="C83:E83"/>
    <mergeCell ref="M80:O80"/>
    <mergeCell ref="M33:T33"/>
    <mergeCell ref="M34:T34"/>
    <mergeCell ref="M35:T35"/>
    <mergeCell ref="C70:D70"/>
    <mergeCell ref="L71:L72"/>
    <mergeCell ref="I71:I72"/>
    <mergeCell ref="K71:K72"/>
    <mergeCell ref="T53:T54"/>
    <mergeCell ref="S53:S54"/>
    <mergeCell ref="R53:R54"/>
    <mergeCell ref="Q53:Q54"/>
    <mergeCell ref="P78:T78"/>
    <mergeCell ref="O44:T44"/>
    <mergeCell ref="O45:T45"/>
    <mergeCell ref="O46:T46"/>
    <mergeCell ref="O47:T47"/>
    <mergeCell ref="O48:T48"/>
    <mergeCell ref="O49:T49"/>
    <mergeCell ref="M73:O73"/>
    <mergeCell ref="J71:J72"/>
    <mergeCell ref="G71:G72"/>
    <mergeCell ref="C71:C72"/>
    <mergeCell ref="D71:F72"/>
    <mergeCell ref="D73:F73"/>
    <mergeCell ref="M5:N5"/>
    <mergeCell ref="C13:T13"/>
    <mergeCell ref="C15:T15"/>
    <mergeCell ref="C19:T19"/>
    <mergeCell ref="C23:T23"/>
    <mergeCell ref="C11:D11"/>
    <mergeCell ref="C21:D21"/>
    <mergeCell ref="C17:D17"/>
    <mergeCell ref="E27:F27"/>
    <mergeCell ref="G27:H27"/>
    <mergeCell ref="C27:D27"/>
    <mergeCell ref="C25:T25"/>
    <mergeCell ref="I27:J27"/>
    <mergeCell ref="C38:D38"/>
    <mergeCell ref="C43:E43"/>
    <mergeCell ref="M29:T29"/>
    <mergeCell ref="M28:T28"/>
    <mergeCell ref="M30:T30"/>
    <mergeCell ref="D78:F78"/>
    <mergeCell ref="C52:D52"/>
    <mergeCell ref="M78:O78"/>
    <mergeCell ref="K53:K54"/>
    <mergeCell ref="J53:J54"/>
    <mergeCell ref="H53:H54"/>
    <mergeCell ref="G53:G54"/>
    <mergeCell ref="I53:I54"/>
    <mergeCell ref="P71:T72"/>
    <mergeCell ref="C68:T68"/>
    <mergeCell ref="P77:T77"/>
    <mergeCell ref="P76:T76"/>
    <mergeCell ref="P75:T75"/>
    <mergeCell ref="P74:T74"/>
    <mergeCell ref="P73:T73"/>
    <mergeCell ref="P53:P54"/>
    <mergeCell ref="O53:O54"/>
    <mergeCell ref="N53:N54"/>
    <mergeCell ref="M53:M54"/>
    <mergeCell ref="M77:O77"/>
    <mergeCell ref="D76:F76"/>
    <mergeCell ref="M76:O76"/>
    <mergeCell ref="C53:E53"/>
    <mergeCell ref="M75:O75"/>
    <mergeCell ref="C45:E45"/>
    <mergeCell ref="C47:E47"/>
    <mergeCell ref="B71:B72"/>
    <mergeCell ref="M71:O72"/>
    <mergeCell ref="C44:E44"/>
    <mergeCell ref="C46:E46"/>
    <mergeCell ref="D77:F77"/>
    <mergeCell ref="D75:F75"/>
    <mergeCell ref="D74:F74"/>
    <mergeCell ref="C63:E63"/>
    <mergeCell ref="C62:E62"/>
    <mergeCell ref="C61:E61"/>
    <mergeCell ref="C60:E60"/>
    <mergeCell ref="C59:E59"/>
    <mergeCell ref="C58:E58"/>
    <mergeCell ref="C57:E57"/>
    <mergeCell ref="C56:E56"/>
    <mergeCell ref="C55:E55"/>
    <mergeCell ref="C48:E48"/>
    <mergeCell ref="C49:E49"/>
    <mergeCell ref="F53:F54"/>
    <mergeCell ref="H71:H72"/>
    <mergeCell ref="M74:O74"/>
    <mergeCell ref="L53:L54"/>
  </mergeCells>
  <phoneticPr fontId="13" type="noConversion"/>
  <conditionalFormatting sqref="C84 C68 P1 E4:E6 M5 C19 C13 C15 C23 C25 M29:M35 O40:O48">
    <cfRule type="expression" dxfId="346" priority="272" stopIfTrue="1">
      <formula>C1=""</formula>
    </cfRule>
  </conditionalFormatting>
  <conditionalFormatting sqref="C39:E40 C44:E44 C46:E47">
    <cfRule type="expression" dxfId="345" priority="277" stopIfTrue="1">
      <formula>#REF!=1</formula>
    </cfRule>
  </conditionalFormatting>
  <conditionalFormatting sqref="N56:S56 U56 J56:K56">
    <cfRule type="cellIs" dxfId="344" priority="250" operator="equal">
      <formula>"û"</formula>
    </cfRule>
    <cfRule type="cellIs" dxfId="343" priority="251" operator="equal">
      <formula>"I"</formula>
    </cfRule>
    <cfRule type="cellIs" dxfId="342" priority="252" operator="equal">
      <formula>"ü"</formula>
    </cfRule>
  </conditionalFormatting>
  <conditionalFormatting sqref="M5:N5">
    <cfRule type="cellIs" dxfId="341" priority="145" operator="equal">
      <formula>"geen"</formula>
    </cfRule>
    <cfRule type="cellIs" dxfId="340" priority="146" operator="equal">
      <formula>"aandacht"</formula>
    </cfRule>
    <cfRule type="cellIs" dxfId="339" priority="147" operator="equal">
      <formula>"beslissen/vaststellen"</formula>
    </cfRule>
  </conditionalFormatting>
  <conditionalFormatting sqref="O43:T43 O45:T48 O44:S44">
    <cfRule type="cellIs" dxfId="338" priority="144" operator="equal">
      <formula>""""""</formula>
    </cfRule>
  </conditionalFormatting>
  <conditionalFormatting sqref="C84">
    <cfRule type="expression" dxfId="337" priority="355" stopIfTrue="1">
      <formula>AND(OR(#REF!=1,#REF!=2),C84="")</formula>
    </cfRule>
  </conditionalFormatting>
  <conditionalFormatting sqref="O40:O49">
    <cfRule type="expression" dxfId="336" priority="378" stopIfTrue="1">
      <formula>AND(OR($H40&lt;&gt;0,$K40&lt;&gt;0),O40="")</formula>
    </cfRule>
  </conditionalFormatting>
  <conditionalFormatting sqref="C42 C46:E46">
    <cfRule type="expression" dxfId="335" priority="7" stopIfTrue="1">
      <formula>#REF!=1</formula>
    </cfRule>
  </conditionalFormatting>
  <dataValidations disablePrompts="1" count="3">
    <dataValidation type="list" allowBlank="1" showInputMessage="1" showErrorMessage="1" error="Aub een periode kiezen uit de lijst. Met deze periode omschrijving worden ook de perioden bij onderdeel planning en financiën gevuld." prompt="Kies aub een periode uit de lijst." sqref="P1" xr:uid="{00000000-0002-0000-0200-000000000000}">
      <formula1>periode</formula1>
    </dataValidation>
    <dataValidation type="list" allowBlank="1" showInputMessage="1" showErrorMessage="1" sqref="E4" xr:uid="{00000000-0002-0000-0200-000001000000}">
      <formula1>$C$8:$C$9</formula1>
    </dataValidation>
    <dataValidation type="list" allowBlank="1" showInputMessage="1" showErrorMessage="1" error="Kies aub een financieringsvorm uit de lijst." sqref="M5" xr:uid="{00000000-0002-0000-0200-000002000000}">
      <formula1>beslissen</formula1>
    </dataValidation>
  </dataValidations>
  <hyperlinks>
    <hyperlink ref="C6" location="rapporteert_aan" display="Rapporteert aan:" xr:uid="{00000000-0004-0000-0200-000000000000}"/>
    <hyperlink ref="O1" location="period" display="Periode:" xr:uid="{00000000-0004-0000-0200-000001000000}"/>
    <hyperlink ref="C55" location="baseline" display="Baseline" xr:uid="{00000000-0004-0000-0200-000002000000}"/>
    <hyperlink ref="P71" location="acties_en_beheersmaatregelen" display="Acties en beheersmaatregelen" xr:uid="{00000000-0004-0000-0200-000003000000}"/>
    <hyperlink ref="H71" location="Kans_percentage" display="Kans %" xr:uid="{00000000-0004-0000-0200-000004000000}"/>
    <hyperlink ref="I71" location="kans_percentage_huidig" display="Kans %" xr:uid="{00000000-0004-0000-0200-000005000000}"/>
    <hyperlink ref="K71" location="bedrag_risico_dossier" display="Bedrag" xr:uid="{00000000-0004-0000-0200-000006000000}"/>
    <hyperlink ref="L71" location="verwachtings_waarde" display="Verw.waarde" xr:uid="{00000000-0004-0000-0200-000007000000}"/>
    <hyperlink ref="A78" location="ov_risicos" display="Ov" xr:uid="{00000000-0004-0000-0200-000008000000}"/>
    <hyperlink ref="C52:D52" location="kasstroom" display="KASSTROOM  (*1.000,- euro)" xr:uid="{00000000-0004-0000-0200-000009000000}"/>
    <hyperlink ref="G71" location="kans_percentage_huidig" display="Kans %" xr:uid="{00000000-0004-0000-0200-00000A000000}"/>
    <hyperlink ref="C71" location="ID_nummer" display="ID nr" xr:uid="{00000000-0004-0000-0200-00000B000000}"/>
    <hyperlink ref="L5" location="actie" display="Actie:" xr:uid="{00000000-0004-0000-0200-00000C000000}"/>
  </hyperlinks>
  <pageMargins left="0.23622047244094491" right="0" top="0.86614173228346458" bottom="0.86614173228346458" header="0.51181102362204722" footer="0.15748031496062992"/>
  <pageSetup paperSize="8" scale="66" orientation="portrait" r:id="rId1"/>
  <headerFooter alignWithMargins="0">
    <oddFooter>&amp;L&amp;T
&amp;D&amp;C&amp;A
&amp;F&amp;R&amp;P/&amp;N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pageSetUpPr fitToPage="1"/>
  </sheetPr>
  <dimension ref="A1:AT164"/>
  <sheetViews>
    <sheetView showGridLines="0" topLeftCell="AE151" workbookViewId="0">
      <selection activeCell="V22" sqref="V22:V24"/>
    </sheetView>
  </sheetViews>
  <sheetFormatPr defaultColWidth="8.7265625" defaultRowHeight="12.5"/>
  <cols>
    <col min="1" max="16" width="9.1796875" customWidth="1"/>
    <col min="17" max="17" width="9.1796875" style="22" customWidth="1"/>
    <col min="18" max="18" width="31.1796875" bestFit="1" customWidth="1"/>
    <col min="19" max="19" width="9.1796875" customWidth="1"/>
    <col min="20" max="20" width="9.1796875" style="22" customWidth="1"/>
    <col min="21" max="21" width="9.1796875" customWidth="1"/>
    <col min="22" max="22" width="11" bestFit="1" customWidth="1"/>
    <col min="23" max="23" width="13.26953125" bestFit="1" customWidth="1"/>
    <col min="24" max="24" width="57.7265625" bestFit="1" customWidth="1"/>
    <col min="25" max="26" width="9.1796875" customWidth="1"/>
    <col min="27" max="27" width="9.1796875" style="22" customWidth="1"/>
    <col min="28" max="28" width="47" customWidth="1"/>
    <col min="29" max="30" width="47" style="26" customWidth="1"/>
    <col min="31" max="31" width="8.7265625" customWidth="1"/>
    <col min="32" max="32" width="8.7265625" style="22" customWidth="1"/>
    <col min="33" max="35" width="8.7265625" customWidth="1"/>
    <col min="36" max="36" width="8.7265625" style="22" customWidth="1"/>
    <col min="37" max="37" width="22" bestFit="1" customWidth="1"/>
    <col min="40" max="40" width="8.7265625" style="22"/>
    <col min="42" max="43" width="31.1796875" bestFit="1" customWidth="1"/>
    <col min="44" max="44" width="9.26953125" bestFit="1" customWidth="1"/>
    <col min="46" max="46" width="8.7265625" style="22"/>
  </cols>
  <sheetData>
    <row r="1" spans="1:46" s="30" customFormat="1">
      <c r="A1" s="46" t="s">
        <v>99</v>
      </c>
      <c r="B1" s="46">
        <v>2</v>
      </c>
      <c r="C1" s="46">
        <v>3</v>
      </c>
      <c r="D1" s="46">
        <v>4</v>
      </c>
      <c r="E1" s="46">
        <v>5</v>
      </c>
      <c r="F1" s="46">
        <v>6</v>
      </c>
      <c r="G1" s="46">
        <v>7</v>
      </c>
      <c r="H1" s="46">
        <v>8</v>
      </c>
      <c r="I1" s="46">
        <v>9</v>
      </c>
      <c r="J1" s="46">
        <v>10</v>
      </c>
      <c r="K1" s="46">
        <v>11</v>
      </c>
      <c r="L1" s="46">
        <v>12</v>
      </c>
      <c r="M1" s="46">
        <v>13</v>
      </c>
      <c r="N1" s="46">
        <v>14</v>
      </c>
      <c r="O1" s="46">
        <v>15</v>
      </c>
      <c r="Q1" s="47"/>
      <c r="T1" s="47"/>
      <c r="AA1" s="47"/>
      <c r="AC1" s="31"/>
      <c r="AD1" s="31"/>
      <c r="AF1" s="47"/>
      <c r="AJ1" s="47"/>
      <c r="AN1" s="47"/>
      <c r="AT1" s="47"/>
    </row>
    <row r="2" spans="1:46" ht="17.5">
      <c r="A2" s="21" t="s">
        <v>302</v>
      </c>
      <c r="B2" s="21" t="s">
        <v>303</v>
      </c>
      <c r="C2" s="21" t="s">
        <v>304</v>
      </c>
      <c r="D2" s="21" t="s">
        <v>305</v>
      </c>
      <c r="E2" s="21" t="s">
        <v>306</v>
      </c>
      <c r="F2" s="21">
        <v>2010</v>
      </c>
      <c r="G2" s="21" t="s">
        <v>307</v>
      </c>
      <c r="H2" s="21" t="s">
        <v>308</v>
      </c>
      <c r="I2" s="21" t="s">
        <v>309</v>
      </c>
      <c r="J2" s="79">
        <v>2011</v>
      </c>
      <c r="K2" s="21">
        <v>2012</v>
      </c>
      <c r="L2" s="21">
        <v>2013</v>
      </c>
      <c r="M2" s="21">
        <v>2014</v>
      </c>
      <c r="N2" s="79" t="s">
        <v>310</v>
      </c>
      <c r="O2" s="21" t="s">
        <v>311</v>
      </c>
      <c r="R2" s="78" t="s">
        <v>312</v>
      </c>
      <c r="T2" s="80" t="s">
        <v>313</v>
      </c>
      <c r="U2" t="s">
        <v>314</v>
      </c>
      <c r="W2" s="93" t="s">
        <v>315</v>
      </c>
    </row>
    <row r="3" spans="1:46" ht="17.5">
      <c r="A3" s="21" t="s">
        <v>316</v>
      </c>
      <c r="B3" s="21" t="s">
        <v>303</v>
      </c>
      <c r="C3" s="21" t="s">
        <v>304</v>
      </c>
      <c r="D3" s="21" t="s">
        <v>305</v>
      </c>
      <c r="E3" s="21" t="s">
        <v>306</v>
      </c>
      <c r="F3" s="21">
        <v>2010</v>
      </c>
      <c r="G3" s="21" t="s">
        <v>307</v>
      </c>
      <c r="H3" s="21" t="s">
        <v>308</v>
      </c>
      <c r="I3" s="21" t="s">
        <v>309</v>
      </c>
      <c r="J3" s="79">
        <v>2011</v>
      </c>
      <c r="K3" s="21">
        <v>2012</v>
      </c>
      <c r="L3" s="21">
        <v>2013</v>
      </c>
      <c r="M3" s="21">
        <v>2014</v>
      </c>
      <c r="N3" s="79" t="s">
        <v>310</v>
      </c>
      <c r="O3" s="21" t="s">
        <v>311</v>
      </c>
      <c r="R3" s="78" t="s">
        <v>317</v>
      </c>
      <c r="T3" s="80" t="s">
        <v>318</v>
      </c>
      <c r="U3" t="s">
        <v>319</v>
      </c>
      <c r="W3" s="93" t="s">
        <v>320</v>
      </c>
    </row>
    <row r="4" spans="1:46" ht="17.5">
      <c r="A4" s="21" t="s">
        <v>321</v>
      </c>
      <c r="B4" s="21" t="s">
        <v>303</v>
      </c>
      <c r="C4" s="21" t="s">
        <v>304</v>
      </c>
      <c r="D4" s="21" t="s">
        <v>305</v>
      </c>
      <c r="E4" s="21" t="s">
        <v>306</v>
      </c>
      <c r="F4" s="21">
        <v>2010</v>
      </c>
      <c r="G4" s="21" t="s">
        <v>307</v>
      </c>
      <c r="H4" s="21" t="s">
        <v>308</v>
      </c>
      <c r="I4" s="21" t="s">
        <v>309</v>
      </c>
      <c r="J4" s="79">
        <v>2011</v>
      </c>
      <c r="K4" s="21">
        <v>2012</v>
      </c>
      <c r="L4" s="21">
        <v>2013</v>
      </c>
      <c r="M4" s="21">
        <v>2014</v>
      </c>
      <c r="N4" s="79" t="s">
        <v>310</v>
      </c>
      <c r="O4" s="21" t="s">
        <v>311</v>
      </c>
      <c r="R4" s="78" t="s">
        <v>322</v>
      </c>
      <c r="U4" t="s">
        <v>323</v>
      </c>
    </row>
    <row r="5" spans="1:46">
      <c r="A5" s="21" t="s">
        <v>324</v>
      </c>
      <c r="B5" s="21" t="s">
        <v>303</v>
      </c>
      <c r="C5" s="21" t="s">
        <v>304</v>
      </c>
      <c r="D5" s="21" t="s">
        <v>305</v>
      </c>
      <c r="E5" s="21" t="s">
        <v>306</v>
      </c>
      <c r="F5" s="21">
        <v>2010</v>
      </c>
      <c r="G5" s="21" t="s">
        <v>307</v>
      </c>
      <c r="H5" s="21" t="s">
        <v>308</v>
      </c>
      <c r="I5" s="21" t="s">
        <v>309</v>
      </c>
      <c r="J5" s="79">
        <v>2011</v>
      </c>
      <c r="K5" s="21">
        <v>2012</v>
      </c>
      <c r="L5" s="21">
        <v>2013</v>
      </c>
      <c r="M5" s="21">
        <v>2014</v>
      </c>
      <c r="N5" s="79" t="s">
        <v>310</v>
      </c>
      <c r="O5" s="21" t="s">
        <v>311</v>
      </c>
    </row>
    <row r="6" spans="1:46">
      <c r="A6" s="21" t="s">
        <v>325</v>
      </c>
      <c r="B6" s="21" t="s">
        <v>326</v>
      </c>
      <c r="C6" s="21" t="s">
        <v>307</v>
      </c>
      <c r="D6" s="21" t="s">
        <v>308</v>
      </c>
      <c r="E6" s="21" t="s">
        <v>309</v>
      </c>
      <c r="F6" s="21">
        <v>2011</v>
      </c>
      <c r="G6" s="21" t="s">
        <v>327</v>
      </c>
      <c r="H6" s="21" t="s">
        <v>328</v>
      </c>
      <c r="I6" s="21" t="s">
        <v>329</v>
      </c>
      <c r="J6" s="79">
        <v>2012</v>
      </c>
      <c r="K6" s="21">
        <v>2013</v>
      </c>
      <c r="L6" s="21">
        <v>2014</v>
      </c>
      <c r="M6" s="21">
        <v>2015</v>
      </c>
      <c r="N6" s="79" t="s">
        <v>330</v>
      </c>
      <c r="O6" s="21" t="s">
        <v>311</v>
      </c>
    </row>
    <row r="7" spans="1:46">
      <c r="A7" s="21" t="s">
        <v>331</v>
      </c>
      <c r="B7" s="21" t="s">
        <v>326</v>
      </c>
      <c r="C7" s="21" t="s">
        <v>307</v>
      </c>
      <c r="D7" s="21" t="s">
        <v>308</v>
      </c>
      <c r="E7" s="21" t="s">
        <v>309</v>
      </c>
      <c r="F7" s="21">
        <v>2011</v>
      </c>
      <c r="G7" s="21" t="s">
        <v>327</v>
      </c>
      <c r="H7" s="21" t="s">
        <v>328</v>
      </c>
      <c r="I7" s="21" t="s">
        <v>329</v>
      </c>
      <c r="J7" s="79">
        <v>2012</v>
      </c>
      <c r="K7" s="21">
        <v>2013</v>
      </c>
      <c r="L7" s="21">
        <v>2014</v>
      </c>
      <c r="M7" s="21">
        <v>2015</v>
      </c>
      <c r="N7" s="79" t="s">
        <v>330</v>
      </c>
      <c r="O7" s="21" t="s">
        <v>311</v>
      </c>
    </row>
    <row r="8" spans="1:46">
      <c r="A8" s="21" t="s">
        <v>332</v>
      </c>
      <c r="B8" s="21" t="s">
        <v>326</v>
      </c>
      <c r="C8" s="21" t="s">
        <v>307</v>
      </c>
      <c r="D8" s="21" t="s">
        <v>308</v>
      </c>
      <c r="E8" s="21" t="s">
        <v>309</v>
      </c>
      <c r="F8" s="21">
        <v>2011</v>
      </c>
      <c r="G8" s="21" t="s">
        <v>327</v>
      </c>
      <c r="H8" s="21" t="s">
        <v>328</v>
      </c>
      <c r="I8" s="21" t="s">
        <v>329</v>
      </c>
      <c r="J8" s="79">
        <v>2012</v>
      </c>
      <c r="K8" s="21">
        <v>2013</v>
      </c>
      <c r="L8" s="21">
        <v>2014</v>
      </c>
      <c r="M8" s="21">
        <v>2015</v>
      </c>
      <c r="N8" s="79" t="s">
        <v>330</v>
      </c>
      <c r="O8" s="21" t="s">
        <v>311</v>
      </c>
    </row>
    <row r="9" spans="1:46">
      <c r="A9" s="21" t="s">
        <v>333</v>
      </c>
      <c r="B9" s="21" t="s">
        <v>326</v>
      </c>
      <c r="C9" s="21" t="s">
        <v>307</v>
      </c>
      <c r="D9" s="21" t="s">
        <v>308</v>
      </c>
      <c r="E9" s="21" t="s">
        <v>309</v>
      </c>
      <c r="F9" s="21">
        <v>2011</v>
      </c>
      <c r="G9" s="21" t="s">
        <v>327</v>
      </c>
      <c r="H9" s="21" t="s">
        <v>328</v>
      </c>
      <c r="I9" s="21" t="s">
        <v>329</v>
      </c>
      <c r="J9" s="79">
        <v>2012</v>
      </c>
      <c r="K9" s="21">
        <v>2013</v>
      </c>
      <c r="L9" s="21">
        <v>2014</v>
      </c>
      <c r="M9" s="21">
        <v>2015</v>
      </c>
      <c r="N9" s="79" t="s">
        <v>330</v>
      </c>
      <c r="O9" s="21" t="s">
        <v>311</v>
      </c>
    </row>
    <row r="10" spans="1:46">
      <c r="A10" s="21" t="s">
        <v>334</v>
      </c>
      <c r="B10" s="21" t="s">
        <v>335</v>
      </c>
      <c r="C10" s="21" t="s">
        <v>327</v>
      </c>
      <c r="D10" s="21" t="s">
        <v>328</v>
      </c>
      <c r="E10" s="21" t="s">
        <v>329</v>
      </c>
      <c r="F10" s="21">
        <v>2012</v>
      </c>
      <c r="G10" s="21" t="s">
        <v>336</v>
      </c>
      <c r="H10" s="21" t="s">
        <v>337</v>
      </c>
      <c r="I10" s="21" t="s">
        <v>338</v>
      </c>
      <c r="J10" s="79">
        <v>2013</v>
      </c>
      <c r="K10" s="21">
        <v>2014</v>
      </c>
      <c r="L10" s="21">
        <v>2015</v>
      </c>
      <c r="M10" s="21">
        <v>2016</v>
      </c>
      <c r="N10" s="79" t="s">
        <v>339</v>
      </c>
      <c r="O10" s="21" t="s">
        <v>311</v>
      </c>
    </row>
    <row r="11" spans="1:46">
      <c r="A11" s="21" t="s">
        <v>340</v>
      </c>
      <c r="B11" s="21" t="s">
        <v>335</v>
      </c>
      <c r="C11" s="21" t="s">
        <v>327</v>
      </c>
      <c r="D11" s="21" t="s">
        <v>328</v>
      </c>
      <c r="E11" s="21" t="s">
        <v>329</v>
      </c>
      <c r="F11" s="21">
        <v>2012</v>
      </c>
      <c r="G11" s="21" t="s">
        <v>336</v>
      </c>
      <c r="H11" s="21" t="s">
        <v>337</v>
      </c>
      <c r="I11" s="21" t="s">
        <v>338</v>
      </c>
      <c r="J11" s="79">
        <v>2013</v>
      </c>
      <c r="K11" s="21">
        <v>2014</v>
      </c>
      <c r="L11" s="21">
        <v>2015</v>
      </c>
      <c r="M11" s="21">
        <v>2016</v>
      </c>
      <c r="N11" s="79" t="s">
        <v>339</v>
      </c>
      <c r="O11" s="21" t="s">
        <v>311</v>
      </c>
    </row>
    <row r="12" spans="1:46">
      <c r="A12" s="21" t="s">
        <v>341</v>
      </c>
      <c r="B12" s="21" t="s">
        <v>335</v>
      </c>
      <c r="C12" s="21" t="s">
        <v>327</v>
      </c>
      <c r="D12" s="21" t="s">
        <v>328</v>
      </c>
      <c r="E12" s="21" t="s">
        <v>329</v>
      </c>
      <c r="F12" s="21">
        <v>2012</v>
      </c>
      <c r="G12" s="21" t="s">
        <v>336</v>
      </c>
      <c r="H12" s="21" t="s">
        <v>337</v>
      </c>
      <c r="I12" s="21" t="s">
        <v>338</v>
      </c>
      <c r="J12" s="79">
        <v>2013</v>
      </c>
      <c r="K12" s="21">
        <v>2014</v>
      </c>
      <c r="L12" s="21">
        <v>2015</v>
      </c>
      <c r="M12" s="21">
        <v>2016</v>
      </c>
      <c r="N12" s="79" t="s">
        <v>339</v>
      </c>
      <c r="O12" s="21" t="s">
        <v>311</v>
      </c>
    </row>
    <row r="13" spans="1:46">
      <c r="A13" s="21" t="s">
        <v>342</v>
      </c>
      <c r="B13" s="21" t="s">
        <v>335</v>
      </c>
      <c r="C13" s="21" t="s">
        <v>327</v>
      </c>
      <c r="D13" s="21" t="s">
        <v>328</v>
      </c>
      <c r="E13" s="21" t="s">
        <v>329</v>
      </c>
      <c r="F13" s="21">
        <v>2012</v>
      </c>
      <c r="G13" s="21" t="s">
        <v>336</v>
      </c>
      <c r="H13" s="21" t="s">
        <v>337</v>
      </c>
      <c r="I13" s="21" t="s">
        <v>338</v>
      </c>
      <c r="J13" s="79">
        <v>2013</v>
      </c>
      <c r="K13" s="21">
        <v>2014</v>
      </c>
      <c r="L13" s="21">
        <v>2015</v>
      </c>
      <c r="M13" s="21">
        <v>2016</v>
      </c>
      <c r="N13" s="79" t="s">
        <v>339</v>
      </c>
      <c r="O13" s="21" t="s">
        <v>311</v>
      </c>
    </row>
    <row r="14" spans="1:46">
      <c r="A14" s="79" t="s">
        <v>343</v>
      </c>
      <c r="B14" s="79" t="s">
        <v>344</v>
      </c>
      <c r="C14" s="79" t="s">
        <v>336</v>
      </c>
      <c r="D14" s="79" t="s">
        <v>337</v>
      </c>
      <c r="E14" s="79" t="s">
        <v>338</v>
      </c>
      <c r="F14" s="79">
        <v>2013</v>
      </c>
      <c r="G14" s="79" t="s">
        <v>345</v>
      </c>
      <c r="H14" s="79" t="s">
        <v>346</v>
      </c>
      <c r="I14" s="79" t="s">
        <v>347</v>
      </c>
      <c r="J14" s="79">
        <v>2014</v>
      </c>
      <c r="K14" s="21">
        <v>2015</v>
      </c>
      <c r="L14" s="21">
        <v>2016</v>
      </c>
      <c r="M14" s="79">
        <v>2017</v>
      </c>
      <c r="N14" s="79" t="s">
        <v>348</v>
      </c>
      <c r="O14" s="21" t="s">
        <v>311</v>
      </c>
    </row>
    <row r="15" spans="1:46">
      <c r="A15" s="79" t="s">
        <v>349</v>
      </c>
      <c r="B15" s="79" t="s">
        <v>344</v>
      </c>
      <c r="C15" s="79" t="s">
        <v>336</v>
      </c>
      <c r="D15" s="79" t="s">
        <v>337</v>
      </c>
      <c r="E15" s="79" t="s">
        <v>338</v>
      </c>
      <c r="F15" s="79">
        <v>2013</v>
      </c>
      <c r="G15" s="79" t="s">
        <v>345</v>
      </c>
      <c r="H15" s="79" t="s">
        <v>346</v>
      </c>
      <c r="I15" s="79" t="s">
        <v>347</v>
      </c>
      <c r="J15" s="79">
        <v>2014</v>
      </c>
      <c r="K15" s="21">
        <v>2015</v>
      </c>
      <c r="L15" s="21">
        <v>2016</v>
      </c>
      <c r="M15" s="79">
        <v>2017</v>
      </c>
      <c r="N15" s="79" t="s">
        <v>348</v>
      </c>
      <c r="O15" s="21" t="s">
        <v>311</v>
      </c>
    </row>
    <row r="16" spans="1:46">
      <c r="A16" s="79" t="s">
        <v>350</v>
      </c>
      <c r="B16" s="79" t="s">
        <v>344</v>
      </c>
      <c r="C16" s="79" t="s">
        <v>336</v>
      </c>
      <c r="D16" s="79" t="s">
        <v>337</v>
      </c>
      <c r="E16" s="79" t="s">
        <v>338</v>
      </c>
      <c r="F16" s="79">
        <v>2013</v>
      </c>
      <c r="G16" s="79" t="s">
        <v>345</v>
      </c>
      <c r="H16" s="79" t="s">
        <v>346</v>
      </c>
      <c r="I16" s="79" t="s">
        <v>347</v>
      </c>
      <c r="J16" s="79">
        <v>2014</v>
      </c>
      <c r="K16" s="21">
        <v>2015</v>
      </c>
      <c r="L16" s="21">
        <v>2016</v>
      </c>
      <c r="M16" s="79">
        <v>2017</v>
      </c>
      <c r="N16" s="79" t="s">
        <v>348</v>
      </c>
      <c r="O16" s="21" t="s">
        <v>311</v>
      </c>
    </row>
    <row r="17" spans="1:46">
      <c r="A17" s="79" t="s">
        <v>351</v>
      </c>
      <c r="B17" s="79" t="s">
        <v>344</v>
      </c>
      <c r="C17" s="79" t="s">
        <v>336</v>
      </c>
      <c r="D17" s="79" t="s">
        <v>337</v>
      </c>
      <c r="E17" s="79" t="s">
        <v>338</v>
      </c>
      <c r="F17" s="79">
        <v>2013</v>
      </c>
      <c r="G17" s="79" t="s">
        <v>345</v>
      </c>
      <c r="H17" s="79" t="s">
        <v>346</v>
      </c>
      <c r="I17" s="79" t="s">
        <v>347</v>
      </c>
      <c r="J17" s="79">
        <v>2014</v>
      </c>
      <c r="K17" s="21">
        <v>2015</v>
      </c>
      <c r="L17" s="21">
        <v>2016</v>
      </c>
      <c r="M17" s="79">
        <v>2017</v>
      </c>
      <c r="N17" s="79" t="s">
        <v>348</v>
      </c>
      <c r="O17" s="21" t="s">
        <v>311</v>
      </c>
    </row>
    <row r="19" spans="1:46" s="23" customFormat="1">
      <c r="Q19" s="24"/>
      <c r="T19" s="24"/>
      <c r="AA19" s="24"/>
      <c r="AC19" s="27"/>
      <c r="AD19" s="27"/>
      <c r="AF19" s="24"/>
      <c r="AJ19" s="24"/>
      <c r="AN19" s="24"/>
      <c r="AT19" s="24"/>
    </row>
    <row r="21" spans="1:46">
      <c r="R21" s="425" t="s">
        <v>352</v>
      </c>
    </row>
    <row r="22" spans="1:46">
      <c r="R22" s="79" t="s">
        <v>26</v>
      </c>
      <c r="V22" s="79" t="s">
        <v>353</v>
      </c>
    </row>
    <row r="23" spans="1:46">
      <c r="R23" s="79" t="s">
        <v>28</v>
      </c>
      <c r="V23" s="79" t="s">
        <v>354</v>
      </c>
    </row>
    <row r="24" spans="1:46">
      <c r="R24" s="79" t="s">
        <v>30</v>
      </c>
      <c r="V24" s="79" t="s">
        <v>355</v>
      </c>
    </row>
    <row r="25" spans="1:46">
      <c r="R25" s="79" t="s">
        <v>32</v>
      </c>
    </row>
    <row r="26" spans="1:46">
      <c r="R26" s="79" t="s">
        <v>33</v>
      </c>
    </row>
    <row r="27" spans="1:46">
      <c r="R27" s="79" t="s">
        <v>34</v>
      </c>
    </row>
    <row r="28" spans="1:46">
      <c r="R28" s="79" t="s">
        <v>35</v>
      </c>
    </row>
    <row r="29" spans="1:46">
      <c r="R29" s="79" t="s">
        <v>37</v>
      </c>
    </row>
    <row r="30" spans="1:46">
      <c r="R30" s="79" t="s">
        <v>38</v>
      </c>
    </row>
    <row r="31" spans="1:46">
      <c r="R31" s="79" t="s">
        <v>40</v>
      </c>
    </row>
    <row r="32" spans="1:46">
      <c r="R32" s="79" t="s">
        <v>42</v>
      </c>
    </row>
    <row r="36" spans="17:46" s="23" customFormat="1">
      <c r="Q36" s="24"/>
      <c r="R36"/>
      <c r="T36" s="24"/>
      <c r="AA36" s="24"/>
      <c r="AC36" s="27"/>
      <c r="AD36" s="27"/>
      <c r="AF36" s="24"/>
      <c r="AJ36" s="24"/>
      <c r="AN36" s="24"/>
      <c r="AT36" s="24"/>
    </row>
    <row r="39" spans="17:46" ht="13">
      <c r="V39" s="18" t="s">
        <v>356</v>
      </c>
      <c r="W39" s="19" t="s">
        <v>357</v>
      </c>
      <c r="X39" s="20" t="s">
        <v>358</v>
      </c>
    </row>
    <row r="40" spans="17:46">
      <c r="V40" s="21" t="s">
        <v>359</v>
      </c>
      <c r="W40" s="21" t="s">
        <v>360</v>
      </c>
      <c r="X40" s="21" t="s">
        <v>361</v>
      </c>
    </row>
    <row r="41" spans="17:46">
      <c r="V41" s="21" t="s">
        <v>362</v>
      </c>
      <c r="W41" s="21"/>
      <c r="X41" s="21"/>
    </row>
    <row r="42" spans="17:46">
      <c r="V42" s="21" t="s">
        <v>363</v>
      </c>
      <c r="W42" s="21" t="s">
        <v>364</v>
      </c>
      <c r="X42" s="21" t="s">
        <v>365</v>
      </c>
    </row>
    <row r="43" spans="17:46">
      <c r="V43" s="21" t="s">
        <v>366</v>
      </c>
      <c r="W43" s="21" t="s">
        <v>367</v>
      </c>
      <c r="X43" s="21" t="s">
        <v>368</v>
      </c>
    </row>
    <row r="44" spans="17:46">
      <c r="V44" s="21"/>
      <c r="W44" s="21"/>
      <c r="X44" s="21"/>
    </row>
    <row r="45" spans="17:46">
      <c r="V45" s="21"/>
      <c r="W45" s="21"/>
      <c r="X45" s="21"/>
    </row>
    <row r="46" spans="17:46">
      <c r="V46" s="21"/>
      <c r="W46" s="21"/>
      <c r="X46" s="21"/>
    </row>
    <row r="47" spans="17:46">
      <c r="V47" s="21"/>
      <c r="W47" s="21"/>
      <c r="X47" s="21"/>
    </row>
    <row r="48" spans="17:46">
      <c r="V48" s="21"/>
      <c r="W48" s="21"/>
      <c r="X48" s="21"/>
    </row>
    <row r="49" spans="22:24">
      <c r="V49" s="21"/>
      <c r="W49" s="21"/>
      <c r="X49" s="21"/>
    </row>
    <row r="50" spans="22:24">
      <c r="V50" s="21"/>
      <c r="W50" s="21"/>
      <c r="X50" s="21"/>
    </row>
    <row r="51" spans="22:24">
      <c r="V51" s="21"/>
      <c r="W51" s="21"/>
      <c r="X51" s="21"/>
    </row>
    <row r="52" spans="22:24">
      <c r="V52" s="21"/>
      <c r="W52" s="21"/>
      <c r="X52" s="21"/>
    </row>
    <row r="53" spans="22:24">
      <c r="V53" s="21"/>
      <c r="W53" s="21"/>
      <c r="X53" s="21"/>
    </row>
    <row r="54" spans="22:24">
      <c r="V54" s="21"/>
      <c r="W54" s="21"/>
      <c r="X54" s="21"/>
    </row>
    <row r="55" spans="22:24">
      <c r="V55" s="21"/>
      <c r="W55" s="21"/>
      <c r="X55" s="21"/>
    </row>
    <row r="56" spans="22:24">
      <c r="V56" s="21"/>
      <c r="W56" s="21"/>
      <c r="X56" s="21"/>
    </row>
    <row r="57" spans="22:24">
      <c r="V57" s="21"/>
      <c r="W57" s="21"/>
      <c r="X57" s="21"/>
    </row>
    <row r="58" spans="22:24">
      <c r="V58" s="21"/>
      <c r="W58" s="21"/>
      <c r="X58" s="21"/>
    </row>
    <row r="59" spans="22:24">
      <c r="V59" s="21"/>
      <c r="W59" s="21"/>
      <c r="X59" s="21"/>
    </row>
    <row r="60" spans="22:24">
      <c r="V60" s="21"/>
      <c r="W60" s="21"/>
      <c r="X60" s="21"/>
    </row>
    <row r="61" spans="22:24">
      <c r="V61" s="21"/>
      <c r="W61" s="21"/>
      <c r="X61" s="21"/>
    </row>
    <row r="62" spans="22:24">
      <c r="V62" s="21"/>
      <c r="W62" s="21"/>
      <c r="X62" s="21"/>
    </row>
    <row r="63" spans="22:24">
      <c r="V63" s="21"/>
      <c r="W63" s="21"/>
      <c r="X63" s="21"/>
    </row>
    <row r="64" spans="22:24">
      <c r="V64" s="21"/>
      <c r="W64" s="21"/>
      <c r="X64" s="21"/>
    </row>
    <row r="65" spans="17:46">
      <c r="V65" s="21"/>
      <c r="W65" s="21"/>
      <c r="X65" s="21"/>
    </row>
    <row r="66" spans="17:46">
      <c r="V66" s="21"/>
      <c r="W66" s="21"/>
      <c r="X66" s="21"/>
    </row>
    <row r="67" spans="17:46">
      <c r="V67" s="21"/>
      <c r="W67" s="21"/>
      <c r="X67" s="21"/>
    </row>
    <row r="68" spans="17:46">
      <c r="V68" s="21"/>
      <c r="W68" s="21"/>
      <c r="X68" s="21"/>
    </row>
    <row r="69" spans="17:46">
      <c r="V69" s="21"/>
      <c r="W69" s="21"/>
      <c r="X69" s="21"/>
    </row>
    <row r="70" spans="17:46">
      <c r="V70" s="21"/>
      <c r="W70" s="21"/>
      <c r="X70" s="21"/>
    </row>
    <row r="71" spans="17:46">
      <c r="V71" s="21"/>
      <c r="W71" s="21"/>
      <c r="X71" s="21"/>
    </row>
    <row r="72" spans="17:46">
      <c r="V72" s="21"/>
      <c r="W72" s="21"/>
      <c r="X72" s="21"/>
    </row>
    <row r="73" spans="17:46">
      <c r="V73" s="21"/>
      <c r="W73" s="21"/>
      <c r="X73" s="21"/>
    </row>
    <row r="74" spans="17:46">
      <c r="V74" s="21"/>
      <c r="W74" s="21"/>
      <c r="X74" s="21"/>
    </row>
    <row r="75" spans="17:46">
      <c r="V75" s="21"/>
      <c r="W75" s="21"/>
      <c r="X75" s="21"/>
    </row>
    <row r="76" spans="17:46">
      <c r="V76" s="21" t="s">
        <v>369</v>
      </c>
      <c r="W76" s="21"/>
      <c r="X76" s="21"/>
    </row>
    <row r="78" spans="17:46" s="23" customFormat="1">
      <c r="Q78" s="24"/>
      <c r="T78" s="24"/>
      <c r="AA78" s="24"/>
      <c r="AC78" s="27"/>
      <c r="AD78" s="27"/>
      <c r="AF78" s="24"/>
      <c r="AJ78" s="24"/>
      <c r="AN78" s="24"/>
      <c r="AT78" s="24"/>
    </row>
    <row r="81" spans="28:30">
      <c r="AB81" t="s">
        <v>370</v>
      </c>
    </row>
    <row r="82" spans="28:30">
      <c r="AB82" s="21" t="s">
        <v>371</v>
      </c>
      <c r="AC82" s="13"/>
      <c r="AD82" s="13"/>
    </row>
    <row r="83" spans="28:30">
      <c r="AB83" s="21">
        <v>1</v>
      </c>
      <c r="AC83" s="13" t="e">
        <f>+IF(SUM('V1.0'!#REF!)&lt;&gt;0,"Er is een fout gevonden in het blad, check middels de controle kolom waar de fout zich bevindt. De som van de oranje controle kolom dient 0 te zijn",0)</f>
        <v>#REF!</v>
      </c>
      <c r="AD83" s="13" t="e">
        <f t="shared" ref="AD83:AD110" si="0">+IF(AC83=0,AD82,AC83)</f>
        <v>#REF!</v>
      </c>
    </row>
    <row r="84" spans="28:30">
      <c r="AB84" s="21">
        <v>2</v>
      </c>
      <c r="AC84" s="13" t="e">
        <f>+IF('V1.0'!#REF!=10,"AUB het EDMS document invullen in cel "&amp;'V1.0'!#REF!,0)</f>
        <v>#REF!</v>
      </c>
      <c r="AD84" s="13" t="e">
        <f>+IF(AC84=0,AD83,AC84)</f>
        <v>#REF!</v>
      </c>
    </row>
    <row r="85" spans="28:30">
      <c r="AB85" s="21">
        <v>3</v>
      </c>
      <c r="AC85" s="13" t="e">
        <f>+IF('V1.0'!#REF!=10,"AUB een versienummer invullen van deze rapportage (2.4 betekend verspreide versie 2 interne ontwerpversie 4)in cel  "&amp;'V1.0'!#REF!,0)</f>
        <v>#REF!</v>
      </c>
      <c r="AD85" s="13" t="e">
        <f t="shared" si="0"/>
        <v>#REF!</v>
      </c>
    </row>
    <row r="86" spans="28:30">
      <c r="AB86" s="21">
        <v>4</v>
      </c>
      <c r="AC86" s="13" t="e">
        <f>+IF('V1.0'!#REF!=10,"In de rapportage staat actie op aandacht of beslissen, AUB toelichting invulling in cel "&amp;'V1.0'!#REF!,0)</f>
        <v>#REF!</v>
      </c>
      <c r="AD86" s="13" t="e">
        <f t="shared" si="0"/>
        <v>#REF!</v>
      </c>
    </row>
    <row r="87" spans="28:30">
      <c r="AB87" s="21">
        <v>5</v>
      </c>
      <c r="AC87" s="13" t="e">
        <f>+IF('V1.0'!#REF!=10,"Aub een toelichting in cel "&amp;'V1.0'!#REF!&amp;" invullen. Indien er geen opmerkingen zijn dat aub N.v.t. invullen",0)</f>
        <v>#REF!</v>
      </c>
      <c r="AD87" s="13" t="e">
        <f>+IF(AC87=0,#REF!,AC87)</f>
        <v>#REF!</v>
      </c>
    </row>
    <row r="88" spans="28:30">
      <c r="AB88" s="21">
        <v>6</v>
      </c>
      <c r="AC88" s="13" t="e">
        <f>+IF('V1.0'!#REF!=10,"Aub een toelichting in cel "&amp;'V1.0'!#REF!&amp;" invullen. Indien er geen opmerkingen zijn dat aub N.v.t. invullen",0)</f>
        <v>#REF!</v>
      </c>
      <c r="AD88" s="13" t="e">
        <f>+IF(AC88=0,#REF!,AC88)</f>
        <v>#REF!</v>
      </c>
    </row>
    <row r="89" spans="28:30">
      <c r="AB89" s="21">
        <v>7</v>
      </c>
      <c r="AC89" s="13" t="e">
        <f>+IF('V1.0'!#REF!=10,"Aub de kasstroombedragen in duizenden euro's invullen.",0)</f>
        <v>#REF!</v>
      </c>
      <c r="AD89" s="13" t="e">
        <f t="shared" si="0"/>
        <v>#REF!</v>
      </c>
    </row>
    <row r="90" spans="28:30">
      <c r="AB90" s="21">
        <v>8</v>
      </c>
      <c r="AC90" s="13" t="e">
        <f>+IF('V1.0'!#REF!=10,"Aub in het financiën blok de bedragen in duizenden euro's invullen.",0)</f>
        <v>#REF!</v>
      </c>
      <c r="AD90" s="13" t="e">
        <f t="shared" si="0"/>
        <v>#REF!</v>
      </c>
    </row>
    <row r="91" spans="28:30">
      <c r="AB91" s="21">
        <v>9</v>
      </c>
      <c r="AC91" s="13" t="e">
        <f>+IF('V1.0'!#REF!=10,"Aub de toelichting in het kasstroomoverzicht invullen. Indien er geen opmerkingen zijn dat aub N.v.t. invullen",0)</f>
        <v>#REF!</v>
      </c>
      <c r="AD91" s="13" t="e">
        <f t="shared" si="0"/>
        <v>#REF!</v>
      </c>
    </row>
    <row r="92" spans="28:30">
      <c r="AB92" s="21">
        <v>10</v>
      </c>
      <c r="AC92" s="13" t="e">
        <f>+IF('V1.0'!#REF!=10,"Vul aub het kasstroomoverzicht in.",0)</f>
        <v>#REF!</v>
      </c>
      <c r="AD92" s="13" t="e">
        <f t="shared" si="0"/>
        <v>#REF!</v>
      </c>
    </row>
    <row r="93" spans="28:30">
      <c r="AB93" s="21">
        <v>11</v>
      </c>
      <c r="AC93" s="13" t="e">
        <f>+IF('V1.0'!#REF!=10,"Vul aub in cel "&amp;'V1.0'!#REF!&amp;" een algemene toelichting in horende bij het financiële gedeelte, zie ook bij de toelichting vermelde tips.",0)</f>
        <v>#REF!</v>
      </c>
      <c r="AD93" s="13" t="e">
        <f t="shared" si="0"/>
        <v>#REF!</v>
      </c>
    </row>
    <row r="94" spans="28:30">
      <c r="AB94" s="21">
        <v>12</v>
      </c>
      <c r="AC94" s="13" t="e">
        <f>+IF('V1.0'!#REF!=10,"Aub in cel "&amp;'V1.0'!#REF!&amp;" een toelichting geven waarom er een Negatief AK resultaat wordt verwacht, en hoe dit probleem wordt opgelost",0)</f>
        <v>#REF!</v>
      </c>
      <c r="AD94" s="13" t="e">
        <f t="shared" si="0"/>
        <v>#REF!</v>
      </c>
    </row>
    <row r="95" spans="28:30">
      <c r="AB95" s="21">
        <v>13</v>
      </c>
      <c r="AC95" s="13" t="e">
        <f>+IF('V1.0'!#REF!=10,"Aub in cel "&amp;'V1.0'!#REF!&amp;" een toelichting geven waarom budget lager is dan de huidige prognose, en hoe dit probleem wordt opgelost",0)</f>
        <v>#REF!</v>
      </c>
      <c r="AD95" s="13" t="e">
        <f t="shared" si="0"/>
        <v>#REF!</v>
      </c>
    </row>
    <row r="96" spans="28:30">
      <c r="AB96" s="21">
        <v>14</v>
      </c>
      <c r="AC96" s="13" t="e">
        <f>+IF(SUM('V1.0'!#REF!)&gt;0,"Aub een toelichting invullen in cel "&amp;'V1.0'!#REF!&amp;" (zoals belangrijkste verschil huidige prognose vs prognose Q-1, of toelichting mutatie budget)",0)</f>
        <v>#REF!</v>
      </c>
      <c r="AD96" s="13" t="e">
        <f t="shared" si="0"/>
        <v>#REF!</v>
      </c>
    </row>
    <row r="97" spans="28:30">
      <c r="AB97" s="21">
        <v>15</v>
      </c>
      <c r="AC97" s="13" t="e">
        <f>+IF('V1.0'!#REF!=10,"Aub het financiën gedeelte invullen (huidig budget moet groter zijn dan 0 en huidige prognose eindstand moet groter zijn dan 0)",0)</f>
        <v>#REF!</v>
      </c>
      <c r="AD97" s="13" t="e">
        <f t="shared" si="0"/>
        <v>#REF!</v>
      </c>
    </row>
    <row r="98" spans="28:30">
      <c r="AB98" s="21">
        <v>16</v>
      </c>
      <c r="AC98" s="13" t="e">
        <f>+IF('V1.0'!#REF!=10,"Er is een foutmelding geconstateerd in het blok financiën, aub de foute cel aanpassen",0)</f>
        <v>#REF!</v>
      </c>
      <c r="AD98" s="13" t="e">
        <f t="shared" si="0"/>
        <v>#REF!</v>
      </c>
    </row>
    <row r="99" spans="28:30">
      <c r="AB99" s="21">
        <v>17</v>
      </c>
      <c r="AC99" s="13" t="e">
        <f>+IF('V1.0'!#REF!=10,"AUB in het blok planning in cel "&amp;'V1.0'!#REF!&amp;" een korte toelichting invullen. Indien geen tekst dan nvt invullen",0)</f>
        <v>#REF!</v>
      </c>
      <c r="AD99" s="13" t="e">
        <f t="shared" si="0"/>
        <v>#REF!</v>
      </c>
    </row>
    <row r="100" spans="28:30">
      <c r="AB100" s="21">
        <v>18</v>
      </c>
      <c r="AC100" s="13" t="e">
        <f>+IF('V1.0'!#REF!=10,"AUB in cel "&amp;'V1.0'!#REF!&amp;" een periode invoeren.",0)</f>
        <v>#REF!</v>
      </c>
      <c r="AD100" s="13" t="e">
        <f t="shared" si="0"/>
        <v>#REF!</v>
      </c>
    </row>
    <row r="101" spans="28:30">
      <c r="AB101" s="21">
        <v>19</v>
      </c>
      <c r="AC101" s="13" t="e">
        <f>+IF(SUM('V1.0'!#REF!)&gt;0,"AUB tekststukken in het blok contracten aanvullen",0)</f>
        <v>#REF!</v>
      </c>
      <c r="AD101" s="13" t="e">
        <f t="shared" si="0"/>
        <v>#REF!</v>
      </c>
    </row>
    <row r="102" spans="28:30">
      <c r="AB102" s="21">
        <v>20</v>
      </c>
      <c r="AC102" s="13" t="e">
        <f>+IF('V1.0'!#REF!=10,"AUB de bedragen in het blok contracten delen door 1.000 euro",0)</f>
        <v>#REF!</v>
      </c>
      <c r="AD102" s="13" t="e">
        <f t="shared" si="0"/>
        <v>#REF!</v>
      </c>
    </row>
    <row r="103" spans="28:30">
      <c r="AB103" s="21">
        <v>21</v>
      </c>
      <c r="AC103" s="13" t="e">
        <f>+IF('V1.0'!#REF!=10,"er staat een rekenfout in het blok contracten AUB de foute cellen aanpassen",0)</f>
        <v>#REF!</v>
      </c>
      <c r="AD103" s="13" t="e">
        <f t="shared" si="0"/>
        <v>#REF!</v>
      </c>
    </row>
    <row r="104" spans="28:30">
      <c r="AB104" s="21">
        <v>22</v>
      </c>
      <c r="AC104" s="13" t="e">
        <f>+IF('V1.0'!#REF!=10,"AUB in het blok scope wijzigingnen in cel "&amp;'V1.0'!#REF!&amp;" invulling toevoegen. Indien geen tekst dan aub nvt invullen",0)</f>
        <v>#REF!</v>
      </c>
      <c r="AD104" s="13" t="e">
        <f t="shared" si="0"/>
        <v>#REF!</v>
      </c>
    </row>
    <row r="105" spans="28:30">
      <c r="AB105" s="21">
        <v>23</v>
      </c>
      <c r="AC105" s="13" t="e">
        <f>+IF('V1.0'!#REF!=10,"AUB in het blok organisatie in cel "&amp;'V1.0'!#REF!&amp;" een invulling toevoegen. Indien geen tekst dan aub nvt invullen",0)</f>
        <v>#REF!</v>
      </c>
      <c r="AD105" s="13" t="e">
        <f t="shared" si="0"/>
        <v>#REF!</v>
      </c>
    </row>
    <row r="106" spans="28:30">
      <c r="AB106" s="21">
        <v>24</v>
      </c>
      <c r="AC106" s="13" t="e">
        <f>+IF('V1.0'!#REF!=10,"AUB in het blok algemeen in cel "&amp;'V1.0'!#REF!&amp;" een korte toelichting invullen.",0)</f>
        <v>#REF!</v>
      </c>
      <c r="AD106" s="13" t="e">
        <f t="shared" si="0"/>
        <v>#REF!</v>
      </c>
    </row>
    <row r="107" spans="28:30">
      <c r="AB107" s="21">
        <v>25</v>
      </c>
      <c r="AC107" s="13" t="e">
        <f>+IF('V1.0'!#REF!=10,"AUB de naam van de manager waaraan wordt gerapporteerd invullen in cel "&amp;'V1.0'!#REF!,0)</f>
        <v>#REF!</v>
      </c>
      <c r="AD107" s="13" t="e">
        <f t="shared" si="0"/>
        <v>#REF!</v>
      </c>
    </row>
    <row r="108" spans="28:30">
      <c r="AB108" s="21">
        <v>26</v>
      </c>
      <c r="AC108" s="13" t="e">
        <f>+IF('V1.0'!#REF!=10,"AUB de naam van de manager invullen in cel  "&amp;'V1.0'!#REF!,0)</f>
        <v>#REF!</v>
      </c>
      <c r="AD108" s="13" t="e">
        <f t="shared" si="0"/>
        <v>#REF!</v>
      </c>
    </row>
    <row r="109" spans="28:30">
      <c r="AB109" s="21">
        <v>27</v>
      </c>
      <c r="AC109" s="13" t="e">
        <f>+IF('V1.0'!#REF!=10,"voor het ingevulde projectnummer is helaas geen korte projecttekst gevonden AUB de korte tekst aanvullen in cel "&amp;'V1.0'!#REF!,0)</f>
        <v>#REF!</v>
      </c>
      <c r="AD109" s="13" t="e">
        <f t="shared" si="0"/>
        <v>#REF!</v>
      </c>
    </row>
    <row r="110" spans="28:30">
      <c r="AB110" s="21">
        <v>28</v>
      </c>
      <c r="AC110" s="13" t="e">
        <f>+IF('V1.0'!#REF!=10,"voor het ingevulde projectnummer is helaas geen omschrijving gevonden AUB de projectomschrijving aanvullen in cel  "&amp;'V1.0'!#REF!,0)</f>
        <v>#REF!</v>
      </c>
      <c r="AD110" s="13" t="e">
        <f t="shared" si="0"/>
        <v>#REF!</v>
      </c>
    </row>
    <row r="111" spans="28:30">
      <c r="AB111" s="21">
        <v>29</v>
      </c>
      <c r="AC111" s="13" t="e">
        <f>+IF('V1.0'!#REF!=10,"AUB SAP projectnummer vullen in cel "&amp;'V1.0'!#REF!,0)</f>
        <v>#REF!</v>
      </c>
      <c r="AD111" s="13" t="e">
        <f>+IF(AC111=0,AD110,AC111)</f>
        <v>#REF!</v>
      </c>
    </row>
    <row r="112" spans="28:30">
      <c r="AB112" s="21">
        <v>30</v>
      </c>
      <c r="AC112" s="13" t="e">
        <f>+IF('V1.0'!#REF!=10,"AUB projectfase invullen in cel "&amp;'V1.0'!#REF!,0)</f>
        <v>#REF!</v>
      </c>
      <c r="AD112" s="13" t="e">
        <f>+IF(AC112=0,AD111,AC112)</f>
        <v>#REF!</v>
      </c>
    </row>
    <row r="113" spans="17:46">
      <c r="AB113" s="21">
        <v>31</v>
      </c>
      <c r="AC113" s="13" t="e">
        <f>+IF('V1.0'!#REF!=10,"AUB Financieringsvorm invullen in cel  "&amp;'V1.0'!#REF!,0)</f>
        <v>#REF!</v>
      </c>
      <c r="AD113" s="13" t="e">
        <f>+IF(AC113=0,AD112,AC113)</f>
        <v>#REF!</v>
      </c>
    </row>
    <row r="114" spans="17:46">
      <c r="AB114" s="21">
        <v>32</v>
      </c>
      <c r="AC114" s="13" t="e">
        <f>+IF('V1.0'!#REF!=10,"Kies AUB in cel "&amp;'V1.0'!#REF!&amp;" een periode uit de lijst (De lijst wordt zichtbaar als je de cel selecteert)",0)</f>
        <v>#REF!</v>
      </c>
      <c r="AD114" s="13" t="e">
        <f>+IF(AC114=0,AD113,AC114)</f>
        <v>#REF!</v>
      </c>
    </row>
    <row r="115" spans="17:46" ht="13">
      <c r="AB115" s="21"/>
      <c r="AC115" s="48" t="s">
        <v>372</v>
      </c>
      <c r="AD115" s="48" t="e">
        <f>+AD114</f>
        <v>#REF!</v>
      </c>
    </row>
    <row r="118" spans="17:46" s="23" customFormat="1">
      <c r="Q118" s="24"/>
      <c r="T118" s="24"/>
      <c r="AA118" s="24"/>
      <c r="AC118" s="27"/>
      <c r="AD118" s="27"/>
      <c r="AF118" s="24"/>
      <c r="AJ118" s="24"/>
      <c r="AN118" s="24"/>
      <c r="AT118" s="24"/>
    </row>
    <row r="121" spans="17:46" ht="13">
      <c r="AG121" s="8" t="s">
        <v>373</v>
      </c>
    </row>
    <row r="122" spans="17:46">
      <c r="AG122" s="93" t="s">
        <v>374</v>
      </c>
    </row>
    <row r="123" spans="17:46">
      <c r="AG123" s="93" t="s">
        <v>375</v>
      </c>
    </row>
    <row r="124" spans="17:46">
      <c r="AG124" s="93" t="s">
        <v>376</v>
      </c>
    </row>
    <row r="125" spans="17:46">
      <c r="AG125" s="93" t="s">
        <v>377</v>
      </c>
    </row>
    <row r="126" spans="17:46">
      <c r="AG126" s="93" t="s">
        <v>378</v>
      </c>
    </row>
    <row r="127" spans="17:46">
      <c r="AG127" s="93" t="s">
        <v>379</v>
      </c>
    </row>
    <row r="128" spans="17:46">
      <c r="AG128" s="93" t="s">
        <v>380</v>
      </c>
    </row>
    <row r="129" spans="17:46">
      <c r="AG129" s="93" t="s">
        <v>381</v>
      </c>
    </row>
    <row r="132" spans="17:46" s="23" customFormat="1">
      <c r="Q132" s="24"/>
      <c r="T132" s="24"/>
      <c r="AA132" s="24"/>
      <c r="AC132" s="27"/>
      <c r="AD132" s="27"/>
      <c r="AF132" s="24"/>
      <c r="AJ132" s="24"/>
      <c r="AN132" s="24"/>
      <c r="AT132" s="24"/>
    </row>
    <row r="133" spans="17:46">
      <c r="AN133" s="45"/>
    </row>
    <row r="137" spans="17:46" ht="13">
      <c r="AK137" s="8" t="s">
        <v>382</v>
      </c>
    </row>
    <row r="138" spans="17:46">
      <c r="AK138" t="s">
        <v>124</v>
      </c>
    </row>
    <row r="139" spans="17:46">
      <c r="AK139" t="s">
        <v>125</v>
      </c>
    </row>
    <row r="140" spans="17:46">
      <c r="AK140" t="s">
        <v>126</v>
      </c>
    </row>
    <row r="141" spans="17:46">
      <c r="AK141" t="s">
        <v>127</v>
      </c>
    </row>
    <row r="142" spans="17:46">
      <c r="AK142" s="93" t="s">
        <v>128</v>
      </c>
    </row>
    <row r="143" spans="17:46">
      <c r="AK143" t="s">
        <v>129</v>
      </c>
    </row>
    <row r="147" spans="17:46" s="23" customFormat="1">
      <c r="Q147" s="24"/>
      <c r="T147" s="24"/>
      <c r="AA147" s="24"/>
      <c r="AC147" s="27"/>
      <c r="AD147" s="27"/>
      <c r="AF147" s="24"/>
      <c r="AJ147" s="24"/>
      <c r="AN147" s="24"/>
      <c r="AT147" s="24"/>
    </row>
    <row r="150" spans="17:46" ht="13">
      <c r="AP150" s="44" t="s">
        <v>383</v>
      </c>
      <c r="AQ150" s="44" t="s">
        <v>384</v>
      </c>
      <c r="AR150" s="44" t="s">
        <v>385</v>
      </c>
    </row>
    <row r="151" spans="17:46">
      <c r="AP151" s="43" t="s">
        <v>386</v>
      </c>
      <c r="AQ151" s="43" t="s">
        <v>387</v>
      </c>
      <c r="AR151" s="43" t="s">
        <v>388</v>
      </c>
    </row>
    <row r="152" spans="17:46">
      <c r="AP152" s="43" t="s">
        <v>389</v>
      </c>
      <c r="AQ152" s="43" t="s">
        <v>387</v>
      </c>
      <c r="AR152" s="43" t="s">
        <v>390</v>
      </c>
    </row>
    <row r="153" spans="17:46">
      <c r="AP153" s="43" t="s">
        <v>28</v>
      </c>
      <c r="AQ153" s="43" t="s">
        <v>28</v>
      </c>
      <c r="AR153" s="43" t="s">
        <v>28</v>
      </c>
    </row>
    <row r="154" spans="17:46">
      <c r="AP154" s="43" t="s">
        <v>391</v>
      </c>
      <c r="AQ154" s="43" t="s">
        <v>392</v>
      </c>
      <c r="AR154" s="43" t="s">
        <v>35</v>
      </c>
    </row>
    <row r="155" spans="17:46">
      <c r="AP155" s="43" t="s">
        <v>393</v>
      </c>
      <c r="AQ155" s="43" t="s">
        <v>392</v>
      </c>
      <c r="AR155" s="43" t="s">
        <v>394</v>
      </c>
    </row>
    <row r="156" spans="17:46">
      <c r="AP156" s="43" t="s">
        <v>395</v>
      </c>
      <c r="AQ156" s="43" t="s">
        <v>392</v>
      </c>
      <c r="AR156" s="43" t="s">
        <v>396</v>
      </c>
    </row>
    <row r="157" spans="17:46">
      <c r="AP157" s="43" t="s">
        <v>397</v>
      </c>
      <c r="AQ157" s="43" t="s">
        <v>26</v>
      </c>
      <c r="AR157" s="43" t="s">
        <v>398</v>
      </c>
    </row>
    <row r="158" spans="17:46">
      <c r="AP158" s="43" t="s">
        <v>399</v>
      </c>
      <c r="AQ158" s="43" t="s">
        <v>26</v>
      </c>
      <c r="AR158" s="43" t="s">
        <v>400</v>
      </c>
    </row>
    <row r="159" spans="17:46">
      <c r="AP159" s="43" t="s">
        <v>401</v>
      </c>
      <c r="AQ159" s="43" t="s">
        <v>26</v>
      </c>
      <c r="AR159" s="43" t="s">
        <v>402</v>
      </c>
    </row>
    <row r="160" spans="17:46">
      <c r="AP160" s="43" t="s">
        <v>403</v>
      </c>
      <c r="AQ160" s="43" t="s">
        <v>26</v>
      </c>
      <c r="AR160" s="43" t="s">
        <v>404</v>
      </c>
    </row>
    <row r="161" spans="17:46">
      <c r="AP161" s="43" t="s">
        <v>405</v>
      </c>
      <c r="AQ161" s="43" t="s">
        <v>26</v>
      </c>
      <c r="AR161" s="43" t="s">
        <v>406</v>
      </c>
    </row>
    <row r="162" spans="17:46">
      <c r="AP162" s="43" t="s">
        <v>407</v>
      </c>
      <c r="AQ162" s="43" t="s">
        <v>407</v>
      </c>
      <c r="AR162" s="43" t="s">
        <v>408</v>
      </c>
    </row>
    <row r="164" spans="17:46" s="23" customFormat="1">
      <c r="Q164" s="24"/>
      <c r="T164" s="24"/>
      <c r="AA164" s="24"/>
      <c r="AC164" s="27"/>
      <c r="AD164" s="27"/>
      <c r="AF164" s="24"/>
      <c r="AJ164" s="24"/>
      <c r="AN164" s="24"/>
      <c r="AT164" s="24"/>
    </row>
  </sheetData>
  <phoneticPr fontId="13" type="noConversion"/>
  <conditionalFormatting sqref="R2:R4">
    <cfRule type="cellIs" dxfId="334" priority="1" operator="equal">
      <formula>"û"</formula>
    </cfRule>
    <cfRule type="cellIs" dxfId="333" priority="2" operator="equal">
      <formula>"I"</formula>
    </cfRule>
    <cfRule type="cellIs" dxfId="332" priority="3" operator="equal">
      <formula>"ü"</formula>
    </cfRule>
  </conditionalFormatting>
  <pageMargins left="0" right="0" top="0" bottom="0.35" header="0.5" footer="0.16"/>
  <pageSetup paperSize="9" scale="22" orientation="landscape" r:id="rId1"/>
  <headerFooter alignWithMargins="0">
    <oddFooter>&amp;L&amp;T
&amp;D&amp;C&amp;A
&amp;F&amp;R&amp;P/&amp;N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9">
    <tabColor rgb="FF00B050"/>
    <pageSetUpPr fitToPage="1"/>
  </sheetPr>
  <dimension ref="A2:DH108"/>
  <sheetViews>
    <sheetView zoomScaleNormal="100" workbookViewId="0">
      <pane xSplit="30" ySplit="6" topLeftCell="AG7" activePane="bottomRight" state="frozen"/>
      <selection pane="topRight" activeCell="A50" sqref="A50"/>
      <selection pane="bottomLeft" activeCell="A50" sqref="A50"/>
      <selection pane="bottomRight" activeCell="Q8" sqref="Q8"/>
    </sheetView>
  </sheetViews>
  <sheetFormatPr defaultColWidth="9.1796875" defaultRowHeight="15.5"/>
  <cols>
    <col min="1" max="1" width="6.54296875" style="242" customWidth="1"/>
    <col min="2" max="2" width="6.26953125" style="243" hidden="1" customWidth="1"/>
    <col min="3" max="3" width="8.81640625" style="243" hidden="1" customWidth="1"/>
    <col min="4" max="4" width="9.81640625" style="243" hidden="1" customWidth="1"/>
    <col min="5" max="5" width="7" style="244" hidden="1" customWidth="1"/>
    <col min="6" max="6" width="8.81640625" style="244" hidden="1" customWidth="1"/>
    <col min="7" max="8" width="11.54296875" style="243" hidden="1" customWidth="1"/>
    <col min="9" max="10" width="26.26953125" style="243" hidden="1" customWidth="1"/>
    <col min="11" max="11" width="27" style="243" hidden="1" customWidth="1"/>
    <col min="12" max="12" width="26.26953125" style="243" hidden="1" customWidth="1"/>
    <col min="13" max="13" width="36.26953125" style="244" hidden="1" customWidth="1"/>
    <col min="14" max="14" width="26.26953125" style="243" hidden="1" customWidth="1"/>
    <col min="15" max="16" width="8.7265625" style="243" hidden="1" customWidth="1"/>
    <col min="17" max="17" width="21.26953125" style="243" customWidth="1"/>
    <col min="18" max="18" width="12" style="243" customWidth="1"/>
    <col min="19" max="19" width="12.453125" style="243" hidden="1" customWidth="1"/>
    <col min="20" max="26" width="8.1796875" style="243" hidden="1" customWidth="1"/>
    <col min="27" max="27" width="8.26953125" style="242" hidden="1" customWidth="1"/>
    <col min="28" max="28" width="37" style="243" customWidth="1"/>
    <col min="29" max="30" width="37.1796875" style="243" customWidth="1"/>
    <col min="31" max="31" width="11" style="242" hidden="1" customWidth="1"/>
    <col min="32" max="32" width="18.1796875" style="242" hidden="1" customWidth="1"/>
    <col min="33" max="33" width="18.453125" style="244" bestFit="1" customWidth="1"/>
    <col min="34" max="34" width="11.26953125" style="243" hidden="1" customWidth="1"/>
    <col min="35" max="35" width="8.54296875" style="244" hidden="1" customWidth="1"/>
    <col min="36" max="36" width="11.26953125" style="246" customWidth="1"/>
    <col min="37" max="37" width="9.1796875" style="243" hidden="1" customWidth="1"/>
    <col min="38" max="38" width="9.1796875" style="243" customWidth="1"/>
    <col min="39" max="39" width="9.1796875" style="243" hidden="1" customWidth="1"/>
    <col min="40" max="40" width="13.54296875" style="247" bestFit="1" customWidth="1"/>
    <col min="41" max="41" width="9.1796875" style="243" hidden="1" customWidth="1"/>
    <col min="42" max="42" width="15.26953125" style="243" customWidth="1"/>
    <col min="43" max="43" width="9.1796875" style="243" hidden="1" customWidth="1"/>
    <col min="44" max="44" width="13.7265625" style="248" customWidth="1"/>
    <col min="45" max="50" width="9.1796875" style="243" hidden="1" customWidth="1"/>
    <col min="51" max="51" width="13.81640625" style="243" hidden="1" customWidth="1"/>
    <col min="52" max="62" width="9.1796875" style="243" hidden="1" customWidth="1"/>
    <col min="63" max="63" width="23.26953125" style="243" hidden="1" customWidth="1"/>
    <col min="64" max="64" width="40.81640625" style="243" customWidth="1"/>
    <col min="65" max="65" width="10.7265625" style="243" hidden="1" customWidth="1"/>
    <col min="66" max="66" width="11.453125" style="243" hidden="1" customWidth="1"/>
    <col min="67" max="67" width="11.54296875" style="243" customWidth="1"/>
    <col min="68" max="68" width="9.1796875" style="243" customWidth="1"/>
    <col min="69" max="70" width="10" style="243" customWidth="1"/>
    <col min="71" max="71" width="2.1796875" style="243" customWidth="1"/>
    <col min="72" max="72" width="11" style="243" hidden="1" customWidth="1"/>
    <col min="73" max="73" width="10.81640625" style="243" hidden="1" customWidth="1"/>
    <col min="74" max="74" width="10.7265625" style="243" hidden="1" customWidth="1"/>
    <col min="75" max="75" width="11.453125" style="243" hidden="1" customWidth="1"/>
    <col min="76" max="76" width="11.81640625" style="243" hidden="1" customWidth="1"/>
    <col min="77" max="77" width="13.453125" style="243" hidden="1" customWidth="1"/>
    <col min="78" max="78" width="11.1796875" style="243" hidden="1" customWidth="1"/>
    <col min="79" max="79" width="19.54296875" style="243" hidden="1" customWidth="1"/>
    <col min="80" max="80" width="29.26953125" style="244" hidden="1" customWidth="1"/>
    <col min="81" max="81" width="22.7265625" style="243" hidden="1" customWidth="1"/>
    <col min="82" max="82" width="21.1796875" style="243" hidden="1" customWidth="1"/>
    <col min="83" max="83" width="18.26953125" style="243" hidden="1" customWidth="1"/>
    <col min="84" max="84" width="18" style="243" hidden="1" customWidth="1"/>
    <col min="85" max="85" width="9.453125" style="243" hidden="1" customWidth="1"/>
    <col min="86" max="89" width="0" style="243" hidden="1" customWidth="1"/>
    <col min="90" max="91" width="12.7265625" style="243" hidden="1" customWidth="1"/>
    <col min="92" max="92" width="0" style="243" hidden="1" customWidth="1"/>
    <col min="93" max="93" width="1" style="243" hidden="1" customWidth="1"/>
    <col min="94" max="94" width="11.26953125" style="249" customWidth="1"/>
    <col min="95" max="95" width="9.1796875" style="250" hidden="1" customWidth="1"/>
    <col min="96" max="96" width="9.1796875" style="250" customWidth="1"/>
    <col min="97" max="97" width="9.1796875" style="250" hidden="1" customWidth="1"/>
    <col min="98" max="98" width="13.54296875" style="247" bestFit="1" customWidth="1"/>
    <col min="99" max="99" width="15.7265625" style="250" hidden="1" customWidth="1"/>
    <col min="100" max="100" width="15.26953125" style="250" customWidth="1"/>
    <col min="101" max="101" width="15.81640625" style="250" hidden="1" customWidth="1"/>
    <col min="102" max="102" width="13.7265625" style="248" customWidth="1"/>
    <col min="103" max="110" width="9.1796875" style="251" hidden="1" customWidth="1"/>
    <col min="111" max="111" width="1" style="243" customWidth="1"/>
    <col min="112" max="16384" width="9.1796875" style="243"/>
  </cols>
  <sheetData>
    <row r="2" spans="1:112">
      <c r="AB2" s="245" t="s">
        <v>409</v>
      </c>
    </row>
    <row r="5" spans="1:112" ht="15" customHeight="1">
      <c r="AJ5" s="563" t="s">
        <v>410</v>
      </c>
      <c r="AK5" s="563"/>
      <c r="AL5" s="563"/>
      <c r="AM5" s="563"/>
      <c r="AN5" s="563"/>
      <c r="AO5" s="563"/>
      <c r="AP5" s="563"/>
      <c r="AQ5" s="563"/>
      <c r="AR5" s="563"/>
      <c r="CP5" s="564" t="s">
        <v>411</v>
      </c>
      <c r="CQ5" s="564"/>
      <c r="CR5" s="564"/>
      <c r="CS5" s="564"/>
      <c r="CT5" s="564"/>
      <c r="CU5" s="564"/>
      <c r="CV5" s="564"/>
      <c r="CW5" s="564"/>
      <c r="CX5" s="564"/>
    </row>
    <row r="6" spans="1:112" s="116" customFormat="1" ht="65.25" customHeight="1">
      <c r="A6" s="103" t="s">
        <v>412</v>
      </c>
      <c r="B6" s="103" t="s">
        <v>413</v>
      </c>
      <c r="C6" s="103" t="s">
        <v>414</v>
      </c>
      <c r="D6" s="103" t="s">
        <v>415</v>
      </c>
      <c r="E6" s="104" t="s">
        <v>383</v>
      </c>
      <c r="F6" s="103" t="s">
        <v>416</v>
      </c>
      <c r="G6" s="103" t="s">
        <v>417</v>
      </c>
      <c r="H6" s="103" t="s">
        <v>418</v>
      </c>
      <c r="I6" s="105" t="s">
        <v>419</v>
      </c>
      <c r="J6" s="105" t="s">
        <v>420</v>
      </c>
      <c r="K6" s="105" t="s">
        <v>421</v>
      </c>
      <c r="L6" s="105" t="s">
        <v>422</v>
      </c>
      <c r="M6" s="105" t="s">
        <v>423</v>
      </c>
      <c r="N6" s="105" t="s">
        <v>424</v>
      </c>
      <c r="O6" s="103" t="s">
        <v>425</v>
      </c>
      <c r="P6" s="103" t="s">
        <v>426</v>
      </c>
      <c r="Q6" s="108" t="s">
        <v>248</v>
      </c>
      <c r="R6" s="108" t="s">
        <v>427</v>
      </c>
      <c r="S6" s="108" t="s">
        <v>428</v>
      </c>
      <c r="T6" s="103" t="s">
        <v>429</v>
      </c>
      <c r="U6" s="103" t="s">
        <v>430</v>
      </c>
      <c r="V6" s="103" t="s">
        <v>431</v>
      </c>
      <c r="W6" s="103" t="s">
        <v>432</v>
      </c>
      <c r="X6" s="103" t="s">
        <v>433</v>
      </c>
      <c r="Y6" s="103" t="s">
        <v>434</v>
      </c>
      <c r="Z6" s="103" t="s">
        <v>435</v>
      </c>
      <c r="AA6" s="103" t="s">
        <v>3</v>
      </c>
      <c r="AB6" s="107" t="s">
        <v>436</v>
      </c>
      <c r="AC6" s="107" t="s">
        <v>294</v>
      </c>
      <c r="AD6" s="107" t="s">
        <v>437</v>
      </c>
      <c r="AE6" s="107" t="s">
        <v>438</v>
      </c>
      <c r="AF6" s="107" t="s">
        <v>439</v>
      </c>
      <c r="AG6" s="156" t="s">
        <v>440</v>
      </c>
      <c r="AH6" s="107" t="s">
        <v>441</v>
      </c>
      <c r="AI6" s="107" t="s">
        <v>442</v>
      </c>
      <c r="AJ6" s="165" t="s">
        <v>443</v>
      </c>
      <c r="AK6" s="107" t="s">
        <v>444</v>
      </c>
      <c r="AL6" s="107" t="s">
        <v>445</v>
      </c>
      <c r="AM6" s="107" t="s">
        <v>446</v>
      </c>
      <c r="AN6" s="160" t="s">
        <v>447</v>
      </c>
      <c r="AO6" s="107" t="s">
        <v>448</v>
      </c>
      <c r="AP6" s="107" t="s">
        <v>449</v>
      </c>
      <c r="AQ6" s="107" t="s">
        <v>450</v>
      </c>
      <c r="AR6" s="168" t="s">
        <v>451</v>
      </c>
      <c r="AS6" s="107" t="s">
        <v>452</v>
      </c>
      <c r="AT6" s="103" t="s">
        <v>453</v>
      </c>
      <c r="AU6" s="103" t="s">
        <v>454</v>
      </c>
      <c r="AV6" s="103" t="s">
        <v>455</v>
      </c>
      <c r="AW6" s="103" t="s">
        <v>456</v>
      </c>
      <c r="AX6" s="103" t="s">
        <v>174</v>
      </c>
      <c r="AY6" s="103" t="s">
        <v>457</v>
      </c>
      <c r="AZ6" s="103" t="s">
        <v>19</v>
      </c>
      <c r="BA6" s="108" t="s">
        <v>458</v>
      </c>
      <c r="BB6" s="103" t="s">
        <v>459</v>
      </c>
      <c r="BC6" s="103" t="s">
        <v>460</v>
      </c>
      <c r="BD6" s="103" t="s">
        <v>461</v>
      </c>
      <c r="BE6" s="103" t="s">
        <v>462</v>
      </c>
      <c r="BF6" s="103" t="s">
        <v>463</v>
      </c>
      <c r="BG6" s="103" t="s">
        <v>464</v>
      </c>
      <c r="BH6" s="103" t="s">
        <v>465</v>
      </c>
      <c r="BI6" s="103" t="s">
        <v>466</v>
      </c>
      <c r="BJ6" s="103" t="s">
        <v>467</v>
      </c>
      <c r="BK6" s="103" t="s">
        <v>468</v>
      </c>
      <c r="BL6" s="109" t="s">
        <v>469</v>
      </c>
      <c r="BM6" s="103" t="s">
        <v>470</v>
      </c>
      <c r="BN6" s="110" t="s">
        <v>471</v>
      </c>
      <c r="BO6" s="110" t="s">
        <v>472</v>
      </c>
      <c r="BP6" s="110" t="s">
        <v>473</v>
      </c>
      <c r="BQ6" s="171" t="s">
        <v>474</v>
      </c>
      <c r="BR6" s="111" t="s">
        <v>475</v>
      </c>
      <c r="BS6" s="155" t="s">
        <v>476</v>
      </c>
      <c r="BT6" s="112" t="s">
        <v>477</v>
      </c>
      <c r="BU6" s="113" t="s">
        <v>478</v>
      </c>
      <c r="BV6" s="113" t="s">
        <v>479</v>
      </c>
      <c r="BW6" s="113" t="s">
        <v>480</v>
      </c>
      <c r="BX6" s="113" t="s">
        <v>481</v>
      </c>
      <c r="BY6" s="113" t="s">
        <v>482</v>
      </c>
      <c r="BZ6" s="113" t="s">
        <v>483</v>
      </c>
      <c r="CA6" s="114" t="s">
        <v>484</v>
      </c>
      <c r="CB6" s="114" t="s">
        <v>485</v>
      </c>
      <c r="CC6" s="114" t="s">
        <v>486</v>
      </c>
      <c r="CD6" s="114" t="s">
        <v>487</v>
      </c>
      <c r="CE6" s="114" t="s">
        <v>488</v>
      </c>
      <c r="CF6" s="114" t="s">
        <v>489</v>
      </c>
      <c r="CG6" s="114" t="s">
        <v>490</v>
      </c>
      <c r="CH6" s="114" t="s">
        <v>491</v>
      </c>
      <c r="CI6" s="114" t="s">
        <v>492</v>
      </c>
      <c r="CJ6" s="115" t="s">
        <v>493</v>
      </c>
      <c r="CK6" s="115" t="s">
        <v>494</v>
      </c>
      <c r="CL6" s="115" t="s">
        <v>495</v>
      </c>
      <c r="CM6" s="115" t="s">
        <v>496</v>
      </c>
      <c r="CN6" s="115" t="s">
        <v>497</v>
      </c>
      <c r="CO6" s="106"/>
      <c r="CP6" s="172" t="s">
        <v>498</v>
      </c>
      <c r="CQ6" s="156" t="s">
        <v>499</v>
      </c>
      <c r="CR6" s="156" t="s">
        <v>500</v>
      </c>
      <c r="CS6" s="156" t="s">
        <v>501</v>
      </c>
      <c r="CT6" s="160" t="s">
        <v>502</v>
      </c>
      <c r="CU6" s="156" t="s">
        <v>503</v>
      </c>
      <c r="CV6" s="156" t="s">
        <v>504</v>
      </c>
      <c r="CW6" s="156" t="s">
        <v>505</v>
      </c>
      <c r="CX6" s="168" t="s">
        <v>506</v>
      </c>
      <c r="CY6" s="147" t="s">
        <v>464</v>
      </c>
      <c r="CZ6" s="147" t="s">
        <v>465</v>
      </c>
      <c r="DA6" s="147" t="s">
        <v>466</v>
      </c>
      <c r="DB6" s="147" t="s">
        <v>467</v>
      </c>
      <c r="DC6" s="147" t="s">
        <v>507</v>
      </c>
      <c r="DD6" s="147" t="s">
        <v>508</v>
      </c>
      <c r="DE6" s="147" t="s">
        <v>509</v>
      </c>
      <c r="DF6" s="148" t="s">
        <v>497</v>
      </c>
      <c r="DG6" s="106"/>
    </row>
    <row r="7" spans="1:112">
      <c r="A7" s="254">
        <v>1</v>
      </c>
      <c r="B7" s="255"/>
      <c r="C7" s="255"/>
      <c r="D7" s="255"/>
      <c r="E7" s="256"/>
      <c r="F7" s="256"/>
      <c r="G7" s="255"/>
      <c r="H7" s="255"/>
      <c r="I7" s="255"/>
      <c r="J7" s="255"/>
      <c r="K7" s="255"/>
      <c r="L7" s="255"/>
      <c r="M7" s="256"/>
      <c r="N7" s="255"/>
      <c r="O7" s="255"/>
      <c r="P7" s="255"/>
      <c r="Q7" s="319"/>
      <c r="R7" s="255" t="s">
        <v>510</v>
      </c>
      <c r="S7" s="255"/>
      <c r="T7" s="255"/>
      <c r="U7" s="255"/>
      <c r="V7" s="255"/>
      <c r="W7" s="255"/>
      <c r="X7" s="255"/>
      <c r="Y7" s="255"/>
      <c r="Z7" s="255"/>
      <c r="AA7" s="254"/>
      <c r="AB7" s="319"/>
      <c r="AC7" s="319"/>
      <c r="AD7" s="319"/>
      <c r="AE7" s="254"/>
      <c r="AF7" s="256"/>
      <c r="AG7" s="256"/>
      <c r="AH7" s="255"/>
      <c r="AI7" s="256"/>
      <c r="AJ7" s="257"/>
      <c r="AK7" s="255"/>
      <c r="AL7" s="255"/>
      <c r="AM7" s="255"/>
      <c r="AN7" s="164" t="str">
        <f t="shared" ref="AN7:AN38" si="0">IF(AND(AK7=0, AL7=0, AM7=0), "-", IF(AND(AK7=0,AM7=0),(AJ7*AL7),(AJ7*(((AK7)+(AL7*4)+(AM7))/6))))</f>
        <v>-</v>
      </c>
      <c r="AO7" s="255"/>
      <c r="AP7" s="255"/>
      <c r="AQ7" s="255"/>
      <c r="AR7" s="268" t="str">
        <f t="shared" ref="AR7:AR38" si="1">IF(AND(AO7=0, AP7=0, AQ7=0), "-", IF(AND(AO7=0,AQ7=0),(AJ7*AP7),(AJ7*(((AO7)+(AP7*4)+(AQ7))/6))))</f>
        <v>-</v>
      </c>
      <c r="AS7" s="255"/>
      <c r="AT7" s="255"/>
      <c r="AU7" s="255"/>
      <c r="AV7" s="255"/>
      <c r="AW7" s="255"/>
      <c r="AX7" s="255"/>
      <c r="AY7" s="255"/>
      <c r="AZ7" s="255"/>
      <c r="BA7" s="255"/>
      <c r="BB7" s="255"/>
      <c r="BC7" s="255"/>
      <c r="BD7" s="255"/>
      <c r="BE7" s="255"/>
      <c r="BF7" s="255"/>
      <c r="BG7" s="255"/>
      <c r="BH7" s="255"/>
      <c r="BI7" s="255"/>
      <c r="BJ7" s="255"/>
      <c r="BK7" s="255"/>
      <c r="BL7" s="319"/>
      <c r="BM7" s="255"/>
      <c r="BN7" s="255"/>
      <c r="BO7" s="319"/>
      <c r="BP7" s="319"/>
      <c r="BQ7" s="319"/>
      <c r="BR7" s="258"/>
      <c r="BS7" s="259"/>
      <c r="BT7" s="255"/>
      <c r="BU7" s="255"/>
      <c r="BV7" s="255"/>
      <c r="BW7" s="255"/>
      <c r="BX7" s="255"/>
      <c r="BY7" s="255"/>
      <c r="BZ7" s="255"/>
      <c r="CA7" s="260" t="e">
        <v>#N/A</v>
      </c>
      <c r="CB7" s="260">
        <v>0</v>
      </c>
      <c r="CC7" s="260">
        <v>0</v>
      </c>
      <c r="CD7" s="261" t="s">
        <v>511</v>
      </c>
      <c r="CE7" s="261" t="s">
        <v>512</v>
      </c>
      <c r="CF7" s="261" t="s">
        <v>512</v>
      </c>
      <c r="CG7" s="261" t="s">
        <v>512</v>
      </c>
      <c r="CH7" s="262">
        <f t="shared" ref="CH7:CH38" si="2">BT7*BU7</f>
        <v>0</v>
      </c>
      <c r="CI7" s="262">
        <f t="shared" ref="CI7:CI38" si="3">BT7*BV7</f>
        <v>0</v>
      </c>
      <c r="CJ7" s="262">
        <f t="shared" ref="CJ7:CJ38" si="4">BT7*BW7</f>
        <v>0</v>
      </c>
      <c r="CK7" s="262">
        <f t="shared" ref="CK7:CK38" si="5">BT7*BX7</f>
        <v>0</v>
      </c>
      <c r="CL7" s="262">
        <f t="shared" ref="CL7:CL38" si="6">BT7*BY7</f>
        <v>0</v>
      </c>
      <c r="CM7" s="262">
        <f t="shared" ref="CM7:CM38" si="7">BT7*BZ7</f>
        <v>0</v>
      </c>
      <c r="CN7" s="262">
        <f t="shared" ref="CN7:CN38" si="8">BT7*(BU7+BV7+BW7+BX7+BY7+BZ7)</f>
        <v>0</v>
      </c>
      <c r="CO7" s="259"/>
      <c r="CP7" s="263"/>
      <c r="CQ7" s="264"/>
      <c r="CR7" s="264"/>
      <c r="CS7" s="264"/>
      <c r="CT7" s="174" t="str">
        <f t="shared" ref="CT7:CT38" si="9">IF(AND(CQ7=0, CR7=0, CS7=0), "-", IF(AND(CQ7=0,CS7=0),(CP7*CR7),(CP7*(((CQ7)+(CR7*4)+(CS7))/6))))</f>
        <v>-</v>
      </c>
      <c r="CU7" s="264"/>
      <c r="CV7" s="264"/>
      <c r="CW7" s="264"/>
      <c r="CX7" s="269" t="str">
        <f t="shared" ref="CX7:CX38" si="10">IF(AND(CU7=0, CV7=0, CW7=0), "-", IF(AND(CU7=0,CW7=0),(CP7*CV7),(CP7*(((CU7)+(CV7*4)+(CW7))/6))))</f>
        <v>-</v>
      </c>
      <c r="CY7" s="265"/>
      <c r="CZ7" s="265"/>
      <c r="DA7" s="265"/>
      <c r="DB7" s="265"/>
      <c r="DC7" s="265"/>
      <c r="DD7" s="265"/>
      <c r="DE7" s="265"/>
      <c r="DF7" s="265">
        <f t="shared" ref="DF7:DF38" si="11">CY7*(CZ7+DA7+DB7+DC7+DD7+DE7)</f>
        <v>0</v>
      </c>
      <c r="DG7" s="253"/>
      <c r="DH7" s="243">
        <v>1</v>
      </c>
    </row>
    <row r="8" spans="1:112">
      <c r="A8" s="254">
        <v>2</v>
      </c>
      <c r="B8" s="255"/>
      <c r="C8" s="255"/>
      <c r="D8" s="255"/>
      <c r="E8" s="256"/>
      <c r="F8" s="256"/>
      <c r="G8" s="255"/>
      <c r="H8" s="255"/>
      <c r="I8" s="255"/>
      <c r="J8" s="255"/>
      <c r="K8" s="255"/>
      <c r="L8" s="255"/>
      <c r="M8" s="256"/>
      <c r="N8" s="255"/>
      <c r="O8" s="255"/>
      <c r="P8" s="255"/>
      <c r="Q8" s="255"/>
      <c r="R8" s="255" t="s">
        <v>510</v>
      </c>
      <c r="S8" s="255"/>
      <c r="T8" s="255"/>
      <c r="U8" s="255"/>
      <c r="V8" s="255"/>
      <c r="W8" s="255"/>
      <c r="X8" s="255"/>
      <c r="Y8" s="255"/>
      <c r="Z8" s="255"/>
      <c r="AA8" s="254"/>
      <c r="AB8" s="255"/>
      <c r="AC8" s="255"/>
      <c r="AD8" s="255"/>
      <c r="AE8" s="254"/>
      <c r="AF8" s="256"/>
      <c r="AG8" s="256"/>
      <c r="AH8" s="255"/>
      <c r="AI8" s="256"/>
      <c r="AJ8" s="257"/>
      <c r="AK8" s="255"/>
      <c r="AL8" s="255"/>
      <c r="AM8" s="255"/>
      <c r="AN8" s="164" t="str">
        <f t="shared" si="0"/>
        <v>-</v>
      </c>
      <c r="AO8" s="255"/>
      <c r="AP8" s="255"/>
      <c r="AQ8" s="255"/>
      <c r="AR8" s="268" t="str">
        <f t="shared" si="1"/>
        <v>-</v>
      </c>
      <c r="AS8" s="255"/>
      <c r="AT8" s="255"/>
      <c r="AU8" s="255"/>
      <c r="AV8" s="255"/>
      <c r="AW8" s="255"/>
      <c r="AX8" s="255"/>
      <c r="AY8" s="255"/>
      <c r="AZ8" s="255"/>
      <c r="BA8" s="255"/>
      <c r="BB8" s="255"/>
      <c r="BC8" s="255"/>
      <c r="BD8" s="255"/>
      <c r="BE8" s="255"/>
      <c r="BF8" s="255"/>
      <c r="BG8" s="255"/>
      <c r="BH8" s="255"/>
      <c r="BI8" s="255"/>
      <c r="BJ8" s="255"/>
      <c r="BK8" s="255"/>
      <c r="BL8" s="255"/>
      <c r="BM8" s="255"/>
      <c r="BN8" s="255"/>
      <c r="BO8" s="255"/>
      <c r="BP8" s="255"/>
      <c r="BQ8" s="255"/>
      <c r="BR8" s="258"/>
      <c r="BS8" s="259"/>
      <c r="BT8" s="255"/>
      <c r="BU8" s="255"/>
      <c r="BV8" s="255"/>
      <c r="BW8" s="255"/>
      <c r="BX8" s="255"/>
      <c r="BY8" s="255"/>
      <c r="BZ8" s="255"/>
      <c r="CA8" s="260" t="e">
        <v>#N/A</v>
      </c>
      <c r="CB8" s="260">
        <v>0</v>
      </c>
      <c r="CC8" s="260">
        <v>0</v>
      </c>
      <c r="CD8" s="261" t="s">
        <v>511</v>
      </c>
      <c r="CE8" s="261" t="s">
        <v>512</v>
      </c>
      <c r="CF8" s="261" t="s">
        <v>512</v>
      </c>
      <c r="CG8" s="261" t="s">
        <v>512</v>
      </c>
      <c r="CH8" s="262">
        <f t="shared" si="2"/>
        <v>0</v>
      </c>
      <c r="CI8" s="262">
        <f t="shared" si="3"/>
        <v>0</v>
      </c>
      <c r="CJ8" s="262">
        <f t="shared" si="4"/>
        <v>0</v>
      </c>
      <c r="CK8" s="262">
        <f t="shared" si="5"/>
        <v>0</v>
      </c>
      <c r="CL8" s="262">
        <f t="shared" si="6"/>
        <v>0</v>
      </c>
      <c r="CM8" s="262">
        <f t="shared" si="7"/>
        <v>0</v>
      </c>
      <c r="CN8" s="262">
        <f t="shared" si="8"/>
        <v>0</v>
      </c>
      <c r="CO8" s="259"/>
      <c r="CP8" s="263"/>
      <c r="CQ8" s="264"/>
      <c r="CR8" s="264"/>
      <c r="CS8" s="264"/>
      <c r="CT8" s="174" t="str">
        <f t="shared" si="9"/>
        <v>-</v>
      </c>
      <c r="CU8" s="264"/>
      <c r="CV8" s="264"/>
      <c r="CW8" s="264"/>
      <c r="CX8" s="269" t="str">
        <f t="shared" si="10"/>
        <v>-</v>
      </c>
      <c r="CY8" s="265"/>
      <c r="CZ8" s="265"/>
      <c r="DA8" s="265"/>
      <c r="DB8" s="265"/>
      <c r="DC8" s="265"/>
      <c r="DD8" s="265"/>
      <c r="DE8" s="265"/>
      <c r="DF8" s="265">
        <f t="shared" si="11"/>
        <v>0</v>
      </c>
      <c r="DG8" s="253"/>
      <c r="DH8" s="243">
        <v>2</v>
      </c>
    </row>
    <row r="9" spans="1:112">
      <c r="A9" s="254">
        <v>3</v>
      </c>
      <c r="B9" s="255"/>
      <c r="C9" s="255"/>
      <c r="D9" s="255"/>
      <c r="E9" s="256"/>
      <c r="F9" s="256"/>
      <c r="G9" s="255"/>
      <c r="H9" s="255"/>
      <c r="I9" s="255"/>
      <c r="J9" s="255"/>
      <c r="K9" s="255"/>
      <c r="L9" s="255"/>
      <c r="M9" s="256"/>
      <c r="N9" s="255"/>
      <c r="O9" s="255"/>
      <c r="P9" s="255"/>
      <c r="Q9" s="319"/>
      <c r="R9" s="255" t="s">
        <v>510</v>
      </c>
      <c r="S9" s="255"/>
      <c r="T9" s="255"/>
      <c r="U9" s="255"/>
      <c r="V9" s="255"/>
      <c r="W9" s="255"/>
      <c r="X9" s="255"/>
      <c r="Y9" s="255"/>
      <c r="Z9" s="255"/>
      <c r="AA9" s="254"/>
      <c r="AB9" s="255"/>
      <c r="AC9" s="255"/>
      <c r="AD9" s="255"/>
      <c r="AE9" s="254"/>
      <c r="AF9" s="256"/>
      <c r="AG9" s="256"/>
      <c r="AH9" s="255"/>
      <c r="AI9" s="256"/>
      <c r="AJ9" s="257"/>
      <c r="AK9" s="255"/>
      <c r="AL9" s="255"/>
      <c r="AM9" s="255"/>
      <c r="AN9" s="164" t="str">
        <f t="shared" si="0"/>
        <v>-</v>
      </c>
      <c r="AO9" s="255"/>
      <c r="AP9" s="255"/>
      <c r="AQ9" s="255"/>
      <c r="AR9" s="268" t="str">
        <f t="shared" si="1"/>
        <v>-</v>
      </c>
      <c r="AS9" s="255"/>
      <c r="AT9" s="255"/>
      <c r="AU9" s="255"/>
      <c r="AV9" s="255"/>
      <c r="AW9" s="255"/>
      <c r="AX9" s="255"/>
      <c r="AY9" s="255"/>
      <c r="AZ9" s="255"/>
      <c r="BA9" s="255"/>
      <c r="BB9" s="255"/>
      <c r="BC9" s="255"/>
      <c r="BD9" s="255"/>
      <c r="BE9" s="255"/>
      <c r="BF9" s="255"/>
      <c r="BG9" s="255"/>
      <c r="BH9" s="255"/>
      <c r="BI9" s="255"/>
      <c r="BJ9" s="255"/>
      <c r="BK9" s="255"/>
      <c r="BL9" s="255"/>
      <c r="BM9" s="255"/>
      <c r="BN9" s="255"/>
      <c r="BO9" s="255"/>
      <c r="BP9" s="255"/>
      <c r="BQ9" s="255"/>
      <c r="BR9" s="258"/>
      <c r="BS9" s="259"/>
      <c r="BT9" s="255"/>
      <c r="BU9" s="255"/>
      <c r="BV9" s="255"/>
      <c r="BW9" s="255"/>
      <c r="BX9" s="255"/>
      <c r="BY9" s="255"/>
      <c r="BZ9" s="255"/>
      <c r="CA9" s="260" t="e">
        <v>#N/A</v>
      </c>
      <c r="CB9" s="260">
        <v>0</v>
      </c>
      <c r="CC9" s="260">
        <v>0</v>
      </c>
      <c r="CD9" s="261" t="s">
        <v>511</v>
      </c>
      <c r="CE9" s="261" t="s">
        <v>512</v>
      </c>
      <c r="CF9" s="261" t="s">
        <v>512</v>
      </c>
      <c r="CG9" s="261" t="s">
        <v>512</v>
      </c>
      <c r="CH9" s="262">
        <f t="shared" si="2"/>
        <v>0</v>
      </c>
      <c r="CI9" s="262">
        <f t="shared" si="3"/>
        <v>0</v>
      </c>
      <c r="CJ9" s="262">
        <f t="shared" si="4"/>
        <v>0</v>
      </c>
      <c r="CK9" s="262">
        <f t="shared" si="5"/>
        <v>0</v>
      </c>
      <c r="CL9" s="262">
        <f t="shared" si="6"/>
        <v>0</v>
      </c>
      <c r="CM9" s="262">
        <f t="shared" si="7"/>
        <v>0</v>
      </c>
      <c r="CN9" s="262">
        <f t="shared" si="8"/>
        <v>0</v>
      </c>
      <c r="CO9" s="259"/>
      <c r="CP9" s="263"/>
      <c r="CQ9" s="264"/>
      <c r="CR9" s="264"/>
      <c r="CS9" s="264"/>
      <c r="CT9" s="174" t="str">
        <f t="shared" si="9"/>
        <v>-</v>
      </c>
      <c r="CU9" s="264"/>
      <c r="CV9" s="264"/>
      <c r="CW9" s="264"/>
      <c r="CX9" s="269" t="str">
        <f t="shared" si="10"/>
        <v>-</v>
      </c>
      <c r="CY9" s="265"/>
      <c r="CZ9" s="265"/>
      <c r="DA9" s="265"/>
      <c r="DB9" s="265"/>
      <c r="DC9" s="265"/>
      <c r="DD9" s="265"/>
      <c r="DE9" s="265"/>
      <c r="DF9" s="265">
        <f t="shared" si="11"/>
        <v>0</v>
      </c>
      <c r="DG9" s="253"/>
      <c r="DH9" s="243">
        <v>6</v>
      </c>
    </row>
    <row r="10" spans="1:112">
      <c r="A10" s="254">
        <v>4</v>
      </c>
      <c r="B10" s="255"/>
      <c r="C10" s="255"/>
      <c r="D10" s="255"/>
      <c r="E10" s="256"/>
      <c r="F10" s="256"/>
      <c r="G10" s="255"/>
      <c r="H10" s="255"/>
      <c r="I10" s="255"/>
      <c r="J10" s="255"/>
      <c r="K10" s="255"/>
      <c r="L10" s="255"/>
      <c r="M10" s="256"/>
      <c r="N10" s="255"/>
      <c r="O10" s="255"/>
      <c r="P10" s="255"/>
      <c r="Q10" s="319"/>
      <c r="R10" s="255" t="s">
        <v>510</v>
      </c>
      <c r="S10" s="255"/>
      <c r="T10" s="255"/>
      <c r="U10" s="255"/>
      <c r="V10" s="255"/>
      <c r="W10" s="255"/>
      <c r="X10" s="255"/>
      <c r="Y10" s="255"/>
      <c r="Z10" s="255"/>
      <c r="AA10" s="254"/>
      <c r="AB10" s="255"/>
      <c r="AC10" s="255"/>
      <c r="AD10" s="255"/>
      <c r="AE10" s="254"/>
      <c r="AF10" s="256"/>
      <c r="AG10" s="256"/>
      <c r="AH10" s="255"/>
      <c r="AI10" s="256"/>
      <c r="AJ10" s="257"/>
      <c r="AK10" s="255"/>
      <c r="AL10" s="255"/>
      <c r="AM10" s="255"/>
      <c r="AN10" s="164" t="str">
        <f t="shared" si="0"/>
        <v>-</v>
      </c>
      <c r="AO10" s="255"/>
      <c r="AP10" s="255"/>
      <c r="AQ10" s="255"/>
      <c r="AR10" s="268" t="str">
        <f t="shared" si="1"/>
        <v>-</v>
      </c>
      <c r="AS10" s="255"/>
      <c r="AT10" s="255"/>
      <c r="AU10" s="255"/>
      <c r="AV10" s="255"/>
      <c r="AW10" s="255"/>
      <c r="AX10" s="255"/>
      <c r="AY10" s="255"/>
      <c r="AZ10" s="255"/>
      <c r="BA10" s="255"/>
      <c r="BB10" s="255"/>
      <c r="BC10" s="255"/>
      <c r="BD10" s="255"/>
      <c r="BE10" s="255"/>
      <c r="BF10" s="255"/>
      <c r="BG10" s="255"/>
      <c r="BH10" s="255"/>
      <c r="BI10" s="255"/>
      <c r="BJ10" s="255"/>
      <c r="BK10" s="255"/>
      <c r="BL10" s="255"/>
      <c r="BM10" s="255"/>
      <c r="BN10" s="255"/>
      <c r="BO10" s="255"/>
      <c r="BP10" s="255"/>
      <c r="BQ10" s="255"/>
      <c r="BR10" s="258"/>
      <c r="BS10" s="259"/>
      <c r="BT10" s="255"/>
      <c r="BU10" s="255"/>
      <c r="BV10" s="255"/>
      <c r="BW10" s="255"/>
      <c r="BX10" s="255"/>
      <c r="BY10" s="255"/>
      <c r="BZ10" s="255"/>
      <c r="CA10" s="260" t="e">
        <v>#N/A</v>
      </c>
      <c r="CB10" s="260">
        <v>0</v>
      </c>
      <c r="CC10" s="260">
        <v>0</v>
      </c>
      <c r="CD10" s="261" t="s">
        <v>511</v>
      </c>
      <c r="CE10" s="261" t="s">
        <v>512</v>
      </c>
      <c r="CF10" s="261" t="s">
        <v>512</v>
      </c>
      <c r="CG10" s="261" t="s">
        <v>512</v>
      </c>
      <c r="CH10" s="262">
        <f t="shared" si="2"/>
        <v>0</v>
      </c>
      <c r="CI10" s="262">
        <f t="shared" si="3"/>
        <v>0</v>
      </c>
      <c r="CJ10" s="262">
        <f t="shared" si="4"/>
        <v>0</v>
      </c>
      <c r="CK10" s="262">
        <f t="shared" si="5"/>
        <v>0</v>
      </c>
      <c r="CL10" s="262">
        <f t="shared" si="6"/>
        <v>0</v>
      </c>
      <c r="CM10" s="262">
        <f t="shared" si="7"/>
        <v>0</v>
      </c>
      <c r="CN10" s="262">
        <f t="shared" si="8"/>
        <v>0</v>
      </c>
      <c r="CO10" s="259"/>
      <c r="CP10" s="263"/>
      <c r="CQ10" s="264"/>
      <c r="CR10" s="264"/>
      <c r="CS10" s="264"/>
      <c r="CT10" s="174" t="str">
        <f t="shared" si="9"/>
        <v>-</v>
      </c>
      <c r="CU10" s="264"/>
      <c r="CV10" s="264"/>
      <c r="CW10" s="264"/>
      <c r="CX10" s="269" t="str">
        <f t="shared" si="10"/>
        <v>-</v>
      </c>
      <c r="CY10" s="265"/>
      <c r="CZ10" s="265"/>
      <c r="DA10" s="265"/>
      <c r="DB10" s="265"/>
      <c r="DC10" s="265"/>
      <c r="DD10" s="265"/>
      <c r="DE10" s="265"/>
      <c r="DF10" s="265">
        <f t="shared" si="11"/>
        <v>0</v>
      </c>
      <c r="DG10" s="253"/>
      <c r="DH10" s="243">
        <v>5</v>
      </c>
    </row>
    <row r="11" spans="1:112">
      <c r="A11" s="254">
        <v>5</v>
      </c>
      <c r="B11" s="255"/>
      <c r="C11" s="255"/>
      <c r="D11" s="255"/>
      <c r="E11" s="256"/>
      <c r="F11" s="256"/>
      <c r="G11" s="255"/>
      <c r="H11" s="255"/>
      <c r="I11" s="255"/>
      <c r="J11" s="255"/>
      <c r="K11" s="255"/>
      <c r="L11" s="255"/>
      <c r="M11" s="256"/>
      <c r="N11" s="255"/>
      <c r="O11" s="255"/>
      <c r="P11" s="255"/>
      <c r="Q11" s="319"/>
      <c r="R11" s="255" t="s">
        <v>510</v>
      </c>
      <c r="S11" s="255"/>
      <c r="T11" s="255"/>
      <c r="U11" s="255"/>
      <c r="V11" s="255"/>
      <c r="W11" s="255"/>
      <c r="X11" s="255"/>
      <c r="Y11" s="255"/>
      <c r="Z11" s="255"/>
      <c r="AA11" s="254"/>
      <c r="AB11" s="255"/>
      <c r="AC11" s="255"/>
      <c r="AD11" s="255"/>
      <c r="AE11" s="254"/>
      <c r="AF11" s="256"/>
      <c r="AG11" s="256"/>
      <c r="AH11" s="255"/>
      <c r="AI11" s="256"/>
      <c r="AJ11" s="257"/>
      <c r="AK11" s="255"/>
      <c r="AL11" s="255"/>
      <c r="AM11" s="255"/>
      <c r="AN11" s="164" t="str">
        <f t="shared" si="0"/>
        <v>-</v>
      </c>
      <c r="AO11" s="255"/>
      <c r="AP11" s="255"/>
      <c r="AQ11" s="255"/>
      <c r="AR11" s="268" t="str">
        <f t="shared" si="1"/>
        <v>-</v>
      </c>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255"/>
      <c r="BP11" s="255"/>
      <c r="BQ11" s="255"/>
      <c r="BR11" s="258"/>
      <c r="BS11" s="259"/>
      <c r="BT11" s="255"/>
      <c r="BU11" s="255"/>
      <c r="BV11" s="255"/>
      <c r="BW11" s="255"/>
      <c r="BX11" s="255"/>
      <c r="BY11" s="255"/>
      <c r="BZ11" s="255"/>
      <c r="CA11" s="260" t="e">
        <v>#N/A</v>
      </c>
      <c r="CB11" s="260">
        <v>0</v>
      </c>
      <c r="CC11" s="260">
        <v>0</v>
      </c>
      <c r="CD11" s="261" t="s">
        <v>511</v>
      </c>
      <c r="CE11" s="261" t="s">
        <v>512</v>
      </c>
      <c r="CF11" s="261" t="s">
        <v>512</v>
      </c>
      <c r="CG11" s="261" t="s">
        <v>512</v>
      </c>
      <c r="CH11" s="262">
        <f t="shared" si="2"/>
        <v>0</v>
      </c>
      <c r="CI11" s="262">
        <f t="shared" si="3"/>
        <v>0</v>
      </c>
      <c r="CJ11" s="262">
        <f t="shared" si="4"/>
        <v>0</v>
      </c>
      <c r="CK11" s="262">
        <f t="shared" si="5"/>
        <v>0</v>
      </c>
      <c r="CL11" s="262">
        <f t="shared" si="6"/>
        <v>0</v>
      </c>
      <c r="CM11" s="262">
        <f t="shared" si="7"/>
        <v>0</v>
      </c>
      <c r="CN11" s="262">
        <f t="shared" si="8"/>
        <v>0</v>
      </c>
      <c r="CO11" s="259"/>
      <c r="CP11" s="263"/>
      <c r="CQ11" s="264"/>
      <c r="CR11" s="264"/>
      <c r="CS11" s="264"/>
      <c r="CT11" s="174" t="str">
        <f t="shared" si="9"/>
        <v>-</v>
      </c>
      <c r="CU11" s="264"/>
      <c r="CV11" s="264"/>
      <c r="CW11" s="264"/>
      <c r="CX11" s="269" t="str">
        <f t="shared" si="10"/>
        <v>-</v>
      </c>
      <c r="CY11" s="265"/>
      <c r="CZ11" s="265"/>
      <c r="DA11" s="265"/>
      <c r="DB11" s="265"/>
      <c r="DC11" s="265"/>
      <c r="DD11" s="265"/>
      <c r="DE11" s="265"/>
      <c r="DF11" s="265">
        <f t="shared" si="11"/>
        <v>0</v>
      </c>
      <c r="DG11" s="253"/>
      <c r="DH11" s="243">
        <v>3</v>
      </c>
    </row>
    <row r="12" spans="1:112">
      <c r="A12" s="254">
        <v>6</v>
      </c>
      <c r="B12" s="255"/>
      <c r="C12" s="255"/>
      <c r="D12" s="255"/>
      <c r="E12" s="256"/>
      <c r="F12" s="256"/>
      <c r="G12" s="255"/>
      <c r="H12" s="255"/>
      <c r="I12" s="255"/>
      <c r="J12" s="255"/>
      <c r="K12" s="255"/>
      <c r="L12" s="255"/>
      <c r="M12" s="256"/>
      <c r="N12" s="255"/>
      <c r="O12" s="255"/>
      <c r="P12" s="255"/>
      <c r="Q12" s="255"/>
      <c r="R12" s="255" t="s">
        <v>510</v>
      </c>
      <c r="S12" s="255"/>
      <c r="T12" s="255"/>
      <c r="U12" s="255"/>
      <c r="V12" s="255"/>
      <c r="W12" s="255"/>
      <c r="X12" s="255"/>
      <c r="Y12" s="255"/>
      <c r="Z12" s="255"/>
      <c r="AA12" s="254"/>
      <c r="AB12" s="255"/>
      <c r="AC12" s="255"/>
      <c r="AD12" s="255"/>
      <c r="AE12" s="254"/>
      <c r="AF12" s="256"/>
      <c r="AG12" s="256"/>
      <c r="AH12" s="255"/>
      <c r="AI12" s="256"/>
      <c r="AJ12" s="257"/>
      <c r="AK12" s="255"/>
      <c r="AL12" s="255"/>
      <c r="AM12" s="255"/>
      <c r="AN12" s="164" t="str">
        <f t="shared" si="0"/>
        <v>-</v>
      </c>
      <c r="AO12" s="255"/>
      <c r="AP12" s="255"/>
      <c r="AQ12" s="255"/>
      <c r="AR12" s="268" t="str">
        <f t="shared" si="1"/>
        <v>-</v>
      </c>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8"/>
      <c r="BS12" s="259"/>
      <c r="BT12" s="255"/>
      <c r="BU12" s="255"/>
      <c r="BV12" s="255"/>
      <c r="BW12" s="255"/>
      <c r="BX12" s="255"/>
      <c r="BY12" s="255"/>
      <c r="BZ12" s="255"/>
      <c r="CA12" s="260" t="e">
        <v>#N/A</v>
      </c>
      <c r="CB12" s="260">
        <v>0</v>
      </c>
      <c r="CC12" s="260">
        <v>0</v>
      </c>
      <c r="CD12" s="261" t="s">
        <v>511</v>
      </c>
      <c r="CE12" s="261" t="s">
        <v>512</v>
      </c>
      <c r="CF12" s="261" t="s">
        <v>512</v>
      </c>
      <c r="CG12" s="261" t="s">
        <v>512</v>
      </c>
      <c r="CH12" s="262">
        <f t="shared" si="2"/>
        <v>0</v>
      </c>
      <c r="CI12" s="262">
        <f t="shared" si="3"/>
        <v>0</v>
      </c>
      <c r="CJ12" s="262">
        <f t="shared" si="4"/>
        <v>0</v>
      </c>
      <c r="CK12" s="262">
        <f t="shared" si="5"/>
        <v>0</v>
      </c>
      <c r="CL12" s="262">
        <f t="shared" si="6"/>
        <v>0</v>
      </c>
      <c r="CM12" s="262">
        <f t="shared" si="7"/>
        <v>0</v>
      </c>
      <c r="CN12" s="262">
        <f t="shared" si="8"/>
        <v>0</v>
      </c>
      <c r="CO12" s="259"/>
      <c r="CP12" s="263"/>
      <c r="CQ12" s="264"/>
      <c r="CR12" s="264"/>
      <c r="CS12" s="264"/>
      <c r="CT12" s="174" t="str">
        <f t="shared" si="9"/>
        <v>-</v>
      </c>
      <c r="CU12" s="264"/>
      <c r="CV12" s="264"/>
      <c r="CW12" s="264"/>
      <c r="CX12" s="269" t="str">
        <f t="shared" si="10"/>
        <v>-</v>
      </c>
      <c r="CY12" s="265"/>
      <c r="CZ12" s="265"/>
      <c r="DA12" s="265"/>
      <c r="DB12" s="265"/>
      <c r="DC12" s="265"/>
      <c r="DD12" s="265"/>
      <c r="DE12" s="265"/>
      <c r="DF12" s="265">
        <f t="shared" si="11"/>
        <v>0</v>
      </c>
      <c r="DG12" s="253"/>
      <c r="DH12" s="243">
        <v>4</v>
      </c>
    </row>
    <row r="13" spans="1:112">
      <c r="A13" s="254">
        <v>7</v>
      </c>
      <c r="B13" s="255"/>
      <c r="C13" s="255"/>
      <c r="D13" s="255"/>
      <c r="E13" s="256"/>
      <c r="F13" s="256"/>
      <c r="G13" s="255"/>
      <c r="H13" s="255"/>
      <c r="I13" s="255"/>
      <c r="J13" s="255"/>
      <c r="K13" s="255"/>
      <c r="L13" s="255"/>
      <c r="M13" s="256"/>
      <c r="N13" s="255"/>
      <c r="O13" s="255"/>
      <c r="P13" s="255"/>
      <c r="Q13" s="255"/>
      <c r="R13" s="255" t="s">
        <v>510</v>
      </c>
      <c r="S13" s="255"/>
      <c r="T13" s="255"/>
      <c r="U13" s="255"/>
      <c r="V13" s="255"/>
      <c r="W13" s="255"/>
      <c r="X13" s="255"/>
      <c r="Y13" s="255"/>
      <c r="Z13" s="255"/>
      <c r="AA13" s="254"/>
      <c r="AB13" s="255"/>
      <c r="AC13" s="255"/>
      <c r="AD13" s="255"/>
      <c r="AE13" s="254"/>
      <c r="AF13" s="256"/>
      <c r="AG13" s="256"/>
      <c r="AH13" s="255"/>
      <c r="AI13" s="256"/>
      <c r="AJ13" s="257"/>
      <c r="AK13" s="255"/>
      <c r="AL13" s="255"/>
      <c r="AM13" s="255"/>
      <c r="AN13" s="164" t="str">
        <f t="shared" si="0"/>
        <v>-</v>
      </c>
      <c r="AO13" s="255"/>
      <c r="AP13" s="255"/>
      <c r="AQ13" s="255"/>
      <c r="AR13" s="268" t="str">
        <f t="shared" si="1"/>
        <v>-</v>
      </c>
      <c r="AS13" s="255"/>
      <c r="AT13" s="255"/>
      <c r="AU13" s="255"/>
      <c r="AV13" s="255"/>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8"/>
      <c r="BS13" s="259"/>
      <c r="BT13" s="255"/>
      <c r="BU13" s="255"/>
      <c r="BV13" s="255"/>
      <c r="BW13" s="255"/>
      <c r="BX13" s="255"/>
      <c r="BY13" s="255"/>
      <c r="BZ13" s="255"/>
      <c r="CA13" s="260" t="e">
        <v>#N/A</v>
      </c>
      <c r="CB13" s="260">
        <v>0</v>
      </c>
      <c r="CC13" s="260">
        <v>0</v>
      </c>
      <c r="CD13" s="261" t="s">
        <v>511</v>
      </c>
      <c r="CE13" s="261" t="s">
        <v>512</v>
      </c>
      <c r="CF13" s="261" t="s">
        <v>512</v>
      </c>
      <c r="CG13" s="261" t="s">
        <v>512</v>
      </c>
      <c r="CH13" s="262">
        <f t="shared" si="2"/>
        <v>0</v>
      </c>
      <c r="CI13" s="262">
        <f t="shared" si="3"/>
        <v>0</v>
      </c>
      <c r="CJ13" s="262">
        <f t="shared" si="4"/>
        <v>0</v>
      </c>
      <c r="CK13" s="262">
        <f t="shared" si="5"/>
        <v>0</v>
      </c>
      <c r="CL13" s="262">
        <f t="shared" si="6"/>
        <v>0</v>
      </c>
      <c r="CM13" s="262">
        <f t="shared" si="7"/>
        <v>0</v>
      </c>
      <c r="CN13" s="262">
        <f t="shared" si="8"/>
        <v>0</v>
      </c>
      <c r="CO13" s="259"/>
      <c r="CP13" s="263"/>
      <c r="CQ13" s="264"/>
      <c r="CR13" s="264"/>
      <c r="CS13" s="264"/>
      <c r="CT13" s="174" t="str">
        <f t="shared" si="9"/>
        <v>-</v>
      </c>
      <c r="CU13" s="264"/>
      <c r="CV13" s="264"/>
      <c r="CW13" s="264"/>
      <c r="CX13" s="269" t="str">
        <f t="shared" si="10"/>
        <v>-</v>
      </c>
      <c r="CY13" s="265"/>
      <c r="CZ13" s="265"/>
      <c r="DA13" s="265"/>
      <c r="DB13" s="265"/>
      <c r="DC13" s="265"/>
      <c r="DD13" s="265"/>
      <c r="DE13" s="265"/>
      <c r="DF13" s="265">
        <f t="shared" si="11"/>
        <v>0</v>
      </c>
      <c r="DG13" s="253"/>
      <c r="DH13" s="243">
        <v>7</v>
      </c>
    </row>
    <row r="14" spans="1:112">
      <c r="A14" s="254">
        <v>8</v>
      </c>
      <c r="B14" s="255"/>
      <c r="C14" s="255"/>
      <c r="D14" s="255"/>
      <c r="E14" s="256"/>
      <c r="F14" s="256"/>
      <c r="G14" s="255"/>
      <c r="H14" s="255"/>
      <c r="I14" s="255"/>
      <c r="J14" s="255"/>
      <c r="K14" s="255"/>
      <c r="L14" s="255"/>
      <c r="M14" s="256"/>
      <c r="N14" s="255"/>
      <c r="O14" s="255"/>
      <c r="P14" s="255"/>
      <c r="Q14" s="255"/>
      <c r="R14" s="255" t="s">
        <v>510</v>
      </c>
      <c r="S14" s="255"/>
      <c r="T14" s="255"/>
      <c r="U14" s="255"/>
      <c r="V14" s="255"/>
      <c r="W14" s="255"/>
      <c r="X14" s="255"/>
      <c r="Y14" s="255"/>
      <c r="Z14" s="255"/>
      <c r="AA14" s="254"/>
      <c r="AB14" s="255"/>
      <c r="AC14" s="255"/>
      <c r="AD14" s="255"/>
      <c r="AE14" s="254"/>
      <c r="AF14" s="256"/>
      <c r="AG14" s="256"/>
      <c r="AH14" s="255"/>
      <c r="AI14" s="256"/>
      <c r="AJ14" s="257"/>
      <c r="AK14" s="255"/>
      <c r="AL14" s="255"/>
      <c r="AM14" s="255"/>
      <c r="AN14" s="164" t="str">
        <f t="shared" si="0"/>
        <v>-</v>
      </c>
      <c r="AO14" s="255"/>
      <c r="AP14" s="255"/>
      <c r="AQ14" s="255"/>
      <c r="AR14" s="268" t="str">
        <f t="shared" si="1"/>
        <v>-</v>
      </c>
      <c r="AS14" s="255"/>
      <c r="AT14" s="255"/>
      <c r="AU14" s="255"/>
      <c r="AV14" s="255"/>
      <c r="AW14" s="255"/>
      <c r="AX14" s="255"/>
      <c r="AY14" s="255"/>
      <c r="AZ14" s="255"/>
      <c r="BA14" s="255"/>
      <c r="BB14" s="255"/>
      <c r="BC14" s="255"/>
      <c r="BD14" s="255"/>
      <c r="BE14" s="255"/>
      <c r="BF14" s="255"/>
      <c r="BG14" s="255"/>
      <c r="BH14" s="255"/>
      <c r="BI14" s="255"/>
      <c r="BJ14" s="255"/>
      <c r="BK14" s="255"/>
      <c r="BL14" s="255"/>
      <c r="BM14" s="255"/>
      <c r="BN14" s="255"/>
      <c r="BO14" s="255"/>
      <c r="BP14" s="255"/>
      <c r="BQ14" s="255"/>
      <c r="BR14" s="258"/>
      <c r="BS14" s="259"/>
      <c r="BT14" s="255"/>
      <c r="BU14" s="255"/>
      <c r="BV14" s="255"/>
      <c r="BW14" s="255"/>
      <c r="BX14" s="255"/>
      <c r="BY14" s="255"/>
      <c r="BZ14" s="255"/>
      <c r="CA14" s="260" t="e">
        <v>#N/A</v>
      </c>
      <c r="CB14" s="260">
        <v>0</v>
      </c>
      <c r="CC14" s="260">
        <v>0</v>
      </c>
      <c r="CD14" s="261" t="s">
        <v>511</v>
      </c>
      <c r="CE14" s="261" t="s">
        <v>512</v>
      </c>
      <c r="CF14" s="261" t="s">
        <v>512</v>
      </c>
      <c r="CG14" s="261" t="s">
        <v>512</v>
      </c>
      <c r="CH14" s="262">
        <f t="shared" si="2"/>
        <v>0</v>
      </c>
      <c r="CI14" s="262">
        <f t="shared" si="3"/>
        <v>0</v>
      </c>
      <c r="CJ14" s="262">
        <f t="shared" si="4"/>
        <v>0</v>
      </c>
      <c r="CK14" s="262">
        <f t="shared" si="5"/>
        <v>0</v>
      </c>
      <c r="CL14" s="262">
        <f t="shared" si="6"/>
        <v>0</v>
      </c>
      <c r="CM14" s="262">
        <f t="shared" si="7"/>
        <v>0</v>
      </c>
      <c r="CN14" s="262">
        <f t="shared" si="8"/>
        <v>0</v>
      </c>
      <c r="CO14" s="259"/>
      <c r="CP14" s="263"/>
      <c r="CQ14" s="264"/>
      <c r="CR14" s="264"/>
      <c r="CS14" s="264"/>
      <c r="CT14" s="174" t="str">
        <f t="shared" si="9"/>
        <v>-</v>
      </c>
      <c r="CU14" s="264"/>
      <c r="CV14" s="264"/>
      <c r="CW14" s="264"/>
      <c r="CX14" s="269" t="str">
        <f t="shared" si="10"/>
        <v>-</v>
      </c>
      <c r="CY14" s="265"/>
      <c r="CZ14" s="265"/>
      <c r="DA14" s="265"/>
      <c r="DB14" s="265"/>
      <c r="DC14" s="265"/>
      <c r="DD14" s="265"/>
      <c r="DE14" s="265"/>
      <c r="DF14" s="265">
        <f t="shared" si="11"/>
        <v>0</v>
      </c>
      <c r="DG14" s="253"/>
      <c r="DH14" s="243">
        <v>8</v>
      </c>
    </row>
    <row r="15" spans="1:112">
      <c r="A15" s="254">
        <v>9</v>
      </c>
      <c r="B15" s="255"/>
      <c r="C15" s="255"/>
      <c r="D15" s="255"/>
      <c r="E15" s="256"/>
      <c r="F15" s="256"/>
      <c r="G15" s="255"/>
      <c r="H15" s="255"/>
      <c r="I15" s="255"/>
      <c r="J15" s="255"/>
      <c r="K15" s="255"/>
      <c r="L15" s="255"/>
      <c r="M15" s="256"/>
      <c r="N15" s="255"/>
      <c r="O15" s="255"/>
      <c r="P15" s="255"/>
      <c r="Q15" s="255"/>
      <c r="R15" s="255" t="s">
        <v>510</v>
      </c>
      <c r="S15" s="255"/>
      <c r="T15" s="255"/>
      <c r="U15" s="255"/>
      <c r="V15" s="255"/>
      <c r="W15" s="255"/>
      <c r="X15" s="255"/>
      <c r="Y15" s="255"/>
      <c r="Z15" s="255"/>
      <c r="AA15" s="254"/>
      <c r="AB15" s="255"/>
      <c r="AC15" s="255"/>
      <c r="AD15" s="255"/>
      <c r="AE15" s="254"/>
      <c r="AF15" s="256"/>
      <c r="AG15" s="256"/>
      <c r="AH15" s="255"/>
      <c r="AI15" s="256"/>
      <c r="AJ15" s="257"/>
      <c r="AK15" s="255"/>
      <c r="AL15" s="255"/>
      <c r="AM15" s="255"/>
      <c r="AN15" s="164" t="str">
        <f t="shared" si="0"/>
        <v>-</v>
      </c>
      <c r="AO15" s="255"/>
      <c r="AP15" s="255"/>
      <c r="AQ15" s="255"/>
      <c r="AR15" s="268" t="str">
        <f t="shared" si="1"/>
        <v>-</v>
      </c>
      <c r="AS15" s="255"/>
      <c r="AT15" s="255"/>
      <c r="AU15" s="255"/>
      <c r="AV15" s="255"/>
      <c r="AW15" s="255"/>
      <c r="AX15" s="255"/>
      <c r="AY15" s="255"/>
      <c r="AZ15" s="255"/>
      <c r="BA15" s="255"/>
      <c r="BB15" s="255"/>
      <c r="BC15" s="255"/>
      <c r="BD15" s="255"/>
      <c r="BE15" s="255"/>
      <c r="BF15" s="255"/>
      <c r="BG15" s="255"/>
      <c r="BH15" s="255"/>
      <c r="BI15" s="255"/>
      <c r="BJ15" s="255"/>
      <c r="BK15" s="255"/>
      <c r="BL15" s="255"/>
      <c r="BM15" s="255"/>
      <c r="BN15" s="255"/>
      <c r="BO15" s="255"/>
      <c r="BP15" s="255"/>
      <c r="BQ15" s="255"/>
      <c r="BR15" s="258"/>
      <c r="BS15" s="259"/>
      <c r="BT15" s="255"/>
      <c r="BU15" s="255"/>
      <c r="BV15" s="255"/>
      <c r="BW15" s="255"/>
      <c r="BX15" s="255"/>
      <c r="BY15" s="255"/>
      <c r="BZ15" s="255"/>
      <c r="CA15" s="260" t="e">
        <v>#N/A</v>
      </c>
      <c r="CB15" s="260">
        <v>0</v>
      </c>
      <c r="CC15" s="260">
        <v>0</v>
      </c>
      <c r="CD15" s="261" t="s">
        <v>511</v>
      </c>
      <c r="CE15" s="261" t="s">
        <v>512</v>
      </c>
      <c r="CF15" s="261" t="s">
        <v>512</v>
      </c>
      <c r="CG15" s="261" t="s">
        <v>512</v>
      </c>
      <c r="CH15" s="262">
        <f t="shared" si="2"/>
        <v>0</v>
      </c>
      <c r="CI15" s="262">
        <f t="shared" si="3"/>
        <v>0</v>
      </c>
      <c r="CJ15" s="262">
        <f t="shared" si="4"/>
        <v>0</v>
      </c>
      <c r="CK15" s="262">
        <f t="shared" si="5"/>
        <v>0</v>
      </c>
      <c r="CL15" s="262">
        <f t="shared" si="6"/>
        <v>0</v>
      </c>
      <c r="CM15" s="262">
        <f t="shared" si="7"/>
        <v>0</v>
      </c>
      <c r="CN15" s="262">
        <f t="shared" si="8"/>
        <v>0</v>
      </c>
      <c r="CO15" s="259"/>
      <c r="CP15" s="263"/>
      <c r="CQ15" s="264"/>
      <c r="CR15" s="264"/>
      <c r="CS15" s="264"/>
      <c r="CT15" s="174" t="str">
        <f t="shared" si="9"/>
        <v>-</v>
      </c>
      <c r="CU15" s="264"/>
      <c r="CV15" s="264"/>
      <c r="CW15" s="264"/>
      <c r="CX15" s="269" t="str">
        <f t="shared" si="10"/>
        <v>-</v>
      </c>
      <c r="CY15" s="265"/>
      <c r="CZ15" s="265"/>
      <c r="DA15" s="265"/>
      <c r="DB15" s="265"/>
      <c r="DC15" s="265"/>
      <c r="DD15" s="265"/>
      <c r="DE15" s="265"/>
      <c r="DF15" s="265">
        <f t="shared" si="11"/>
        <v>0</v>
      </c>
      <c r="DG15" s="253"/>
      <c r="DH15" s="243">
        <v>9</v>
      </c>
    </row>
    <row r="16" spans="1:112">
      <c r="A16" s="254">
        <v>10</v>
      </c>
      <c r="B16" s="255"/>
      <c r="C16" s="255"/>
      <c r="D16" s="255"/>
      <c r="E16" s="256"/>
      <c r="F16" s="256"/>
      <c r="G16" s="255"/>
      <c r="H16" s="255"/>
      <c r="I16" s="255"/>
      <c r="J16" s="255"/>
      <c r="K16" s="255"/>
      <c r="L16" s="255"/>
      <c r="M16" s="256"/>
      <c r="N16" s="255"/>
      <c r="O16" s="255"/>
      <c r="P16" s="255"/>
      <c r="Q16" s="255"/>
      <c r="R16" s="255" t="s">
        <v>510</v>
      </c>
      <c r="S16" s="255"/>
      <c r="T16" s="255"/>
      <c r="U16" s="255"/>
      <c r="V16" s="255"/>
      <c r="W16" s="255"/>
      <c r="X16" s="255"/>
      <c r="Y16" s="255"/>
      <c r="Z16" s="255"/>
      <c r="AA16" s="254"/>
      <c r="AB16" s="255"/>
      <c r="AC16" s="255"/>
      <c r="AD16" s="255"/>
      <c r="AE16" s="254"/>
      <c r="AF16" s="256"/>
      <c r="AG16" s="256"/>
      <c r="AH16" s="255"/>
      <c r="AI16" s="256"/>
      <c r="AJ16" s="257"/>
      <c r="AK16" s="255"/>
      <c r="AL16" s="255"/>
      <c r="AM16" s="255"/>
      <c r="AN16" s="164" t="str">
        <f t="shared" si="0"/>
        <v>-</v>
      </c>
      <c r="AO16" s="255"/>
      <c r="AP16" s="255"/>
      <c r="AQ16" s="255"/>
      <c r="AR16" s="268" t="str">
        <f t="shared" si="1"/>
        <v>-</v>
      </c>
      <c r="AS16" s="255"/>
      <c r="AT16" s="255"/>
      <c r="AU16" s="255"/>
      <c r="AV16" s="255"/>
      <c r="AW16" s="255"/>
      <c r="AX16" s="255"/>
      <c r="AY16" s="255"/>
      <c r="AZ16" s="255"/>
      <c r="BA16" s="255"/>
      <c r="BB16" s="255"/>
      <c r="BC16" s="255"/>
      <c r="BD16" s="255"/>
      <c r="BE16" s="255"/>
      <c r="BF16" s="255"/>
      <c r="BG16" s="255"/>
      <c r="BH16" s="255"/>
      <c r="BI16" s="255"/>
      <c r="BJ16" s="255"/>
      <c r="BK16" s="255"/>
      <c r="BL16" s="255"/>
      <c r="BM16" s="255"/>
      <c r="BN16" s="255"/>
      <c r="BO16" s="255"/>
      <c r="BP16" s="255"/>
      <c r="BQ16" s="255"/>
      <c r="BR16" s="258"/>
      <c r="BS16" s="259"/>
      <c r="BT16" s="255"/>
      <c r="BU16" s="255"/>
      <c r="BV16" s="255"/>
      <c r="BW16" s="255"/>
      <c r="BX16" s="255"/>
      <c r="BY16" s="255"/>
      <c r="BZ16" s="255"/>
      <c r="CA16" s="260" t="e">
        <v>#N/A</v>
      </c>
      <c r="CB16" s="260">
        <v>0</v>
      </c>
      <c r="CC16" s="260">
        <v>0</v>
      </c>
      <c r="CD16" s="261" t="s">
        <v>511</v>
      </c>
      <c r="CE16" s="261" t="s">
        <v>512</v>
      </c>
      <c r="CF16" s="261" t="s">
        <v>512</v>
      </c>
      <c r="CG16" s="261" t="s">
        <v>512</v>
      </c>
      <c r="CH16" s="262">
        <f t="shared" si="2"/>
        <v>0</v>
      </c>
      <c r="CI16" s="262">
        <f t="shared" si="3"/>
        <v>0</v>
      </c>
      <c r="CJ16" s="262">
        <f t="shared" si="4"/>
        <v>0</v>
      </c>
      <c r="CK16" s="262">
        <f t="shared" si="5"/>
        <v>0</v>
      </c>
      <c r="CL16" s="262">
        <f t="shared" si="6"/>
        <v>0</v>
      </c>
      <c r="CM16" s="262">
        <f t="shared" si="7"/>
        <v>0</v>
      </c>
      <c r="CN16" s="262">
        <f t="shared" si="8"/>
        <v>0</v>
      </c>
      <c r="CO16" s="259"/>
      <c r="CP16" s="263"/>
      <c r="CQ16" s="264"/>
      <c r="CR16" s="264"/>
      <c r="CS16" s="264"/>
      <c r="CT16" s="174" t="str">
        <f t="shared" si="9"/>
        <v>-</v>
      </c>
      <c r="CU16" s="264"/>
      <c r="CV16" s="264"/>
      <c r="CW16" s="264"/>
      <c r="CX16" s="269" t="str">
        <f t="shared" si="10"/>
        <v>-</v>
      </c>
      <c r="CY16" s="265"/>
      <c r="CZ16" s="265"/>
      <c r="DA16" s="265"/>
      <c r="DB16" s="265"/>
      <c r="DC16" s="265"/>
      <c r="DD16" s="265"/>
      <c r="DE16" s="265"/>
      <c r="DF16" s="265">
        <f t="shared" si="11"/>
        <v>0</v>
      </c>
      <c r="DG16" s="253"/>
      <c r="DH16" s="243">
        <v>10</v>
      </c>
    </row>
    <row r="17" spans="1:112">
      <c r="A17" s="254">
        <v>11</v>
      </c>
      <c r="B17" s="255"/>
      <c r="C17" s="255"/>
      <c r="D17" s="255"/>
      <c r="E17" s="256"/>
      <c r="F17" s="256"/>
      <c r="G17" s="255"/>
      <c r="H17" s="255"/>
      <c r="I17" s="255"/>
      <c r="J17" s="255"/>
      <c r="K17" s="255"/>
      <c r="L17" s="255"/>
      <c r="M17" s="256"/>
      <c r="N17" s="255"/>
      <c r="O17" s="255"/>
      <c r="P17" s="255"/>
      <c r="Q17" s="255"/>
      <c r="R17" s="255" t="s">
        <v>510</v>
      </c>
      <c r="S17" s="255"/>
      <c r="T17" s="255"/>
      <c r="U17" s="255"/>
      <c r="V17" s="255"/>
      <c r="W17" s="255"/>
      <c r="X17" s="255"/>
      <c r="Y17" s="255"/>
      <c r="Z17" s="255"/>
      <c r="AA17" s="254"/>
      <c r="AB17" s="255"/>
      <c r="AC17" s="255"/>
      <c r="AD17" s="255"/>
      <c r="AE17" s="254"/>
      <c r="AF17" s="254"/>
      <c r="AG17" s="256"/>
      <c r="AH17" s="255"/>
      <c r="AI17" s="256"/>
      <c r="AJ17" s="257"/>
      <c r="AK17" s="255"/>
      <c r="AL17" s="255"/>
      <c r="AM17" s="255"/>
      <c r="AN17" s="164" t="str">
        <f t="shared" si="0"/>
        <v>-</v>
      </c>
      <c r="AO17" s="255"/>
      <c r="AP17" s="255"/>
      <c r="AQ17" s="255"/>
      <c r="AR17" s="268" t="str">
        <f t="shared" si="1"/>
        <v>-</v>
      </c>
      <c r="AS17" s="255"/>
      <c r="AT17" s="255"/>
      <c r="AU17" s="255"/>
      <c r="AV17" s="255"/>
      <c r="AW17" s="255"/>
      <c r="AX17" s="255"/>
      <c r="AY17" s="255"/>
      <c r="AZ17" s="255"/>
      <c r="BA17" s="255"/>
      <c r="BB17" s="255"/>
      <c r="BC17" s="255"/>
      <c r="BD17" s="255"/>
      <c r="BE17" s="255"/>
      <c r="BF17" s="255"/>
      <c r="BG17" s="255"/>
      <c r="BH17" s="255"/>
      <c r="BI17" s="255"/>
      <c r="BJ17" s="255"/>
      <c r="BK17" s="255"/>
      <c r="BL17" s="255"/>
      <c r="BM17" s="255"/>
      <c r="BN17" s="255"/>
      <c r="BO17" s="255"/>
      <c r="BP17" s="255"/>
      <c r="BQ17" s="255"/>
      <c r="BR17" s="258"/>
      <c r="BS17" s="259"/>
      <c r="BT17" s="255"/>
      <c r="BU17" s="255"/>
      <c r="BV17" s="255"/>
      <c r="BW17" s="255"/>
      <c r="BX17" s="255"/>
      <c r="BY17" s="255"/>
      <c r="BZ17" s="255"/>
      <c r="CA17" s="260" t="e">
        <v>#N/A</v>
      </c>
      <c r="CB17" s="260">
        <v>0</v>
      </c>
      <c r="CC17" s="260">
        <v>0</v>
      </c>
      <c r="CD17" s="261" t="s">
        <v>511</v>
      </c>
      <c r="CE17" s="261" t="s">
        <v>512</v>
      </c>
      <c r="CF17" s="261" t="s">
        <v>512</v>
      </c>
      <c r="CG17" s="261" t="s">
        <v>512</v>
      </c>
      <c r="CH17" s="262">
        <f t="shared" si="2"/>
        <v>0</v>
      </c>
      <c r="CI17" s="262">
        <f t="shared" si="3"/>
        <v>0</v>
      </c>
      <c r="CJ17" s="262">
        <f t="shared" si="4"/>
        <v>0</v>
      </c>
      <c r="CK17" s="262">
        <f t="shared" si="5"/>
        <v>0</v>
      </c>
      <c r="CL17" s="262">
        <f t="shared" si="6"/>
        <v>0</v>
      </c>
      <c r="CM17" s="262">
        <f t="shared" si="7"/>
        <v>0</v>
      </c>
      <c r="CN17" s="262">
        <f t="shared" si="8"/>
        <v>0</v>
      </c>
      <c r="CO17" s="259"/>
      <c r="CP17" s="263"/>
      <c r="CQ17" s="264"/>
      <c r="CR17" s="264"/>
      <c r="CS17" s="264"/>
      <c r="CT17" s="174" t="str">
        <f t="shared" si="9"/>
        <v>-</v>
      </c>
      <c r="CU17" s="264"/>
      <c r="CV17" s="264"/>
      <c r="CW17" s="264"/>
      <c r="CX17" s="269" t="str">
        <f t="shared" si="10"/>
        <v>-</v>
      </c>
      <c r="CY17" s="265"/>
      <c r="CZ17" s="265"/>
      <c r="DA17" s="265"/>
      <c r="DB17" s="265"/>
      <c r="DC17" s="265"/>
      <c r="DD17" s="265"/>
      <c r="DE17" s="265"/>
      <c r="DF17" s="265">
        <f t="shared" si="11"/>
        <v>0</v>
      </c>
      <c r="DG17" s="253"/>
      <c r="DH17" s="243">
        <v>11</v>
      </c>
    </row>
    <row r="18" spans="1:112">
      <c r="A18" s="254">
        <v>12</v>
      </c>
      <c r="B18" s="255"/>
      <c r="C18" s="255"/>
      <c r="D18" s="255"/>
      <c r="E18" s="256"/>
      <c r="F18" s="256"/>
      <c r="G18" s="255"/>
      <c r="H18" s="255"/>
      <c r="I18" s="255"/>
      <c r="J18" s="255"/>
      <c r="K18" s="255"/>
      <c r="L18" s="255"/>
      <c r="M18" s="256"/>
      <c r="N18" s="255"/>
      <c r="O18" s="255"/>
      <c r="P18" s="255"/>
      <c r="Q18" s="255"/>
      <c r="R18" s="255" t="s">
        <v>510</v>
      </c>
      <c r="S18" s="255"/>
      <c r="T18" s="255"/>
      <c r="U18" s="255"/>
      <c r="V18" s="255"/>
      <c r="W18" s="255"/>
      <c r="X18" s="255"/>
      <c r="Y18" s="255"/>
      <c r="Z18" s="255"/>
      <c r="AA18" s="254"/>
      <c r="AB18" s="255"/>
      <c r="AC18" s="255"/>
      <c r="AD18" s="255"/>
      <c r="AE18" s="254"/>
      <c r="AF18" s="254"/>
      <c r="AG18" s="256"/>
      <c r="AH18" s="255"/>
      <c r="AI18" s="256"/>
      <c r="AJ18" s="257"/>
      <c r="AK18" s="255"/>
      <c r="AL18" s="255"/>
      <c r="AM18" s="255"/>
      <c r="AN18" s="164" t="str">
        <f t="shared" si="0"/>
        <v>-</v>
      </c>
      <c r="AO18" s="255"/>
      <c r="AP18" s="255"/>
      <c r="AQ18" s="255"/>
      <c r="AR18" s="268" t="str">
        <f t="shared" si="1"/>
        <v>-</v>
      </c>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8"/>
      <c r="BS18" s="259"/>
      <c r="BT18" s="255"/>
      <c r="BU18" s="255"/>
      <c r="BV18" s="255"/>
      <c r="BW18" s="255"/>
      <c r="BX18" s="255"/>
      <c r="BY18" s="255"/>
      <c r="BZ18" s="255"/>
      <c r="CA18" s="260" t="e">
        <v>#N/A</v>
      </c>
      <c r="CB18" s="260">
        <v>0</v>
      </c>
      <c r="CC18" s="260">
        <v>0</v>
      </c>
      <c r="CD18" s="261" t="s">
        <v>511</v>
      </c>
      <c r="CE18" s="261" t="s">
        <v>512</v>
      </c>
      <c r="CF18" s="261" t="s">
        <v>512</v>
      </c>
      <c r="CG18" s="261" t="s">
        <v>512</v>
      </c>
      <c r="CH18" s="262">
        <f t="shared" si="2"/>
        <v>0</v>
      </c>
      <c r="CI18" s="262">
        <f t="shared" si="3"/>
        <v>0</v>
      </c>
      <c r="CJ18" s="262">
        <f t="shared" si="4"/>
        <v>0</v>
      </c>
      <c r="CK18" s="262">
        <f t="shared" si="5"/>
        <v>0</v>
      </c>
      <c r="CL18" s="262">
        <f t="shared" si="6"/>
        <v>0</v>
      </c>
      <c r="CM18" s="262">
        <f t="shared" si="7"/>
        <v>0</v>
      </c>
      <c r="CN18" s="262">
        <f t="shared" si="8"/>
        <v>0</v>
      </c>
      <c r="CO18" s="259"/>
      <c r="CP18" s="263"/>
      <c r="CQ18" s="264"/>
      <c r="CR18" s="264"/>
      <c r="CS18" s="264"/>
      <c r="CT18" s="174" t="str">
        <f t="shared" si="9"/>
        <v>-</v>
      </c>
      <c r="CU18" s="264"/>
      <c r="CV18" s="264"/>
      <c r="CW18" s="264"/>
      <c r="CX18" s="269" t="str">
        <f t="shared" si="10"/>
        <v>-</v>
      </c>
      <c r="CY18" s="265"/>
      <c r="CZ18" s="265"/>
      <c r="DA18" s="265"/>
      <c r="DB18" s="266"/>
      <c r="DC18" s="266"/>
      <c r="DD18" s="266"/>
      <c r="DE18" s="266"/>
      <c r="DF18" s="265">
        <f t="shared" si="11"/>
        <v>0</v>
      </c>
      <c r="DG18" s="253"/>
      <c r="DH18" s="243">
        <v>12</v>
      </c>
    </row>
    <row r="19" spans="1:112">
      <c r="A19" s="254">
        <v>13</v>
      </c>
      <c r="B19" s="255"/>
      <c r="C19" s="255"/>
      <c r="D19" s="255"/>
      <c r="E19" s="256"/>
      <c r="F19" s="256"/>
      <c r="G19" s="255"/>
      <c r="H19" s="255"/>
      <c r="I19" s="255"/>
      <c r="J19" s="255"/>
      <c r="K19" s="255"/>
      <c r="L19" s="255"/>
      <c r="M19" s="256"/>
      <c r="N19" s="255"/>
      <c r="O19" s="255"/>
      <c r="P19" s="255"/>
      <c r="Q19" s="255"/>
      <c r="R19" s="255" t="s">
        <v>510</v>
      </c>
      <c r="S19" s="255"/>
      <c r="T19" s="255"/>
      <c r="U19" s="255"/>
      <c r="V19" s="255"/>
      <c r="W19" s="255"/>
      <c r="X19" s="255"/>
      <c r="Y19" s="255"/>
      <c r="Z19" s="255"/>
      <c r="AA19" s="254"/>
      <c r="AB19" s="255"/>
      <c r="AC19" s="255"/>
      <c r="AD19" s="255"/>
      <c r="AE19" s="254"/>
      <c r="AF19" s="254"/>
      <c r="AG19" s="256"/>
      <c r="AH19" s="255"/>
      <c r="AI19" s="256"/>
      <c r="AJ19" s="257"/>
      <c r="AK19" s="255"/>
      <c r="AL19" s="255"/>
      <c r="AM19" s="255"/>
      <c r="AN19" s="164" t="str">
        <f t="shared" si="0"/>
        <v>-</v>
      </c>
      <c r="AO19" s="255"/>
      <c r="AP19" s="255"/>
      <c r="AQ19" s="255"/>
      <c r="AR19" s="268" t="str">
        <f t="shared" si="1"/>
        <v>-</v>
      </c>
      <c r="AS19" s="255"/>
      <c r="AT19" s="255"/>
      <c r="AU19" s="255"/>
      <c r="AV19" s="255"/>
      <c r="AW19" s="255"/>
      <c r="AX19" s="255"/>
      <c r="AY19" s="255"/>
      <c r="AZ19" s="255"/>
      <c r="BA19" s="255"/>
      <c r="BB19" s="255"/>
      <c r="BC19" s="255"/>
      <c r="BD19" s="255"/>
      <c r="BE19" s="255"/>
      <c r="BF19" s="255"/>
      <c r="BG19" s="255"/>
      <c r="BH19" s="255"/>
      <c r="BI19" s="255"/>
      <c r="BJ19" s="255"/>
      <c r="BK19" s="255"/>
      <c r="BL19" s="255"/>
      <c r="BM19" s="255"/>
      <c r="BN19" s="255"/>
      <c r="BO19" s="255"/>
      <c r="BP19" s="255"/>
      <c r="BQ19" s="255"/>
      <c r="BR19" s="258"/>
      <c r="BS19" s="259"/>
      <c r="BT19" s="255"/>
      <c r="BU19" s="255"/>
      <c r="BV19" s="255"/>
      <c r="BW19" s="255"/>
      <c r="BX19" s="255"/>
      <c r="BY19" s="255"/>
      <c r="BZ19" s="255"/>
      <c r="CA19" s="260" t="e">
        <v>#N/A</v>
      </c>
      <c r="CB19" s="260">
        <v>0</v>
      </c>
      <c r="CC19" s="260">
        <v>0</v>
      </c>
      <c r="CD19" s="261" t="s">
        <v>511</v>
      </c>
      <c r="CE19" s="261" t="s">
        <v>512</v>
      </c>
      <c r="CF19" s="261" t="s">
        <v>512</v>
      </c>
      <c r="CG19" s="261" t="s">
        <v>512</v>
      </c>
      <c r="CH19" s="262">
        <f t="shared" si="2"/>
        <v>0</v>
      </c>
      <c r="CI19" s="262">
        <f t="shared" si="3"/>
        <v>0</v>
      </c>
      <c r="CJ19" s="262">
        <f t="shared" si="4"/>
        <v>0</v>
      </c>
      <c r="CK19" s="262">
        <f t="shared" si="5"/>
        <v>0</v>
      </c>
      <c r="CL19" s="262">
        <f t="shared" si="6"/>
        <v>0</v>
      </c>
      <c r="CM19" s="262">
        <f t="shared" si="7"/>
        <v>0</v>
      </c>
      <c r="CN19" s="262">
        <f t="shared" si="8"/>
        <v>0</v>
      </c>
      <c r="CO19" s="259"/>
      <c r="CP19" s="263"/>
      <c r="CQ19" s="264"/>
      <c r="CR19" s="264"/>
      <c r="CS19" s="264"/>
      <c r="CT19" s="174" t="str">
        <f t="shared" si="9"/>
        <v>-</v>
      </c>
      <c r="CU19" s="264"/>
      <c r="CV19" s="264"/>
      <c r="CW19" s="264"/>
      <c r="CX19" s="269" t="str">
        <f t="shared" si="10"/>
        <v>-</v>
      </c>
      <c r="CY19" s="265"/>
      <c r="CZ19" s="265"/>
      <c r="DA19" s="265"/>
      <c r="DB19" s="265"/>
      <c r="DC19" s="265"/>
      <c r="DD19" s="265"/>
      <c r="DE19" s="265"/>
      <c r="DF19" s="265">
        <f t="shared" si="11"/>
        <v>0</v>
      </c>
      <c r="DG19" s="253"/>
      <c r="DH19" s="243">
        <v>13</v>
      </c>
    </row>
    <row r="20" spans="1:112">
      <c r="A20" s="254">
        <v>14</v>
      </c>
      <c r="B20" s="255"/>
      <c r="C20" s="255"/>
      <c r="D20" s="255"/>
      <c r="E20" s="256"/>
      <c r="F20" s="256"/>
      <c r="G20" s="255"/>
      <c r="H20" s="255"/>
      <c r="I20" s="255"/>
      <c r="J20" s="255"/>
      <c r="K20" s="255"/>
      <c r="L20" s="255"/>
      <c r="M20" s="256"/>
      <c r="N20" s="255"/>
      <c r="O20" s="255"/>
      <c r="P20" s="255"/>
      <c r="Q20" s="255"/>
      <c r="R20" s="255" t="s">
        <v>510</v>
      </c>
      <c r="S20" s="255"/>
      <c r="T20" s="255"/>
      <c r="U20" s="255"/>
      <c r="V20" s="255"/>
      <c r="W20" s="255"/>
      <c r="X20" s="255"/>
      <c r="Y20" s="255"/>
      <c r="Z20" s="255"/>
      <c r="AA20" s="254"/>
      <c r="AB20" s="255"/>
      <c r="AC20" s="255"/>
      <c r="AD20" s="255"/>
      <c r="AE20" s="254"/>
      <c r="AF20" s="254"/>
      <c r="AG20" s="256"/>
      <c r="AH20" s="255"/>
      <c r="AI20" s="256"/>
      <c r="AJ20" s="257"/>
      <c r="AK20" s="255"/>
      <c r="AL20" s="255"/>
      <c r="AM20" s="255"/>
      <c r="AN20" s="164" t="str">
        <f t="shared" si="0"/>
        <v>-</v>
      </c>
      <c r="AO20" s="255"/>
      <c r="AP20" s="255"/>
      <c r="AQ20" s="255"/>
      <c r="AR20" s="268" t="str">
        <f t="shared" si="1"/>
        <v>-</v>
      </c>
      <c r="AS20" s="255"/>
      <c r="AT20" s="255"/>
      <c r="AU20" s="255"/>
      <c r="AV20" s="255"/>
      <c r="AW20" s="255"/>
      <c r="AX20" s="255"/>
      <c r="AY20" s="255"/>
      <c r="AZ20" s="255"/>
      <c r="BA20" s="255"/>
      <c r="BB20" s="255"/>
      <c r="BC20" s="255"/>
      <c r="BD20" s="255"/>
      <c r="BE20" s="255"/>
      <c r="BF20" s="255"/>
      <c r="BG20" s="255"/>
      <c r="BH20" s="255"/>
      <c r="BI20" s="255"/>
      <c r="BJ20" s="255"/>
      <c r="BK20" s="255"/>
      <c r="BL20" s="255"/>
      <c r="BM20" s="255"/>
      <c r="BN20" s="255"/>
      <c r="BO20" s="255"/>
      <c r="BP20" s="255"/>
      <c r="BQ20" s="255"/>
      <c r="BR20" s="258"/>
      <c r="BS20" s="259"/>
      <c r="BT20" s="255"/>
      <c r="BU20" s="255"/>
      <c r="BV20" s="255"/>
      <c r="BW20" s="255"/>
      <c r="BX20" s="255"/>
      <c r="BY20" s="255"/>
      <c r="BZ20" s="255"/>
      <c r="CA20" s="260" t="e">
        <v>#N/A</v>
      </c>
      <c r="CB20" s="260">
        <v>0</v>
      </c>
      <c r="CC20" s="260">
        <v>0</v>
      </c>
      <c r="CD20" s="261" t="s">
        <v>511</v>
      </c>
      <c r="CE20" s="261" t="s">
        <v>512</v>
      </c>
      <c r="CF20" s="261" t="s">
        <v>512</v>
      </c>
      <c r="CG20" s="261" t="s">
        <v>512</v>
      </c>
      <c r="CH20" s="262">
        <f t="shared" si="2"/>
        <v>0</v>
      </c>
      <c r="CI20" s="262">
        <f t="shared" si="3"/>
        <v>0</v>
      </c>
      <c r="CJ20" s="262">
        <f t="shared" si="4"/>
        <v>0</v>
      </c>
      <c r="CK20" s="262">
        <f t="shared" si="5"/>
        <v>0</v>
      </c>
      <c r="CL20" s="262">
        <f t="shared" si="6"/>
        <v>0</v>
      </c>
      <c r="CM20" s="262">
        <f t="shared" si="7"/>
        <v>0</v>
      </c>
      <c r="CN20" s="262">
        <f t="shared" si="8"/>
        <v>0</v>
      </c>
      <c r="CO20" s="259"/>
      <c r="CP20" s="263"/>
      <c r="CQ20" s="264"/>
      <c r="CR20" s="264"/>
      <c r="CS20" s="264"/>
      <c r="CT20" s="174" t="str">
        <f t="shared" si="9"/>
        <v>-</v>
      </c>
      <c r="CU20" s="264"/>
      <c r="CV20" s="264"/>
      <c r="CW20" s="264"/>
      <c r="CX20" s="269" t="str">
        <f t="shared" si="10"/>
        <v>-</v>
      </c>
      <c r="CY20" s="265"/>
      <c r="CZ20" s="265"/>
      <c r="DA20" s="265"/>
      <c r="DB20" s="265"/>
      <c r="DC20" s="265"/>
      <c r="DD20" s="265"/>
      <c r="DE20" s="265"/>
      <c r="DF20" s="265">
        <f t="shared" si="11"/>
        <v>0</v>
      </c>
      <c r="DG20" s="253"/>
      <c r="DH20" s="243">
        <v>14</v>
      </c>
    </row>
    <row r="21" spans="1:112">
      <c r="A21" s="254">
        <v>15</v>
      </c>
      <c r="B21" s="255"/>
      <c r="C21" s="255"/>
      <c r="D21" s="255"/>
      <c r="E21" s="256"/>
      <c r="F21" s="256"/>
      <c r="G21" s="255"/>
      <c r="H21" s="255"/>
      <c r="I21" s="255"/>
      <c r="J21" s="255"/>
      <c r="K21" s="255"/>
      <c r="L21" s="255"/>
      <c r="M21" s="256"/>
      <c r="N21" s="255"/>
      <c r="O21" s="255"/>
      <c r="P21" s="255"/>
      <c r="Q21" s="255"/>
      <c r="R21" s="255" t="s">
        <v>510</v>
      </c>
      <c r="S21" s="255"/>
      <c r="T21" s="255"/>
      <c r="U21" s="255"/>
      <c r="V21" s="255"/>
      <c r="W21" s="255"/>
      <c r="X21" s="255"/>
      <c r="Y21" s="255"/>
      <c r="Z21" s="255"/>
      <c r="AA21" s="254"/>
      <c r="AB21" s="255"/>
      <c r="AC21" s="255"/>
      <c r="AD21" s="255"/>
      <c r="AE21" s="254"/>
      <c r="AF21" s="254"/>
      <c r="AG21" s="256"/>
      <c r="AH21" s="255"/>
      <c r="AI21" s="256"/>
      <c r="AJ21" s="257"/>
      <c r="AK21" s="255"/>
      <c r="AL21" s="255"/>
      <c r="AM21" s="255"/>
      <c r="AN21" s="164" t="str">
        <f t="shared" si="0"/>
        <v>-</v>
      </c>
      <c r="AO21" s="255"/>
      <c r="AP21" s="255"/>
      <c r="AQ21" s="255"/>
      <c r="AR21" s="268" t="str">
        <f t="shared" si="1"/>
        <v>-</v>
      </c>
      <c r="AS21" s="255"/>
      <c r="AT21" s="255"/>
      <c r="AU21" s="255"/>
      <c r="AV21" s="255"/>
      <c r="AW21" s="255"/>
      <c r="AX21" s="255"/>
      <c r="AY21" s="255"/>
      <c r="AZ21" s="255"/>
      <c r="BA21" s="255"/>
      <c r="BB21" s="255"/>
      <c r="BC21" s="255"/>
      <c r="BD21" s="255"/>
      <c r="BE21" s="255"/>
      <c r="BF21" s="255"/>
      <c r="BG21" s="255"/>
      <c r="BH21" s="255"/>
      <c r="BI21" s="255"/>
      <c r="BJ21" s="255"/>
      <c r="BK21" s="255"/>
      <c r="BL21" s="255"/>
      <c r="BM21" s="255"/>
      <c r="BN21" s="255"/>
      <c r="BO21" s="255"/>
      <c r="BP21" s="255"/>
      <c r="BQ21" s="255"/>
      <c r="BR21" s="258"/>
      <c r="BS21" s="259"/>
      <c r="BT21" s="255"/>
      <c r="BU21" s="255"/>
      <c r="BV21" s="255"/>
      <c r="BW21" s="255"/>
      <c r="BX21" s="255"/>
      <c r="BY21" s="255"/>
      <c r="BZ21" s="255"/>
      <c r="CA21" s="260" t="e">
        <v>#N/A</v>
      </c>
      <c r="CB21" s="260">
        <v>0</v>
      </c>
      <c r="CC21" s="260">
        <v>0</v>
      </c>
      <c r="CD21" s="261" t="s">
        <v>511</v>
      </c>
      <c r="CE21" s="261" t="s">
        <v>512</v>
      </c>
      <c r="CF21" s="261" t="s">
        <v>512</v>
      </c>
      <c r="CG21" s="261" t="s">
        <v>512</v>
      </c>
      <c r="CH21" s="262">
        <f t="shared" si="2"/>
        <v>0</v>
      </c>
      <c r="CI21" s="262">
        <f t="shared" si="3"/>
        <v>0</v>
      </c>
      <c r="CJ21" s="262">
        <f t="shared" si="4"/>
        <v>0</v>
      </c>
      <c r="CK21" s="262">
        <f t="shared" si="5"/>
        <v>0</v>
      </c>
      <c r="CL21" s="262">
        <f t="shared" si="6"/>
        <v>0</v>
      </c>
      <c r="CM21" s="262">
        <f t="shared" si="7"/>
        <v>0</v>
      </c>
      <c r="CN21" s="262">
        <f t="shared" si="8"/>
        <v>0</v>
      </c>
      <c r="CO21" s="259"/>
      <c r="CP21" s="263"/>
      <c r="CQ21" s="264"/>
      <c r="CR21" s="264"/>
      <c r="CS21" s="264"/>
      <c r="CT21" s="174" t="str">
        <f t="shared" si="9"/>
        <v>-</v>
      </c>
      <c r="CU21" s="264"/>
      <c r="CV21" s="264"/>
      <c r="CW21" s="264"/>
      <c r="CX21" s="269" t="str">
        <f t="shared" si="10"/>
        <v>-</v>
      </c>
      <c r="CY21" s="265"/>
      <c r="CZ21" s="265"/>
      <c r="DA21" s="265"/>
      <c r="DB21" s="265"/>
      <c r="DC21" s="265"/>
      <c r="DD21" s="265"/>
      <c r="DE21" s="265"/>
      <c r="DF21" s="265">
        <f t="shared" si="11"/>
        <v>0</v>
      </c>
      <c r="DG21" s="253"/>
      <c r="DH21" s="243">
        <v>15</v>
      </c>
    </row>
    <row r="22" spans="1:112">
      <c r="A22" s="254">
        <v>16</v>
      </c>
      <c r="B22" s="255"/>
      <c r="C22" s="255"/>
      <c r="D22" s="255"/>
      <c r="E22" s="256"/>
      <c r="F22" s="256"/>
      <c r="G22" s="255"/>
      <c r="H22" s="255"/>
      <c r="I22" s="255"/>
      <c r="J22" s="255"/>
      <c r="K22" s="255"/>
      <c r="L22" s="255"/>
      <c r="M22" s="256"/>
      <c r="N22" s="255"/>
      <c r="O22" s="255"/>
      <c r="P22" s="255"/>
      <c r="Q22" s="255"/>
      <c r="R22" s="255" t="s">
        <v>510</v>
      </c>
      <c r="S22" s="255"/>
      <c r="T22" s="255"/>
      <c r="U22" s="255"/>
      <c r="V22" s="255"/>
      <c r="W22" s="255"/>
      <c r="X22" s="255"/>
      <c r="Y22" s="255"/>
      <c r="Z22" s="255"/>
      <c r="AA22" s="254"/>
      <c r="AB22" s="255"/>
      <c r="AC22" s="255"/>
      <c r="AD22" s="255"/>
      <c r="AE22" s="254"/>
      <c r="AF22" s="254"/>
      <c r="AG22" s="256"/>
      <c r="AH22" s="255"/>
      <c r="AI22" s="256"/>
      <c r="AJ22" s="257"/>
      <c r="AK22" s="255"/>
      <c r="AL22" s="255"/>
      <c r="AM22" s="255"/>
      <c r="AN22" s="164" t="str">
        <f t="shared" si="0"/>
        <v>-</v>
      </c>
      <c r="AO22" s="255"/>
      <c r="AP22" s="255"/>
      <c r="AQ22" s="255"/>
      <c r="AR22" s="268" t="str">
        <f t="shared" si="1"/>
        <v>-</v>
      </c>
      <c r="AS22" s="255"/>
      <c r="AT22" s="255"/>
      <c r="AU22" s="255"/>
      <c r="AV22" s="255"/>
      <c r="AW22" s="255"/>
      <c r="AX22" s="255"/>
      <c r="AY22" s="255"/>
      <c r="AZ22" s="255"/>
      <c r="BA22" s="255"/>
      <c r="BB22" s="255"/>
      <c r="BC22" s="255"/>
      <c r="BD22" s="255"/>
      <c r="BE22" s="255"/>
      <c r="BF22" s="255"/>
      <c r="BG22" s="255"/>
      <c r="BH22" s="255"/>
      <c r="BI22" s="255"/>
      <c r="BJ22" s="255"/>
      <c r="BK22" s="255"/>
      <c r="BL22" s="255"/>
      <c r="BM22" s="255"/>
      <c r="BN22" s="255"/>
      <c r="BO22" s="255"/>
      <c r="BP22" s="255"/>
      <c r="BQ22" s="255"/>
      <c r="BR22" s="258"/>
      <c r="BS22" s="259"/>
      <c r="BT22" s="255"/>
      <c r="BU22" s="255"/>
      <c r="BV22" s="255"/>
      <c r="BW22" s="255"/>
      <c r="BX22" s="255"/>
      <c r="BY22" s="255"/>
      <c r="BZ22" s="255"/>
      <c r="CA22" s="260" t="e">
        <v>#N/A</v>
      </c>
      <c r="CB22" s="260">
        <v>0</v>
      </c>
      <c r="CC22" s="260">
        <v>0</v>
      </c>
      <c r="CD22" s="261" t="s">
        <v>511</v>
      </c>
      <c r="CE22" s="261" t="s">
        <v>512</v>
      </c>
      <c r="CF22" s="261" t="s">
        <v>512</v>
      </c>
      <c r="CG22" s="261" t="s">
        <v>512</v>
      </c>
      <c r="CH22" s="262">
        <f t="shared" si="2"/>
        <v>0</v>
      </c>
      <c r="CI22" s="262">
        <f t="shared" si="3"/>
        <v>0</v>
      </c>
      <c r="CJ22" s="262">
        <f t="shared" si="4"/>
        <v>0</v>
      </c>
      <c r="CK22" s="262">
        <f t="shared" si="5"/>
        <v>0</v>
      </c>
      <c r="CL22" s="262">
        <f t="shared" si="6"/>
        <v>0</v>
      </c>
      <c r="CM22" s="262">
        <f t="shared" si="7"/>
        <v>0</v>
      </c>
      <c r="CN22" s="262">
        <f t="shared" si="8"/>
        <v>0</v>
      </c>
      <c r="CO22" s="259"/>
      <c r="CP22" s="263"/>
      <c r="CQ22" s="264"/>
      <c r="CR22" s="264"/>
      <c r="CS22" s="264"/>
      <c r="CT22" s="174" t="str">
        <f t="shared" si="9"/>
        <v>-</v>
      </c>
      <c r="CU22" s="264"/>
      <c r="CV22" s="264"/>
      <c r="CW22" s="264"/>
      <c r="CX22" s="269" t="str">
        <f t="shared" si="10"/>
        <v>-</v>
      </c>
      <c r="CY22" s="265"/>
      <c r="CZ22" s="265"/>
      <c r="DA22" s="265"/>
      <c r="DB22" s="265"/>
      <c r="DC22" s="265"/>
      <c r="DD22" s="265"/>
      <c r="DE22" s="265"/>
      <c r="DF22" s="265">
        <f t="shared" si="11"/>
        <v>0</v>
      </c>
      <c r="DG22" s="253"/>
      <c r="DH22" s="243">
        <v>16</v>
      </c>
    </row>
    <row r="23" spans="1:112">
      <c r="A23" s="254">
        <v>17</v>
      </c>
      <c r="B23" s="255"/>
      <c r="C23" s="255"/>
      <c r="D23" s="255"/>
      <c r="E23" s="256"/>
      <c r="F23" s="256"/>
      <c r="G23" s="255"/>
      <c r="H23" s="255"/>
      <c r="I23" s="255"/>
      <c r="J23" s="255"/>
      <c r="K23" s="255"/>
      <c r="L23" s="255"/>
      <c r="M23" s="256"/>
      <c r="N23" s="255"/>
      <c r="O23" s="255"/>
      <c r="P23" s="255"/>
      <c r="Q23" s="255"/>
      <c r="R23" s="255" t="s">
        <v>510</v>
      </c>
      <c r="S23" s="255"/>
      <c r="T23" s="255"/>
      <c r="U23" s="255"/>
      <c r="V23" s="255"/>
      <c r="W23" s="255"/>
      <c r="X23" s="255"/>
      <c r="Y23" s="255"/>
      <c r="Z23" s="255"/>
      <c r="AA23" s="254"/>
      <c r="AB23" s="255"/>
      <c r="AC23" s="255"/>
      <c r="AD23" s="255"/>
      <c r="AE23" s="254"/>
      <c r="AF23" s="254"/>
      <c r="AG23" s="256"/>
      <c r="AH23" s="255"/>
      <c r="AI23" s="256"/>
      <c r="AJ23" s="257"/>
      <c r="AK23" s="255"/>
      <c r="AL23" s="255"/>
      <c r="AM23" s="255"/>
      <c r="AN23" s="164" t="str">
        <f t="shared" si="0"/>
        <v>-</v>
      </c>
      <c r="AO23" s="255"/>
      <c r="AP23" s="255"/>
      <c r="AQ23" s="255"/>
      <c r="AR23" s="268" t="str">
        <f t="shared" si="1"/>
        <v>-</v>
      </c>
      <c r="AS23" s="255"/>
      <c r="AT23" s="255"/>
      <c r="AU23" s="255"/>
      <c r="AV23" s="255"/>
      <c r="AW23" s="255"/>
      <c r="AX23" s="255"/>
      <c r="AY23" s="255"/>
      <c r="AZ23" s="255"/>
      <c r="BA23" s="255"/>
      <c r="BB23" s="255"/>
      <c r="BC23" s="255"/>
      <c r="BD23" s="255"/>
      <c r="BE23" s="255"/>
      <c r="BF23" s="255"/>
      <c r="BG23" s="255"/>
      <c r="BH23" s="255"/>
      <c r="BI23" s="255"/>
      <c r="BJ23" s="255"/>
      <c r="BK23" s="255"/>
      <c r="BL23" s="255"/>
      <c r="BM23" s="255"/>
      <c r="BN23" s="255"/>
      <c r="BO23" s="255"/>
      <c r="BP23" s="255"/>
      <c r="BQ23" s="255"/>
      <c r="BR23" s="258"/>
      <c r="BS23" s="259"/>
      <c r="BT23" s="255"/>
      <c r="BU23" s="255"/>
      <c r="BV23" s="255"/>
      <c r="BW23" s="255"/>
      <c r="BX23" s="255"/>
      <c r="BY23" s="255"/>
      <c r="BZ23" s="255"/>
      <c r="CA23" s="260" t="e">
        <v>#N/A</v>
      </c>
      <c r="CB23" s="260">
        <v>0</v>
      </c>
      <c r="CC23" s="260">
        <v>0</v>
      </c>
      <c r="CD23" s="261" t="s">
        <v>511</v>
      </c>
      <c r="CE23" s="261" t="s">
        <v>512</v>
      </c>
      <c r="CF23" s="261" t="s">
        <v>512</v>
      </c>
      <c r="CG23" s="261" t="s">
        <v>512</v>
      </c>
      <c r="CH23" s="262">
        <f t="shared" si="2"/>
        <v>0</v>
      </c>
      <c r="CI23" s="262">
        <f t="shared" si="3"/>
        <v>0</v>
      </c>
      <c r="CJ23" s="262">
        <f t="shared" si="4"/>
        <v>0</v>
      </c>
      <c r="CK23" s="262">
        <f t="shared" si="5"/>
        <v>0</v>
      </c>
      <c r="CL23" s="262">
        <f t="shared" si="6"/>
        <v>0</v>
      </c>
      <c r="CM23" s="262">
        <f t="shared" si="7"/>
        <v>0</v>
      </c>
      <c r="CN23" s="262">
        <f t="shared" si="8"/>
        <v>0</v>
      </c>
      <c r="CO23" s="259"/>
      <c r="CP23" s="263"/>
      <c r="CQ23" s="264"/>
      <c r="CR23" s="264"/>
      <c r="CS23" s="264"/>
      <c r="CT23" s="174" t="str">
        <f t="shared" si="9"/>
        <v>-</v>
      </c>
      <c r="CU23" s="264"/>
      <c r="CV23" s="264"/>
      <c r="CW23" s="264"/>
      <c r="CX23" s="269" t="str">
        <f t="shared" si="10"/>
        <v>-</v>
      </c>
      <c r="CY23" s="265"/>
      <c r="CZ23" s="265"/>
      <c r="DA23" s="265"/>
      <c r="DB23" s="265"/>
      <c r="DC23" s="265"/>
      <c r="DD23" s="265"/>
      <c r="DE23" s="265"/>
      <c r="DF23" s="265">
        <f t="shared" si="11"/>
        <v>0</v>
      </c>
      <c r="DG23" s="252"/>
      <c r="DH23" s="243">
        <v>17</v>
      </c>
    </row>
    <row r="24" spans="1:112">
      <c r="A24" s="254">
        <v>18</v>
      </c>
      <c r="B24" s="255"/>
      <c r="C24" s="255"/>
      <c r="D24" s="255"/>
      <c r="E24" s="256"/>
      <c r="F24" s="256"/>
      <c r="G24" s="255"/>
      <c r="H24" s="255"/>
      <c r="I24" s="255"/>
      <c r="J24" s="255"/>
      <c r="K24" s="255"/>
      <c r="L24" s="255"/>
      <c r="M24" s="256"/>
      <c r="N24" s="255"/>
      <c r="O24" s="255"/>
      <c r="P24" s="255"/>
      <c r="Q24" s="255"/>
      <c r="R24" s="255" t="s">
        <v>510</v>
      </c>
      <c r="S24" s="255"/>
      <c r="T24" s="255"/>
      <c r="U24" s="255"/>
      <c r="V24" s="255"/>
      <c r="W24" s="255"/>
      <c r="X24" s="255"/>
      <c r="Y24" s="255"/>
      <c r="Z24" s="255"/>
      <c r="AA24" s="254"/>
      <c r="AB24" s="255"/>
      <c r="AC24" s="255"/>
      <c r="AD24" s="255"/>
      <c r="AE24" s="254"/>
      <c r="AF24" s="254"/>
      <c r="AG24" s="256"/>
      <c r="AH24" s="255"/>
      <c r="AI24" s="256"/>
      <c r="AJ24" s="257"/>
      <c r="AK24" s="255"/>
      <c r="AL24" s="255"/>
      <c r="AM24" s="255"/>
      <c r="AN24" s="164" t="str">
        <f t="shared" si="0"/>
        <v>-</v>
      </c>
      <c r="AO24" s="255"/>
      <c r="AP24" s="255"/>
      <c r="AQ24" s="255"/>
      <c r="AR24" s="268" t="str">
        <f t="shared" si="1"/>
        <v>-</v>
      </c>
      <c r="AS24" s="255"/>
      <c r="AT24" s="255"/>
      <c r="AU24" s="255"/>
      <c r="AV24" s="255"/>
      <c r="AW24" s="255"/>
      <c r="AX24" s="255"/>
      <c r="AY24" s="255"/>
      <c r="AZ24" s="255"/>
      <c r="BA24" s="255"/>
      <c r="BB24" s="255"/>
      <c r="BC24" s="255"/>
      <c r="BD24" s="255"/>
      <c r="BE24" s="255"/>
      <c r="BF24" s="255"/>
      <c r="BG24" s="255"/>
      <c r="BH24" s="255"/>
      <c r="BI24" s="255"/>
      <c r="BJ24" s="255"/>
      <c r="BK24" s="255"/>
      <c r="BL24" s="255"/>
      <c r="BM24" s="255"/>
      <c r="BN24" s="255"/>
      <c r="BO24" s="255"/>
      <c r="BP24" s="255"/>
      <c r="BQ24" s="255"/>
      <c r="BR24" s="258"/>
      <c r="BS24" s="259"/>
      <c r="BT24" s="255"/>
      <c r="BU24" s="255"/>
      <c r="BV24" s="255"/>
      <c r="BW24" s="255"/>
      <c r="BX24" s="255"/>
      <c r="BY24" s="255"/>
      <c r="BZ24" s="255"/>
      <c r="CA24" s="260" t="e">
        <v>#N/A</v>
      </c>
      <c r="CB24" s="260">
        <v>0</v>
      </c>
      <c r="CC24" s="260">
        <v>0</v>
      </c>
      <c r="CD24" s="261" t="s">
        <v>511</v>
      </c>
      <c r="CE24" s="261" t="s">
        <v>512</v>
      </c>
      <c r="CF24" s="261" t="s">
        <v>512</v>
      </c>
      <c r="CG24" s="261" t="s">
        <v>512</v>
      </c>
      <c r="CH24" s="262">
        <f t="shared" si="2"/>
        <v>0</v>
      </c>
      <c r="CI24" s="262">
        <f t="shared" si="3"/>
        <v>0</v>
      </c>
      <c r="CJ24" s="262">
        <f t="shared" si="4"/>
        <v>0</v>
      </c>
      <c r="CK24" s="262">
        <f t="shared" si="5"/>
        <v>0</v>
      </c>
      <c r="CL24" s="262">
        <f t="shared" si="6"/>
        <v>0</v>
      </c>
      <c r="CM24" s="262">
        <f t="shared" si="7"/>
        <v>0</v>
      </c>
      <c r="CN24" s="262">
        <f t="shared" si="8"/>
        <v>0</v>
      </c>
      <c r="CO24" s="259"/>
      <c r="CP24" s="263"/>
      <c r="CQ24" s="264"/>
      <c r="CR24" s="264"/>
      <c r="CS24" s="264"/>
      <c r="CT24" s="174" t="str">
        <f t="shared" si="9"/>
        <v>-</v>
      </c>
      <c r="CU24" s="264"/>
      <c r="CV24" s="264"/>
      <c r="CW24" s="264"/>
      <c r="CX24" s="269" t="str">
        <f t="shared" si="10"/>
        <v>-</v>
      </c>
      <c r="CY24" s="265"/>
      <c r="CZ24" s="265"/>
      <c r="DA24" s="265"/>
      <c r="DB24" s="265"/>
      <c r="DC24" s="265"/>
      <c r="DD24" s="265"/>
      <c r="DE24" s="265"/>
      <c r="DF24" s="265">
        <f t="shared" si="11"/>
        <v>0</v>
      </c>
      <c r="DG24" s="253"/>
      <c r="DH24" s="243">
        <v>18</v>
      </c>
    </row>
    <row r="25" spans="1:112">
      <c r="A25" s="254">
        <v>19</v>
      </c>
      <c r="B25" s="255"/>
      <c r="C25" s="255"/>
      <c r="D25" s="255"/>
      <c r="E25" s="256"/>
      <c r="F25" s="256"/>
      <c r="G25" s="255"/>
      <c r="H25" s="255"/>
      <c r="I25" s="255"/>
      <c r="J25" s="255"/>
      <c r="K25" s="255"/>
      <c r="L25" s="255"/>
      <c r="M25" s="256"/>
      <c r="N25" s="255"/>
      <c r="O25" s="255"/>
      <c r="P25" s="255"/>
      <c r="Q25" s="255"/>
      <c r="R25" s="255" t="s">
        <v>510</v>
      </c>
      <c r="S25" s="255"/>
      <c r="T25" s="255"/>
      <c r="U25" s="255"/>
      <c r="V25" s="255"/>
      <c r="W25" s="255"/>
      <c r="X25" s="255"/>
      <c r="Y25" s="255"/>
      <c r="Z25" s="255"/>
      <c r="AA25" s="254"/>
      <c r="AB25" s="255"/>
      <c r="AC25" s="255"/>
      <c r="AD25" s="255"/>
      <c r="AE25" s="254"/>
      <c r="AF25" s="254"/>
      <c r="AG25" s="256"/>
      <c r="AH25" s="255"/>
      <c r="AI25" s="256"/>
      <c r="AJ25" s="257"/>
      <c r="AK25" s="255"/>
      <c r="AL25" s="255"/>
      <c r="AM25" s="255"/>
      <c r="AN25" s="164" t="str">
        <f t="shared" si="0"/>
        <v>-</v>
      </c>
      <c r="AO25" s="255"/>
      <c r="AP25" s="255"/>
      <c r="AQ25" s="255"/>
      <c r="AR25" s="268" t="str">
        <f t="shared" si="1"/>
        <v>-</v>
      </c>
      <c r="AS25" s="255"/>
      <c r="AT25" s="255"/>
      <c r="AU25" s="255"/>
      <c r="AV25" s="255"/>
      <c r="AW25" s="255"/>
      <c r="AX25" s="255"/>
      <c r="AY25" s="255"/>
      <c r="AZ25" s="255"/>
      <c r="BA25" s="255"/>
      <c r="BB25" s="255"/>
      <c r="BC25" s="255"/>
      <c r="BD25" s="255"/>
      <c r="BE25" s="255"/>
      <c r="BF25" s="255"/>
      <c r="BG25" s="255"/>
      <c r="BH25" s="255"/>
      <c r="BI25" s="255"/>
      <c r="BJ25" s="255"/>
      <c r="BK25" s="255"/>
      <c r="BL25" s="255"/>
      <c r="BM25" s="255"/>
      <c r="BN25" s="255"/>
      <c r="BO25" s="255"/>
      <c r="BP25" s="255"/>
      <c r="BQ25" s="255"/>
      <c r="BR25" s="258"/>
      <c r="BS25" s="259"/>
      <c r="BT25" s="255"/>
      <c r="BU25" s="255"/>
      <c r="BV25" s="255"/>
      <c r="BW25" s="255"/>
      <c r="BX25" s="255"/>
      <c r="BY25" s="255"/>
      <c r="BZ25" s="255"/>
      <c r="CA25" s="260" t="e">
        <v>#N/A</v>
      </c>
      <c r="CB25" s="260">
        <v>0</v>
      </c>
      <c r="CC25" s="260">
        <v>0</v>
      </c>
      <c r="CD25" s="261" t="s">
        <v>511</v>
      </c>
      <c r="CE25" s="261" t="s">
        <v>512</v>
      </c>
      <c r="CF25" s="261" t="s">
        <v>512</v>
      </c>
      <c r="CG25" s="261" t="s">
        <v>512</v>
      </c>
      <c r="CH25" s="262">
        <f t="shared" si="2"/>
        <v>0</v>
      </c>
      <c r="CI25" s="262">
        <f t="shared" si="3"/>
        <v>0</v>
      </c>
      <c r="CJ25" s="262">
        <f t="shared" si="4"/>
        <v>0</v>
      </c>
      <c r="CK25" s="262">
        <f t="shared" si="5"/>
        <v>0</v>
      </c>
      <c r="CL25" s="262">
        <f t="shared" si="6"/>
        <v>0</v>
      </c>
      <c r="CM25" s="262">
        <f t="shared" si="7"/>
        <v>0</v>
      </c>
      <c r="CN25" s="262">
        <f t="shared" si="8"/>
        <v>0</v>
      </c>
      <c r="CO25" s="259"/>
      <c r="CP25" s="263"/>
      <c r="CQ25" s="264"/>
      <c r="CR25" s="264"/>
      <c r="CS25" s="264"/>
      <c r="CT25" s="174" t="str">
        <f t="shared" si="9"/>
        <v>-</v>
      </c>
      <c r="CU25" s="264"/>
      <c r="CV25" s="264"/>
      <c r="CW25" s="264"/>
      <c r="CX25" s="269" t="str">
        <f t="shared" si="10"/>
        <v>-</v>
      </c>
      <c r="CY25" s="265"/>
      <c r="CZ25" s="265"/>
      <c r="DA25" s="265"/>
      <c r="DB25" s="265"/>
      <c r="DC25" s="265"/>
      <c r="DD25" s="265"/>
      <c r="DE25" s="265"/>
      <c r="DF25" s="265">
        <f t="shared" si="11"/>
        <v>0</v>
      </c>
      <c r="DG25" s="253"/>
      <c r="DH25" s="243">
        <v>19</v>
      </c>
    </row>
    <row r="26" spans="1:112">
      <c r="A26" s="254">
        <v>20</v>
      </c>
      <c r="B26" s="255"/>
      <c r="C26" s="255"/>
      <c r="D26" s="255"/>
      <c r="E26" s="256"/>
      <c r="F26" s="256"/>
      <c r="G26" s="255"/>
      <c r="H26" s="255"/>
      <c r="I26" s="255"/>
      <c r="J26" s="255"/>
      <c r="K26" s="255"/>
      <c r="L26" s="255"/>
      <c r="M26" s="256"/>
      <c r="N26" s="255"/>
      <c r="O26" s="255"/>
      <c r="P26" s="255"/>
      <c r="Q26" s="255"/>
      <c r="R26" s="255" t="s">
        <v>510</v>
      </c>
      <c r="S26" s="255"/>
      <c r="T26" s="255"/>
      <c r="U26" s="255"/>
      <c r="V26" s="255"/>
      <c r="W26" s="255"/>
      <c r="X26" s="255"/>
      <c r="Y26" s="255"/>
      <c r="Z26" s="255"/>
      <c r="AA26" s="254"/>
      <c r="AB26" s="255"/>
      <c r="AC26" s="255"/>
      <c r="AD26" s="255"/>
      <c r="AE26" s="254"/>
      <c r="AF26" s="254"/>
      <c r="AG26" s="256"/>
      <c r="AH26" s="255"/>
      <c r="AI26" s="256"/>
      <c r="AJ26" s="257"/>
      <c r="AK26" s="255"/>
      <c r="AL26" s="255"/>
      <c r="AM26" s="255"/>
      <c r="AN26" s="164" t="str">
        <f t="shared" si="0"/>
        <v>-</v>
      </c>
      <c r="AO26" s="255"/>
      <c r="AP26" s="255"/>
      <c r="AQ26" s="255"/>
      <c r="AR26" s="268" t="str">
        <f t="shared" si="1"/>
        <v>-</v>
      </c>
      <c r="AS26" s="255"/>
      <c r="AT26" s="255"/>
      <c r="AU26" s="255"/>
      <c r="AV26" s="255"/>
      <c r="AW26" s="255"/>
      <c r="AX26" s="255"/>
      <c r="AY26" s="255"/>
      <c r="AZ26" s="255"/>
      <c r="BA26" s="255"/>
      <c r="BB26" s="255"/>
      <c r="BC26" s="255"/>
      <c r="BD26" s="255"/>
      <c r="BE26" s="255"/>
      <c r="BF26" s="255"/>
      <c r="BG26" s="255"/>
      <c r="BH26" s="255"/>
      <c r="BI26" s="255"/>
      <c r="BJ26" s="255"/>
      <c r="BK26" s="255"/>
      <c r="BL26" s="255"/>
      <c r="BM26" s="255"/>
      <c r="BN26" s="255"/>
      <c r="BO26" s="255"/>
      <c r="BP26" s="255"/>
      <c r="BQ26" s="255"/>
      <c r="BR26" s="258"/>
      <c r="BS26" s="259"/>
      <c r="BT26" s="255"/>
      <c r="BU26" s="255"/>
      <c r="BV26" s="255"/>
      <c r="BW26" s="255"/>
      <c r="BX26" s="255"/>
      <c r="BY26" s="255"/>
      <c r="BZ26" s="255"/>
      <c r="CA26" s="260" t="e">
        <v>#N/A</v>
      </c>
      <c r="CB26" s="260">
        <v>0</v>
      </c>
      <c r="CC26" s="260">
        <v>0</v>
      </c>
      <c r="CD26" s="261" t="s">
        <v>511</v>
      </c>
      <c r="CE26" s="261" t="s">
        <v>512</v>
      </c>
      <c r="CF26" s="261" t="s">
        <v>512</v>
      </c>
      <c r="CG26" s="261" t="s">
        <v>512</v>
      </c>
      <c r="CH26" s="262">
        <f t="shared" si="2"/>
        <v>0</v>
      </c>
      <c r="CI26" s="262">
        <f t="shared" si="3"/>
        <v>0</v>
      </c>
      <c r="CJ26" s="262">
        <f t="shared" si="4"/>
        <v>0</v>
      </c>
      <c r="CK26" s="262">
        <f t="shared" si="5"/>
        <v>0</v>
      </c>
      <c r="CL26" s="262">
        <f t="shared" si="6"/>
        <v>0</v>
      </c>
      <c r="CM26" s="262">
        <f t="shared" si="7"/>
        <v>0</v>
      </c>
      <c r="CN26" s="262">
        <f t="shared" si="8"/>
        <v>0</v>
      </c>
      <c r="CO26" s="259"/>
      <c r="CP26" s="263"/>
      <c r="CQ26" s="264"/>
      <c r="CR26" s="264"/>
      <c r="CS26" s="264"/>
      <c r="CT26" s="174" t="str">
        <f t="shared" si="9"/>
        <v>-</v>
      </c>
      <c r="CU26" s="264"/>
      <c r="CV26" s="264"/>
      <c r="CW26" s="264"/>
      <c r="CX26" s="269" t="str">
        <f t="shared" si="10"/>
        <v>-</v>
      </c>
      <c r="CY26" s="265"/>
      <c r="CZ26" s="265"/>
      <c r="DA26" s="265"/>
      <c r="DB26" s="265"/>
      <c r="DC26" s="265"/>
      <c r="DD26" s="265"/>
      <c r="DE26" s="265"/>
      <c r="DF26" s="265">
        <f t="shared" si="11"/>
        <v>0</v>
      </c>
      <c r="DG26" s="253"/>
      <c r="DH26" s="243">
        <v>20</v>
      </c>
    </row>
    <row r="27" spans="1:112">
      <c r="A27" s="254">
        <v>21</v>
      </c>
      <c r="B27" s="255"/>
      <c r="C27" s="255"/>
      <c r="D27" s="255"/>
      <c r="E27" s="256"/>
      <c r="F27" s="256"/>
      <c r="G27" s="255"/>
      <c r="H27" s="255"/>
      <c r="I27" s="255"/>
      <c r="J27" s="255"/>
      <c r="K27" s="255"/>
      <c r="L27" s="255"/>
      <c r="M27" s="256"/>
      <c r="N27" s="255"/>
      <c r="O27" s="255"/>
      <c r="P27" s="255"/>
      <c r="Q27" s="255"/>
      <c r="R27" s="255" t="s">
        <v>510</v>
      </c>
      <c r="S27" s="255"/>
      <c r="T27" s="255"/>
      <c r="U27" s="255"/>
      <c r="V27" s="255"/>
      <c r="W27" s="255"/>
      <c r="X27" s="255"/>
      <c r="Y27" s="255"/>
      <c r="Z27" s="255"/>
      <c r="AA27" s="254"/>
      <c r="AB27" s="255"/>
      <c r="AC27" s="255"/>
      <c r="AD27" s="255"/>
      <c r="AE27" s="254"/>
      <c r="AF27" s="254"/>
      <c r="AG27" s="256"/>
      <c r="AH27" s="255"/>
      <c r="AI27" s="256"/>
      <c r="AJ27" s="257"/>
      <c r="AK27" s="255"/>
      <c r="AL27" s="255"/>
      <c r="AM27" s="255"/>
      <c r="AN27" s="164" t="str">
        <f t="shared" si="0"/>
        <v>-</v>
      </c>
      <c r="AO27" s="255"/>
      <c r="AP27" s="255"/>
      <c r="AQ27" s="255"/>
      <c r="AR27" s="268" t="str">
        <f t="shared" si="1"/>
        <v>-</v>
      </c>
      <c r="AS27" s="255"/>
      <c r="AT27" s="255"/>
      <c r="AU27" s="255"/>
      <c r="AV27" s="255"/>
      <c r="AW27" s="255"/>
      <c r="AX27" s="255"/>
      <c r="AY27" s="255"/>
      <c r="AZ27" s="255"/>
      <c r="BA27" s="255"/>
      <c r="BB27" s="255"/>
      <c r="BC27" s="255"/>
      <c r="BD27" s="255"/>
      <c r="BE27" s="255"/>
      <c r="BF27" s="255"/>
      <c r="BG27" s="255"/>
      <c r="BH27" s="255"/>
      <c r="BI27" s="255"/>
      <c r="BJ27" s="255"/>
      <c r="BK27" s="255"/>
      <c r="BL27" s="255"/>
      <c r="BM27" s="255"/>
      <c r="BN27" s="255"/>
      <c r="BO27" s="255"/>
      <c r="BP27" s="255"/>
      <c r="BQ27" s="255"/>
      <c r="BR27" s="258"/>
      <c r="BS27" s="259"/>
      <c r="BT27" s="255"/>
      <c r="BU27" s="255"/>
      <c r="BV27" s="255"/>
      <c r="BW27" s="255"/>
      <c r="BX27" s="255"/>
      <c r="BY27" s="255"/>
      <c r="BZ27" s="255"/>
      <c r="CA27" s="260" t="e">
        <v>#N/A</v>
      </c>
      <c r="CB27" s="260">
        <v>0</v>
      </c>
      <c r="CC27" s="260">
        <v>0</v>
      </c>
      <c r="CD27" s="261" t="s">
        <v>511</v>
      </c>
      <c r="CE27" s="261" t="s">
        <v>512</v>
      </c>
      <c r="CF27" s="261" t="s">
        <v>512</v>
      </c>
      <c r="CG27" s="261" t="s">
        <v>512</v>
      </c>
      <c r="CH27" s="262">
        <f t="shared" si="2"/>
        <v>0</v>
      </c>
      <c r="CI27" s="262">
        <f t="shared" si="3"/>
        <v>0</v>
      </c>
      <c r="CJ27" s="262">
        <f t="shared" si="4"/>
        <v>0</v>
      </c>
      <c r="CK27" s="262">
        <f t="shared" si="5"/>
        <v>0</v>
      </c>
      <c r="CL27" s="262">
        <f t="shared" si="6"/>
        <v>0</v>
      </c>
      <c r="CM27" s="262">
        <f t="shared" si="7"/>
        <v>0</v>
      </c>
      <c r="CN27" s="262">
        <f t="shared" si="8"/>
        <v>0</v>
      </c>
      <c r="CO27" s="259"/>
      <c r="CP27" s="263"/>
      <c r="CQ27" s="264"/>
      <c r="CR27" s="264"/>
      <c r="CS27" s="264"/>
      <c r="CT27" s="174" t="str">
        <f t="shared" si="9"/>
        <v>-</v>
      </c>
      <c r="CU27" s="264"/>
      <c r="CV27" s="264"/>
      <c r="CW27" s="264"/>
      <c r="CX27" s="269" t="str">
        <f t="shared" si="10"/>
        <v>-</v>
      </c>
      <c r="CY27" s="265"/>
      <c r="CZ27" s="265"/>
      <c r="DA27" s="265"/>
      <c r="DB27" s="265"/>
      <c r="DC27" s="265"/>
      <c r="DD27" s="265"/>
      <c r="DE27" s="265"/>
      <c r="DF27" s="265">
        <f t="shared" si="11"/>
        <v>0</v>
      </c>
      <c r="DG27" s="253"/>
      <c r="DH27" s="243">
        <v>21</v>
      </c>
    </row>
    <row r="28" spans="1:112">
      <c r="A28" s="254">
        <v>22</v>
      </c>
      <c r="B28" s="255"/>
      <c r="C28" s="255"/>
      <c r="D28" s="255"/>
      <c r="E28" s="256"/>
      <c r="F28" s="256"/>
      <c r="G28" s="255"/>
      <c r="H28" s="255"/>
      <c r="I28" s="255"/>
      <c r="J28" s="255"/>
      <c r="K28" s="255"/>
      <c r="L28" s="255"/>
      <c r="M28" s="256"/>
      <c r="N28" s="255"/>
      <c r="O28" s="255"/>
      <c r="P28" s="255"/>
      <c r="Q28" s="255"/>
      <c r="R28" s="255" t="s">
        <v>510</v>
      </c>
      <c r="S28" s="255"/>
      <c r="T28" s="255"/>
      <c r="U28" s="255"/>
      <c r="V28" s="255"/>
      <c r="W28" s="255"/>
      <c r="X28" s="255"/>
      <c r="Y28" s="255"/>
      <c r="Z28" s="255"/>
      <c r="AA28" s="254"/>
      <c r="AB28" s="255"/>
      <c r="AC28" s="255"/>
      <c r="AD28" s="255"/>
      <c r="AE28" s="254"/>
      <c r="AF28" s="254"/>
      <c r="AG28" s="256"/>
      <c r="AH28" s="255"/>
      <c r="AI28" s="256"/>
      <c r="AJ28" s="257"/>
      <c r="AK28" s="255"/>
      <c r="AL28" s="255"/>
      <c r="AM28" s="255"/>
      <c r="AN28" s="164" t="str">
        <f t="shared" si="0"/>
        <v>-</v>
      </c>
      <c r="AO28" s="255"/>
      <c r="AP28" s="255"/>
      <c r="AQ28" s="255"/>
      <c r="AR28" s="268" t="str">
        <f t="shared" si="1"/>
        <v>-</v>
      </c>
      <c r="AS28" s="255"/>
      <c r="AT28" s="255"/>
      <c r="AU28" s="255"/>
      <c r="AV28" s="255"/>
      <c r="AW28" s="255"/>
      <c r="AX28" s="255"/>
      <c r="AY28" s="255"/>
      <c r="AZ28" s="255"/>
      <c r="BA28" s="255"/>
      <c r="BB28" s="255"/>
      <c r="BC28" s="255"/>
      <c r="BD28" s="255"/>
      <c r="BE28" s="255"/>
      <c r="BF28" s="255"/>
      <c r="BG28" s="255"/>
      <c r="BH28" s="255"/>
      <c r="BI28" s="255"/>
      <c r="BJ28" s="255"/>
      <c r="BK28" s="255"/>
      <c r="BL28" s="255"/>
      <c r="BM28" s="255"/>
      <c r="BN28" s="255"/>
      <c r="BO28" s="255"/>
      <c r="BP28" s="255"/>
      <c r="BQ28" s="255"/>
      <c r="BR28" s="258"/>
      <c r="BS28" s="259"/>
      <c r="BT28" s="255"/>
      <c r="BU28" s="255"/>
      <c r="BV28" s="255"/>
      <c r="BW28" s="255"/>
      <c r="BX28" s="255"/>
      <c r="BY28" s="255"/>
      <c r="BZ28" s="255"/>
      <c r="CA28" s="260" t="e">
        <v>#N/A</v>
      </c>
      <c r="CB28" s="260">
        <v>0</v>
      </c>
      <c r="CC28" s="260">
        <v>0</v>
      </c>
      <c r="CD28" s="261" t="s">
        <v>511</v>
      </c>
      <c r="CE28" s="261" t="s">
        <v>512</v>
      </c>
      <c r="CF28" s="261" t="s">
        <v>512</v>
      </c>
      <c r="CG28" s="261" t="s">
        <v>512</v>
      </c>
      <c r="CH28" s="262">
        <f t="shared" si="2"/>
        <v>0</v>
      </c>
      <c r="CI28" s="262">
        <f t="shared" si="3"/>
        <v>0</v>
      </c>
      <c r="CJ28" s="262">
        <f t="shared" si="4"/>
        <v>0</v>
      </c>
      <c r="CK28" s="262">
        <f t="shared" si="5"/>
        <v>0</v>
      </c>
      <c r="CL28" s="262">
        <f t="shared" si="6"/>
        <v>0</v>
      </c>
      <c r="CM28" s="262">
        <f t="shared" si="7"/>
        <v>0</v>
      </c>
      <c r="CN28" s="262">
        <f t="shared" si="8"/>
        <v>0</v>
      </c>
      <c r="CO28" s="259"/>
      <c r="CP28" s="263"/>
      <c r="CQ28" s="264"/>
      <c r="CR28" s="264"/>
      <c r="CS28" s="264"/>
      <c r="CT28" s="174" t="str">
        <f t="shared" si="9"/>
        <v>-</v>
      </c>
      <c r="CU28" s="264"/>
      <c r="CV28" s="264"/>
      <c r="CW28" s="264"/>
      <c r="CX28" s="269" t="str">
        <f t="shared" si="10"/>
        <v>-</v>
      </c>
      <c r="CY28" s="265"/>
      <c r="CZ28" s="265"/>
      <c r="DA28" s="265"/>
      <c r="DB28" s="265"/>
      <c r="DC28" s="265"/>
      <c r="DD28" s="265"/>
      <c r="DE28" s="265"/>
      <c r="DF28" s="265">
        <f t="shared" si="11"/>
        <v>0</v>
      </c>
      <c r="DG28" s="253"/>
      <c r="DH28" s="243">
        <v>22</v>
      </c>
    </row>
    <row r="29" spans="1:112">
      <c r="A29" s="254">
        <v>23</v>
      </c>
      <c r="B29" s="255"/>
      <c r="C29" s="255"/>
      <c r="D29" s="255"/>
      <c r="E29" s="256"/>
      <c r="F29" s="256"/>
      <c r="G29" s="255"/>
      <c r="H29" s="255"/>
      <c r="I29" s="255"/>
      <c r="J29" s="255"/>
      <c r="K29" s="255"/>
      <c r="L29" s="255"/>
      <c r="M29" s="256"/>
      <c r="N29" s="255"/>
      <c r="O29" s="255"/>
      <c r="P29" s="255"/>
      <c r="Q29" s="255"/>
      <c r="R29" s="255" t="s">
        <v>510</v>
      </c>
      <c r="S29" s="255"/>
      <c r="T29" s="255"/>
      <c r="U29" s="255"/>
      <c r="V29" s="255"/>
      <c r="W29" s="255"/>
      <c r="X29" s="255"/>
      <c r="Y29" s="255"/>
      <c r="Z29" s="255"/>
      <c r="AA29" s="254"/>
      <c r="AB29" s="255"/>
      <c r="AC29" s="255"/>
      <c r="AD29" s="255"/>
      <c r="AE29" s="254"/>
      <c r="AF29" s="254"/>
      <c r="AG29" s="256"/>
      <c r="AH29" s="255"/>
      <c r="AI29" s="256"/>
      <c r="AJ29" s="257"/>
      <c r="AK29" s="255"/>
      <c r="AL29" s="255"/>
      <c r="AM29" s="255"/>
      <c r="AN29" s="164" t="str">
        <f t="shared" si="0"/>
        <v>-</v>
      </c>
      <c r="AO29" s="255"/>
      <c r="AP29" s="255"/>
      <c r="AQ29" s="255"/>
      <c r="AR29" s="268" t="str">
        <f t="shared" si="1"/>
        <v>-</v>
      </c>
      <c r="AS29" s="255"/>
      <c r="AT29" s="255"/>
      <c r="AU29" s="255"/>
      <c r="AV29" s="255"/>
      <c r="AW29" s="255"/>
      <c r="AX29" s="255"/>
      <c r="AY29" s="255"/>
      <c r="AZ29" s="255"/>
      <c r="BA29" s="255"/>
      <c r="BB29" s="255"/>
      <c r="BC29" s="255"/>
      <c r="BD29" s="255"/>
      <c r="BE29" s="255"/>
      <c r="BF29" s="255"/>
      <c r="BG29" s="255"/>
      <c r="BH29" s="255"/>
      <c r="BI29" s="255"/>
      <c r="BJ29" s="255"/>
      <c r="BK29" s="255"/>
      <c r="BL29" s="255"/>
      <c r="BM29" s="255"/>
      <c r="BN29" s="255"/>
      <c r="BO29" s="255"/>
      <c r="BP29" s="255"/>
      <c r="BQ29" s="255"/>
      <c r="BR29" s="258"/>
      <c r="BS29" s="259"/>
      <c r="BT29" s="255"/>
      <c r="BU29" s="255"/>
      <c r="BV29" s="255"/>
      <c r="BW29" s="255"/>
      <c r="BX29" s="255"/>
      <c r="BY29" s="255"/>
      <c r="BZ29" s="255"/>
      <c r="CA29" s="260" t="e">
        <v>#N/A</v>
      </c>
      <c r="CB29" s="260">
        <v>0</v>
      </c>
      <c r="CC29" s="260">
        <v>0</v>
      </c>
      <c r="CD29" s="261" t="s">
        <v>511</v>
      </c>
      <c r="CE29" s="261" t="s">
        <v>512</v>
      </c>
      <c r="CF29" s="261" t="s">
        <v>512</v>
      </c>
      <c r="CG29" s="261" t="s">
        <v>512</v>
      </c>
      <c r="CH29" s="262">
        <f t="shared" si="2"/>
        <v>0</v>
      </c>
      <c r="CI29" s="262">
        <f t="shared" si="3"/>
        <v>0</v>
      </c>
      <c r="CJ29" s="262">
        <f t="shared" si="4"/>
        <v>0</v>
      </c>
      <c r="CK29" s="262">
        <f t="shared" si="5"/>
        <v>0</v>
      </c>
      <c r="CL29" s="262">
        <f t="shared" si="6"/>
        <v>0</v>
      </c>
      <c r="CM29" s="262">
        <f t="shared" si="7"/>
        <v>0</v>
      </c>
      <c r="CN29" s="262">
        <f t="shared" si="8"/>
        <v>0</v>
      </c>
      <c r="CO29" s="259"/>
      <c r="CP29" s="263"/>
      <c r="CQ29" s="264"/>
      <c r="CR29" s="264"/>
      <c r="CS29" s="264"/>
      <c r="CT29" s="174" t="str">
        <f t="shared" si="9"/>
        <v>-</v>
      </c>
      <c r="CU29" s="264"/>
      <c r="CV29" s="264"/>
      <c r="CW29" s="264"/>
      <c r="CX29" s="269" t="str">
        <f t="shared" si="10"/>
        <v>-</v>
      </c>
      <c r="CY29" s="265"/>
      <c r="CZ29" s="265"/>
      <c r="DA29" s="265"/>
      <c r="DB29" s="265"/>
      <c r="DC29" s="265"/>
      <c r="DD29" s="265"/>
      <c r="DE29" s="265"/>
      <c r="DF29" s="265">
        <f t="shared" si="11"/>
        <v>0</v>
      </c>
      <c r="DG29" s="253"/>
      <c r="DH29" s="243">
        <v>23</v>
      </c>
    </row>
    <row r="30" spans="1:112">
      <c r="A30" s="254">
        <v>24</v>
      </c>
      <c r="B30" s="255"/>
      <c r="C30" s="255"/>
      <c r="D30" s="255"/>
      <c r="E30" s="256"/>
      <c r="F30" s="256"/>
      <c r="G30" s="255"/>
      <c r="H30" s="255"/>
      <c r="I30" s="255"/>
      <c r="J30" s="255"/>
      <c r="K30" s="255"/>
      <c r="L30" s="255"/>
      <c r="M30" s="256"/>
      <c r="N30" s="255"/>
      <c r="O30" s="255"/>
      <c r="P30" s="255"/>
      <c r="Q30" s="255"/>
      <c r="R30" s="255" t="s">
        <v>510</v>
      </c>
      <c r="S30" s="255"/>
      <c r="T30" s="255"/>
      <c r="U30" s="255"/>
      <c r="V30" s="255"/>
      <c r="W30" s="255"/>
      <c r="X30" s="255"/>
      <c r="Y30" s="255"/>
      <c r="Z30" s="255"/>
      <c r="AA30" s="254"/>
      <c r="AB30" s="255"/>
      <c r="AC30" s="255"/>
      <c r="AD30" s="255"/>
      <c r="AE30" s="254"/>
      <c r="AF30" s="254"/>
      <c r="AG30" s="256"/>
      <c r="AH30" s="255"/>
      <c r="AI30" s="256"/>
      <c r="AJ30" s="257"/>
      <c r="AK30" s="255"/>
      <c r="AL30" s="255"/>
      <c r="AM30" s="255"/>
      <c r="AN30" s="164" t="str">
        <f t="shared" si="0"/>
        <v>-</v>
      </c>
      <c r="AO30" s="255"/>
      <c r="AP30" s="255"/>
      <c r="AQ30" s="255"/>
      <c r="AR30" s="268" t="str">
        <f t="shared" si="1"/>
        <v>-</v>
      </c>
      <c r="AS30" s="255"/>
      <c r="AT30" s="255"/>
      <c r="AU30" s="255"/>
      <c r="AV30" s="255"/>
      <c r="AW30" s="255"/>
      <c r="AX30" s="255"/>
      <c r="AY30" s="255"/>
      <c r="AZ30" s="255"/>
      <c r="BA30" s="255"/>
      <c r="BB30" s="255"/>
      <c r="BC30" s="255"/>
      <c r="BD30" s="255"/>
      <c r="BE30" s="255"/>
      <c r="BF30" s="255"/>
      <c r="BG30" s="255"/>
      <c r="BH30" s="255"/>
      <c r="BI30" s="255"/>
      <c r="BJ30" s="255"/>
      <c r="BK30" s="255"/>
      <c r="BL30" s="255"/>
      <c r="BM30" s="255"/>
      <c r="BN30" s="255"/>
      <c r="BO30" s="255"/>
      <c r="BP30" s="255"/>
      <c r="BQ30" s="255"/>
      <c r="BR30" s="258"/>
      <c r="BS30" s="259"/>
      <c r="BT30" s="255"/>
      <c r="BU30" s="255"/>
      <c r="BV30" s="255"/>
      <c r="BW30" s="255"/>
      <c r="BX30" s="255"/>
      <c r="BY30" s="255"/>
      <c r="BZ30" s="255"/>
      <c r="CA30" s="260" t="e">
        <v>#N/A</v>
      </c>
      <c r="CB30" s="260">
        <v>0</v>
      </c>
      <c r="CC30" s="260">
        <v>0</v>
      </c>
      <c r="CD30" s="261" t="s">
        <v>511</v>
      </c>
      <c r="CE30" s="261" t="s">
        <v>512</v>
      </c>
      <c r="CF30" s="261" t="s">
        <v>512</v>
      </c>
      <c r="CG30" s="261" t="s">
        <v>512</v>
      </c>
      <c r="CH30" s="262">
        <f t="shared" si="2"/>
        <v>0</v>
      </c>
      <c r="CI30" s="262">
        <f t="shared" si="3"/>
        <v>0</v>
      </c>
      <c r="CJ30" s="262">
        <f t="shared" si="4"/>
        <v>0</v>
      </c>
      <c r="CK30" s="262">
        <f t="shared" si="5"/>
        <v>0</v>
      </c>
      <c r="CL30" s="262">
        <f t="shared" si="6"/>
        <v>0</v>
      </c>
      <c r="CM30" s="262">
        <f t="shared" si="7"/>
        <v>0</v>
      </c>
      <c r="CN30" s="262">
        <f t="shared" si="8"/>
        <v>0</v>
      </c>
      <c r="CO30" s="259"/>
      <c r="CP30" s="263"/>
      <c r="CQ30" s="264"/>
      <c r="CR30" s="264"/>
      <c r="CS30" s="264"/>
      <c r="CT30" s="174" t="str">
        <f t="shared" si="9"/>
        <v>-</v>
      </c>
      <c r="CU30" s="264"/>
      <c r="CV30" s="264"/>
      <c r="CW30" s="264"/>
      <c r="CX30" s="269" t="str">
        <f t="shared" si="10"/>
        <v>-</v>
      </c>
      <c r="CY30" s="265"/>
      <c r="CZ30" s="265"/>
      <c r="DA30" s="265"/>
      <c r="DB30" s="265"/>
      <c r="DC30" s="265"/>
      <c r="DD30" s="265"/>
      <c r="DE30" s="265"/>
      <c r="DF30" s="265">
        <f t="shared" si="11"/>
        <v>0</v>
      </c>
      <c r="DG30" s="253"/>
      <c r="DH30" s="243">
        <v>24</v>
      </c>
    </row>
    <row r="31" spans="1:112">
      <c r="A31" s="254">
        <v>25</v>
      </c>
      <c r="B31" s="255"/>
      <c r="C31" s="255"/>
      <c r="D31" s="255"/>
      <c r="E31" s="256"/>
      <c r="F31" s="256"/>
      <c r="G31" s="255"/>
      <c r="H31" s="255"/>
      <c r="I31" s="255"/>
      <c r="J31" s="255"/>
      <c r="K31" s="255"/>
      <c r="L31" s="255"/>
      <c r="M31" s="256"/>
      <c r="N31" s="255"/>
      <c r="O31" s="255"/>
      <c r="P31" s="255"/>
      <c r="Q31" s="255"/>
      <c r="R31" s="255" t="s">
        <v>510</v>
      </c>
      <c r="S31" s="255"/>
      <c r="T31" s="255"/>
      <c r="U31" s="255"/>
      <c r="V31" s="255"/>
      <c r="W31" s="255"/>
      <c r="X31" s="255"/>
      <c r="Y31" s="255"/>
      <c r="Z31" s="255"/>
      <c r="AA31" s="254"/>
      <c r="AB31" s="255"/>
      <c r="AC31" s="255"/>
      <c r="AD31" s="255"/>
      <c r="AE31" s="254"/>
      <c r="AF31" s="254"/>
      <c r="AG31" s="256"/>
      <c r="AH31" s="255"/>
      <c r="AI31" s="256"/>
      <c r="AJ31" s="257"/>
      <c r="AK31" s="255"/>
      <c r="AL31" s="255"/>
      <c r="AM31" s="255"/>
      <c r="AN31" s="164" t="str">
        <f t="shared" si="0"/>
        <v>-</v>
      </c>
      <c r="AO31" s="255"/>
      <c r="AP31" s="255"/>
      <c r="AQ31" s="255"/>
      <c r="AR31" s="268" t="str">
        <f t="shared" si="1"/>
        <v>-</v>
      </c>
      <c r="AS31" s="255"/>
      <c r="AT31" s="255"/>
      <c r="AU31" s="255"/>
      <c r="AV31" s="255"/>
      <c r="AW31" s="255"/>
      <c r="AX31" s="255"/>
      <c r="AY31" s="255"/>
      <c r="AZ31" s="255"/>
      <c r="BA31" s="255"/>
      <c r="BB31" s="255"/>
      <c r="BC31" s="255"/>
      <c r="BD31" s="255"/>
      <c r="BE31" s="255"/>
      <c r="BF31" s="255"/>
      <c r="BG31" s="255"/>
      <c r="BH31" s="255"/>
      <c r="BI31" s="255"/>
      <c r="BJ31" s="255"/>
      <c r="BK31" s="255"/>
      <c r="BL31" s="255"/>
      <c r="BM31" s="255"/>
      <c r="BN31" s="255"/>
      <c r="BO31" s="255"/>
      <c r="BP31" s="255"/>
      <c r="BQ31" s="255"/>
      <c r="BR31" s="258"/>
      <c r="BS31" s="259"/>
      <c r="BT31" s="255"/>
      <c r="BU31" s="255"/>
      <c r="BV31" s="255"/>
      <c r="BW31" s="255"/>
      <c r="BX31" s="255"/>
      <c r="BY31" s="255"/>
      <c r="BZ31" s="255"/>
      <c r="CA31" s="260" t="e">
        <v>#N/A</v>
      </c>
      <c r="CB31" s="260">
        <v>0</v>
      </c>
      <c r="CC31" s="260">
        <v>0</v>
      </c>
      <c r="CD31" s="261" t="s">
        <v>511</v>
      </c>
      <c r="CE31" s="261" t="s">
        <v>512</v>
      </c>
      <c r="CF31" s="261" t="s">
        <v>512</v>
      </c>
      <c r="CG31" s="261" t="s">
        <v>512</v>
      </c>
      <c r="CH31" s="262">
        <f t="shared" si="2"/>
        <v>0</v>
      </c>
      <c r="CI31" s="262">
        <f t="shared" si="3"/>
        <v>0</v>
      </c>
      <c r="CJ31" s="262">
        <f t="shared" si="4"/>
        <v>0</v>
      </c>
      <c r="CK31" s="262">
        <f t="shared" si="5"/>
        <v>0</v>
      </c>
      <c r="CL31" s="262">
        <f t="shared" si="6"/>
        <v>0</v>
      </c>
      <c r="CM31" s="262">
        <f t="shared" si="7"/>
        <v>0</v>
      </c>
      <c r="CN31" s="262">
        <f t="shared" si="8"/>
        <v>0</v>
      </c>
      <c r="CO31" s="259"/>
      <c r="CP31" s="263"/>
      <c r="CQ31" s="264"/>
      <c r="CR31" s="264"/>
      <c r="CS31" s="264"/>
      <c r="CT31" s="174" t="str">
        <f t="shared" si="9"/>
        <v>-</v>
      </c>
      <c r="CU31" s="264"/>
      <c r="CV31" s="264"/>
      <c r="CW31" s="264"/>
      <c r="CX31" s="269" t="str">
        <f t="shared" si="10"/>
        <v>-</v>
      </c>
      <c r="CY31" s="265"/>
      <c r="CZ31" s="265"/>
      <c r="DA31" s="265"/>
      <c r="DB31" s="265"/>
      <c r="DC31" s="265"/>
      <c r="DD31" s="265"/>
      <c r="DE31" s="265"/>
      <c r="DF31" s="265">
        <f t="shared" si="11"/>
        <v>0</v>
      </c>
      <c r="DG31" s="253"/>
      <c r="DH31" s="243">
        <v>25</v>
      </c>
    </row>
    <row r="32" spans="1:112">
      <c r="A32" s="254">
        <v>26</v>
      </c>
      <c r="B32" s="255"/>
      <c r="C32" s="255"/>
      <c r="D32" s="255"/>
      <c r="E32" s="256"/>
      <c r="F32" s="256"/>
      <c r="G32" s="255"/>
      <c r="H32" s="255"/>
      <c r="I32" s="255"/>
      <c r="J32" s="255"/>
      <c r="K32" s="255"/>
      <c r="L32" s="255"/>
      <c r="M32" s="256"/>
      <c r="N32" s="255"/>
      <c r="O32" s="255"/>
      <c r="P32" s="255"/>
      <c r="Q32" s="255"/>
      <c r="R32" s="255" t="s">
        <v>510</v>
      </c>
      <c r="S32" s="255"/>
      <c r="T32" s="255"/>
      <c r="U32" s="255"/>
      <c r="V32" s="255"/>
      <c r="W32" s="255"/>
      <c r="X32" s="255"/>
      <c r="Y32" s="255"/>
      <c r="Z32" s="255"/>
      <c r="AA32" s="254"/>
      <c r="AB32" s="255"/>
      <c r="AC32" s="255"/>
      <c r="AD32" s="255"/>
      <c r="AE32" s="254"/>
      <c r="AF32" s="254"/>
      <c r="AG32" s="256"/>
      <c r="AH32" s="255"/>
      <c r="AI32" s="256"/>
      <c r="AJ32" s="257"/>
      <c r="AK32" s="255"/>
      <c r="AL32" s="255"/>
      <c r="AM32" s="255"/>
      <c r="AN32" s="164" t="str">
        <f t="shared" si="0"/>
        <v>-</v>
      </c>
      <c r="AO32" s="255"/>
      <c r="AP32" s="255"/>
      <c r="AQ32" s="255"/>
      <c r="AR32" s="268" t="str">
        <f t="shared" si="1"/>
        <v>-</v>
      </c>
      <c r="AS32" s="255"/>
      <c r="AT32" s="255"/>
      <c r="AU32" s="255"/>
      <c r="AV32" s="255"/>
      <c r="AW32" s="255"/>
      <c r="AX32" s="255"/>
      <c r="AY32" s="255"/>
      <c r="AZ32" s="255"/>
      <c r="BA32" s="255"/>
      <c r="BB32" s="255"/>
      <c r="BC32" s="255"/>
      <c r="BD32" s="255"/>
      <c r="BE32" s="255"/>
      <c r="BF32" s="255"/>
      <c r="BG32" s="255"/>
      <c r="BH32" s="255"/>
      <c r="BI32" s="255"/>
      <c r="BJ32" s="255"/>
      <c r="BK32" s="255"/>
      <c r="BL32" s="255"/>
      <c r="BM32" s="255"/>
      <c r="BN32" s="255"/>
      <c r="BO32" s="255"/>
      <c r="BP32" s="255"/>
      <c r="BQ32" s="255"/>
      <c r="BR32" s="258"/>
      <c r="BS32" s="259"/>
      <c r="BT32" s="255"/>
      <c r="BU32" s="255"/>
      <c r="BV32" s="255"/>
      <c r="BW32" s="255"/>
      <c r="BX32" s="255"/>
      <c r="BY32" s="255"/>
      <c r="BZ32" s="255"/>
      <c r="CA32" s="260" t="e">
        <v>#N/A</v>
      </c>
      <c r="CB32" s="260">
        <v>0</v>
      </c>
      <c r="CC32" s="260">
        <v>0</v>
      </c>
      <c r="CD32" s="261" t="s">
        <v>511</v>
      </c>
      <c r="CE32" s="261" t="s">
        <v>512</v>
      </c>
      <c r="CF32" s="261" t="s">
        <v>512</v>
      </c>
      <c r="CG32" s="261" t="s">
        <v>512</v>
      </c>
      <c r="CH32" s="262">
        <f t="shared" si="2"/>
        <v>0</v>
      </c>
      <c r="CI32" s="262">
        <f t="shared" si="3"/>
        <v>0</v>
      </c>
      <c r="CJ32" s="262">
        <f t="shared" si="4"/>
        <v>0</v>
      </c>
      <c r="CK32" s="262">
        <f t="shared" si="5"/>
        <v>0</v>
      </c>
      <c r="CL32" s="262">
        <f t="shared" si="6"/>
        <v>0</v>
      </c>
      <c r="CM32" s="262">
        <f t="shared" si="7"/>
        <v>0</v>
      </c>
      <c r="CN32" s="262">
        <f t="shared" si="8"/>
        <v>0</v>
      </c>
      <c r="CO32" s="259"/>
      <c r="CP32" s="263"/>
      <c r="CQ32" s="264"/>
      <c r="CR32" s="264"/>
      <c r="CS32" s="264"/>
      <c r="CT32" s="174" t="str">
        <f t="shared" si="9"/>
        <v>-</v>
      </c>
      <c r="CU32" s="264"/>
      <c r="CV32" s="264"/>
      <c r="CW32" s="264"/>
      <c r="CX32" s="269" t="str">
        <f t="shared" si="10"/>
        <v>-</v>
      </c>
      <c r="CY32" s="265"/>
      <c r="CZ32" s="265"/>
      <c r="DA32" s="265"/>
      <c r="DB32" s="265"/>
      <c r="DC32" s="265"/>
      <c r="DD32" s="265"/>
      <c r="DE32" s="265"/>
      <c r="DF32" s="265">
        <f t="shared" si="11"/>
        <v>0</v>
      </c>
      <c r="DG32" s="253"/>
      <c r="DH32" s="243">
        <v>26</v>
      </c>
    </row>
    <row r="33" spans="1:112">
      <c r="A33" s="254">
        <v>27</v>
      </c>
      <c r="B33" s="255"/>
      <c r="C33" s="255"/>
      <c r="D33" s="255"/>
      <c r="E33" s="256"/>
      <c r="F33" s="256"/>
      <c r="G33" s="255"/>
      <c r="H33" s="255"/>
      <c r="I33" s="255"/>
      <c r="J33" s="255"/>
      <c r="K33" s="255"/>
      <c r="L33" s="255"/>
      <c r="M33" s="256"/>
      <c r="N33" s="255"/>
      <c r="O33" s="255"/>
      <c r="P33" s="255"/>
      <c r="Q33" s="255"/>
      <c r="R33" s="255" t="s">
        <v>510</v>
      </c>
      <c r="S33" s="255"/>
      <c r="T33" s="255"/>
      <c r="U33" s="255"/>
      <c r="V33" s="255"/>
      <c r="W33" s="255"/>
      <c r="X33" s="255"/>
      <c r="Y33" s="255"/>
      <c r="Z33" s="255"/>
      <c r="AA33" s="254"/>
      <c r="AB33" s="255"/>
      <c r="AC33" s="255"/>
      <c r="AD33" s="255"/>
      <c r="AE33" s="254"/>
      <c r="AF33" s="254"/>
      <c r="AG33" s="256"/>
      <c r="AH33" s="255"/>
      <c r="AI33" s="256"/>
      <c r="AJ33" s="257"/>
      <c r="AK33" s="255"/>
      <c r="AL33" s="255"/>
      <c r="AM33" s="255"/>
      <c r="AN33" s="164" t="str">
        <f t="shared" si="0"/>
        <v>-</v>
      </c>
      <c r="AO33" s="255"/>
      <c r="AP33" s="255"/>
      <c r="AQ33" s="255"/>
      <c r="AR33" s="268" t="str">
        <f t="shared" si="1"/>
        <v>-</v>
      </c>
      <c r="AS33" s="255"/>
      <c r="AT33" s="255"/>
      <c r="AU33" s="255"/>
      <c r="AV33" s="255"/>
      <c r="AW33" s="255"/>
      <c r="AX33" s="255"/>
      <c r="AY33" s="255"/>
      <c r="AZ33" s="255"/>
      <c r="BA33" s="255"/>
      <c r="BB33" s="255"/>
      <c r="BC33" s="255"/>
      <c r="BD33" s="255"/>
      <c r="BE33" s="255"/>
      <c r="BF33" s="255"/>
      <c r="BG33" s="255"/>
      <c r="BH33" s="255"/>
      <c r="BI33" s="255"/>
      <c r="BJ33" s="255"/>
      <c r="BK33" s="255"/>
      <c r="BL33" s="255"/>
      <c r="BM33" s="255"/>
      <c r="BN33" s="255"/>
      <c r="BO33" s="255"/>
      <c r="BP33" s="255"/>
      <c r="BQ33" s="255"/>
      <c r="BR33" s="258"/>
      <c r="BS33" s="259"/>
      <c r="BT33" s="255"/>
      <c r="BU33" s="255"/>
      <c r="BV33" s="255"/>
      <c r="BW33" s="255"/>
      <c r="BX33" s="255"/>
      <c r="BY33" s="255"/>
      <c r="BZ33" s="255"/>
      <c r="CA33" s="260" t="e">
        <v>#N/A</v>
      </c>
      <c r="CB33" s="260">
        <v>0</v>
      </c>
      <c r="CC33" s="260">
        <v>0</v>
      </c>
      <c r="CD33" s="261" t="s">
        <v>511</v>
      </c>
      <c r="CE33" s="261" t="s">
        <v>512</v>
      </c>
      <c r="CF33" s="261" t="s">
        <v>512</v>
      </c>
      <c r="CG33" s="261" t="s">
        <v>512</v>
      </c>
      <c r="CH33" s="262">
        <f t="shared" si="2"/>
        <v>0</v>
      </c>
      <c r="CI33" s="262">
        <f t="shared" si="3"/>
        <v>0</v>
      </c>
      <c r="CJ33" s="262">
        <f t="shared" si="4"/>
        <v>0</v>
      </c>
      <c r="CK33" s="262">
        <f t="shared" si="5"/>
        <v>0</v>
      </c>
      <c r="CL33" s="262">
        <f t="shared" si="6"/>
        <v>0</v>
      </c>
      <c r="CM33" s="262">
        <f t="shared" si="7"/>
        <v>0</v>
      </c>
      <c r="CN33" s="262">
        <f t="shared" si="8"/>
        <v>0</v>
      </c>
      <c r="CO33" s="259"/>
      <c r="CP33" s="263"/>
      <c r="CQ33" s="264"/>
      <c r="CR33" s="264"/>
      <c r="CS33" s="264"/>
      <c r="CT33" s="174" t="str">
        <f t="shared" si="9"/>
        <v>-</v>
      </c>
      <c r="CU33" s="264"/>
      <c r="CV33" s="264"/>
      <c r="CW33" s="264"/>
      <c r="CX33" s="269" t="str">
        <f t="shared" si="10"/>
        <v>-</v>
      </c>
      <c r="CY33" s="265"/>
      <c r="CZ33" s="265"/>
      <c r="DA33" s="265"/>
      <c r="DB33" s="265"/>
      <c r="DC33" s="265"/>
      <c r="DD33" s="265"/>
      <c r="DE33" s="265"/>
      <c r="DF33" s="265">
        <f t="shared" si="11"/>
        <v>0</v>
      </c>
      <c r="DG33" s="253"/>
      <c r="DH33" s="243">
        <v>27</v>
      </c>
    </row>
    <row r="34" spans="1:112">
      <c r="A34" s="254">
        <v>28</v>
      </c>
      <c r="B34" s="255"/>
      <c r="C34" s="255"/>
      <c r="D34" s="255"/>
      <c r="E34" s="256"/>
      <c r="F34" s="256"/>
      <c r="G34" s="255"/>
      <c r="H34" s="255"/>
      <c r="I34" s="255"/>
      <c r="J34" s="255"/>
      <c r="K34" s="255"/>
      <c r="L34" s="255"/>
      <c r="M34" s="256"/>
      <c r="N34" s="255"/>
      <c r="O34" s="255"/>
      <c r="P34" s="255"/>
      <c r="Q34" s="255"/>
      <c r="R34" s="255" t="s">
        <v>510</v>
      </c>
      <c r="S34" s="255"/>
      <c r="T34" s="255"/>
      <c r="U34" s="255"/>
      <c r="V34" s="255"/>
      <c r="W34" s="255"/>
      <c r="X34" s="255"/>
      <c r="Y34" s="255"/>
      <c r="Z34" s="255"/>
      <c r="AA34" s="254"/>
      <c r="AB34" s="255"/>
      <c r="AC34" s="255"/>
      <c r="AD34" s="255"/>
      <c r="AE34" s="254"/>
      <c r="AF34" s="254"/>
      <c r="AG34" s="256"/>
      <c r="AH34" s="255"/>
      <c r="AI34" s="256"/>
      <c r="AJ34" s="257"/>
      <c r="AK34" s="255"/>
      <c r="AL34" s="255"/>
      <c r="AM34" s="255"/>
      <c r="AN34" s="164" t="str">
        <f t="shared" si="0"/>
        <v>-</v>
      </c>
      <c r="AO34" s="255"/>
      <c r="AP34" s="255"/>
      <c r="AQ34" s="255"/>
      <c r="AR34" s="268" t="str">
        <f t="shared" si="1"/>
        <v>-</v>
      </c>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5"/>
      <c r="BR34" s="258"/>
      <c r="BS34" s="259"/>
      <c r="BT34" s="255"/>
      <c r="BU34" s="255"/>
      <c r="BV34" s="255"/>
      <c r="BW34" s="255"/>
      <c r="BX34" s="255"/>
      <c r="BY34" s="255"/>
      <c r="BZ34" s="255"/>
      <c r="CA34" s="260" t="e">
        <v>#N/A</v>
      </c>
      <c r="CB34" s="260">
        <v>0</v>
      </c>
      <c r="CC34" s="260">
        <v>0</v>
      </c>
      <c r="CD34" s="261" t="s">
        <v>511</v>
      </c>
      <c r="CE34" s="261" t="s">
        <v>512</v>
      </c>
      <c r="CF34" s="261" t="s">
        <v>512</v>
      </c>
      <c r="CG34" s="261" t="s">
        <v>512</v>
      </c>
      <c r="CH34" s="262">
        <f t="shared" si="2"/>
        <v>0</v>
      </c>
      <c r="CI34" s="262">
        <f t="shared" si="3"/>
        <v>0</v>
      </c>
      <c r="CJ34" s="262">
        <f t="shared" si="4"/>
        <v>0</v>
      </c>
      <c r="CK34" s="262">
        <f t="shared" si="5"/>
        <v>0</v>
      </c>
      <c r="CL34" s="262">
        <f t="shared" si="6"/>
        <v>0</v>
      </c>
      <c r="CM34" s="262">
        <f t="shared" si="7"/>
        <v>0</v>
      </c>
      <c r="CN34" s="262">
        <f t="shared" si="8"/>
        <v>0</v>
      </c>
      <c r="CO34" s="259"/>
      <c r="CP34" s="263"/>
      <c r="CQ34" s="264"/>
      <c r="CR34" s="264"/>
      <c r="CS34" s="264"/>
      <c r="CT34" s="174" t="str">
        <f t="shared" si="9"/>
        <v>-</v>
      </c>
      <c r="CU34" s="264"/>
      <c r="CV34" s="264"/>
      <c r="CW34" s="264"/>
      <c r="CX34" s="269" t="str">
        <f t="shared" si="10"/>
        <v>-</v>
      </c>
      <c r="CY34" s="265"/>
      <c r="CZ34" s="265"/>
      <c r="DA34" s="265"/>
      <c r="DB34" s="265"/>
      <c r="DC34" s="265"/>
      <c r="DD34" s="265"/>
      <c r="DE34" s="265"/>
      <c r="DF34" s="265">
        <f t="shared" si="11"/>
        <v>0</v>
      </c>
      <c r="DG34" s="253"/>
      <c r="DH34" s="243">
        <v>28</v>
      </c>
    </row>
    <row r="35" spans="1:112">
      <c r="A35" s="254">
        <v>29</v>
      </c>
      <c r="B35" s="255"/>
      <c r="C35" s="255"/>
      <c r="D35" s="255"/>
      <c r="E35" s="256"/>
      <c r="F35" s="256"/>
      <c r="G35" s="255"/>
      <c r="H35" s="255"/>
      <c r="I35" s="255"/>
      <c r="J35" s="255"/>
      <c r="K35" s="255"/>
      <c r="L35" s="255"/>
      <c r="M35" s="256"/>
      <c r="N35" s="255"/>
      <c r="O35" s="255"/>
      <c r="P35" s="255"/>
      <c r="Q35" s="255"/>
      <c r="R35" s="255" t="s">
        <v>510</v>
      </c>
      <c r="S35" s="255"/>
      <c r="T35" s="255"/>
      <c r="U35" s="255"/>
      <c r="V35" s="255"/>
      <c r="W35" s="255"/>
      <c r="X35" s="255"/>
      <c r="Y35" s="255"/>
      <c r="Z35" s="255"/>
      <c r="AA35" s="254"/>
      <c r="AB35" s="255"/>
      <c r="AC35" s="255"/>
      <c r="AD35" s="255"/>
      <c r="AE35" s="254"/>
      <c r="AF35" s="254"/>
      <c r="AG35" s="256"/>
      <c r="AH35" s="255"/>
      <c r="AI35" s="256"/>
      <c r="AJ35" s="257"/>
      <c r="AK35" s="255"/>
      <c r="AL35" s="255"/>
      <c r="AM35" s="255"/>
      <c r="AN35" s="164" t="str">
        <f t="shared" si="0"/>
        <v>-</v>
      </c>
      <c r="AO35" s="255"/>
      <c r="AP35" s="255"/>
      <c r="AQ35" s="255"/>
      <c r="AR35" s="268" t="str">
        <f t="shared" si="1"/>
        <v>-</v>
      </c>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8"/>
      <c r="BS35" s="259"/>
      <c r="BT35" s="255"/>
      <c r="BU35" s="255"/>
      <c r="BV35" s="255"/>
      <c r="BW35" s="255"/>
      <c r="BX35" s="255"/>
      <c r="BY35" s="255"/>
      <c r="BZ35" s="255"/>
      <c r="CA35" s="260" t="e">
        <v>#N/A</v>
      </c>
      <c r="CB35" s="260">
        <v>0</v>
      </c>
      <c r="CC35" s="260">
        <v>0</v>
      </c>
      <c r="CD35" s="261" t="s">
        <v>511</v>
      </c>
      <c r="CE35" s="261" t="s">
        <v>512</v>
      </c>
      <c r="CF35" s="261" t="s">
        <v>512</v>
      </c>
      <c r="CG35" s="261" t="s">
        <v>512</v>
      </c>
      <c r="CH35" s="262">
        <f t="shared" si="2"/>
        <v>0</v>
      </c>
      <c r="CI35" s="262">
        <f t="shared" si="3"/>
        <v>0</v>
      </c>
      <c r="CJ35" s="262">
        <f t="shared" si="4"/>
        <v>0</v>
      </c>
      <c r="CK35" s="262">
        <f t="shared" si="5"/>
        <v>0</v>
      </c>
      <c r="CL35" s="262">
        <f t="shared" si="6"/>
        <v>0</v>
      </c>
      <c r="CM35" s="262">
        <f t="shared" si="7"/>
        <v>0</v>
      </c>
      <c r="CN35" s="262">
        <f t="shared" si="8"/>
        <v>0</v>
      </c>
      <c r="CO35" s="259"/>
      <c r="CP35" s="263"/>
      <c r="CQ35" s="264"/>
      <c r="CR35" s="264"/>
      <c r="CS35" s="264"/>
      <c r="CT35" s="174" t="str">
        <f t="shared" si="9"/>
        <v>-</v>
      </c>
      <c r="CU35" s="264"/>
      <c r="CV35" s="264"/>
      <c r="CW35" s="264"/>
      <c r="CX35" s="269" t="str">
        <f t="shared" si="10"/>
        <v>-</v>
      </c>
      <c r="CY35" s="265"/>
      <c r="CZ35" s="265"/>
      <c r="DA35" s="265"/>
      <c r="DB35" s="265"/>
      <c r="DC35" s="265"/>
      <c r="DD35" s="265"/>
      <c r="DE35" s="265"/>
      <c r="DF35" s="265">
        <f t="shared" si="11"/>
        <v>0</v>
      </c>
      <c r="DG35" s="253"/>
      <c r="DH35" s="243">
        <v>29</v>
      </c>
    </row>
    <row r="36" spans="1:112">
      <c r="A36" s="254">
        <v>30</v>
      </c>
      <c r="B36" s="255"/>
      <c r="C36" s="255"/>
      <c r="D36" s="255"/>
      <c r="E36" s="256"/>
      <c r="F36" s="256"/>
      <c r="G36" s="255"/>
      <c r="H36" s="255"/>
      <c r="I36" s="255"/>
      <c r="J36" s="255"/>
      <c r="K36" s="255"/>
      <c r="L36" s="255"/>
      <c r="M36" s="256"/>
      <c r="N36" s="255"/>
      <c r="O36" s="255"/>
      <c r="P36" s="255"/>
      <c r="Q36" s="255"/>
      <c r="R36" s="255" t="s">
        <v>510</v>
      </c>
      <c r="S36" s="255"/>
      <c r="T36" s="255"/>
      <c r="U36" s="255"/>
      <c r="V36" s="255"/>
      <c r="W36" s="255"/>
      <c r="X36" s="255"/>
      <c r="Y36" s="255"/>
      <c r="Z36" s="255"/>
      <c r="AA36" s="254"/>
      <c r="AB36" s="255"/>
      <c r="AC36" s="255"/>
      <c r="AD36" s="255"/>
      <c r="AE36" s="254"/>
      <c r="AF36" s="254"/>
      <c r="AG36" s="256"/>
      <c r="AH36" s="255"/>
      <c r="AI36" s="256"/>
      <c r="AJ36" s="257"/>
      <c r="AK36" s="255"/>
      <c r="AL36" s="255"/>
      <c r="AM36" s="255"/>
      <c r="AN36" s="164" t="str">
        <f t="shared" si="0"/>
        <v>-</v>
      </c>
      <c r="AO36" s="255"/>
      <c r="AP36" s="255"/>
      <c r="AQ36" s="255"/>
      <c r="AR36" s="268" t="str">
        <f t="shared" si="1"/>
        <v>-</v>
      </c>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8"/>
      <c r="BS36" s="259"/>
      <c r="BT36" s="255"/>
      <c r="BU36" s="255"/>
      <c r="BV36" s="255"/>
      <c r="BW36" s="255"/>
      <c r="BX36" s="255"/>
      <c r="BY36" s="255"/>
      <c r="BZ36" s="255"/>
      <c r="CA36" s="260" t="e">
        <v>#N/A</v>
      </c>
      <c r="CB36" s="260">
        <v>0</v>
      </c>
      <c r="CC36" s="260">
        <v>0</v>
      </c>
      <c r="CD36" s="261" t="s">
        <v>511</v>
      </c>
      <c r="CE36" s="261" t="s">
        <v>512</v>
      </c>
      <c r="CF36" s="261" t="s">
        <v>512</v>
      </c>
      <c r="CG36" s="261" t="s">
        <v>512</v>
      </c>
      <c r="CH36" s="262">
        <f t="shared" si="2"/>
        <v>0</v>
      </c>
      <c r="CI36" s="262">
        <f t="shared" si="3"/>
        <v>0</v>
      </c>
      <c r="CJ36" s="262">
        <f t="shared" si="4"/>
        <v>0</v>
      </c>
      <c r="CK36" s="262">
        <f t="shared" si="5"/>
        <v>0</v>
      </c>
      <c r="CL36" s="262">
        <f t="shared" si="6"/>
        <v>0</v>
      </c>
      <c r="CM36" s="262">
        <f t="shared" si="7"/>
        <v>0</v>
      </c>
      <c r="CN36" s="262">
        <f t="shared" si="8"/>
        <v>0</v>
      </c>
      <c r="CO36" s="259"/>
      <c r="CP36" s="263"/>
      <c r="CQ36" s="264"/>
      <c r="CR36" s="264"/>
      <c r="CS36" s="264"/>
      <c r="CT36" s="174" t="str">
        <f t="shared" si="9"/>
        <v>-</v>
      </c>
      <c r="CU36" s="264"/>
      <c r="CV36" s="264"/>
      <c r="CW36" s="264"/>
      <c r="CX36" s="269" t="str">
        <f t="shared" si="10"/>
        <v>-</v>
      </c>
      <c r="CY36" s="265"/>
      <c r="CZ36" s="265"/>
      <c r="DA36" s="265"/>
      <c r="DB36" s="265"/>
      <c r="DC36" s="265"/>
      <c r="DD36" s="265"/>
      <c r="DE36" s="265"/>
      <c r="DF36" s="265">
        <f t="shared" si="11"/>
        <v>0</v>
      </c>
      <c r="DG36" s="253"/>
      <c r="DH36" s="243">
        <v>30</v>
      </c>
    </row>
    <row r="37" spans="1:112">
      <c r="A37" s="254">
        <v>31</v>
      </c>
      <c r="B37" s="255"/>
      <c r="C37" s="255"/>
      <c r="D37" s="255"/>
      <c r="E37" s="256"/>
      <c r="F37" s="256"/>
      <c r="G37" s="255"/>
      <c r="H37" s="255"/>
      <c r="I37" s="255"/>
      <c r="J37" s="255"/>
      <c r="K37" s="255"/>
      <c r="L37" s="255"/>
      <c r="M37" s="256"/>
      <c r="N37" s="255"/>
      <c r="O37" s="255"/>
      <c r="P37" s="255"/>
      <c r="Q37" s="255"/>
      <c r="R37" s="255" t="s">
        <v>510</v>
      </c>
      <c r="S37" s="255"/>
      <c r="T37" s="255"/>
      <c r="U37" s="255"/>
      <c r="V37" s="255"/>
      <c r="W37" s="255"/>
      <c r="X37" s="255"/>
      <c r="Y37" s="255"/>
      <c r="Z37" s="255"/>
      <c r="AA37" s="254"/>
      <c r="AB37" s="255"/>
      <c r="AC37" s="255"/>
      <c r="AD37" s="255"/>
      <c r="AE37" s="254"/>
      <c r="AF37" s="254"/>
      <c r="AG37" s="256"/>
      <c r="AH37" s="255"/>
      <c r="AI37" s="256"/>
      <c r="AJ37" s="257"/>
      <c r="AK37" s="255"/>
      <c r="AL37" s="255"/>
      <c r="AM37" s="255"/>
      <c r="AN37" s="164" t="str">
        <f t="shared" si="0"/>
        <v>-</v>
      </c>
      <c r="AO37" s="255"/>
      <c r="AP37" s="255"/>
      <c r="AQ37" s="255"/>
      <c r="AR37" s="268" t="str">
        <f t="shared" si="1"/>
        <v>-</v>
      </c>
      <c r="AS37" s="255"/>
      <c r="AT37" s="255"/>
      <c r="AU37" s="255"/>
      <c r="AV37" s="255"/>
      <c r="AW37" s="255"/>
      <c r="AX37" s="255"/>
      <c r="AY37" s="255"/>
      <c r="AZ37" s="255"/>
      <c r="BA37" s="255"/>
      <c r="BB37" s="255"/>
      <c r="BC37" s="255"/>
      <c r="BD37" s="255"/>
      <c r="BE37" s="255"/>
      <c r="BF37" s="255"/>
      <c r="BG37" s="255"/>
      <c r="BH37" s="255"/>
      <c r="BI37" s="255"/>
      <c r="BJ37" s="255"/>
      <c r="BK37" s="255"/>
      <c r="BL37" s="255"/>
      <c r="BM37" s="255"/>
      <c r="BN37" s="255"/>
      <c r="BO37" s="255"/>
      <c r="BP37" s="255"/>
      <c r="BQ37" s="255"/>
      <c r="BR37" s="258"/>
      <c r="BS37" s="259"/>
      <c r="BT37" s="255"/>
      <c r="BU37" s="255"/>
      <c r="BV37" s="255"/>
      <c r="BW37" s="255"/>
      <c r="BX37" s="255"/>
      <c r="BY37" s="255"/>
      <c r="BZ37" s="255"/>
      <c r="CA37" s="260" t="e">
        <v>#N/A</v>
      </c>
      <c r="CB37" s="260">
        <v>0</v>
      </c>
      <c r="CC37" s="260">
        <v>0</v>
      </c>
      <c r="CD37" s="261" t="s">
        <v>511</v>
      </c>
      <c r="CE37" s="261" t="s">
        <v>512</v>
      </c>
      <c r="CF37" s="261" t="s">
        <v>512</v>
      </c>
      <c r="CG37" s="261" t="s">
        <v>512</v>
      </c>
      <c r="CH37" s="262">
        <f t="shared" si="2"/>
        <v>0</v>
      </c>
      <c r="CI37" s="262">
        <f t="shared" si="3"/>
        <v>0</v>
      </c>
      <c r="CJ37" s="262">
        <f t="shared" si="4"/>
        <v>0</v>
      </c>
      <c r="CK37" s="262">
        <f t="shared" si="5"/>
        <v>0</v>
      </c>
      <c r="CL37" s="262">
        <f t="shared" si="6"/>
        <v>0</v>
      </c>
      <c r="CM37" s="262">
        <f t="shared" si="7"/>
        <v>0</v>
      </c>
      <c r="CN37" s="262">
        <f t="shared" si="8"/>
        <v>0</v>
      </c>
      <c r="CO37" s="259"/>
      <c r="CP37" s="263"/>
      <c r="CQ37" s="264"/>
      <c r="CR37" s="264"/>
      <c r="CS37" s="264"/>
      <c r="CT37" s="174" t="str">
        <f t="shared" si="9"/>
        <v>-</v>
      </c>
      <c r="CU37" s="264"/>
      <c r="CV37" s="264"/>
      <c r="CW37" s="264"/>
      <c r="CX37" s="269" t="str">
        <f t="shared" si="10"/>
        <v>-</v>
      </c>
      <c r="CY37" s="265"/>
      <c r="CZ37" s="265"/>
      <c r="DA37" s="265"/>
      <c r="DB37" s="265"/>
      <c r="DC37" s="265"/>
      <c r="DD37" s="265"/>
      <c r="DE37" s="265"/>
      <c r="DF37" s="265">
        <f t="shared" si="11"/>
        <v>0</v>
      </c>
      <c r="DG37" s="253"/>
      <c r="DH37" s="243">
        <v>31</v>
      </c>
    </row>
    <row r="38" spans="1:112">
      <c r="A38" s="254">
        <v>32</v>
      </c>
      <c r="B38" s="255"/>
      <c r="C38" s="255"/>
      <c r="D38" s="255"/>
      <c r="E38" s="256"/>
      <c r="F38" s="256"/>
      <c r="G38" s="255"/>
      <c r="H38" s="255"/>
      <c r="I38" s="255"/>
      <c r="J38" s="255"/>
      <c r="K38" s="255"/>
      <c r="L38" s="255"/>
      <c r="M38" s="256"/>
      <c r="N38" s="255"/>
      <c r="O38" s="255"/>
      <c r="P38" s="255"/>
      <c r="Q38" s="255"/>
      <c r="R38" s="255" t="s">
        <v>510</v>
      </c>
      <c r="S38" s="255"/>
      <c r="T38" s="255"/>
      <c r="U38" s="255"/>
      <c r="V38" s="255"/>
      <c r="W38" s="255"/>
      <c r="X38" s="255"/>
      <c r="Y38" s="255"/>
      <c r="Z38" s="255"/>
      <c r="AA38" s="254"/>
      <c r="AB38" s="255"/>
      <c r="AC38" s="255"/>
      <c r="AD38" s="255"/>
      <c r="AE38" s="254"/>
      <c r="AF38" s="254"/>
      <c r="AG38" s="256"/>
      <c r="AH38" s="255"/>
      <c r="AI38" s="256"/>
      <c r="AJ38" s="257"/>
      <c r="AK38" s="255"/>
      <c r="AL38" s="255"/>
      <c r="AM38" s="255"/>
      <c r="AN38" s="164" t="str">
        <f t="shared" si="0"/>
        <v>-</v>
      </c>
      <c r="AO38" s="255"/>
      <c r="AP38" s="255"/>
      <c r="AQ38" s="255"/>
      <c r="AR38" s="268" t="str">
        <f t="shared" si="1"/>
        <v>-</v>
      </c>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255"/>
      <c r="BP38" s="255"/>
      <c r="BQ38" s="255"/>
      <c r="BR38" s="258"/>
      <c r="BS38" s="259"/>
      <c r="BT38" s="255"/>
      <c r="BU38" s="255"/>
      <c r="BV38" s="255"/>
      <c r="BW38" s="255"/>
      <c r="BX38" s="255"/>
      <c r="BY38" s="255"/>
      <c r="BZ38" s="255"/>
      <c r="CA38" s="260" t="e">
        <v>#N/A</v>
      </c>
      <c r="CB38" s="260">
        <v>0</v>
      </c>
      <c r="CC38" s="260">
        <v>0</v>
      </c>
      <c r="CD38" s="261" t="s">
        <v>511</v>
      </c>
      <c r="CE38" s="261" t="s">
        <v>512</v>
      </c>
      <c r="CF38" s="261" t="s">
        <v>512</v>
      </c>
      <c r="CG38" s="261" t="s">
        <v>512</v>
      </c>
      <c r="CH38" s="262">
        <f t="shared" si="2"/>
        <v>0</v>
      </c>
      <c r="CI38" s="262">
        <f t="shared" si="3"/>
        <v>0</v>
      </c>
      <c r="CJ38" s="262">
        <f t="shared" si="4"/>
        <v>0</v>
      </c>
      <c r="CK38" s="262">
        <f t="shared" si="5"/>
        <v>0</v>
      </c>
      <c r="CL38" s="262">
        <f t="shared" si="6"/>
        <v>0</v>
      </c>
      <c r="CM38" s="262">
        <f t="shared" si="7"/>
        <v>0</v>
      </c>
      <c r="CN38" s="262">
        <f t="shared" si="8"/>
        <v>0</v>
      </c>
      <c r="CO38" s="259"/>
      <c r="CP38" s="263"/>
      <c r="CQ38" s="264"/>
      <c r="CR38" s="264"/>
      <c r="CS38" s="264"/>
      <c r="CT38" s="174" t="str">
        <f t="shared" si="9"/>
        <v>-</v>
      </c>
      <c r="CU38" s="264"/>
      <c r="CV38" s="264"/>
      <c r="CW38" s="264"/>
      <c r="CX38" s="269" t="str">
        <f t="shared" si="10"/>
        <v>-</v>
      </c>
      <c r="CY38" s="265"/>
      <c r="CZ38" s="265"/>
      <c r="DA38" s="265"/>
      <c r="DB38" s="265"/>
      <c r="DC38" s="265"/>
      <c r="DD38" s="265"/>
      <c r="DE38" s="265"/>
      <c r="DF38" s="265">
        <f t="shared" si="11"/>
        <v>0</v>
      </c>
      <c r="DG38" s="253"/>
      <c r="DH38" s="243">
        <v>32</v>
      </c>
    </row>
    <row r="39" spans="1:112">
      <c r="A39" s="254">
        <v>33</v>
      </c>
      <c r="B39" s="255"/>
      <c r="C39" s="255"/>
      <c r="D39" s="255"/>
      <c r="E39" s="256"/>
      <c r="F39" s="256"/>
      <c r="G39" s="255"/>
      <c r="H39" s="255"/>
      <c r="I39" s="255"/>
      <c r="J39" s="255"/>
      <c r="K39" s="255"/>
      <c r="L39" s="255"/>
      <c r="M39" s="256"/>
      <c r="N39" s="255"/>
      <c r="O39" s="255"/>
      <c r="P39" s="255"/>
      <c r="Q39" s="255"/>
      <c r="R39" s="255" t="s">
        <v>510</v>
      </c>
      <c r="S39" s="255"/>
      <c r="T39" s="255"/>
      <c r="U39" s="255"/>
      <c r="V39" s="255"/>
      <c r="W39" s="255"/>
      <c r="X39" s="255"/>
      <c r="Y39" s="255"/>
      <c r="Z39" s="255"/>
      <c r="AA39" s="254"/>
      <c r="AB39" s="255"/>
      <c r="AC39" s="255"/>
      <c r="AD39" s="255"/>
      <c r="AE39" s="254"/>
      <c r="AF39" s="254"/>
      <c r="AG39" s="256"/>
      <c r="AH39" s="255"/>
      <c r="AI39" s="256"/>
      <c r="AJ39" s="257"/>
      <c r="AK39" s="255"/>
      <c r="AL39" s="255"/>
      <c r="AM39" s="255"/>
      <c r="AN39" s="164" t="str">
        <f t="shared" ref="AN39:AN70" si="12">IF(AND(AK39=0, AL39=0, AM39=0), "-", IF(AND(AK39=0,AM39=0),(AJ39*AL39),(AJ39*(((AK39)+(AL39*4)+(AM39))/6))))</f>
        <v>-</v>
      </c>
      <c r="AO39" s="255"/>
      <c r="AP39" s="255"/>
      <c r="AQ39" s="255"/>
      <c r="AR39" s="268" t="str">
        <f t="shared" ref="AR39:AR70" si="13">IF(AND(AO39=0, AP39=0, AQ39=0), "-", IF(AND(AO39=0,AQ39=0),(AJ39*AP39),(AJ39*(((AO39)+(AP39*4)+(AQ39))/6))))</f>
        <v>-</v>
      </c>
      <c r="AS39" s="255"/>
      <c r="AT39" s="255"/>
      <c r="AU39" s="255"/>
      <c r="AV39" s="255"/>
      <c r="AW39" s="255"/>
      <c r="AX39" s="255"/>
      <c r="AY39" s="255"/>
      <c r="AZ39" s="255"/>
      <c r="BA39" s="255"/>
      <c r="BB39" s="255"/>
      <c r="BC39" s="255"/>
      <c r="BD39" s="255"/>
      <c r="BE39" s="255"/>
      <c r="BF39" s="255"/>
      <c r="BG39" s="255"/>
      <c r="BH39" s="255"/>
      <c r="BI39" s="255"/>
      <c r="BJ39" s="255"/>
      <c r="BK39" s="255"/>
      <c r="BL39" s="255"/>
      <c r="BM39" s="255"/>
      <c r="BN39" s="255"/>
      <c r="BO39" s="255"/>
      <c r="BP39" s="255"/>
      <c r="BQ39" s="255"/>
      <c r="BR39" s="258"/>
      <c r="BS39" s="259"/>
      <c r="BT39" s="255"/>
      <c r="BU39" s="255"/>
      <c r="BV39" s="255"/>
      <c r="BW39" s="255"/>
      <c r="BX39" s="255"/>
      <c r="BY39" s="255"/>
      <c r="BZ39" s="255"/>
      <c r="CA39" s="260" t="e">
        <v>#N/A</v>
      </c>
      <c r="CB39" s="260">
        <v>0</v>
      </c>
      <c r="CC39" s="260">
        <v>0</v>
      </c>
      <c r="CD39" s="261" t="s">
        <v>511</v>
      </c>
      <c r="CE39" s="261" t="s">
        <v>512</v>
      </c>
      <c r="CF39" s="261" t="s">
        <v>512</v>
      </c>
      <c r="CG39" s="261" t="s">
        <v>512</v>
      </c>
      <c r="CH39" s="262">
        <f t="shared" ref="CH39:CH70" si="14">BT39*BU39</f>
        <v>0</v>
      </c>
      <c r="CI39" s="262">
        <f t="shared" ref="CI39:CI70" si="15">BT39*BV39</f>
        <v>0</v>
      </c>
      <c r="CJ39" s="262">
        <f t="shared" ref="CJ39:CJ70" si="16">BT39*BW39</f>
        <v>0</v>
      </c>
      <c r="CK39" s="262">
        <f t="shared" ref="CK39:CK70" si="17">BT39*BX39</f>
        <v>0</v>
      </c>
      <c r="CL39" s="262">
        <f t="shared" ref="CL39:CL70" si="18">BT39*BY39</f>
        <v>0</v>
      </c>
      <c r="CM39" s="262">
        <f t="shared" ref="CM39:CM70" si="19">BT39*BZ39</f>
        <v>0</v>
      </c>
      <c r="CN39" s="262">
        <f t="shared" ref="CN39:CN70" si="20">BT39*(BU39+BV39+BW39+BX39+BY39+BZ39)</f>
        <v>0</v>
      </c>
      <c r="CO39" s="259"/>
      <c r="CP39" s="263"/>
      <c r="CQ39" s="264"/>
      <c r="CR39" s="264"/>
      <c r="CS39" s="264"/>
      <c r="CT39" s="174" t="str">
        <f t="shared" ref="CT39:CT70" si="21">IF(AND(CQ39=0, CR39=0, CS39=0), "-", IF(AND(CQ39=0,CS39=0),(CP39*CR39),(CP39*(((CQ39)+(CR39*4)+(CS39))/6))))</f>
        <v>-</v>
      </c>
      <c r="CU39" s="264"/>
      <c r="CV39" s="264"/>
      <c r="CW39" s="264"/>
      <c r="CX39" s="269" t="str">
        <f t="shared" ref="CX39:CX70" si="22">IF(AND(CU39=0, CV39=0, CW39=0), "-", IF(AND(CU39=0,CW39=0),(CP39*CV39),(CP39*(((CU39)+(CV39*4)+(CW39))/6))))</f>
        <v>-</v>
      </c>
      <c r="CY39" s="265"/>
      <c r="CZ39" s="265"/>
      <c r="DA39" s="265"/>
      <c r="DB39" s="265"/>
      <c r="DC39" s="265"/>
      <c r="DD39" s="265"/>
      <c r="DE39" s="265"/>
      <c r="DF39" s="265">
        <f t="shared" ref="DF39:DF70" si="23">CY39*(CZ39+DA39+DB39+DC39+DD39+DE39)</f>
        <v>0</v>
      </c>
      <c r="DG39" s="253"/>
      <c r="DH39" s="243">
        <v>33</v>
      </c>
    </row>
    <row r="40" spans="1:112">
      <c r="A40" s="254">
        <v>34</v>
      </c>
      <c r="B40" s="255"/>
      <c r="C40" s="255"/>
      <c r="D40" s="255"/>
      <c r="E40" s="256"/>
      <c r="F40" s="256"/>
      <c r="G40" s="255"/>
      <c r="H40" s="255"/>
      <c r="I40" s="255"/>
      <c r="J40" s="255"/>
      <c r="K40" s="255"/>
      <c r="L40" s="255"/>
      <c r="M40" s="256"/>
      <c r="N40" s="255"/>
      <c r="O40" s="255"/>
      <c r="P40" s="255"/>
      <c r="Q40" s="255"/>
      <c r="R40" s="255" t="s">
        <v>510</v>
      </c>
      <c r="S40" s="255"/>
      <c r="T40" s="255"/>
      <c r="U40" s="255"/>
      <c r="V40" s="255"/>
      <c r="W40" s="255"/>
      <c r="X40" s="255"/>
      <c r="Y40" s="255"/>
      <c r="Z40" s="255"/>
      <c r="AA40" s="254"/>
      <c r="AB40" s="255"/>
      <c r="AC40" s="255"/>
      <c r="AD40" s="255"/>
      <c r="AE40" s="254"/>
      <c r="AF40" s="254"/>
      <c r="AG40" s="256"/>
      <c r="AH40" s="255"/>
      <c r="AI40" s="256"/>
      <c r="AJ40" s="257"/>
      <c r="AK40" s="255"/>
      <c r="AL40" s="255"/>
      <c r="AM40" s="255"/>
      <c r="AN40" s="164" t="str">
        <f t="shared" si="12"/>
        <v>-</v>
      </c>
      <c r="AO40" s="255"/>
      <c r="AP40" s="255"/>
      <c r="AQ40" s="255"/>
      <c r="AR40" s="268" t="str">
        <f t="shared" si="13"/>
        <v>-</v>
      </c>
      <c r="AS40" s="255"/>
      <c r="AT40" s="255"/>
      <c r="AU40" s="255"/>
      <c r="AV40" s="255"/>
      <c r="AW40" s="255"/>
      <c r="AX40" s="255"/>
      <c r="AY40" s="255"/>
      <c r="AZ40" s="255"/>
      <c r="BA40" s="255"/>
      <c r="BB40" s="255"/>
      <c r="BC40" s="255"/>
      <c r="BD40" s="255"/>
      <c r="BE40" s="255"/>
      <c r="BF40" s="255"/>
      <c r="BG40" s="255"/>
      <c r="BH40" s="255"/>
      <c r="BI40" s="255"/>
      <c r="BJ40" s="255"/>
      <c r="BK40" s="255"/>
      <c r="BL40" s="255"/>
      <c r="BM40" s="255"/>
      <c r="BN40" s="255"/>
      <c r="BO40" s="255"/>
      <c r="BP40" s="255"/>
      <c r="BQ40" s="255"/>
      <c r="BR40" s="258"/>
      <c r="BS40" s="259"/>
      <c r="BT40" s="255"/>
      <c r="BU40" s="255"/>
      <c r="BV40" s="255"/>
      <c r="BW40" s="255"/>
      <c r="BX40" s="255"/>
      <c r="BY40" s="255"/>
      <c r="BZ40" s="255"/>
      <c r="CA40" s="260" t="e">
        <v>#N/A</v>
      </c>
      <c r="CB40" s="260">
        <v>0</v>
      </c>
      <c r="CC40" s="260">
        <v>0</v>
      </c>
      <c r="CD40" s="261" t="s">
        <v>511</v>
      </c>
      <c r="CE40" s="261" t="s">
        <v>512</v>
      </c>
      <c r="CF40" s="261" t="s">
        <v>512</v>
      </c>
      <c r="CG40" s="261" t="s">
        <v>512</v>
      </c>
      <c r="CH40" s="262">
        <f t="shared" si="14"/>
        <v>0</v>
      </c>
      <c r="CI40" s="262">
        <f t="shared" si="15"/>
        <v>0</v>
      </c>
      <c r="CJ40" s="262">
        <f t="shared" si="16"/>
        <v>0</v>
      </c>
      <c r="CK40" s="262">
        <f t="shared" si="17"/>
        <v>0</v>
      </c>
      <c r="CL40" s="262">
        <f t="shared" si="18"/>
        <v>0</v>
      </c>
      <c r="CM40" s="262">
        <f t="shared" si="19"/>
        <v>0</v>
      </c>
      <c r="CN40" s="262">
        <f t="shared" si="20"/>
        <v>0</v>
      </c>
      <c r="CO40" s="259"/>
      <c r="CP40" s="263"/>
      <c r="CQ40" s="264"/>
      <c r="CR40" s="264"/>
      <c r="CS40" s="264"/>
      <c r="CT40" s="174" t="str">
        <f t="shared" si="21"/>
        <v>-</v>
      </c>
      <c r="CU40" s="264"/>
      <c r="CV40" s="264"/>
      <c r="CW40" s="264"/>
      <c r="CX40" s="269" t="str">
        <f t="shared" si="22"/>
        <v>-</v>
      </c>
      <c r="CY40" s="265"/>
      <c r="CZ40" s="265"/>
      <c r="DA40" s="265"/>
      <c r="DB40" s="265"/>
      <c r="DC40" s="265"/>
      <c r="DD40" s="265"/>
      <c r="DE40" s="265"/>
      <c r="DF40" s="265">
        <f t="shared" si="23"/>
        <v>0</v>
      </c>
      <c r="DG40" s="253"/>
      <c r="DH40" s="243">
        <v>34</v>
      </c>
    </row>
    <row r="41" spans="1:112">
      <c r="A41" s="254">
        <v>35</v>
      </c>
      <c r="B41" s="255"/>
      <c r="C41" s="255"/>
      <c r="D41" s="255"/>
      <c r="E41" s="256"/>
      <c r="F41" s="256"/>
      <c r="G41" s="255"/>
      <c r="H41" s="255"/>
      <c r="I41" s="255"/>
      <c r="J41" s="255"/>
      <c r="K41" s="255"/>
      <c r="L41" s="255"/>
      <c r="M41" s="256"/>
      <c r="N41" s="255"/>
      <c r="O41" s="255"/>
      <c r="P41" s="255"/>
      <c r="Q41" s="255"/>
      <c r="R41" s="255"/>
      <c r="S41" s="255"/>
      <c r="T41" s="255"/>
      <c r="U41" s="255"/>
      <c r="V41" s="255"/>
      <c r="W41" s="255"/>
      <c r="X41" s="255"/>
      <c r="Y41" s="255"/>
      <c r="Z41" s="255"/>
      <c r="AA41" s="254"/>
      <c r="AB41" s="255"/>
      <c r="AC41" s="255"/>
      <c r="AD41" s="255"/>
      <c r="AE41" s="254"/>
      <c r="AF41" s="254"/>
      <c r="AG41" s="256"/>
      <c r="AH41" s="255"/>
      <c r="AI41" s="256"/>
      <c r="AJ41" s="257"/>
      <c r="AK41" s="255"/>
      <c r="AL41" s="255"/>
      <c r="AM41" s="255"/>
      <c r="AN41" s="164" t="str">
        <f t="shared" si="12"/>
        <v>-</v>
      </c>
      <c r="AO41" s="255"/>
      <c r="AP41" s="255"/>
      <c r="AQ41" s="255"/>
      <c r="AR41" s="268" t="str">
        <f t="shared" si="13"/>
        <v>-</v>
      </c>
      <c r="AS41" s="255"/>
      <c r="AT41" s="255"/>
      <c r="AU41" s="255"/>
      <c r="AV41" s="255"/>
      <c r="AW41" s="255"/>
      <c r="AX41" s="255"/>
      <c r="AY41" s="255"/>
      <c r="AZ41" s="255"/>
      <c r="BA41" s="255"/>
      <c r="BB41" s="255"/>
      <c r="BC41" s="255"/>
      <c r="BD41" s="255"/>
      <c r="BE41" s="255"/>
      <c r="BF41" s="255"/>
      <c r="BG41" s="255"/>
      <c r="BH41" s="255"/>
      <c r="BI41" s="255"/>
      <c r="BJ41" s="255"/>
      <c r="BK41" s="255"/>
      <c r="BL41" s="255"/>
      <c r="BM41" s="255"/>
      <c r="BN41" s="255"/>
      <c r="BO41" s="255"/>
      <c r="BP41" s="255"/>
      <c r="BQ41" s="255"/>
      <c r="BR41" s="258"/>
      <c r="BS41" s="259"/>
      <c r="BT41" s="255"/>
      <c r="BU41" s="255"/>
      <c r="BV41" s="255"/>
      <c r="BW41" s="255"/>
      <c r="BX41" s="255"/>
      <c r="BY41" s="255"/>
      <c r="BZ41" s="255"/>
      <c r="CA41" s="260" t="e">
        <v>#N/A</v>
      </c>
      <c r="CB41" s="260">
        <v>0</v>
      </c>
      <c r="CC41" s="260">
        <v>0</v>
      </c>
      <c r="CD41" s="261" t="s">
        <v>511</v>
      </c>
      <c r="CE41" s="261" t="s">
        <v>512</v>
      </c>
      <c r="CF41" s="261" t="s">
        <v>512</v>
      </c>
      <c r="CG41" s="261" t="s">
        <v>512</v>
      </c>
      <c r="CH41" s="262">
        <f t="shared" si="14"/>
        <v>0</v>
      </c>
      <c r="CI41" s="262">
        <f t="shared" si="15"/>
        <v>0</v>
      </c>
      <c r="CJ41" s="262">
        <f t="shared" si="16"/>
        <v>0</v>
      </c>
      <c r="CK41" s="262">
        <f t="shared" si="17"/>
        <v>0</v>
      </c>
      <c r="CL41" s="262">
        <f t="shared" si="18"/>
        <v>0</v>
      </c>
      <c r="CM41" s="262">
        <f t="shared" si="19"/>
        <v>0</v>
      </c>
      <c r="CN41" s="262">
        <f t="shared" si="20"/>
        <v>0</v>
      </c>
      <c r="CO41" s="259"/>
      <c r="CP41" s="263"/>
      <c r="CQ41" s="264"/>
      <c r="CR41" s="264"/>
      <c r="CS41" s="264"/>
      <c r="CT41" s="174" t="str">
        <f t="shared" si="21"/>
        <v>-</v>
      </c>
      <c r="CU41" s="264"/>
      <c r="CV41" s="264"/>
      <c r="CW41" s="264"/>
      <c r="CX41" s="269" t="str">
        <f t="shared" si="22"/>
        <v>-</v>
      </c>
      <c r="CY41" s="265"/>
      <c r="CZ41" s="265"/>
      <c r="DA41" s="265"/>
      <c r="DB41" s="265"/>
      <c r="DC41" s="265"/>
      <c r="DD41" s="265"/>
      <c r="DE41" s="265"/>
      <c r="DF41" s="265">
        <f t="shared" si="23"/>
        <v>0</v>
      </c>
      <c r="DG41" s="253"/>
      <c r="DH41" s="243">
        <v>35</v>
      </c>
    </row>
    <row r="42" spans="1:112">
      <c r="A42" s="254">
        <v>36</v>
      </c>
      <c r="B42" s="255"/>
      <c r="C42" s="255"/>
      <c r="D42" s="255"/>
      <c r="E42" s="256"/>
      <c r="F42" s="256"/>
      <c r="G42" s="255"/>
      <c r="H42" s="255"/>
      <c r="I42" s="255"/>
      <c r="J42" s="255"/>
      <c r="K42" s="255"/>
      <c r="L42" s="255"/>
      <c r="M42" s="256"/>
      <c r="N42" s="255"/>
      <c r="O42" s="255"/>
      <c r="P42" s="255"/>
      <c r="Q42" s="255"/>
      <c r="R42" s="255"/>
      <c r="S42" s="255"/>
      <c r="T42" s="255"/>
      <c r="U42" s="255"/>
      <c r="V42" s="255"/>
      <c r="W42" s="255"/>
      <c r="X42" s="255"/>
      <c r="Y42" s="255"/>
      <c r="Z42" s="255"/>
      <c r="AA42" s="254"/>
      <c r="AB42" s="255"/>
      <c r="AC42" s="255"/>
      <c r="AD42" s="255"/>
      <c r="AE42" s="254"/>
      <c r="AF42" s="254"/>
      <c r="AG42" s="256"/>
      <c r="AH42" s="255"/>
      <c r="AI42" s="256"/>
      <c r="AJ42" s="257"/>
      <c r="AK42" s="255"/>
      <c r="AL42" s="255"/>
      <c r="AM42" s="255"/>
      <c r="AN42" s="164" t="str">
        <f t="shared" si="12"/>
        <v>-</v>
      </c>
      <c r="AO42" s="255"/>
      <c r="AP42" s="255"/>
      <c r="AQ42" s="255"/>
      <c r="AR42" s="268" t="str">
        <f t="shared" si="13"/>
        <v>-</v>
      </c>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8"/>
      <c r="BS42" s="259"/>
      <c r="BT42" s="255"/>
      <c r="BU42" s="255"/>
      <c r="BV42" s="255"/>
      <c r="BW42" s="255"/>
      <c r="BX42" s="255"/>
      <c r="BY42" s="255"/>
      <c r="BZ42" s="255"/>
      <c r="CA42" s="260" t="e">
        <v>#N/A</v>
      </c>
      <c r="CB42" s="260">
        <v>0</v>
      </c>
      <c r="CC42" s="260">
        <v>0</v>
      </c>
      <c r="CD42" s="261" t="s">
        <v>511</v>
      </c>
      <c r="CE42" s="261" t="s">
        <v>512</v>
      </c>
      <c r="CF42" s="261" t="s">
        <v>512</v>
      </c>
      <c r="CG42" s="261" t="s">
        <v>512</v>
      </c>
      <c r="CH42" s="262">
        <f t="shared" si="14"/>
        <v>0</v>
      </c>
      <c r="CI42" s="262">
        <f t="shared" si="15"/>
        <v>0</v>
      </c>
      <c r="CJ42" s="262">
        <f t="shared" si="16"/>
        <v>0</v>
      </c>
      <c r="CK42" s="262">
        <f t="shared" si="17"/>
        <v>0</v>
      </c>
      <c r="CL42" s="262">
        <f t="shared" si="18"/>
        <v>0</v>
      </c>
      <c r="CM42" s="262">
        <f t="shared" si="19"/>
        <v>0</v>
      </c>
      <c r="CN42" s="262">
        <f t="shared" si="20"/>
        <v>0</v>
      </c>
      <c r="CO42" s="259"/>
      <c r="CP42" s="263"/>
      <c r="CQ42" s="264"/>
      <c r="CR42" s="264"/>
      <c r="CS42" s="264"/>
      <c r="CT42" s="174" t="str">
        <f t="shared" si="21"/>
        <v>-</v>
      </c>
      <c r="CU42" s="264"/>
      <c r="CV42" s="264"/>
      <c r="CW42" s="264"/>
      <c r="CX42" s="269" t="str">
        <f t="shared" si="22"/>
        <v>-</v>
      </c>
      <c r="CY42" s="265"/>
      <c r="CZ42" s="265"/>
      <c r="DA42" s="265"/>
      <c r="DB42" s="265"/>
      <c r="DC42" s="265"/>
      <c r="DD42" s="265"/>
      <c r="DE42" s="265"/>
      <c r="DF42" s="265">
        <f t="shared" si="23"/>
        <v>0</v>
      </c>
      <c r="DG42" s="253"/>
      <c r="DH42" s="243">
        <v>36</v>
      </c>
    </row>
    <row r="43" spans="1:112">
      <c r="A43" s="254">
        <v>37</v>
      </c>
      <c r="B43" s="255"/>
      <c r="C43" s="255"/>
      <c r="D43" s="255"/>
      <c r="E43" s="256"/>
      <c r="F43" s="256"/>
      <c r="G43" s="255"/>
      <c r="H43" s="255"/>
      <c r="I43" s="255"/>
      <c r="J43" s="255"/>
      <c r="K43" s="255"/>
      <c r="L43" s="255"/>
      <c r="M43" s="256"/>
      <c r="N43" s="255"/>
      <c r="O43" s="255"/>
      <c r="P43" s="255"/>
      <c r="Q43" s="255"/>
      <c r="R43" s="255"/>
      <c r="S43" s="255"/>
      <c r="T43" s="255"/>
      <c r="U43" s="255"/>
      <c r="V43" s="255"/>
      <c r="W43" s="255"/>
      <c r="X43" s="255"/>
      <c r="Y43" s="255"/>
      <c r="Z43" s="255"/>
      <c r="AA43" s="254"/>
      <c r="AB43" s="255"/>
      <c r="AC43" s="255"/>
      <c r="AD43" s="255"/>
      <c r="AE43" s="254"/>
      <c r="AF43" s="254"/>
      <c r="AG43" s="256"/>
      <c r="AH43" s="255"/>
      <c r="AI43" s="256"/>
      <c r="AJ43" s="257"/>
      <c r="AK43" s="255"/>
      <c r="AL43" s="255"/>
      <c r="AM43" s="255"/>
      <c r="AN43" s="164" t="str">
        <f t="shared" si="12"/>
        <v>-</v>
      </c>
      <c r="AO43" s="255"/>
      <c r="AP43" s="255"/>
      <c r="AQ43" s="255"/>
      <c r="AR43" s="268" t="str">
        <f t="shared" si="13"/>
        <v>-</v>
      </c>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8"/>
      <c r="BS43" s="259"/>
      <c r="BT43" s="255"/>
      <c r="BU43" s="255"/>
      <c r="BV43" s="255"/>
      <c r="BW43" s="255"/>
      <c r="BX43" s="255"/>
      <c r="BY43" s="255"/>
      <c r="BZ43" s="255"/>
      <c r="CA43" s="260" t="e">
        <v>#N/A</v>
      </c>
      <c r="CB43" s="260">
        <v>0</v>
      </c>
      <c r="CC43" s="260">
        <v>0</v>
      </c>
      <c r="CD43" s="261" t="s">
        <v>511</v>
      </c>
      <c r="CE43" s="261" t="s">
        <v>512</v>
      </c>
      <c r="CF43" s="261" t="s">
        <v>512</v>
      </c>
      <c r="CG43" s="261" t="s">
        <v>512</v>
      </c>
      <c r="CH43" s="262">
        <f t="shared" si="14"/>
        <v>0</v>
      </c>
      <c r="CI43" s="262">
        <f t="shared" si="15"/>
        <v>0</v>
      </c>
      <c r="CJ43" s="262">
        <f t="shared" si="16"/>
        <v>0</v>
      </c>
      <c r="CK43" s="262">
        <f t="shared" si="17"/>
        <v>0</v>
      </c>
      <c r="CL43" s="262">
        <f t="shared" si="18"/>
        <v>0</v>
      </c>
      <c r="CM43" s="262">
        <f t="shared" si="19"/>
        <v>0</v>
      </c>
      <c r="CN43" s="262">
        <f t="shared" si="20"/>
        <v>0</v>
      </c>
      <c r="CO43" s="259"/>
      <c r="CP43" s="263"/>
      <c r="CQ43" s="264"/>
      <c r="CR43" s="264"/>
      <c r="CS43" s="264"/>
      <c r="CT43" s="174" t="str">
        <f t="shared" si="21"/>
        <v>-</v>
      </c>
      <c r="CU43" s="264"/>
      <c r="CV43" s="264"/>
      <c r="CW43" s="264"/>
      <c r="CX43" s="269" t="str">
        <f t="shared" si="22"/>
        <v>-</v>
      </c>
      <c r="CY43" s="265"/>
      <c r="CZ43" s="265"/>
      <c r="DA43" s="265"/>
      <c r="DB43" s="265"/>
      <c r="DC43" s="265"/>
      <c r="DD43" s="265"/>
      <c r="DE43" s="265"/>
      <c r="DF43" s="265">
        <f t="shared" si="23"/>
        <v>0</v>
      </c>
      <c r="DG43" s="253"/>
      <c r="DH43" s="243">
        <v>37</v>
      </c>
    </row>
    <row r="44" spans="1:112">
      <c r="A44" s="254">
        <v>38</v>
      </c>
      <c r="B44" s="255"/>
      <c r="C44" s="255"/>
      <c r="D44" s="255"/>
      <c r="E44" s="256"/>
      <c r="F44" s="256"/>
      <c r="G44" s="255"/>
      <c r="H44" s="255"/>
      <c r="I44" s="255"/>
      <c r="J44" s="255"/>
      <c r="K44" s="255"/>
      <c r="L44" s="255"/>
      <c r="M44" s="256"/>
      <c r="N44" s="255"/>
      <c r="O44" s="255"/>
      <c r="P44" s="255"/>
      <c r="Q44" s="255"/>
      <c r="R44" s="255"/>
      <c r="S44" s="255"/>
      <c r="T44" s="255"/>
      <c r="U44" s="255"/>
      <c r="V44" s="255"/>
      <c r="W44" s="255"/>
      <c r="X44" s="255"/>
      <c r="Y44" s="255"/>
      <c r="Z44" s="255"/>
      <c r="AA44" s="254"/>
      <c r="AB44" s="255"/>
      <c r="AC44" s="255"/>
      <c r="AD44" s="255"/>
      <c r="AE44" s="254"/>
      <c r="AF44" s="254"/>
      <c r="AG44" s="256"/>
      <c r="AH44" s="255"/>
      <c r="AI44" s="256"/>
      <c r="AJ44" s="257"/>
      <c r="AK44" s="255"/>
      <c r="AL44" s="255"/>
      <c r="AM44" s="255"/>
      <c r="AN44" s="164" t="str">
        <f t="shared" si="12"/>
        <v>-</v>
      </c>
      <c r="AO44" s="255"/>
      <c r="AP44" s="255"/>
      <c r="AQ44" s="255"/>
      <c r="AR44" s="268" t="str">
        <f t="shared" si="13"/>
        <v>-</v>
      </c>
      <c r="AS44" s="255"/>
      <c r="AT44" s="255"/>
      <c r="AU44" s="255"/>
      <c r="AV44" s="255"/>
      <c r="AW44" s="255"/>
      <c r="AX44" s="255"/>
      <c r="AY44" s="255"/>
      <c r="AZ44" s="255"/>
      <c r="BA44" s="255"/>
      <c r="BB44" s="255"/>
      <c r="BC44" s="255"/>
      <c r="BD44" s="255"/>
      <c r="BE44" s="255"/>
      <c r="BF44" s="255"/>
      <c r="BG44" s="255"/>
      <c r="BH44" s="255"/>
      <c r="BI44" s="255"/>
      <c r="BJ44" s="255"/>
      <c r="BK44" s="255"/>
      <c r="BL44" s="255"/>
      <c r="BM44" s="255"/>
      <c r="BN44" s="255"/>
      <c r="BO44" s="255"/>
      <c r="BP44" s="255"/>
      <c r="BQ44" s="255"/>
      <c r="BR44" s="258"/>
      <c r="BS44" s="259"/>
      <c r="BT44" s="255"/>
      <c r="BU44" s="255"/>
      <c r="BV44" s="255"/>
      <c r="BW44" s="255"/>
      <c r="BX44" s="255"/>
      <c r="BY44" s="255"/>
      <c r="BZ44" s="255"/>
      <c r="CA44" s="260" t="e">
        <v>#N/A</v>
      </c>
      <c r="CB44" s="260">
        <v>0</v>
      </c>
      <c r="CC44" s="260">
        <v>0</v>
      </c>
      <c r="CD44" s="261" t="s">
        <v>511</v>
      </c>
      <c r="CE44" s="261" t="s">
        <v>512</v>
      </c>
      <c r="CF44" s="261" t="s">
        <v>512</v>
      </c>
      <c r="CG44" s="261" t="s">
        <v>512</v>
      </c>
      <c r="CH44" s="262">
        <f t="shared" si="14"/>
        <v>0</v>
      </c>
      <c r="CI44" s="262">
        <f t="shared" si="15"/>
        <v>0</v>
      </c>
      <c r="CJ44" s="262">
        <f t="shared" si="16"/>
        <v>0</v>
      </c>
      <c r="CK44" s="262">
        <f t="shared" si="17"/>
        <v>0</v>
      </c>
      <c r="CL44" s="262">
        <f t="shared" si="18"/>
        <v>0</v>
      </c>
      <c r="CM44" s="262">
        <f t="shared" si="19"/>
        <v>0</v>
      </c>
      <c r="CN44" s="262">
        <f t="shared" si="20"/>
        <v>0</v>
      </c>
      <c r="CO44" s="259"/>
      <c r="CP44" s="263"/>
      <c r="CQ44" s="264"/>
      <c r="CR44" s="264"/>
      <c r="CS44" s="264"/>
      <c r="CT44" s="174" t="str">
        <f t="shared" si="21"/>
        <v>-</v>
      </c>
      <c r="CU44" s="264"/>
      <c r="CV44" s="264"/>
      <c r="CW44" s="264"/>
      <c r="CX44" s="269" t="str">
        <f t="shared" si="22"/>
        <v>-</v>
      </c>
      <c r="CY44" s="265"/>
      <c r="CZ44" s="265"/>
      <c r="DA44" s="265"/>
      <c r="DB44" s="265"/>
      <c r="DC44" s="265"/>
      <c r="DD44" s="265"/>
      <c r="DE44" s="265"/>
      <c r="DF44" s="265">
        <f t="shared" si="23"/>
        <v>0</v>
      </c>
      <c r="DG44" s="253"/>
      <c r="DH44" s="243">
        <v>38</v>
      </c>
    </row>
    <row r="45" spans="1:112">
      <c r="A45" s="254">
        <v>39</v>
      </c>
      <c r="B45" s="255"/>
      <c r="C45" s="255"/>
      <c r="D45" s="255"/>
      <c r="E45" s="256"/>
      <c r="F45" s="256"/>
      <c r="G45" s="255"/>
      <c r="H45" s="255"/>
      <c r="I45" s="255"/>
      <c r="J45" s="255"/>
      <c r="K45" s="255"/>
      <c r="L45" s="255"/>
      <c r="M45" s="256"/>
      <c r="N45" s="255"/>
      <c r="O45" s="255"/>
      <c r="P45" s="255"/>
      <c r="Q45" s="255"/>
      <c r="R45" s="255"/>
      <c r="S45" s="255"/>
      <c r="T45" s="255"/>
      <c r="U45" s="255"/>
      <c r="V45" s="255"/>
      <c r="W45" s="255"/>
      <c r="X45" s="255"/>
      <c r="Y45" s="255"/>
      <c r="Z45" s="255"/>
      <c r="AA45" s="254"/>
      <c r="AB45" s="255"/>
      <c r="AC45" s="255"/>
      <c r="AD45" s="255"/>
      <c r="AE45" s="254"/>
      <c r="AF45" s="254"/>
      <c r="AG45" s="256"/>
      <c r="AH45" s="255"/>
      <c r="AI45" s="256"/>
      <c r="AJ45" s="257"/>
      <c r="AK45" s="255"/>
      <c r="AL45" s="255"/>
      <c r="AM45" s="255"/>
      <c r="AN45" s="164" t="str">
        <f t="shared" si="12"/>
        <v>-</v>
      </c>
      <c r="AO45" s="255"/>
      <c r="AP45" s="255"/>
      <c r="AQ45" s="255"/>
      <c r="AR45" s="268" t="str">
        <f t="shared" si="13"/>
        <v>-</v>
      </c>
      <c r="AS45" s="255"/>
      <c r="AT45" s="255"/>
      <c r="AU45" s="255"/>
      <c r="AV45" s="255"/>
      <c r="AW45" s="255"/>
      <c r="AX45" s="255"/>
      <c r="AY45" s="255"/>
      <c r="AZ45" s="255"/>
      <c r="BA45" s="255"/>
      <c r="BB45" s="255"/>
      <c r="BC45" s="255"/>
      <c r="BD45" s="255"/>
      <c r="BE45" s="255"/>
      <c r="BF45" s="255"/>
      <c r="BG45" s="255"/>
      <c r="BH45" s="255"/>
      <c r="BI45" s="255"/>
      <c r="BJ45" s="255"/>
      <c r="BK45" s="255"/>
      <c r="BL45" s="255"/>
      <c r="BM45" s="255"/>
      <c r="BN45" s="255"/>
      <c r="BO45" s="255"/>
      <c r="BP45" s="255"/>
      <c r="BQ45" s="255"/>
      <c r="BR45" s="258"/>
      <c r="BS45" s="259"/>
      <c r="BT45" s="255"/>
      <c r="BU45" s="255"/>
      <c r="BV45" s="255"/>
      <c r="BW45" s="255"/>
      <c r="BX45" s="255"/>
      <c r="BY45" s="255"/>
      <c r="BZ45" s="255"/>
      <c r="CA45" s="260" t="e">
        <v>#N/A</v>
      </c>
      <c r="CB45" s="260">
        <v>0</v>
      </c>
      <c r="CC45" s="260">
        <v>0</v>
      </c>
      <c r="CD45" s="261" t="s">
        <v>511</v>
      </c>
      <c r="CE45" s="261" t="s">
        <v>512</v>
      </c>
      <c r="CF45" s="261" t="s">
        <v>512</v>
      </c>
      <c r="CG45" s="261" t="s">
        <v>512</v>
      </c>
      <c r="CH45" s="262">
        <f t="shared" si="14"/>
        <v>0</v>
      </c>
      <c r="CI45" s="262">
        <f t="shared" si="15"/>
        <v>0</v>
      </c>
      <c r="CJ45" s="262">
        <f t="shared" si="16"/>
        <v>0</v>
      </c>
      <c r="CK45" s="262">
        <f t="shared" si="17"/>
        <v>0</v>
      </c>
      <c r="CL45" s="262">
        <f t="shared" si="18"/>
        <v>0</v>
      </c>
      <c r="CM45" s="262">
        <f t="shared" si="19"/>
        <v>0</v>
      </c>
      <c r="CN45" s="262">
        <f t="shared" si="20"/>
        <v>0</v>
      </c>
      <c r="CO45" s="259"/>
      <c r="CP45" s="263"/>
      <c r="CQ45" s="264"/>
      <c r="CR45" s="264"/>
      <c r="CS45" s="264"/>
      <c r="CT45" s="174" t="str">
        <f t="shared" si="21"/>
        <v>-</v>
      </c>
      <c r="CU45" s="264"/>
      <c r="CV45" s="264"/>
      <c r="CW45" s="264"/>
      <c r="CX45" s="269" t="str">
        <f t="shared" si="22"/>
        <v>-</v>
      </c>
      <c r="CY45" s="265"/>
      <c r="CZ45" s="265"/>
      <c r="DA45" s="265"/>
      <c r="DB45" s="265"/>
      <c r="DC45" s="265"/>
      <c r="DD45" s="265"/>
      <c r="DE45" s="265"/>
      <c r="DF45" s="265">
        <f t="shared" si="23"/>
        <v>0</v>
      </c>
      <c r="DG45" s="253"/>
      <c r="DH45" s="243">
        <v>39</v>
      </c>
    </row>
    <row r="46" spans="1:112">
      <c r="A46" s="254">
        <v>40</v>
      </c>
      <c r="B46" s="255"/>
      <c r="C46" s="255"/>
      <c r="D46" s="255"/>
      <c r="E46" s="256"/>
      <c r="F46" s="256"/>
      <c r="G46" s="255"/>
      <c r="H46" s="255"/>
      <c r="I46" s="255"/>
      <c r="J46" s="255"/>
      <c r="K46" s="255"/>
      <c r="L46" s="255"/>
      <c r="M46" s="256"/>
      <c r="N46" s="255"/>
      <c r="O46" s="255"/>
      <c r="P46" s="255"/>
      <c r="Q46" s="255"/>
      <c r="R46" s="255"/>
      <c r="S46" s="255"/>
      <c r="T46" s="255"/>
      <c r="U46" s="255"/>
      <c r="V46" s="255"/>
      <c r="W46" s="255"/>
      <c r="X46" s="255"/>
      <c r="Y46" s="255"/>
      <c r="Z46" s="255"/>
      <c r="AA46" s="254"/>
      <c r="AB46" s="255"/>
      <c r="AC46" s="255"/>
      <c r="AD46" s="255"/>
      <c r="AE46" s="254"/>
      <c r="AF46" s="254"/>
      <c r="AG46" s="256"/>
      <c r="AH46" s="255"/>
      <c r="AI46" s="256"/>
      <c r="AJ46" s="257"/>
      <c r="AK46" s="255"/>
      <c r="AL46" s="255"/>
      <c r="AM46" s="255"/>
      <c r="AN46" s="164" t="str">
        <f t="shared" si="12"/>
        <v>-</v>
      </c>
      <c r="AO46" s="255"/>
      <c r="AP46" s="255"/>
      <c r="AQ46" s="255"/>
      <c r="AR46" s="268" t="str">
        <f t="shared" si="13"/>
        <v>-</v>
      </c>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255"/>
      <c r="BP46" s="255"/>
      <c r="BQ46" s="255"/>
      <c r="BR46" s="258"/>
      <c r="BS46" s="259"/>
      <c r="BT46" s="255"/>
      <c r="BU46" s="255"/>
      <c r="BV46" s="255"/>
      <c r="BW46" s="255"/>
      <c r="BX46" s="255"/>
      <c r="BY46" s="255"/>
      <c r="BZ46" s="255"/>
      <c r="CA46" s="260" t="e">
        <v>#N/A</v>
      </c>
      <c r="CB46" s="260">
        <v>0</v>
      </c>
      <c r="CC46" s="260">
        <v>0</v>
      </c>
      <c r="CD46" s="261" t="s">
        <v>511</v>
      </c>
      <c r="CE46" s="261" t="s">
        <v>512</v>
      </c>
      <c r="CF46" s="261" t="s">
        <v>512</v>
      </c>
      <c r="CG46" s="261" t="s">
        <v>512</v>
      </c>
      <c r="CH46" s="262">
        <f t="shared" si="14"/>
        <v>0</v>
      </c>
      <c r="CI46" s="262">
        <f t="shared" si="15"/>
        <v>0</v>
      </c>
      <c r="CJ46" s="262">
        <f t="shared" si="16"/>
        <v>0</v>
      </c>
      <c r="CK46" s="262">
        <f t="shared" si="17"/>
        <v>0</v>
      </c>
      <c r="CL46" s="262">
        <f t="shared" si="18"/>
        <v>0</v>
      </c>
      <c r="CM46" s="262">
        <f t="shared" si="19"/>
        <v>0</v>
      </c>
      <c r="CN46" s="262">
        <f t="shared" si="20"/>
        <v>0</v>
      </c>
      <c r="CO46" s="259"/>
      <c r="CP46" s="263"/>
      <c r="CQ46" s="264"/>
      <c r="CR46" s="264"/>
      <c r="CS46" s="264"/>
      <c r="CT46" s="174" t="str">
        <f t="shared" si="21"/>
        <v>-</v>
      </c>
      <c r="CU46" s="264"/>
      <c r="CV46" s="264"/>
      <c r="CW46" s="264"/>
      <c r="CX46" s="269" t="str">
        <f t="shared" si="22"/>
        <v>-</v>
      </c>
      <c r="CY46" s="265"/>
      <c r="CZ46" s="265"/>
      <c r="DA46" s="265"/>
      <c r="DB46" s="265"/>
      <c r="DC46" s="265"/>
      <c r="DD46" s="265"/>
      <c r="DE46" s="265"/>
      <c r="DF46" s="265">
        <f t="shared" si="23"/>
        <v>0</v>
      </c>
      <c r="DG46" s="253"/>
      <c r="DH46" s="243">
        <v>40</v>
      </c>
    </row>
    <row r="47" spans="1:112">
      <c r="A47" s="254">
        <v>41</v>
      </c>
      <c r="B47" s="255"/>
      <c r="C47" s="255"/>
      <c r="D47" s="255"/>
      <c r="E47" s="256"/>
      <c r="F47" s="256"/>
      <c r="G47" s="255"/>
      <c r="H47" s="255"/>
      <c r="I47" s="255"/>
      <c r="J47" s="255"/>
      <c r="K47" s="255"/>
      <c r="L47" s="255"/>
      <c r="M47" s="256"/>
      <c r="N47" s="255"/>
      <c r="O47" s="255"/>
      <c r="P47" s="255"/>
      <c r="Q47" s="255"/>
      <c r="R47" s="255"/>
      <c r="S47" s="255"/>
      <c r="T47" s="255"/>
      <c r="U47" s="255"/>
      <c r="V47" s="255"/>
      <c r="W47" s="255"/>
      <c r="X47" s="255"/>
      <c r="Y47" s="255"/>
      <c r="Z47" s="255"/>
      <c r="AA47" s="254"/>
      <c r="AB47" s="255"/>
      <c r="AC47" s="255"/>
      <c r="AD47" s="255"/>
      <c r="AE47" s="254"/>
      <c r="AF47" s="254"/>
      <c r="AG47" s="256"/>
      <c r="AH47" s="255"/>
      <c r="AI47" s="256"/>
      <c r="AJ47" s="257"/>
      <c r="AK47" s="255"/>
      <c r="AL47" s="255"/>
      <c r="AM47" s="255"/>
      <c r="AN47" s="164" t="str">
        <f t="shared" si="12"/>
        <v>-</v>
      </c>
      <c r="AO47" s="255"/>
      <c r="AP47" s="255"/>
      <c r="AQ47" s="255"/>
      <c r="AR47" s="268" t="str">
        <f t="shared" si="13"/>
        <v>-</v>
      </c>
      <c r="AS47" s="255"/>
      <c r="AT47" s="255"/>
      <c r="AU47" s="255"/>
      <c r="AV47" s="255"/>
      <c r="AW47" s="255"/>
      <c r="AX47" s="255"/>
      <c r="AY47" s="255"/>
      <c r="AZ47" s="255"/>
      <c r="BA47" s="255"/>
      <c r="BB47" s="255"/>
      <c r="BC47" s="255"/>
      <c r="BD47" s="255"/>
      <c r="BE47" s="255"/>
      <c r="BF47" s="255"/>
      <c r="BG47" s="255"/>
      <c r="BH47" s="255"/>
      <c r="BI47" s="255"/>
      <c r="BJ47" s="255"/>
      <c r="BK47" s="255"/>
      <c r="BL47" s="255"/>
      <c r="BM47" s="255"/>
      <c r="BN47" s="255"/>
      <c r="BO47" s="255"/>
      <c r="BP47" s="255"/>
      <c r="BQ47" s="255"/>
      <c r="BR47" s="258"/>
      <c r="BS47" s="259"/>
      <c r="BT47" s="255"/>
      <c r="BU47" s="255"/>
      <c r="BV47" s="255"/>
      <c r="BW47" s="255"/>
      <c r="BX47" s="255"/>
      <c r="BY47" s="255"/>
      <c r="BZ47" s="255"/>
      <c r="CA47" s="260" t="e">
        <v>#N/A</v>
      </c>
      <c r="CB47" s="260">
        <v>0</v>
      </c>
      <c r="CC47" s="260">
        <v>0</v>
      </c>
      <c r="CD47" s="261" t="s">
        <v>511</v>
      </c>
      <c r="CE47" s="261" t="s">
        <v>512</v>
      </c>
      <c r="CF47" s="261" t="s">
        <v>512</v>
      </c>
      <c r="CG47" s="261" t="s">
        <v>512</v>
      </c>
      <c r="CH47" s="262">
        <f t="shared" si="14"/>
        <v>0</v>
      </c>
      <c r="CI47" s="262">
        <f t="shared" si="15"/>
        <v>0</v>
      </c>
      <c r="CJ47" s="262">
        <f t="shared" si="16"/>
        <v>0</v>
      </c>
      <c r="CK47" s="262">
        <f t="shared" si="17"/>
        <v>0</v>
      </c>
      <c r="CL47" s="262">
        <f t="shared" si="18"/>
        <v>0</v>
      </c>
      <c r="CM47" s="262">
        <f t="shared" si="19"/>
        <v>0</v>
      </c>
      <c r="CN47" s="262">
        <f t="shared" si="20"/>
        <v>0</v>
      </c>
      <c r="CO47" s="259"/>
      <c r="CP47" s="263"/>
      <c r="CQ47" s="264"/>
      <c r="CR47" s="264"/>
      <c r="CS47" s="264"/>
      <c r="CT47" s="174" t="str">
        <f t="shared" si="21"/>
        <v>-</v>
      </c>
      <c r="CU47" s="264"/>
      <c r="CV47" s="264"/>
      <c r="CW47" s="264"/>
      <c r="CX47" s="269" t="str">
        <f t="shared" si="22"/>
        <v>-</v>
      </c>
      <c r="CY47" s="265"/>
      <c r="CZ47" s="265"/>
      <c r="DA47" s="265"/>
      <c r="DB47" s="265"/>
      <c r="DC47" s="265"/>
      <c r="DD47" s="265"/>
      <c r="DE47" s="265"/>
      <c r="DF47" s="265">
        <f t="shared" si="23"/>
        <v>0</v>
      </c>
      <c r="DG47" s="253"/>
      <c r="DH47" s="243">
        <v>41</v>
      </c>
    </row>
    <row r="48" spans="1:112">
      <c r="A48" s="254">
        <v>42</v>
      </c>
      <c r="B48" s="255"/>
      <c r="C48" s="255"/>
      <c r="D48" s="255"/>
      <c r="E48" s="256"/>
      <c r="F48" s="256"/>
      <c r="G48" s="255"/>
      <c r="H48" s="255"/>
      <c r="I48" s="255"/>
      <c r="J48" s="255"/>
      <c r="K48" s="255"/>
      <c r="L48" s="255"/>
      <c r="M48" s="256"/>
      <c r="N48" s="255"/>
      <c r="O48" s="255"/>
      <c r="P48" s="255"/>
      <c r="Q48" s="255"/>
      <c r="R48" s="255"/>
      <c r="S48" s="255"/>
      <c r="T48" s="255"/>
      <c r="U48" s="255"/>
      <c r="V48" s="255"/>
      <c r="W48" s="255"/>
      <c r="X48" s="255"/>
      <c r="Y48" s="255"/>
      <c r="Z48" s="255"/>
      <c r="AA48" s="254"/>
      <c r="AB48" s="255"/>
      <c r="AC48" s="255"/>
      <c r="AD48" s="255"/>
      <c r="AE48" s="254"/>
      <c r="AF48" s="254"/>
      <c r="AG48" s="256"/>
      <c r="AH48" s="255"/>
      <c r="AI48" s="256"/>
      <c r="AJ48" s="257"/>
      <c r="AK48" s="255"/>
      <c r="AL48" s="255"/>
      <c r="AM48" s="255"/>
      <c r="AN48" s="164" t="str">
        <f t="shared" si="12"/>
        <v>-</v>
      </c>
      <c r="AO48" s="255"/>
      <c r="AP48" s="255"/>
      <c r="AQ48" s="255"/>
      <c r="AR48" s="268" t="str">
        <f t="shared" si="13"/>
        <v>-</v>
      </c>
      <c r="AS48" s="255"/>
      <c r="AT48" s="255"/>
      <c r="AU48" s="255"/>
      <c r="AV48" s="255"/>
      <c r="AW48" s="255"/>
      <c r="AX48" s="255"/>
      <c r="AY48" s="255"/>
      <c r="AZ48" s="255"/>
      <c r="BA48" s="255"/>
      <c r="BB48" s="255"/>
      <c r="BC48" s="255"/>
      <c r="BD48" s="255"/>
      <c r="BE48" s="255"/>
      <c r="BF48" s="255"/>
      <c r="BG48" s="255"/>
      <c r="BH48" s="255"/>
      <c r="BI48" s="255"/>
      <c r="BJ48" s="255"/>
      <c r="BK48" s="255"/>
      <c r="BL48" s="255"/>
      <c r="BM48" s="255"/>
      <c r="BN48" s="255"/>
      <c r="BO48" s="255"/>
      <c r="BP48" s="255"/>
      <c r="BQ48" s="255"/>
      <c r="BR48" s="258"/>
      <c r="BS48" s="259"/>
      <c r="BT48" s="255"/>
      <c r="BU48" s="255"/>
      <c r="BV48" s="255"/>
      <c r="BW48" s="255"/>
      <c r="BX48" s="255"/>
      <c r="BY48" s="255"/>
      <c r="BZ48" s="255"/>
      <c r="CA48" s="260" t="e">
        <v>#N/A</v>
      </c>
      <c r="CB48" s="260">
        <v>0</v>
      </c>
      <c r="CC48" s="260">
        <v>0</v>
      </c>
      <c r="CD48" s="261" t="s">
        <v>511</v>
      </c>
      <c r="CE48" s="261" t="s">
        <v>512</v>
      </c>
      <c r="CF48" s="261" t="s">
        <v>512</v>
      </c>
      <c r="CG48" s="261" t="s">
        <v>512</v>
      </c>
      <c r="CH48" s="262">
        <f t="shared" si="14"/>
        <v>0</v>
      </c>
      <c r="CI48" s="262">
        <f t="shared" si="15"/>
        <v>0</v>
      </c>
      <c r="CJ48" s="262">
        <f t="shared" si="16"/>
        <v>0</v>
      </c>
      <c r="CK48" s="262">
        <f t="shared" si="17"/>
        <v>0</v>
      </c>
      <c r="CL48" s="262">
        <f t="shared" si="18"/>
        <v>0</v>
      </c>
      <c r="CM48" s="262">
        <f t="shared" si="19"/>
        <v>0</v>
      </c>
      <c r="CN48" s="262">
        <f t="shared" si="20"/>
        <v>0</v>
      </c>
      <c r="CO48" s="259"/>
      <c r="CP48" s="263"/>
      <c r="CQ48" s="264"/>
      <c r="CR48" s="264"/>
      <c r="CS48" s="264"/>
      <c r="CT48" s="174" t="str">
        <f t="shared" si="21"/>
        <v>-</v>
      </c>
      <c r="CU48" s="264"/>
      <c r="CV48" s="264"/>
      <c r="CW48" s="264"/>
      <c r="CX48" s="269" t="str">
        <f t="shared" si="22"/>
        <v>-</v>
      </c>
      <c r="CY48" s="265"/>
      <c r="CZ48" s="265"/>
      <c r="DA48" s="265"/>
      <c r="DB48" s="265"/>
      <c r="DC48" s="265"/>
      <c r="DD48" s="265"/>
      <c r="DE48" s="265"/>
      <c r="DF48" s="265">
        <f t="shared" si="23"/>
        <v>0</v>
      </c>
      <c r="DG48" s="253"/>
      <c r="DH48" s="243">
        <v>42</v>
      </c>
    </row>
    <row r="49" spans="1:112">
      <c r="A49" s="254">
        <v>43</v>
      </c>
      <c r="B49" s="255"/>
      <c r="C49" s="255"/>
      <c r="D49" s="255"/>
      <c r="E49" s="256"/>
      <c r="F49" s="256"/>
      <c r="G49" s="255"/>
      <c r="H49" s="255"/>
      <c r="I49" s="255"/>
      <c r="J49" s="255"/>
      <c r="K49" s="255"/>
      <c r="L49" s="255"/>
      <c r="M49" s="256"/>
      <c r="N49" s="255"/>
      <c r="O49" s="255"/>
      <c r="P49" s="255"/>
      <c r="Q49" s="255"/>
      <c r="R49" s="255"/>
      <c r="S49" s="255"/>
      <c r="T49" s="255"/>
      <c r="U49" s="255"/>
      <c r="V49" s="255"/>
      <c r="W49" s="255"/>
      <c r="X49" s="255"/>
      <c r="Y49" s="255"/>
      <c r="Z49" s="255"/>
      <c r="AA49" s="254"/>
      <c r="AB49" s="255"/>
      <c r="AC49" s="255"/>
      <c r="AD49" s="255"/>
      <c r="AE49" s="254"/>
      <c r="AF49" s="254"/>
      <c r="AG49" s="256"/>
      <c r="AH49" s="255"/>
      <c r="AI49" s="256"/>
      <c r="AJ49" s="257"/>
      <c r="AK49" s="255"/>
      <c r="AL49" s="255"/>
      <c r="AM49" s="255"/>
      <c r="AN49" s="164" t="str">
        <f t="shared" si="12"/>
        <v>-</v>
      </c>
      <c r="AO49" s="255"/>
      <c r="AP49" s="255"/>
      <c r="AQ49" s="255"/>
      <c r="AR49" s="268" t="str">
        <f t="shared" si="13"/>
        <v>-</v>
      </c>
      <c r="AS49" s="255"/>
      <c r="AT49" s="255"/>
      <c r="AU49" s="255"/>
      <c r="AV49" s="255"/>
      <c r="AW49" s="255"/>
      <c r="AX49" s="255"/>
      <c r="AY49" s="255"/>
      <c r="AZ49" s="255"/>
      <c r="BA49" s="255"/>
      <c r="BB49" s="255"/>
      <c r="BC49" s="255"/>
      <c r="BD49" s="255"/>
      <c r="BE49" s="255"/>
      <c r="BF49" s="255"/>
      <c r="BG49" s="255"/>
      <c r="BH49" s="255"/>
      <c r="BI49" s="255"/>
      <c r="BJ49" s="255"/>
      <c r="BK49" s="255"/>
      <c r="BL49" s="255"/>
      <c r="BM49" s="255"/>
      <c r="BN49" s="255"/>
      <c r="BO49" s="255"/>
      <c r="BP49" s="255"/>
      <c r="BQ49" s="255"/>
      <c r="BR49" s="258"/>
      <c r="BS49" s="259"/>
      <c r="BT49" s="255"/>
      <c r="BU49" s="255"/>
      <c r="BV49" s="255"/>
      <c r="BW49" s="255"/>
      <c r="BX49" s="255"/>
      <c r="BY49" s="255"/>
      <c r="BZ49" s="255"/>
      <c r="CA49" s="260" t="e">
        <v>#N/A</v>
      </c>
      <c r="CB49" s="260">
        <v>0</v>
      </c>
      <c r="CC49" s="260">
        <v>0</v>
      </c>
      <c r="CD49" s="261" t="s">
        <v>511</v>
      </c>
      <c r="CE49" s="261" t="s">
        <v>512</v>
      </c>
      <c r="CF49" s="261" t="s">
        <v>512</v>
      </c>
      <c r="CG49" s="261" t="s">
        <v>512</v>
      </c>
      <c r="CH49" s="262">
        <f t="shared" si="14"/>
        <v>0</v>
      </c>
      <c r="CI49" s="262">
        <f t="shared" si="15"/>
        <v>0</v>
      </c>
      <c r="CJ49" s="262">
        <f t="shared" si="16"/>
        <v>0</v>
      </c>
      <c r="CK49" s="262">
        <f t="shared" si="17"/>
        <v>0</v>
      </c>
      <c r="CL49" s="262">
        <f t="shared" si="18"/>
        <v>0</v>
      </c>
      <c r="CM49" s="262">
        <f t="shared" si="19"/>
        <v>0</v>
      </c>
      <c r="CN49" s="262">
        <f t="shared" si="20"/>
        <v>0</v>
      </c>
      <c r="CO49" s="259"/>
      <c r="CP49" s="263"/>
      <c r="CQ49" s="264"/>
      <c r="CR49" s="264"/>
      <c r="CS49" s="264"/>
      <c r="CT49" s="174" t="str">
        <f t="shared" si="21"/>
        <v>-</v>
      </c>
      <c r="CU49" s="264"/>
      <c r="CV49" s="264"/>
      <c r="CW49" s="264"/>
      <c r="CX49" s="269" t="str">
        <f t="shared" si="22"/>
        <v>-</v>
      </c>
      <c r="CY49" s="265"/>
      <c r="CZ49" s="265"/>
      <c r="DA49" s="265"/>
      <c r="DB49" s="265"/>
      <c r="DC49" s="265"/>
      <c r="DD49" s="265"/>
      <c r="DE49" s="265"/>
      <c r="DF49" s="265">
        <f t="shared" si="23"/>
        <v>0</v>
      </c>
      <c r="DG49" s="253"/>
      <c r="DH49" s="243">
        <v>43</v>
      </c>
    </row>
    <row r="50" spans="1:112">
      <c r="A50" s="254">
        <v>44</v>
      </c>
      <c r="B50" s="255"/>
      <c r="C50" s="255"/>
      <c r="D50" s="255"/>
      <c r="E50" s="256"/>
      <c r="F50" s="256"/>
      <c r="G50" s="255"/>
      <c r="H50" s="255"/>
      <c r="I50" s="255"/>
      <c r="J50" s="255"/>
      <c r="K50" s="255"/>
      <c r="L50" s="255"/>
      <c r="M50" s="256"/>
      <c r="N50" s="255"/>
      <c r="O50" s="255"/>
      <c r="P50" s="255"/>
      <c r="Q50" s="255"/>
      <c r="R50" s="255"/>
      <c r="S50" s="255"/>
      <c r="T50" s="255"/>
      <c r="U50" s="255"/>
      <c r="V50" s="255"/>
      <c r="W50" s="255"/>
      <c r="X50" s="255"/>
      <c r="Y50" s="255"/>
      <c r="Z50" s="255"/>
      <c r="AA50" s="254"/>
      <c r="AB50" s="255"/>
      <c r="AC50" s="255"/>
      <c r="AD50" s="255"/>
      <c r="AE50" s="254"/>
      <c r="AF50" s="254"/>
      <c r="AG50" s="256"/>
      <c r="AH50" s="255"/>
      <c r="AI50" s="256"/>
      <c r="AJ50" s="257"/>
      <c r="AK50" s="255"/>
      <c r="AL50" s="255"/>
      <c r="AM50" s="255"/>
      <c r="AN50" s="164" t="str">
        <f t="shared" si="12"/>
        <v>-</v>
      </c>
      <c r="AO50" s="255"/>
      <c r="AP50" s="255"/>
      <c r="AQ50" s="255"/>
      <c r="AR50" s="268" t="str">
        <f t="shared" si="13"/>
        <v>-</v>
      </c>
      <c r="AS50" s="255"/>
      <c r="AT50" s="255"/>
      <c r="AU50" s="255"/>
      <c r="AV50" s="255"/>
      <c r="AW50" s="255"/>
      <c r="AX50" s="255"/>
      <c r="AY50" s="255"/>
      <c r="AZ50" s="255"/>
      <c r="BA50" s="255"/>
      <c r="BB50" s="255"/>
      <c r="BC50" s="255"/>
      <c r="BD50" s="255"/>
      <c r="BE50" s="255"/>
      <c r="BF50" s="255"/>
      <c r="BG50" s="255"/>
      <c r="BH50" s="255"/>
      <c r="BI50" s="255"/>
      <c r="BJ50" s="255"/>
      <c r="BK50" s="255"/>
      <c r="BL50" s="255"/>
      <c r="BM50" s="255"/>
      <c r="BN50" s="255"/>
      <c r="BO50" s="255"/>
      <c r="BP50" s="255"/>
      <c r="BQ50" s="255"/>
      <c r="BR50" s="258"/>
      <c r="BS50" s="259"/>
      <c r="BT50" s="255"/>
      <c r="BU50" s="255"/>
      <c r="BV50" s="255"/>
      <c r="BW50" s="255"/>
      <c r="BX50" s="255"/>
      <c r="BY50" s="255"/>
      <c r="BZ50" s="255"/>
      <c r="CA50" s="260" t="e">
        <v>#N/A</v>
      </c>
      <c r="CB50" s="260">
        <v>0</v>
      </c>
      <c r="CC50" s="260">
        <v>0</v>
      </c>
      <c r="CD50" s="261" t="s">
        <v>511</v>
      </c>
      <c r="CE50" s="261" t="s">
        <v>512</v>
      </c>
      <c r="CF50" s="261" t="s">
        <v>512</v>
      </c>
      <c r="CG50" s="261" t="s">
        <v>512</v>
      </c>
      <c r="CH50" s="262">
        <f t="shared" si="14"/>
        <v>0</v>
      </c>
      <c r="CI50" s="262">
        <f t="shared" si="15"/>
        <v>0</v>
      </c>
      <c r="CJ50" s="262">
        <f t="shared" si="16"/>
        <v>0</v>
      </c>
      <c r="CK50" s="262">
        <f t="shared" si="17"/>
        <v>0</v>
      </c>
      <c r="CL50" s="262">
        <f t="shared" si="18"/>
        <v>0</v>
      </c>
      <c r="CM50" s="262">
        <f t="shared" si="19"/>
        <v>0</v>
      </c>
      <c r="CN50" s="262">
        <f t="shared" si="20"/>
        <v>0</v>
      </c>
      <c r="CO50" s="259"/>
      <c r="CP50" s="263"/>
      <c r="CQ50" s="264"/>
      <c r="CR50" s="264"/>
      <c r="CS50" s="264"/>
      <c r="CT50" s="174" t="str">
        <f t="shared" si="21"/>
        <v>-</v>
      </c>
      <c r="CU50" s="264"/>
      <c r="CV50" s="264"/>
      <c r="CW50" s="264"/>
      <c r="CX50" s="269" t="str">
        <f t="shared" si="22"/>
        <v>-</v>
      </c>
      <c r="CY50" s="265"/>
      <c r="CZ50" s="265"/>
      <c r="DA50" s="265"/>
      <c r="DB50" s="265"/>
      <c r="DC50" s="265"/>
      <c r="DD50" s="265"/>
      <c r="DE50" s="265"/>
      <c r="DF50" s="265">
        <f t="shared" si="23"/>
        <v>0</v>
      </c>
      <c r="DG50" s="253"/>
      <c r="DH50" s="243">
        <v>44</v>
      </c>
    </row>
    <row r="51" spans="1:112">
      <c r="A51" s="254">
        <v>45</v>
      </c>
      <c r="B51" s="255"/>
      <c r="C51" s="255"/>
      <c r="D51" s="255"/>
      <c r="E51" s="256"/>
      <c r="F51" s="256"/>
      <c r="G51" s="255"/>
      <c r="H51" s="255"/>
      <c r="I51" s="255"/>
      <c r="J51" s="255"/>
      <c r="K51" s="255"/>
      <c r="L51" s="255"/>
      <c r="M51" s="256"/>
      <c r="N51" s="255"/>
      <c r="O51" s="255"/>
      <c r="P51" s="255"/>
      <c r="Q51" s="255"/>
      <c r="R51" s="255"/>
      <c r="S51" s="255"/>
      <c r="T51" s="255"/>
      <c r="U51" s="255"/>
      <c r="V51" s="255"/>
      <c r="W51" s="255"/>
      <c r="X51" s="255"/>
      <c r="Y51" s="255"/>
      <c r="Z51" s="255"/>
      <c r="AA51" s="254"/>
      <c r="AB51" s="255"/>
      <c r="AC51" s="255"/>
      <c r="AD51" s="255"/>
      <c r="AE51" s="254"/>
      <c r="AF51" s="254"/>
      <c r="AG51" s="256"/>
      <c r="AH51" s="255"/>
      <c r="AI51" s="256"/>
      <c r="AJ51" s="257"/>
      <c r="AK51" s="255"/>
      <c r="AL51" s="255"/>
      <c r="AM51" s="255"/>
      <c r="AN51" s="164" t="str">
        <f t="shared" si="12"/>
        <v>-</v>
      </c>
      <c r="AO51" s="255"/>
      <c r="AP51" s="255"/>
      <c r="AQ51" s="255"/>
      <c r="AR51" s="268" t="str">
        <f t="shared" si="13"/>
        <v>-</v>
      </c>
      <c r="AS51" s="255"/>
      <c r="AT51" s="255"/>
      <c r="AU51" s="255"/>
      <c r="AV51" s="255"/>
      <c r="AW51" s="255"/>
      <c r="AX51" s="255"/>
      <c r="AY51" s="255"/>
      <c r="AZ51" s="255"/>
      <c r="BA51" s="255"/>
      <c r="BB51" s="255"/>
      <c r="BC51" s="255"/>
      <c r="BD51" s="255"/>
      <c r="BE51" s="255"/>
      <c r="BF51" s="255"/>
      <c r="BG51" s="255"/>
      <c r="BH51" s="255"/>
      <c r="BI51" s="255"/>
      <c r="BJ51" s="255"/>
      <c r="BK51" s="255"/>
      <c r="BL51" s="255"/>
      <c r="BM51" s="255"/>
      <c r="BN51" s="255"/>
      <c r="BO51" s="255"/>
      <c r="BP51" s="255"/>
      <c r="BQ51" s="255"/>
      <c r="BR51" s="258"/>
      <c r="BS51" s="259"/>
      <c r="BT51" s="255"/>
      <c r="BU51" s="255"/>
      <c r="BV51" s="255"/>
      <c r="BW51" s="255"/>
      <c r="BX51" s="255"/>
      <c r="BY51" s="255"/>
      <c r="BZ51" s="255"/>
      <c r="CA51" s="260" t="e">
        <v>#N/A</v>
      </c>
      <c r="CB51" s="260">
        <v>0</v>
      </c>
      <c r="CC51" s="260">
        <v>0</v>
      </c>
      <c r="CD51" s="261" t="s">
        <v>511</v>
      </c>
      <c r="CE51" s="261" t="s">
        <v>512</v>
      </c>
      <c r="CF51" s="261" t="s">
        <v>512</v>
      </c>
      <c r="CG51" s="261" t="s">
        <v>512</v>
      </c>
      <c r="CH51" s="262">
        <f t="shared" si="14"/>
        <v>0</v>
      </c>
      <c r="CI51" s="262">
        <f t="shared" si="15"/>
        <v>0</v>
      </c>
      <c r="CJ51" s="262">
        <f t="shared" si="16"/>
        <v>0</v>
      </c>
      <c r="CK51" s="262">
        <f t="shared" si="17"/>
        <v>0</v>
      </c>
      <c r="CL51" s="262">
        <f t="shared" si="18"/>
        <v>0</v>
      </c>
      <c r="CM51" s="262">
        <f t="shared" si="19"/>
        <v>0</v>
      </c>
      <c r="CN51" s="262">
        <f t="shared" si="20"/>
        <v>0</v>
      </c>
      <c r="CO51" s="259"/>
      <c r="CP51" s="263"/>
      <c r="CQ51" s="264"/>
      <c r="CR51" s="264"/>
      <c r="CS51" s="264"/>
      <c r="CT51" s="174" t="str">
        <f t="shared" si="21"/>
        <v>-</v>
      </c>
      <c r="CU51" s="264"/>
      <c r="CV51" s="264"/>
      <c r="CW51" s="264"/>
      <c r="CX51" s="269" t="str">
        <f t="shared" si="22"/>
        <v>-</v>
      </c>
      <c r="CY51" s="265"/>
      <c r="CZ51" s="265"/>
      <c r="DA51" s="265"/>
      <c r="DB51" s="265"/>
      <c r="DC51" s="265"/>
      <c r="DD51" s="265"/>
      <c r="DE51" s="265"/>
      <c r="DF51" s="265">
        <f t="shared" si="23"/>
        <v>0</v>
      </c>
      <c r="DG51" s="253"/>
      <c r="DH51" s="243">
        <v>45</v>
      </c>
    </row>
    <row r="52" spans="1:112">
      <c r="A52" s="254">
        <v>46</v>
      </c>
      <c r="B52" s="255"/>
      <c r="C52" s="255"/>
      <c r="D52" s="255"/>
      <c r="E52" s="256"/>
      <c r="F52" s="256"/>
      <c r="G52" s="255"/>
      <c r="H52" s="255"/>
      <c r="I52" s="255"/>
      <c r="J52" s="255"/>
      <c r="K52" s="255"/>
      <c r="L52" s="255"/>
      <c r="M52" s="256"/>
      <c r="N52" s="255"/>
      <c r="O52" s="255"/>
      <c r="P52" s="255"/>
      <c r="Q52" s="255"/>
      <c r="R52" s="255"/>
      <c r="S52" s="255"/>
      <c r="T52" s="255"/>
      <c r="U52" s="255"/>
      <c r="V52" s="255"/>
      <c r="W52" s="255"/>
      <c r="X52" s="255"/>
      <c r="Y52" s="255"/>
      <c r="Z52" s="255"/>
      <c r="AA52" s="254"/>
      <c r="AB52" s="255"/>
      <c r="AC52" s="255"/>
      <c r="AD52" s="255"/>
      <c r="AE52" s="254"/>
      <c r="AF52" s="254"/>
      <c r="AG52" s="256"/>
      <c r="AH52" s="255"/>
      <c r="AI52" s="256"/>
      <c r="AJ52" s="257"/>
      <c r="AK52" s="255"/>
      <c r="AL52" s="255"/>
      <c r="AM52" s="255"/>
      <c r="AN52" s="164" t="str">
        <f t="shared" si="12"/>
        <v>-</v>
      </c>
      <c r="AO52" s="255"/>
      <c r="AP52" s="255"/>
      <c r="AQ52" s="255"/>
      <c r="AR52" s="268" t="str">
        <f t="shared" si="13"/>
        <v>-</v>
      </c>
      <c r="AS52" s="255"/>
      <c r="AT52" s="255"/>
      <c r="AU52" s="255"/>
      <c r="AV52" s="255"/>
      <c r="AW52" s="255"/>
      <c r="AX52" s="255"/>
      <c r="AY52" s="255"/>
      <c r="AZ52" s="255"/>
      <c r="BA52" s="255"/>
      <c r="BB52" s="255"/>
      <c r="BC52" s="255"/>
      <c r="BD52" s="255"/>
      <c r="BE52" s="255"/>
      <c r="BF52" s="255"/>
      <c r="BG52" s="255"/>
      <c r="BH52" s="255"/>
      <c r="BI52" s="255"/>
      <c r="BJ52" s="255"/>
      <c r="BK52" s="255"/>
      <c r="BL52" s="255"/>
      <c r="BM52" s="255"/>
      <c r="BN52" s="255"/>
      <c r="BO52" s="255"/>
      <c r="BP52" s="255"/>
      <c r="BQ52" s="255"/>
      <c r="BR52" s="258"/>
      <c r="BS52" s="259"/>
      <c r="BT52" s="255"/>
      <c r="BU52" s="255"/>
      <c r="BV52" s="255"/>
      <c r="BW52" s="255"/>
      <c r="BX52" s="255"/>
      <c r="BY52" s="255"/>
      <c r="BZ52" s="255"/>
      <c r="CA52" s="260" t="e">
        <v>#N/A</v>
      </c>
      <c r="CB52" s="260">
        <v>0</v>
      </c>
      <c r="CC52" s="260">
        <v>0</v>
      </c>
      <c r="CD52" s="261" t="s">
        <v>511</v>
      </c>
      <c r="CE52" s="261" t="s">
        <v>512</v>
      </c>
      <c r="CF52" s="261" t="s">
        <v>512</v>
      </c>
      <c r="CG52" s="261" t="s">
        <v>512</v>
      </c>
      <c r="CH52" s="262">
        <f t="shared" si="14"/>
        <v>0</v>
      </c>
      <c r="CI52" s="262">
        <f t="shared" si="15"/>
        <v>0</v>
      </c>
      <c r="CJ52" s="262">
        <f t="shared" si="16"/>
        <v>0</v>
      </c>
      <c r="CK52" s="262">
        <f t="shared" si="17"/>
        <v>0</v>
      </c>
      <c r="CL52" s="262">
        <f t="shared" si="18"/>
        <v>0</v>
      </c>
      <c r="CM52" s="262">
        <f t="shared" si="19"/>
        <v>0</v>
      </c>
      <c r="CN52" s="262">
        <f t="shared" si="20"/>
        <v>0</v>
      </c>
      <c r="CO52" s="259"/>
      <c r="CP52" s="263"/>
      <c r="CQ52" s="264"/>
      <c r="CR52" s="264"/>
      <c r="CS52" s="264"/>
      <c r="CT52" s="174" t="str">
        <f t="shared" si="21"/>
        <v>-</v>
      </c>
      <c r="CU52" s="264"/>
      <c r="CV52" s="264"/>
      <c r="CW52" s="264"/>
      <c r="CX52" s="269" t="str">
        <f t="shared" si="22"/>
        <v>-</v>
      </c>
      <c r="CY52" s="265"/>
      <c r="CZ52" s="265"/>
      <c r="DA52" s="265"/>
      <c r="DB52" s="265"/>
      <c r="DC52" s="265"/>
      <c r="DD52" s="265"/>
      <c r="DE52" s="265"/>
      <c r="DF52" s="265">
        <f t="shared" si="23"/>
        <v>0</v>
      </c>
      <c r="DG52" s="253"/>
      <c r="DH52" s="243">
        <v>46</v>
      </c>
    </row>
    <row r="53" spans="1:112">
      <c r="A53" s="254">
        <v>47</v>
      </c>
      <c r="B53" s="255"/>
      <c r="C53" s="255"/>
      <c r="D53" s="255"/>
      <c r="E53" s="256"/>
      <c r="F53" s="256"/>
      <c r="G53" s="255"/>
      <c r="H53" s="255"/>
      <c r="I53" s="255"/>
      <c r="J53" s="255"/>
      <c r="K53" s="255"/>
      <c r="L53" s="255"/>
      <c r="M53" s="256"/>
      <c r="N53" s="255"/>
      <c r="O53" s="255"/>
      <c r="P53" s="255"/>
      <c r="Q53" s="255"/>
      <c r="R53" s="255"/>
      <c r="S53" s="255"/>
      <c r="T53" s="255"/>
      <c r="U53" s="255"/>
      <c r="V53" s="255"/>
      <c r="W53" s="255"/>
      <c r="X53" s="255"/>
      <c r="Y53" s="255"/>
      <c r="Z53" s="255"/>
      <c r="AA53" s="254"/>
      <c r="AB53" s="255"/>
      <c r="AC53" s="255"/>
      <c r="AD53" s="255"/>
      <c r="AE53" s="254"/>
      <c r="AF53" s="254"/>
      <c r="AG53" s="256"/>
      <c r="AH53" s="255"/>
      <c r="AI53" s="256"/>
      <c r="AJ53" s="257"/>
      <c r="AK53" s="255"/>
      <c r="AL53" s="255"/>
      <c r="AM53" s="255"/>
      <c r="AN53" s="164" t="str">
        <f t="shared" si="12"/>
        <v>-</v>
      </c>
      <c r="AO53" s="255"/>
      <c r="AP53" s="255"/>
      <c r="AQ53" s="255"/>
      <c r="AR53" s="268" t="str">
        <f t="shared" si="13"/>
        <v>-</v>
      </c>
      <c r="AS53" s="255"/>
      <c r="AT53" s="255"/>
      <c r="AU53" s="255"/>
      <c r="AV53" s="255"/>
      <c r="AW53" s="255"/>
      <c r="AX53" s="255"/>
      <c r="AY53" s="255"/>
      <c r="AZ53" s="255"/>
      <c r="BA53" s="255"/>
      <c r="BB53" s="255"/>
      <c r="BC53" s="255"/>
      <c r="BD53" s="255"/>
      <c r="BE53" s="255"/>
      <c r="BF53" s="255"/>
      <c r="BG53" s="255"/>
      <c r="BH53" s="255"/>
      <c r="BI53" s="255"/>
      <c r="BJ53" s="255"/>
      <c r="BK53" s="255"/>
      <c r="BL53" s="255"/>
      <c r="BM53" s="255"/>
      <c r="BN53" s="255"/>
      <c r="BO53" s="255"/>
      <c r="BP53" s="255"/>
      <c r="BQ53" s="255"/>
      <c r="BR53" s="258"/>
      <c r="BS53" s="259"/>
      <c r="BT53" s="255"/>
      <c r="BU53" s="255"/>
      <c r="BV53" s="255"/>
      <c r="BW53" s="255"/>
      <c r="BX53" s="255"/>
      <c r="BY53" s="255"/>
      <c r="BZ53" s="255"/>
      <c r="CA53" s="260" t="e">
        <v>#N/A</v>
      </c>
      <c r="CB53" s="260">
        <v>0</v>
      </c>
      <c r="CC53" s="260">
        <v>0</v>
      </c>
      <c r="CD53" s="261" t="s">
        <v>511</v>
      </c>
      <c r="CE53" s="261" t="s">
        <v>512</v>
      </c>
      <c r="CF53" s="261" t="s">
        <v>512</v>
      </c>
      <c r="CG53" s="261" t="s">
        <v>512</v>
      </c>
      <c r="CH53" s="262">
        <f t="shared" si="14"/>
        <v>0</v>
      </c>
      <c r="CI53" s="262">
        <f t="shared" si="15"/>
        <v>0</v>
      </c>
      <c r="CJ53" s="262">
        <f t="shared" si="16"/>
        <v>0</v>
      </c>
      <c r="CK53" s="262">
        <f t="shared" si="17"/>
        <v>0</v>
      </c>
      <c r="CL53" s="262">
        <f t="shared" si="18"/>
        <v>0</v>
      </c>
      <c r="CM53" s="262">
        <f t="shared" si="19"/>
        <v>0</v>
      </c>
      <c r="CN53" s="262">
        <f t="shared" si="20"/>
        <v>0</v>
      </c>
      <c r="CO53" s="259"/>
      <c r="CP53" s="263"/>
      <c r="CQ53" s="264"/>
      <c r="CR53" s="264"/>
      <c r="CS53" s="264"/>
      <c r="CT53" s="174" t="str">
        <f t="shared" si="21"/>
        <v>-</v>
      </c>
      <c r="CU53" s="264"/>
      <c r="CV53" s="264"/>
      <c r="CW53" s="264"/>
      <c r="CX53" s="269" t="str">
        <f t="shared" si="22"/>
        <v>-</v>
      </c>
      <c r="CY53" s="265"/>
      <c r="CZ53" s="265"/>
      <c r="DA53" s="265"/>
      <c r="DB53" s="265"/>
      <c r="DC53" s="265"/>
      <c r="DD53" s="265"/>
      <c r="DE53" s="265"/>
      <c r="DF53" s="265">
        <f t="shared" si="23"/>
        <v>0</v>
      </c>
      <c r="DG53" s="253"/>
      <c r="DH53" s="243">
        <v>47</v>
      </c>
    </row>
    <row r="54" spans="1:112">
      <c r="A54" s="254">
        <v>48</v>
      </c>
      <c r="B54" s="255"/>
      <c r="C54" s="255"/>
      <c r="D54" s="255"/>
      <c r="E54" s="256"/>
      <c r="F54" s="256"/>
      <c r="G54" s="255"/>
      <c r="H54" s="255"/>
      <c r="I54" s="255"/>
      <c r="J54" s="255"/>
      <c r="K54" s="255"/>
      <c r="L54" s="255"/>
      <c r="M54" s="256"/>
      <c r="N54" s="255"/>
      <c r="O54" s="255"/>
      <c r="P54" s="255"/>
      <c r="Q54" s="255"/>
      <c r="R54" s="255"/>
      <c r="S54" s="255"/>
      <c r="T54" s="255"/>
      <c r="U54" s="255"/>
      <c r="V54" s="255"/>
      <c r="W54" s="255"/>
      <c r="X54" s="255"/>
      <c r="Y54" s="255"/>
      <c r="Z54" s="255"/>
      <c r="AA54" s="254"/>
      <c r="AB54" s="255"/>
      <c r="AC54" s="255"/>
      <c r="AD54" s="255"/>
      <c r="AE54" s="254"/>
      <c r="AF54" s="254"/>
      <c r="AG54" s="256"/>
      <c r="AH54" s="255"/>
      <c r="AI54" s="256"/>
      <c r="AJ54" s="257"/>
      <c r="AK54" s="255"/>
      <c r="AL54" s="255"/>
      <c r="AM54" s="255"/>
      <c r="AN54" s="164" t="str">
        <f t="shared" si="12"/>
        <v>-</v>
      </c>
      <c r="AO54" s="255"/>
      <c r="AP54" s="255"/>
      <c r="AQ54" s="255"/>
      <c r="AR54" s="268" t="str">
        <f t="shared" si="13"/>
        <v>-</v>
      </c>
      <c r="AS54" s="255"/>
      <c r="AT54" s="255"/>
      <c r="AU54" s="255"/>
      <c r="AV54" s="255"/>
      <c r="AW54" s="255"/>
      <c r="AX54" s="255"/>
      <c r="AY54" s="255"/>
      <c r="AZ54" s="255"/>
      <c r="BA54" s="255"/>
      <c r="BB54" s="255"/>
      <c r="BC54" s="255"/>
      <c r="BD54" s="255"/>
      <c r="BE54" s="255"/>
      <c r="BF54" s="255"/>
      <c r="BG54" s="255"/>
      <c r="BH54" s="255"/>
      <c r="BI54" s="255"/>
      <c r="BJ54" s="255"/>
      <c r="BK54" s="255"/>
      <c r="BL54" s="255"/>
      <c r="BM54" s="255"/>
      <c r="BN54" s="255"/>
      <c r="BO54" s="255"/>
      <c r="BP54" s="255"/>
      <c r="BQ54" s="255"/>
      <c r="BR54" s="258"/>
      <c r="BS54" s="259"/>
      <c r="BT54" s="255"/>
      <c r="BU54" s="255"/>
      <c r="BV54" s="255"/>
      <c r="BW54" s="255"/>
      <c r="BX54" s="255"/>
      <c r="BY54" s="255"/>
      <c r="BZ54" s="255"/>
      <c r="CA54" s="260" t="e">
        <v>#N/A</v>
      </c>
      <c r="CB54" s="260">
        <v>0</v>
      </c>
      <c r="CC54" s="260">
        <v>0</v>
      </c>
      <c r="CD54" s="261" t="s">
        <v>511</v>
      </c>
      <c r="CE54" s="261" t="s">
        <v>512</v>
      </c>
      <c r="CF54" s="261" t="s">
        <v>512</v>
      </c>
      <c r="CG54" s="261" t="s">
        <v>512</v>
      </c>
      <c r="CH54" s="262">
        <f t="shared" si="14"/>
        <v>0</v>
      </c>
      <c r="CI54" s="262">
        <f t="shared" si="15"/>
        <v>0</v>
      </c>
      <c r="CJ54" s="262">
        <f t="shared" si="16"/>
        <v>0</v>
      </c>
      <c r="CK54" s="262">
        <f t="shared" si="17"/>
        <v>0</v>
      </c>
      <c r="CL54" s="262">
        <f t="shared" si="18"/>
        <v>0</v>
      </c>
      <c r="CM54" s="262">
        <f t="shared" si="19"/>
        <v>0</v>
      </c>
      <c r="CN54" s="262">
        <f t="shared" si="20"/>
        <v>0</v>
      </c>
      <c r="CO54" s="259"/>
      <c r="CP54" s="263"/>
      <c r="CQ54" s="264"/>
      <c r="CR54" s="264"/>
      <c r="CS54" s="264"/>
      <c r="CT54" s="174" t="str">
        <f t="shared" si="21"/>
        <v>-</v>
      </c>
      <c r="CU54" s="264"/>
      <c r="CV54" s="264"/>
      <c r="CW54" s="264"/>
      <c r="CX54" s="269" t="str">
        <f t="shared" si="22"/>
        <v>-</v>
      </c>
      <c r="CY54" s="265"/>
      <c r="CZ54" s="265"/>
      <c r="DA54" s="265"/>
      <c r="DB54" s="265"/>
      <c r="DC54" s="265"/>
      <c r="DD54" s="265"/>
      <c r="DE54" s="265"/>
      <c r="DF54" s="265">
        <f t="shared" si="23"/>
        <v>0</v>
      </c>
      <c r="DG54" s="253"/>
      <c r="DH54" s="243">
        <v>48</v>
      </c>
    </row>
    <row r="55" spans="1:112">
      <c r="A55" s="254">
        <v>49</v>
      </c>
      <c r="B55" s="255"/>
      <c r="C55" s="255"/>
      <c r="D55" s="255"/>
      <c r="E55" s="256"/>
      <c r="F55" s="256"/>
      <c r="G55" s="255"/>
      <c r="H55" s="255"/>
      <c r="I55" s="255"/>
      <c r="J55" s="255"/>
      <c r="K55" s="255"/>
      <c r="L55" s="255"/>
      <c r="M55" s="256"/>
      <c r="N55" s="255"/>
      <c r="O55" s="255"/>
      <c r="P55" s="255"/>
      <c r="Q55" s="255"/>
      <c r="R55" s="255"/>
      <c r="S55" s="255"/>
      <c r="T55" s="255"/>
      <c r="U55" s="255"/>
      <c r="V55" s="255"/>
      <c r="W55" s="255"/>
      <c r="X55" s="255"/>
      <c r="Y55" s="255"/>
      <c r="Z55" s="255"/>
      <c r="AA55" s="254"/>
      <c r="AB55" s="255"/>
      <c r="AC55" s="255"/>
      <c r="AD55" s="255"/>
      <c r="AE55" s="254"/>
      <c r="AF55" s="254"/>
      <c r="AG55" s="256"/>
      <c r="AH55" s="255"/>
      <c r="AI55" s="256"/>
      <c r="AJ55" s="257"/>
      <c r="AK55" s="255"/>
      <c r="AL55" s="255"/>
      <c r="AM55" s="255"/>
      <c r="AN55" s="164" t="str">
        <f t="shared" si="12"/>
        <v>-</v>
      </c>
      <c r="AO55" s="255"/>
      <c r="AP55" s="255"/>
      <c r="AQ55" s="255"/>
      <c r="AR55" s="268" t="str">
        <f t="shared" si="13"/>
        <v>-</v>
      </c>
      <c r="AS55" s="255"/>
      <c r="AT55" s="255"/>
      <c r="AU55" s="255"/>
      <c r="AV55" s="255"/>
      <c r="AW55" s="255"/>
      <c r="AX55" s="255"/>
      <c r="AY55" s="255"/>
      <c r="AZ55" s="255"/>
      <c r="BA55" s="255"/>
      <c r="BB55" s="255"/>
      <c r="BC55" s="255"/>
      <c r="BD55" s="255"/>
      <c r="BE55" s="255"/>
      <c r="BF55" s="255"/>
      <c r="BG55" s="255"/>
      <c r="BH55" s="255"/>
      <c r="BI55" s="255"/>
      <c r="BJ55" s="255"/>
      <c r="BK55" s="255"/>
      <c r="BL55" s="255"/>
      <c r="BM55" s="255"/>
      <c r="BN55" s="255"/>
      <c r="BO55" s="255"/>
      <c r="BP55" s="255"/>
      <c r="BQ55" s="255"/>
      <c r="BR55" s="258"/>
      <c r="BS55" s="259"/>
      <c r="BT55" s="255"/>
      <c r="BU55" s="255"/>
      <c r="BV55" s="255"/>
      <c r="BW55" s="255"/>
      <c r="BX55" s="255"/>
      <c r="BY55" s="255"/>
      <c r="BZ55" s="255"/>
      <c r="CA55" s="260" t="e">
        <v>#N/A</v>
      </c>
      <c r="CB55" s="260">
        <v>0</v>
      </c>
      <c r="CC55" s="260">
        <v>0</v>
      </c>
      <c r="CD55" s="261" t="s">
        <v>511</v>
      </c>
      <c r="CE55" s="261" t="s">
        <v>512</v>
      </c>
      <c r="CF55" s="261" t="s">
        <v>512</v>
      </c>
      <c r="CG55" s="261" t="s">
        <v>512</v>
      </c>
      <c r="CH55" s="262">
        <f t="shared" si="14"/>
        <v>0</v>
      </c>
      <c r="CI55" s="262">
        <f t="shared" si="15"/>
        <v>0</v>
      </c>
      <c r="CJ55" s="262">
        <f t="shared" si="16"/>
        <v>0</v>
      </c>
      <c r="CK55" s="262">
        <f t="shared" si="17"/>
        <v>0</v>
      </c>
      <c r="CL55" s="262">
        <f t="shared" si="18"/>
        <v>0</v>
      </c>
      <c r="CM55" s="262">
        <f t="shared" si="19"/>
        <v>0</v>
      </c>
      <c r="CN55" s="262">
        <f t="shared" si="20"/>
        <v>0</v>
      </c>
      <c r="CO55" s="259"/>
      <c r="CP55" s="263"/>
      <c r="CQ55" s="264"/>
      <c r="CR55" s="264"/>
      <c r="CS55" s="264"/>
      <c r="CT55" s="174" t="str">
        <f t="shared" si="21"/>
        <v>-</v>
      </c>
      <c r="CU55" s="264"/>
      <c r="CV55" s="264"/>
      <c r="CW55" s="264"/>
      <c r="CX55" s="269" t="str">
        <f t="shared" si="22"/>
        <v>-</v>
      </c>
      <c r="CY55" s="265"/>
      <c r="CZ55" s="265"/>
      <c r="DA55" s="265"/>
      <c r="DB55" s="265"/>
      <c r="DC55" s="265"/>
      <c r="DD55" s="265"/>
      <c r="DE55" s="265"/>
      <c r="DF55" s="265">
        <f t="shared" si="23"/>
        <v>0</v>
      </c>
      <c r="DG55" s="253"/>
      <c r="DH55" s="243">
        <v>49</v>
      </c>
    </row>
    <row r="56" spans="1:112">
      <c r="A56" s="254">
        <v>50</v>
      </c>
      <c r="B56" s="255"/>
      <c r="C56" s="255"/>
      <c r="D56" s="255"/>
      <c r="E56" s="256"/>
      <c r="F56" s="256"/>
      <c r="G56" s="255"/>
      <c r="H56" s="255"/>
      <c r="I56" s="255"/>
      <c r="J56" s="255"/>
      <c r="K56" s="255"/>
      <c r="L56" s="255"/>
      <c r="M56" s="256"/>
      <c r="N56" s="255"/>
      <c r="O56" s="255"/>
      <c r="P56" s="255"/>
      <c r="Q56" s="255"/>
      <c r="R56" s="255"/>
      <c r="S56" s="255"/>
      <c r="T56" s="255"/>
      <c r="U56" s="255"/>
      <c r="V56" s="255"/>
      <c r="W56" s="255"/>
      <c r="X56" s="255"/>
      <c r="Y56" s="255"/>
      <c r="Z56" s="255"/>
      <c r="AA56" s="254"/>
      <c r="AB56" s="255"/>
      <c r="AC56" s="255"/>
      <c r="AD56" s="255"/>
      <c r="AE56" s="254"/>
      <c r="AF56" s="254"/>
      <c r="AG56" s="256"/>
      <c r="AH56" s="255"/>
      <c r="AI56" s="256"/>
      <c r="AJ56" s="257"/>
      <c r="AK56" s="255"/>
      <c r="AL56" s="255"/>
      <c r="AM56" s="255"/>
      <c r="AN56" s="164" t="str">
        <f t="shared" si="12"/>
        <v>-</v>
      </c>
      <c r="AO56" s="255"/>
      <c r="AP56" s="255"/>
      <c r="AQ56" s="255"/>
      <c r="AR56" s="268" t="str">
        <f t="shared" si="13"/>
        <v>-</v>
      </c>
      <c r="AS56" s="255"/>
      <c r="AT56" s="255"/>
      <c r="AU56" s="255"/>
      <c r="AV56" s="255"/>
      <c r="AW56" s="255"/>
      <c r="AX56" s="255"/>
      <c r="AY56" s="255"/>
      <c r="AZ56" s="255"/>
      <c r="BA56" s="255"/>
      <c r="BB56" s="255"/>
      <c r="BC56" s="255"/>
      <c r="BD56" s="255"/>
      <c r="BE56" s="255"/>
      <c r="BF56" s="255"/>
      <c r="BG56" s="255"/>
      <c r="BH56" s="255"/>
      <c r="BI56" s="255"/>
      <c r="BJ56" s="255"/>
      <c r="BK56" s="255"/>
      <c r="BL56" s="255"/>
      <c r="BM56" s="255"/>
      <c r="BN56" s="255"/>
      <c r="BO56" s="255"/>
      <c r="BP56" s="255"/>
      <c r="BQ56" s="255"/>
      <c r="BR56" s="258"/>
      <c r="BS56" s="259"/>
      <c r="BT56" s="255"/>
      <c r="BU56" s="255"/>
      <c r="BV56" s="255"/>
      <c r="BW56" s="255"/>
      <c r="BX56" s="255"/>
      <c r="BY56" s="255"/>
      <c r="BZ56" s="255"/>
      <c r="CA56" s="260" t="e">
        <v>#N/A</v>
      </c>
      <c r="CB56" s="260">
        <v>0</v>
      </c>
      <c r="CC56" s="260">
        <v>0</v>
      </c>
      <c r="CD56" s="261" t="s">
        <v>511</v>
      </c>
      <c r="CE56" s="261" t="s">
        <v>512</v>
      </c>
      <c r="CF56" s="261" t="s">
        <v>512</v>
      </c>
      <c r="CG56" s="261" t="s">
        <v>512</v>
      </c>
      <c r="CH56" s="262">
        <f t="shared" si="14"/>
        <v>0</v>
      </c>
      <c r="CI56" s="262">
        <f t="shared" si="15"/>
        <v>0</v>
      </c>
      <c r="CJ56" s="262">
        <f t="shared" si="16"/>
        <v>0</v>
      </c>
      <c r="CK56" s="262">
        <f t="shared" si="17"/>
        <v>0</v>
      </c>
      <c r="CL56" s="262">
        <f t="shared" si="18"/>
        <v>0</v>
      </c>
      <c r="CM56" s="262">
        <f t="shared" si="19"/>
        <v>0</v>
      </c>
      <c r="CN56" s="262">
        <f t="shared" si="20"/>
        <v>0</v>
      </c>
      <c r="CO56" s="259"/>
      <c r="CP56" s="263"/>
      <c r="CQ56" s="264"/>
      <c r="CR56" s="264"/>
      <c r="CS56" s="264"/>
      <c r="CT56" s="174" t="str">
        <f t="shared" si="21"/>
        <v>-</v>
      </c>
      <c r="CU56" s="264"/>
      <c r="CV56" s="264"/>
      <c r="CW56" s="264"/>
      <c r="CX56" s="269" t="str">
        <f t="shared" si="22"/>
        <v>-</v>
      </c>
      <c r="CY56" s="265"/>
      <c r="CZ56" s="265"/>
      <c r="DA56" s="265"/>
      <c r="DB56" s="265"/>
      <c r="DC56" s="265"/>
      <c r="DD56" s="265"/>
      <c r="DE56" s="265"/>
      <c r="DF56" s="265">
        <f t="shared" si="23"/>
        <v>0</v>
      </c>
      <c r="DG56" s="253"/>
      <c r="DH56" s="243">
        <v>50</v>
      </c>
    </row>
    <row r="57" spans="1:112">
      <c r="A57" s="254">
        <v>51</v>
      </c>
      <c r="B57" s="255"/>
      <c r="C57" s="255"/>
      <c r="D57" s="255"/>
      <c r="E57" s="256"/>
      <c r="F57" s="256"/>
      <c r="G57" s="255"/>
      <c r="H57" s="255"/>
      <c r="I57" s="255"/>
      <c r="J57" s="255"/>
      <c r="K57" s="255"/>
      <c r="L57" s="255"/>
      <c r="M57" s="256"/>
      <c r="N57" s="255"/>
      <c r="O57" s="255"/>
      <c r="P57" s="255"/>
      <c r="Q57" s="255"/>
      <c r="R57" s="255"/>
      <c r="S57" s="255"/>
      <c r="T57" s="255"/>
      <c r="U57" s="255"/>
      <c r="V57" s="255"/>
      <c r="W57" s="255"/>
      <c r="X57" s="255"/>
      <c r="Y57" s="255"/>
      <c r="Z57" s="255"/>
      <c r="AA57" s="254"/>
      <c r="AB57" s="255"/>
      <c r="AC57" s="255"/>
      <c r="AD57" s="255"/>
      <c r="AE57" s="254"/>
      <c r="AF57" s="254"/>
      <c r="AG57" s="256"/>
      <c r="AH57" s="255"/>
      <c r="AI57" s="256"/>
      <c r="AJ57" s="257"/>
      <c r="AK57" s="255"/>
      <c r="AL57" s="255"/>
      <c r="AM57" s="255"/>
      <c r="AN57" s="164" t="str">
        <f t="shared" si="12"/>
        <v>-</v>
      </c>
      <c r="AO57" s="255"/>
      <c r="AP57" s="255"/>
      <c r="AQ57" s="255"/>
      <c r="AR57" s="268" t="str">
        <f t="shared" si="13"/>
        <v>-</v>
      </c>
      <c r="AS57" s="255"/>
      <c r="AT57" s="255"/>
      <c r="AU57" s="255"/>
      <c r="AV57" s="255"/>
      <c r="AW57" s="255"/>
      <c r="AX57" s="255"/>
      <c r="AY57" s="255"/>
      <c r="AZ57" s="255"/>
      <c r="BA57" s="255"/>
      <c r="BB57" s="255"/>
      <c r="BC57" s="255"/>
      <c r="BD57" s="255"/>
      <c r="BE57" s="255"/>
      <c r="BF57" s="255"/>
      <c r="BG57" s="255"/>
      <c r="BH57" s="255"/>
      <c r="BI57" s="255"/>
      <c r="BJ57" s="255"/>
      <c r="BK57" s="255"/>
      <c r="BL57" s="255"/>
      <c r="BM57" s="255"/>
      <c r="BN57" s="255"/>
      <c r="BO57" s="255"/>
      <c r="BP57" s="255"/>
      <c r="BQ57" s="255"/>
      <c r="BR57" s="258"/>
      <c r="BS57" s="259"/>
      <c r="BT57" s="255"/>
      <c r="BU57" s="255"/>
      <c r="BV57" s="255"/>
      <c r="BW57" s="255"/>
      <c r="BX57" s="255"/>
      <c r="BY57" s="255"/>
      <c r="BZ57" s="255"/>
      <c r="CA57" s="260" t="e">
        <v>#N/A</v>
      </c>
      <c r="CB57" s="260">
        <v>0</v>
      </c>
      <c r="CC57" s="260">
        <v>0</v>
      </c>
      <c r="CD57" s="261" t="s">
        <v>511</v>
      </c>
      <c r="CE57" s="261" t="s">
        <v>512</v>
      </c>
      <c r="CF57" s="261" t="s">
        <v>512</v>
      </c>
      <c r="CG57" s="261" t="s">
        <v>512</v>
      </c>
      <c r="CH57" s="262">
        <f t="shared" si="14"/>
        <v>0</v>
      </c>
      <c r="CI57" s="262">
        <f t="shared" si="15"/>
        <v>0</v>
      </c>
      <c r="CJ57" s="262">
        <f t="shared" si="16"/>
        <v>0</v>
      </c>
      <c r="CK57" s="262">
        <f t="shared" si="17"/>
        <v>0</v>
      </c>
      <c r="CL57" s="262">
        <f t="shared" si="18"/>
        <v>0</v>
      </c>
      <c r="CM57" s="262">
        <f t="shared" si="19"/>
        <v>0</v>
      </c>
      <c r="CN57" s="262">
        <f t="shared" si="20"/>
        <v>0</v>
      </c>
      <c r="CO57" s="259"/>
      <c r="CP57" s="263"/>
      <c r="CQ57" s="264"/>
      <c r="CR57" s="264"/>
      <c r="CS57" s="264"/>
      <c r="CT57" s="174" t="str">
        <f t="shared" si="21"/>
        <v>-</v>
      </c>
      <c r="CU57" s="264"/>
      <c r="CV57" s="264"/>
      <c r="CW57" s="264"/>
      <c r="CX57" s="269" t="str">
        <f t="shared" si="22"/>
        <v>-</v>
      </c>
      <c r="CY57" s="265"/>
      <c r="CZ57" s="265"/>
      <c r="DA57" s="265"/>
      <c r="DB57" s="265"/>
      <c r="DC57" s="265"/>
      <c r="DD57" s="265"/>
      <c r="DE57" s="265"/>
      <c r="DF57" s="265">
        <f t="shared" si="23"/>
        <v>0</v>
      </c>
      <c r="DG57" s="253"/>
      <c r="DH57" s="243">
        <v>51</v>
      </c>
    </row>
    <row r="58" spans="1:112">
      <c r="A58" s="254">
        <v>52</v>
      </c>
      <c r="B58" s="255"/>
      <c r="C58" s="255"/>
      <c r="D58" s="255"/>
      <c r="E58" s="256"/>
      <c r="F58" s="256"/>
      <c r="G58" s="255"/>
      <c r="H58" s="255"/>
      <c r="I58" s="255"/>
      <c r="J58" s="255"/>
      <c r="K58" s="255"/>
      <c r="L58" s="255"/>
      <c r="M58" s="256"/>
      <c r="N58" s="255"/>
      <c r="O58" s="255"/>
      <c r="P58" s="255"/>
      <c r="Q58" s="255"/>
      <c r="R58" s="255"/>
      <c r="S58" s="255"/>
      <c r="T58" s="255"/>
      <c r="U58" s="255"/>
      <c r="V58" s="255"/>
      <c r="W58" s="255"/>
      <c r="X58" s="255"/>
      <c r="Y58" s="255"/>
      <c r="Z58" s="255"/>
      <c r="AA58" s="254"/>
      <c r="AB58" s="255"/>
      <c r="AC58" s="255"/>
      <c r="AD58" s="255"/>
      <c r="AE58" s="254"/>
      <c r="AF58" s="254"/>
      <c r="AG58" s="256"/>
      <c r="AH58" s="255"/>
      <c r="AI58" s="256"/>
      <c r="AJ58" s="257"/>
      <c r="AK58" s="255"/>
      <c r="AL58" s="255"/>
      <c r="AM58" s="255"/>
      <c r="AN58" s="164" t="str">
        <f t="shared" si="12"/>
        <v>-</v>
      </c>
      <c r="AO58" s="255"/>
      <c r="AP58" s="255"/>
      <c r="AQ58" s="255"/>
      <c r="AR58" s="268" t="str">
        <f t="shared" si="13"/>
        <v>-</v>
      </c>
      <c r="AS58" s="255"/>
      <c r="AT58" s="255"/>
      <c r="AU58" s="255"/>
      <c r="AV58" s="255"/>
      <c r="AW58" s="255"/>
      <c r="AX58" s="255"/>
      <c r="AY58" s="255"/>
      <c r="AZ58" s="255"/>
      <c r="BA58" s="255"/>
      <c r="BB58" s="255"/>
      <c r="BC58" s="255"/>
      <c r="BD58" s="255"/>
      <c r="BE58" s="255"/>
      <c r="BF58" s="255"/>
      <c r="BG58" s="255"/>
      <c r="BH58" s="255"/>
      <c r="BI58" s="255"/>
      <c r="BJ58" s="255"/>
      <c r="BK58" s="255"/>
      <c r="BL58" s="255"/>
      <c r="BM58" s="255"/>
      <c r="BN58" s="255"/>
      <c r="BO58" s="255"/>
      <c r="BP58" s="255"/>
      <c r="BQ58" s="255"/>
      <c r="BR58" s="258"/>
      <c r="BS58" s="259"/>
      <c r="BT58" s="255"/>
      <c r="BU58" s="255"/>
      <c r="BV58" s="255"/>
      <c r="BW58" s="255"/>
      <c r="BX58" s="255"/>
      <c r="BY58" s="255"/>
      <c r="BZ58" s="255"/>
      <c r="CA58" s="260" t="e">
        <v>#N/A</v>
      </c>
      <c r="CB58" s="260">
        <v>0</v>
      </c>
      <c r="CC58" s="260">
        <v>0</v>
      </c>
      <c r="CD58" s="261" t="s">
        <v>511</v>
      </c>
      <c r="CE58" s="261" t="s">
        <v>512</v>
      </c>
      <c r="CF58" s="261" t="s">
        <v>512</v>
      </c>
      <c r="CG58" s="261" t="s">
        <v>512</v>
      </c>
      <c r="CH58" s="262">
        <f t="shared" si="14"/>
        <v>0</v>
      </c>
      <c r="CI58" s="262">
        <f t="shared" si="15"/>
        <v>0</v>
      </c>
      <c r="CJ58" s="262">
        <f t="shared" si="16"/>
        <v>0</v>
      </c>
      <c r="CK58" s="262">
        <f t="shared" si="17"/>
        <v>0</v>
      </c>
      <c r="CL58" s="262">
        <f t="shared" si="18"/>
        <v>0</v>
      </c>
      <c r="CM58" s="262">
        <f t="shared" si="19"/>
        <v>0</v>
      </c>
      <c r="CN58" s="262">
        <f t="shared" si="20"/>
        <v>0</v>
      </c>
      <c r="CO58" s="259"/>
      <c r="CP58" s="263"/>
      <c r="CQ58" s="264"/>
      <c r="CR58" s="264"/>
      <c r="CS58" s="264"/>
      <c r="CT58" s="174" t="str">
        <f t="shared" si="21"/>
        <v>-</v>
      </c>
      <c r="CU58" s="264"/>
      <c r="CV58" s="264"/>
      <c r="CW58" s="264"/>
      <c r="CX58" s="269" t="str">
        <f t="shared" si="22"/>
        <v>-</v>
      </c>
      <c r="CY58" s="265"/>
      <c r="CZ58" s="265"/>
      <c r="DA58" s="265"/>
      <c r="DB58" s="265"/>
      <c r="DC58" s="265"/>
      <c r="DD58" s="265"/>
      <c r="DE58" s="265"/>
      <c r="DF58" s="265">
        <f t="shared" si="23"/>
        <v>0</v>
      </c>
      <c r="DG58" s="253"/>
      <c r="DH58" s="243">
        <v>52</v>
      </c>
    </row>
    <row r="59" spans="1:112">
      <c r="A59" s="254">
        <v>53</v>
      </c>
      <c r="B59" s="255"/>
      <c r="C59" s="255"/>
      <c r="D59" s="255"/>
      <c r="E59" s="256"/>
      <c r="F59" s="256"/>
      <c r="G59" s="255"/>
      <c r="H59" s="255"/>
      <c r="I59" s="255"/>
      <c r="J59" s="255"/>
      <c r="K59" s="255"/>
      <c r="L59" s="255"/>
      <c r="M59" s="256"/>
      <c r="N59" s="255"/>
      <c r="O59" s="255"/>
      <c r="P59" s="255"/>
      <c r="Q59" s="255"/>
      <c r="R59" s="255"/>
      <c r="S59" s="255"/>
      <c r="T59" s="255"/>
      <c r="U59" s="255"/>
      <c r="V59" s="255"/>
      <c r="W59" s="255"/>
      <c r="X59" s="255"/>
      <c r="Y59" s="255"/>
      <c r="Z59" s="255"/>
      <c r="AA59" s="254"/>
      <c r="AB59" s="255"/>
      <c r="AC59" s="255"/>
      <c r="AD59" s="255"/>
      <c r="AE59" s="254"/>
      <c r="AF59" s="254"/>
      <c r="AG59" s="256"/>
      <c r="AH59" s="255"/>
      <c r="AI59" s="256"/>
      <c r="AJ59" s="257"/>
      <c r="AK59" s="255"/>
      <c r="AL59" s="255"/>
      <c r="AM59" s="255"/>
      <c r="AN59" s="164" t="str">
        <f t="shared" si="12"/>
        <v>-</v>
      </c>
      <c r="AO59" s="255"/>
      <c r="AP59" s="255"/>
      <c r="AQ59" s="255"/>
      <c r="AR59" s="268" t="str">
        <f t="shared" si="13"/>
        <v>-</v>
      </c>
      <c r="AS59" s="255"/>
      <c r="AT59" s="255"/>
      <c r="AU59" s="255"/>
      <c r="AV59" s="255"/>
      <c r="AW59" s="255"/>
      <c r="AX59" s="255"/>
      <c r="AY59" s="255"/>
      <c r="AZ59" s="255"/>
      <c r="BA59" s="255"/>
      <c r="BB59" s="255"/>
      <c r="BC59" s="255"/>
      <c r="BD59" s="255"/>
      <c r="BE59" s="255"/>
      <c r="BF59" s="255"/>
      <c r="BG59" s="255"/>
      <c r="BH59" s="255"/>
      <c r="BI59" s="255"/>
      <c r="BJ59" s="255"/>
      <c r="BK59" s="255"/>
      <c r="BL59" s="255"/>
      <c r="BM59" s="255"/>
      <c r="BN59" s="255"/>
      <c r="BO59" s="255"/>
      <c r="BP59" s="255"/>
      <c r="BQ59" s="255"/>
      <c r="BR59" s="258"/>
      <c r="BS59" s="259"/>
      <c r="BT59" s="255"/>
      <c r="BU59" s="255"/>
      <c r="BV59" s="255"/>
      <c r="BW59" s="255"/>
      <c r="BX59" s="255"/>
      <c r="BY59" s="255"/>
      <c r="BZ59" s="255"/>
      <c r="CA59" s="260" t="e">
        <v>#N/A</v>
      </c>
      <c r="CB59" s="260">
        <v>0</v>
      </c>
      <c r="CC59" s="260">
        <v>0</v>
      </c>
      <c r="CD59" s="261" t="s">
        <v>511</v>
      </c>
      <c r="CE59" s="261" t="s">
        <v>512</v>
      </c>
      <c r="CF59" s="261" t="s">
        <v>512</v>
      </c>
      <c r="CG59" s="261" t="s">
        <v>512</v>
      </c>
      <c r="CH59" s="262">
        <f t="shared" si="14"/>
        <v>0</v>
      </c>
      <c r="CI59" s="262">
        <f t="shared" si="15"/>
        <v>0</v>
      </c>
      <c r="CJ59" s="262">
        <f t="shared" si="16"/>
        <v>0</v>
      </c>
      <c r="CK59" s="262">
        <f t="shared" si="17"/>
        <v>0</v>
      </c>
      <c r="CL59" s="262">
        <f t="shared" si="18"/>
        <v>0</v>
      </c>
      <c r="CM59" s="262">
        <f t="shared" si="19"/>
        <v>0</v>
      </c>
      <c r="CN59" s="262">
        <f t="shared" si="20"/>
        <v>0</v>
      </c>
      <c r="CO59" s="259"/>
      <c r="CP59" s="263"/>
      <c r="CQ59" s="264"/>
      <c r="CR59" s="264"/>
      <c r="CS59" s="264"/>
      <c r="CT59" s="174" t="str">
        <f t="shared" si="21"/>
        <v>-</v>
      </c>
      <c r="CU59" s="264"/>
      <c r="CV59" s="264"/>
      <c r="CW59" s="264"/>
      <c r="CX59" s="269" t="str">
        <f t="shared" si="22"/>
        <v>-</v>
      </c>
      <c r="CY59" s="265"/>
      <c r="CZ59" s="265"/>
      <c r="DA59" s="265"/>
      <c r="DB59" s="265"/>
      <c r="DC59" s="265"/>
      <c r="DD59" s="265"/>
      <c r="DE59" s="265"/>
      <c r="DF59" s="265">
        <f t="shared" si="23"/>
        <v>0</v>
      </c>
      <c r="DG59" s="253"/>
      <c r="DH59" s="243">
        <v>53</v>
      </c>
    </row>
    <row r="60" spans="1:112">
      <c r="A60" s="254">
        <v>54</v>
      </c>
      <c r="B60" s="255"/>
      <c r="C60" s="255"/>
      <c r="D60" s="255"/>
      <c r="E60" s="256"/>
      <c r="F60" s="256"/>
      <c r="G60" s="255"/>
      <c r="H60" s="255"/>
      <c r="I60" s="255"/>
      <c r="J60" s="255"/>
      <c r="K60" s="255"/>
      <c r="L60" s="255"/>
      <c r="M60" s="256"/>
      <c r="N60" s="255"/>
      <c r="O60" s="255"/>
      <c r="P60" s="255"/>
      <c r="Q60" s="255"/>
      <c r="R60" s="255"/>
      <c r="S60" s="255"/>
      <c r="T60" s="255"/>
      <c r="U60" s="255"/>
      <c r="V60" s="255"/>
      <c r="W60" s="255"/>
      <c r="X60" s="255"/>
      <c r="Y60" s="255"/>
      <c r="Z60" s="255"/>
      <c r="AA60" s="254"/>
      <c r="AB60" s="255"/>
      <c r="AC60" s="255"/>
      <c r="AD60" s="255"/>
      <c r="AE60" s="254"/>
      <c r="AF60" s="254"/>
      <c r="AG60" s="256"/>
      <c r="AH60" s="255"/>
      <c r="AI60" s="256"/>
      <c r="AJ60" s="257"/>
      <c r="AK60" s="255"/>
      <c r="AL60" s="255"/>
      <c r="AM60" s="255"/>
      <c r="AN60" s="164" t="str">
        <f t="shared" si="12"/>
        <v>-</v>
      </c>
      <c r="AO60" s="255"/>
      <c r="AP60" s="255"/>
      <c r="AQ60" s="255"/>
      <c r="AR60" s="268" t="str">
        <f t="shared" si="13"/>
        <v>-</v>
      </c>
      <c r="AS60" s="255"/>
      <c r="AT60" s="255"/>
      <c r="AU60" s="255"/>
      <c r="AV60" s="255"/>
      <c r="AW60" s="255"/>
      <c r="AX60" s="255"/>
      <c r="AY60" s="255"/>
      <c r="AZ60" s="255"/>
      <c r="BA60" s="255"/>
      <c r="BB60" s="255"/>
      <c r="BC60" s="255"/>
      <c r="BD60" s="255"/>
      <c r="BE60" s="255"/>
      <c r="BF60" s="255"/>
      <c r="BG60" s="255"/>
      <c r="BH60" s="255"/>
      <c r="BI60" s="255"/>
      <c r="BJ60" s="255"/>
      <c r="BK60" s="255"/>
      <c r="BL60" s="255"/>
      <c r="BM60" s="255"/>
      <c r="BN60" s="255"/>
      <c r="BO60" s="255"/>
      <c r="BP60" s="255"/>
      <c r="BQ60" s="255"/>
      <c r="BR60" s="258"/>
      <c r="BS60" s="259"/>
      <c r="BT60" s="255"/>
      <c r="BU60" s="255"/>
      <c r="BV60" s="255"/>
      <c r="BW60" s="255"/>
      <c r="BX60" s="255"/>
      <c r="BY60" s="255"/>
      <c r="BZ60" s="255"/>
      <c r="CA60" s="260" t="e">
        <v>#N/A</v>
      </c>
      <c r="CB60" s="260">
        <v>0</v>
      </c>
      <c r="CC60" s="260">
        <v>0</v>
      </c>
      <c r="CD60" s="261" t="s">
        <v>511</v>
      </c>
      <c r="CE60" s="261" t="s">
        <v>512</v>
      </c>
      <c r="CF60" s="261" t="s">
        <v>512</v>
      </c>
      <c r="CG60" s="261" t="s">
        <v>512</v>
      </c>
      <c r="CH60" s="262">
        <f t="shared" si="14"/>
        <v>0</v>
      </c>
      <c r="CI60" s="262">
        <f t="shared" si="15"/>
        <v>0</v>
      </c>
      <c r="CJ60" s="262">
        <f t="shared" si="16"/>
        <v>0</v>
      </c>
      <c r="CK60" s="262">
        <f t="shared" si="17"/>
        <v>0</v>
      </c>
      <c r="CL60" s="262">
        <f t="shared" si="18"/>
        <v>0</v>
      </c>
      <c r="CM60" s="262">
        <f t="shared" si="19"/>
        <v>0</v>
      </c>
      <c r="CN60" s="262">
        <f t="shared" si="20"/>
        <v>0</v>
      </c>
      <c r="CO60" s="259"/>
      <c r="CP60" s="263"/>
      <c r="CQ60" s="264"/>
      <c r="CR60" s="264"/>
      <c r="CS60" s="264"/>
      <c r="CT60" s="174" t="str">
        <f t="shared" si="21"/>
        <v>-</v>
      </c>
      <c r="CU60" s="264"/>
      <c r="CV60" s="264"/>
      <c r="CW60" s="264"/>
      <c r="CX60" s="269" t="str">
        <f t="shared" si="22"/>
        <v>-</v>
      </c>
      <c r="CY60" s="265"/>
      <c r="CZ60" s="265"/>
      <c r="DA60" s="265"/>
      <c r="DB60" s="265"/>
      <c r="DC60" s="265"/>
      <c r="DD60" s="265"/>
      <c r="DE60" s="265"/>
      <c r="DF60" s="265">
        <f t="shared" si="23"/>
        <v>0</v>
      </c>
      <c r="DG60" s="253"/>
      <c r="DH60" s="243">
        <v>54</v>
      </c>
    </row>
    <row r="61" spans="1:112">
      <c r="A61" s="254">
        <v>55</v>
      </c>
      <c r="B61" s="255"/>
      <c r="C61" s="255"/>
      <c r="D61" s="255"/>
      <c r="E61" s="256"/>
      <c r="F61" s="256"/>
      <c r="G61" s="255"/>
      <c r="H61" s="255"/>
      <c r="I61" s="255"/>
      <c r="J61" s="255"/>
      <c r="K61" s="255"/>
      <c r="L61" s="255"/>
      <c r="M61" s="256"/>
      <c r="N61" s="255"/>
      <c r="O61" s="255"/>
      <c r="P61" s="255"/>
      <c r="Q61" s="255"/>
      <c r="R61" s="255"/>
      <c r="S61" s="255"/>
      <c r="T61" s="255"/>
      <c r="U61" s="255"/>
      <c r="V61" s="255"/>
      <c r="W61" s="255"/>
      <c r="X61" s="255"/>
      <c r="Y61" s="255"/>
      <c r="Z61" s="255"/>
      <c r="AA61" s="254"/>
      <c r="AB61" s="255"/>
      <c r="AC61" s="255"/>
      <c r="AD61" s="255"/>
      <c r="AE61" s="254"/>
      <c r="AF61" s="254"/>
      <c r="AG61" s="256"/>
      <c r="AH61" s="255"/>
      <c r="AI61" s="256"/>
      <c r="AJ61" s="257"/>
      <c r="AK61" s="255"/>
      <c r="AL61" s="255"/>
      <c r="AM61" s="255"/>
      <c r="AN61" s="164" t="str">
        <f t="shared" si="12"/>
        <v>-</v>
      </c>
      <c r="AO61" s="255"/>
      <c r="AP61" s="255"/>
      <c r="AQ61" s="255"/>
      <c r="AR61" s="268" t="str">
        <f t="shared" si="13"/>
        <v>-</v>
      </c>
      <c r="AS61" s="255"/>
      <c r="AT61" s="255"/>
      <c r="AU61" s="255"/>
      <c r="AV61" s="255"/>
      <c r="AW61" s="255"/>
      <c r="AX61" s="255"/>
      <c r="AY61" s="255"/>
      <c r="AZ61" s="255"/>
      <c r="BA61" s="255"/>
      <c r="BB61" s="255"/>
      <c r="BC61" s="255"/>
      <c r="BD61" s="255"/>
      <c r="BE61" s="255"/>
      <c r="BF61" s="255"/>
      <c r="BG61" s="255"/>
      <c r="BH61" s="255"/>
      <c r="BI61" s="255"/>
      <c r="BJ61" s="255"/>
      <c r="BK61" s="255"/>
      <c r="BL61" s="255"/>
      <c r="BM61" s="255"/>
      <c r="BN61" s="255"/>
      <c r="BO61" s="255"/>
      <c r="BP61" s="255"/>
      <c r="BQ61" s="255"/>
      <c r="BR61" s="258"/>
      <c r="BS61" s="259"/>
      <c r="BT61" s="255"/>
      <c r="BU61" s="255"/>
      <c r="BV61" s="255"/>
      <c r="BW61" s="255"/>
      <c r="BX61" s="255"/>
      <c r="BY61" s="255"/>
      <c r="BZ61" s="255"/>
      <c r="CA61" s="260" t="e">
        <v>#N/A</v>
      </c>
      <c r="CB61" s="260">
        <v>0</v>
      </c>
      <c r="CC61" s="260">
        <v>0</v>
      </c>
      <c r="CD61" s="261" t="s">
        <v>511</v>
      </c>
      <c r="CE61" s="261" t="s">
        <v>512</v>
      </c>
      <c r="CF61" s="261" t="s">
        <v>512</v>
      </c>
      <c r="CG61" s="261" t="s">
        <v>512</v>
      </c>
      <c r="CH61" s="262">
        <f t="shared" si="14"/>
        <v>0</v>
      </c>
      <c r="CI61" s="262">
        <f t="shared" si="15"/>
        <v>0</v>
      </c>
      <c r="CJ61" s="262">
        <f t="shared" si="16"/>
        <v>0</v>
      </c>
      <c r="CK61" s="262">
        <f t="shared" si="17"/>
        <v>0</v>
      </c>
      <c r="CL61" s="262">
        <f t="shared" si="18"/>
        <v>0</v>
      </c>
      <c r="CM61" s="262">
        <f t="shared" si="19"/>
        <v>0</v>
      </c>
      <c r="CN61" s="262">
        <f t="shared" si="20"/>
        <v>0</v>
      </c>
      <c r="CO61" s="259"/>
      <c r="CP61" s="263"/>
      <c r="CQ61" s="264"/>
      <c r="CR61" s="264"/>
      <c r="CS61" s="264"/>
      <c r="CT61" s="174" t="str">
        <f t="shared" si="21"/>
        <v>-</v>
      </c>
      <c r="CU61" s="264"/>
      <c r="CV61" s="264"/>
      <c r="CW61" s="264"/>
      <c r="CX61" s="269" t="str">
        <f t="shared" si="22"/>
        <v>-</v>
      </c>
      <c r="CY61" s="265"/>
      <c r="CZ61" s="265"/>
      <c r="DA61" s="265"/>
      <c r="DB61" s="265"/>
      <c r="DC61" s="265"/>
      <c r="DD61" s="265"/>
      <c r="DE61" s="265"/>
      <c r="DF61" s="265">
        <f t="shared" si="23"/>
        <v>0</v>
      </c>
      <c r="DG61" s="253"/>
      <c r="DH61" s="243">
        <v>55</v>
      </c>
    </row>
    <row r="62" spans="1:112">
      <c r="A62" s="254">
        <v>56</v>
      </c>
      <c r="B62" s="255"/>
      <c r="C62" s="255"/>
      <c r="D62" s="255"/>
      <c r="E62" s="256"/>
      <c r="F62" s="256"/>
      <c r="G62" s="255"/>
      <c r="H62" s="255"/>
      <c r="I62" s="255"/>
      <c r="J62" s="255"/>
      <c r="K62" s="255"/>
      <c r="L62" s="255"/>
      <c r="M62" s="256"/>
      <c r="N62" s="255"/>
      <c r="O62" s="255"/>
      <c r="P62" s="255"/>
      <c r="Q62" s="255"/>
      <c r="R62" s="255"/>
      <c r="S62" s="255"/>
      <c r="T62" s="255"/>
      <c r="U62" s="255"/>
      <c r="V62" s="255"/>
      <c r="W62" s="255"/>
      <c r="X62" s="255"/>
      <c r="Y62" s="255"/>
      <c r="Z62" s="255"/>
      <c r="AA62" s="254"/>
      <c r="AB62" s="255"/>
      <c r="AC62" s="255"/>
      <c r="AD62" s="255"/>
      <c r="AE62" s="254"/>
      <c r="AF62" s="254"/>
      <c r="AG62" s="256"/>
      <c r="AH62" s="255"/>
      <c r="AI62" s="256"/>
      <c r="AJ62" s="257"/>
      <c r="AK62" s="255"/>
      <c r="AL62" s="255"/>
      <c r="AM62" s="255"/>
      <c r="AN62" s="164" t="str">
        <f t="shared" si="12"/>
        <v>-</v>
      </c>
      <c r="AO62" s="255"/>
      <c r="AP62" s="255"/>
      <c r="AQ62" s="255"/>
      <c r="AR62" s="268" t="str">
        <f t="shared" si="13"/>
        <v>-</v>
      </c>
      <c r="AS62" s="255"/>
      <c r="AT62" s="255"/>
      <c r="AU62" s="255"/>
      <c r="AV62" s="255"/>
      <c r="AW62" s="255"/>
      <c r="AX62" s="255"/>
      <c r="AY62" s="255"/>
      <c r="AZ62" s="255"/>
      <c r="BA62" s="255"/>
      <c r="BB62" s="255"/>
      <c r="BC62" s="255"/>
      <c r="BD62" s="255"/>
      <c r="BE62" s="255"/>
      <c r="BF62" s="255"/>
      <c r="BG62" s="255"/>
      <c r="BH62" s="255"/>
      <c r="BI62" s="255"/>
      <c r="BJ62" s="255"/>
      <c r="BK62" s="255"/>
      <c r="BL62" s="255"/>
      <c r="BM62" s="255"/>
      <c r="BN62" s="255"/>
      <c r="BO62" s="255"/>
      <c r="BP62" s="255"/>
      <c r="BQ62" s="255"/>
      <c r="BR62" s="258"/>
      <c r="BS62" s="259"/>
      <c r="BT62" s="255"/>
      <c r="BU62" s="255"/>
      <c r="BV62" s="255"/>
      <c r="BW62" s="255"/>
      <c r="BX62" s="255"/>
      <c r="BY62" s="255"/>
      <c r="BZ62" s="255"/>
      <c r="CA62" s="260" t="e">
        <v>#N/A</v>
      </c>
      <c r="CB62" s="260">
        <v>0</v>
      </c>
      <c r="CC62" s="260">
        <v>0</v>
      </c>
      <c r="CD62" s="261" t="s">
        <v>511</v>
      </c>
      <c r="CE62" s="261" t="s">
        <v>512</v>
      </c>
      <c r="CF62" s="261" t="s">
        <v>512</v>
      </c>
      <c r="CG62" s="261" t="s">
        <v>512</v>
      </c>
      <c r="CH62" s="262">
        <f t="shared" si="14"/>
        <v>0</v>
      </c>
      <c r="CI62" s="262">
        <f t="shared" si="15"/>
        <v>0</v>
      </c>
      <c r="CJ62" s="262">
        <f t="shared" si="16"/>
        <v>0</v>
      </c>
      <c r="CK62" s="262">
        <f t="shared" si="17"/>
        <v>0</v>
      </c>
      <c r="CL62" s="262">
        <f t="shared" si="18"/>
        <v>0</v>
      </c>
      <c r="CM62" s="262">
        <f t="shared" si="19"/>
        <v>0</v>
      </c>
      <c r="CN62" s="262">
        <f t="shared" si="20"/>
        <v>0</v>
      </c>
      <c r="CO62" s="259"/>
      <c r="CP62" s="263"/>
      <c r="CQ62" s="264"/>
      <c r="CR62" s="264"/>
      <c r="CS62" s="264"/>
      <c r="CT62" s="174" t="str">
        <f t="shared" si="21"/>
        <v>-</v>
      </c>
      <c r="CU62" s="264"/>
      <c r="CV62" s="264"/>
      <c r="CW62" s="264"/>
      <c r="CX62" s="269" t="str">
        <f t="shared" si="22"/>
        <v>-</v>
      </c>
      <c r="CY62" s="265"/>
      <c r="CZ62" s="265"/>
      <c r="DA62" s="265"/>
      <c r="DB62" s="265"/>
      <c r="DC62" s="265"/>
      <c r="DD62" s="265"/>
      <c r="DE62" s="265"/>
      <c r="DF62" s="265">
        <f t="shared" si="23"/>
        <v>0</v>
      </c>
      <c r="DG62" s="253"/>
      <c r="DH62" s="243">
        <v>56</v>
      </c>
    </row>
    <row r="63" spans="1:112">
      <c r="A63" s="254">
        <v>57</v>
      </c>
      <c r="B63" s="255"/>
      <c r="C63" s="255"/>
      <c r="D63" s="255"/>
      <c r="E63" s="256"/>
      <c r="F63" s="256"/>
      <c r="G63" s="255"/>
      <c r="H63" s="255"/>
      <c r="I63" s="255"/>
      <c r="J63" s="255"/>
      <c r="K63" s="255"/>
      <c r="L63" s="255"/>
      <c r="M63" s="256"/>
      <c r="N63" s="255"/>
      <c r="O63" s="255"/>
      <c r="P63" s="255"/>
      <c r="Q63" s="255"/>
      <c r="R63" s="255"/>
      <c r="S63" s="255"/>
      <c r="T63" s="255"/>
      <c r="U63" s="255"/>
      <c r="V63" s="255"/>
      <c r="W63" s="255"/>
      <c r="X63" s="255"/>
      <c r="Y63" s="255"/>
      <c r="Z63" s="255"/>
      <c r="AA63" s="254"/>
      <c r="AB63" s="255"/>
      <c r="AC63" s="255"/>
      <c r="AD63" s="255"/>
      <c r="AE63" s="254"/>
      <c r="AF63" s="254"/>
      <c r="AG63" s="256"/>
      <c r="AH63" s="255"/>
      <c r="AI63" s="256"/>
      <c r="AJ63" s="257"/>
      <c r="AK63" s="255"/>
      <c r="AL63" s="255"/>
      <c r="AM63" s="255"/>
      <c r="AN63" s="164" t="str">
        <f t="shared" si="12"/>
        <v>-</v>
      </c>
      <c r="AO63" s="255"/>
      <c r="AP63" s="255"/>
      <c r="AQ63" s="255"/>
      <c r="AR63" s="268" t="str">
        <f t="shared" si="13"/>
        <v>-</v>
      </c>
      <c r="AS63" s="255"/>
      <c r="AT63" s="255"/>
      <c r="AU63" s="255"/>
      <c r="AV63" s="255"/>
      <c r="AW63" s="255"/>
      <c r="AX63" s="255"/>
      <c r="AY63" s="255"/>
      <c r="AZ63" s="255"/>
      <c r="BA63" s="255"/>
      <c r="BB63" s="255"/>
      <c r="BC63" s="255"/>
      <c r="BD63" s="255"/>
      <c r="BE63" s="255"/>
      <c r="BF63" s="255"/>
      <c r="BG63" s="255"/>
      <c r="BH63" s="255"/>
      <c r="BI63" s="255"/>
      <c r="BJ63" s="255"/>
      <c r="BK63" s="255"/>
      <c r="BL63" s="255"/>
      <c r="BM63" s="255"/>
      <c r="BN63" s="255"/>
      <c r="BO63" s="255"/>
      <c r="BP63" s="255"/>
      <c r="BQ63" s="255"/>
      <c r="BR63" s="258"/>
      <c r="BS63" s="259"/>
      <c r="BT63" s="255"/>
      <c r="BU63" s="255"/>
      <c r="BV63" s="255"/>
      <c r="BW63" s="255"/>
      <c r="BX63" s="255"/>
      <c r="BY63" s="255"/>
      <c r="BZ63" s="255"/>
      <c r="CA63" s="260" t="e">
        <v>#N/A</v>
      </c>
      <c r="CB63" s="260">
        <v>0</v>
      </c>
      <c r="CC63" s="260">
        <v>0</v>
      </c>
      <c r="CD63" s="261" t="s">
        <v>511</v>
      </c>
      <c r="CE63" s="261" t="s">
        <v>512</v>
      </c>
      <c r="CF63" s="261" t="s">
        <v>512</v>
      </c>
      <c r="CG63" s="261" t="s">
        <v>512</v>
      </c>
      <c r="CH63" s="262">
        <f t="shared" si="14"/>
        <v>0</v>
      </c>
      <c r="CI63" s="262">
        <f t="shared" si="15"/>
        <v>0</v>
      </c>
      <c r="CJ63" s="262">
        <f t="shared" si="16"/>
        <v>0</v>
      </c>
      <c r="CK63" s="262">
        <f t="shared" si="17"/>
        <v>0</v>
      </c>
      <c r="CL63" s="262">
        <f t="shared" si="18"/>
        <v>0</v>
      </c>
      <c r="CM63" s="262">
        <f t="shared" si="19"/>
        <v>0</v>
      </c>
      <c r="CN63" s="262">
        <f t="shared" si="20"/>
        <v>0</v>
      </c>
      <c r="CO63" s="259"/>
      <c r="CP63" s="263"/>
      <c r="CQ63" s="264"/>
      <c r="CR63" s="264"/>
      <c r="CS63" s="264"/>
      <c r="CT63" s="174" t="str">
        <f t="shared" si="21"/>
        <v>-</v>
      </c>
      <c r="CU63" s="264"/>
      <c r="CV63" s="264"/>
      <c r="CW63" s="264"/>
      <c r="CX63" s="269" t="str">
        <f t="shared" si="22"/>
        <v>-</v>
      </c>
      <c r="CY63" s="265"/>
      <c r="CZ63" s="265"/>
      <c r="DA63" s="265"/>
      <c r="DB63" s="265"/>
      <c r="DC63" s="265"/>
      <c r="DD63" s="265"/>
      <c r="DE63" s="265"/>
      <c r="DF63" s="265">
        <f t="shared" si="23"/>
        <v>0</v>
      </c>
      <c r="DG63" s="253"/>
      <c r="DH63" s="243">
        <v>57</v>
      </c>
    </row>
    <row r="64" spans="1:112">
      <c r="A64" s="254">
        <v>58</v>
      </c>
      <c r="B64" s="255"/>
      <c r="C64" s="255"/>
      <c r="D64" s="255"/>
      <c r="E64" s="256"/>
      <c r="F64" s="256"/>
      <c r="G64" s="255"/>
      <c r="H64" s="255"/>
      <c r="I64" s="255"/>
      <c r="J64" s="255"/>
      <c r="K64" s="255"/>
      <c r="L64" s="255"/>
      <c r="M64" s="256"/>
      <c r="N64" s="255"/>
      <c r="O64" s="255"/>
      <c r="P64" s="255"/>
      <c r="Q64" s="255"/>
      <c r="R64" s="255"/>
      <c r="S64" s="255"/>
      <c r="T64" s="255"/>
      <c r="U64" s="255"/>
      <c r="V64" s="255"/>
      <c r="W64" s="255"/>
      <c r="X64" s="255"/>
      <c r="Y64" s="255"/>
      <c r="Z64" s="255"/>
      <c r="AA64" s="254"/>
      <c r="AB64" s="255"/>
      <c r="AC64" s="255"/>
      <c r="AD64" s="255"/>
      <c r="AE64" s="254"/>
      <c r="AF64" s="254"/>
      <c r="AG64" s="256"/>
      <c r="AH64" s="255"/>
      <c r="AI64" s="256"/>
      <c r="AJ64" s="257"/>
      <c r="AK64" s="255"/>
      <c r="AL64" s="255"/>
      <c r="AM64" s="255"/>
      <c r="AN64" s="164" t="str">
        <f t="shared" si="12"/>
        <v>-</v>
      </c>
      <c r="AO64" s="255"/>
      <c r="AP64" s="255"/>
      <c r="AQ64" s="255"/>
      <c r="AR64" s="268" t="str">
        <f t="shared" si="13"/>
        <v>-</v>
      </c>
      <c r="AS64" s="255"/>
      <c r="AT64" s="255"/>
      <c r="AU64" s="255"/>
      <c r="AV64" s="255"/>
      <c r="AW64" s="255"/>
      <c r="AX64" s="255"/>
      <c r="AY64" s="255"/>
      <c r="AZ64" s="255"/>
      <c r="BA64" s="255"/>
      <c r="BB64" s="255"/>
      <c r="BC64" s="255"/>
      <c r="BD64" s="255"/>
      <c r="BE64" s="255"/>
      <c r="BF64" s="255"/>
      <c r="BG64" s="255"/>
      <c r="BH64" s="255"/>
      <c r="BI64" s="255"/>
      <c r="BJ64" s="255"/>
      <c r="BK64" s="255"/>
      <c r="BL64" s="255"/>
      <c r="BM64" s="255"/>
      <c r="BN64" s="255"/>
      <c r="BO64" s="255"/>
      <c r="BP64" s="255"/>
      <c r="BQ64" s="255"/>
      <c r="BR64" s="258"/>
      <c r="BS64" s="259"/>
      <c r="BT64" s="255"/>
      <c r="BU64" s="255"/>
      <c r="BV64" s="255"/>
      <c r="BW64" s="255"/>
      <c r="BX64" s="255"/>
      <c r="BY64" s="255"/>
      <c r="BZ64" s="255"/>
      <c r="CA64" s="260" t="e">
        <v>#N/A</v>
      </c>
      <c r="CB64" s="260">
        <v>0</v>
      </c>
      <c r="CC64" s="260">
        <v>0</v>
      </c>
      <c r="CD64" s="261" t="s">
        <v>511</v>
      </c>
      <c r="CE64" s="261" t="s">
        <v>512</v>
      </c>
      <c r="CF64" s="261" t="s">
        <v>512</v>
      </c>
      <c r="CG64" s="261" t="s">
        <v>512</v>
      </c>
      <c r="CH64" s="262">
        <f t="shared" si="14"/>
        <v>0</v>
      </c>
      <c r="CI64" s="262">
        <f t="shared" si="15"/>
        <v>0</v>
      </c>
      <c r="CJ64" s="262">
        <f t="shared" si="16"/>
        <v>0</v>
      </c>
      <c r="CK64" s="262">
        <f t="shared" si="17"/>
        <v>0</v>
      </c>
      <c r="CL64" s="262">
        <f t="shared" si="18"/>
        <v>0</v>
      </c>
      <c r="CM64" s="262">
        <f t="shared" si="19"/>
        <v>0</v>
      </c>
      <c r="CN64" s="262">
        <f t="shared" si="20"/>
        <v>0</v>
      </c>
      <c r="CO64" s="259"/>
      <c r="CP64" s="263"/>
      <c r="CQ64" s="264"/>
      <c r="CR64" s="264"/>
      <c r="CS64" s="264"/>
      <c r="CT64" s="174" t="str">
        <f t="shared" si="21"/>
        <v>-</v>
      </c>
      <c r="CU64" s="264"/>
      <c r="CV64" s="264"/>
      <c r="CW64" s="264"/>
      <c r="CX64" s="269" t="str">
        <f t="shared" si="22"/>
        <v>-</v>
      </c>
      <c r="CY64" s="265"/>
      <c r="CZ64" s="265"/>
      <c r="DA64" s="265"/>
      <c r="DB64" s="265"/>
      <c r="DC64" s="265"/>
      <c r="DD64" s="265"/>
      <c r="DE64" s="265"/>
      <c r="DF64" s="265">
        <f t="shared" si="23"/>
        <v>0</v>
      </c>
      <c r="DG64" s="253"/>
      <c r="DH64" s="243">
        <v>58</v>
      </c>
    </row>
    <row r="65" spans="1:112">
      <c r="A65" s="254">
        <v>59</v>
      </c>
      <c r="B65" s="255"/>
      <c r="C65" s="255"/>
      <c r="D65" s="255"/>
      <c r="E65" s="256"/>
      <c r="F65" s="256"/>
      <c r="G65" s="255"/>
      <c r="H65" s="255"/>
      <c r="I65" s="255"/>
      <c r="J65" s="255"/>
      <c r="K65" s="255"/>
      <c r="L65" s="255"/>
      <c r="M65" s="256"/>
      <c r="N65" s="255"/>
      <c r="O65" s="255"/>
      <c r="P65" s="255"/>
      <c r="Q65" s="255"/>
      <c r="R65" s="255"/>
      <c r="S65" s="255"/>
      <c r="T65" s="255"/>
      <c r="U65" s="255"/>
      <c r="V65" s="255"/>
      <c r="W65" s="255"/>
      <c r="X65" s="255"/>
      <c r="Y65" s="255"/>
      <c r="Z65" s="255"/>
      <c r="AA65" s="254"/>
      <c r="AB65" s="255"/>
      <c r="AC65" s="255"/>
      <c r="AD65" s="255"/>
      <c r="AE65" s="254"/>
      <c r="AF65" s="254"/>
      <c r="AG65" s="256"/>
      <c r="AH65" s="255"/>
      <c r="AI65" s="256"/>
      <c r="AJ65" s="257"/>
      <c r="AK65" s="255"/>
      <c r="AL65" s="255"/>
      <c r="AM65" s="255"/>
      <c r="AN65" s="164" t="str">
        <f t="shared" si="12"/>
        <v>-</v>
      </c>
      <c r="AO65" s="255"/>
      <c r="AP65" s="255"/>
      <c r="AQ65" s="255"/>
      <c r="AR65" s="268" t="str">
        <f t="shared" si="13"/>
        <v>-</v>
      </c>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8"/>
      <c r="BS65" s="259"/>
      <c r="BT65" s="255"/>
      <c r="BU65" s="255"/>
      <c r="BV65" s="255"/>
      <c r="BW65" s="255"/>
      <c r="BX65" s="255"/>
      <c r="BY65" s="255"/>
      <c r="BZ65" s="255"/>
      <c r="CA65" s="260" t="e">
        <v>#N/A</v>
      </c>
      <c r="CB65" s="260">
        <v>0</v>
      </c>
      <c r="CC65" s="260">
        <v>0</v>
      </c>
      <c r="CD65" s="261" t="s">
        <v>511</v>
      </c>
      <c r="CE65" s="261" t="s">
        <v>512</v>
      </c>
      <c r="CF65" s="261" t="s">
        <v>512</v>
      </c>
      <c r="CG65" s="261" t="s">
        <v>512</v>
      </c>
      <c r="CH65" s="262">
        <f t="shared" si="14"/>
        <v>0</v>
      </c>
      <c r="CI65" s="262">
        <f t="shared" si="15"/>
        <v>0</v>
      </c>
      <c r="CJ65" s="262">
        <f t="shared" si="16"/>
        <v>0</v>
      </c>
      <c r="CK65" s="262">
        <f t="shared" si="17"/>
        <v>0</v>
      </c>
      <c r="CL65" s="262">
        <f t="shared" si="18"/>
        <v>0</v>
      </c>
      <c r="CM65" s="262">
        <f t="shared" si="19"/>
        <v>0</v>
      </c>
      <c r="CN65" s="262">
        <f t="shared" si="20"/>
        <v>0</v>
      </c>
      <c r="CO65" s="259"/>
      <c r="CP65" s="263"/>
      <c r="CQ65" s="264"/>
      <c r="CR65" s="264"/>
      <c r="CS65" s="264"/>
      <c r="CT65" s="174" t="str">
        <f t="shared" si="21"/>
        <v>-</v>
      </c>
      <c r="CU65" s="264"/>
      <c r="CV65" s="264"/>
      <c r="CW65" s="264"/>
      <c r="CX65" s="269" t="str">
        <f t="shared" si="22"/>
        <v>-</v>
      </c>
      <c r="CY65" s="265"/>
      <c r="CZ65" s="265"/>
      <c r="DA65" s="265"/>
      <c r="DB65" s="265"/>
      <c r="DC65" s="265"/>
      <c r="DD65" s="265"/>
      <c r="DE65" s="265"/>
      <c r="DF65" s="265">
        <f t="shared" si="23"/>
        <v>0</v>
      </c>
      <c r="DG65" s="253"/>
      <c r="DH65" s="243">
        <v>59</v>
      </c>
    </row>
    <row r="66" spans="1:112">
      <c r="A66" s="254">
        <v>60</v>
      </c>
      <c r="B66" s="255"/>
      <c r="C66" s="255"/>
      <c r="D66" s="255"/>
      <c r="E66" s="256"/>
      <c r="F66" s="256"/>
      <c r="G66" s="255"/>
      <c r="H66" s="255"/>
      <c r="I66" s="255"/>
      <c r="J66" s="255"/>
      <c r="K66" s="255"/>
      <c r="L66" s="255"/>
      <c r="M66" s="256"/>
      <c r="N66" s="255"/>
      <c r="O66" s="255"/>
      <c r="P66" s="255"/>
      <c r="Q66" s="255"/>
      <c r="R66" s="255"/>
      <c r="S66" s="255"/>
      <c r="T66" s="255"/>
      <c r="U66" s="255"/>
      <c r="V66" s="255"/>
      <c r="W66" s="255"/>
      <c r="X66" s="255"/>
      <c r="Y66" s="255"/>
      <c r="Z66" s="255"/>
      <c r="AA66" s="254"/>
      <c r="AB66" s="255"/>
      <c r="AC66" s="255"/>
      <c r="AD66" s="255"/>
      <c r="AE66" s="254"/>
      <c r="AF66" s="254"/>
      <c r="AG66" s="256"/>
      <c r="AH66" s="255"/>
      <c r="AI66" s="256"/>
      <c r="AJ66" s="257"/>
      <c r="AK66" s="255"/>
      <c r="AL66" s="255"/>
      <c r="AM66" s="255"/>
      <c r="AN66" s="164" t="str">
        <f t="shared" si="12"/>
        <v>-</v>
      </c>
      <c r="AO66" s="255"/>
      <c r="AP66" s="255"/>
      <c r="AQ66" s="255"/>
      <c r="AR66" s="268" t="str">
        <f t="shared" si="13"/>
        <v>-</v>
      </c>
      <c r="AS66" s="255"/>
      <c r="AT66" s="255"/>
      <c r="AU66" s="255"/>
      <c r="AV66" s="255"/>
      <c r="AW66" s="255"/>
      <c r="AX66" s="255"/>
      <c r="AY66" s="255"/>
      <c r="AZ66" s="255"/>
      <c r="BA66" s="255"/>
      <c r="BB66" s="255"/>
      <c r="BC66" s="255"/>
      <c r="BD66" s="255"/>
      <c r="BE66" s="255"/>
      <c r="BF66" s="255"/>
      <c r="BG66" s="255"/>
      <c r="BH66" s="255"/>
      <c r="BI66" s="255"/>
      <c r="BJ66" s="255"/>
      <c r="BK66" s="255"/>
      <c r="BL66" s="255"/>
      <c r="BM66" s="255"/>
      <c r="BN66" s="255"/>
      <c r="BO66" s="255"/>
      <c r="BP66" s="255"/>
      <c r="BQ66" s="255"/>
      <c r="BR66" s="258"/>
      <c r="BS66" s="259"/>
      <c r="BT66" s="255"/>
      <c r="BU66" s="255"/>
      <c r="BV66" s="255"/>
      <c r="BW66" s="255"/>
      <c r="BX66" s="255"/>
      <c r="BY66" s="255"/>
      <c r="BZ66" s="255"/>
      <c r="CA66" s="260" t="e">
        <v>#N/A</v>
      </c>
      <c r="CB66" s="260">
        <v>0</v>
      </c>
      <c r="CC66" s="260">
        <v>0</v>
      </c>
      <c r="CD66" s="261" t="s">
        <v>511</v>
      </c>
      <c r="CE66" s="261" t="s">
        <v>512</v>
      </c>
      <c r="CF66" s="261" t="s">
        <v>512</v>
      </c>
      <c r="CG66" s="261" t="s">
        <v>512</v>
      </c>
      <c r="CH66" s="262">
        <f t="shared" si="14"/>
        <v>0</v>
      </c>
      <c r="CI66" s="262">
        <f t="shared" si="15"/>
        <v>0</v>
      </c>
      <c r="CJ66" s="262">
        <f t="shared" si="16"/>
        <v>0</v>
      </c>
      <c r="CK66" s="262">
        <f t="shared" si="17"/>
        <v>0</v>
      </c>
      <c r="CL66" s="262">
        <f t="shared" si="18"/>
        <v>0</v>
      </c>
      <c r="CM66" s="262">
        <f t="shared" si="19"/>
        <v>0</v>
      </c>
      <c r="CN66" s="262">
        <f t="shared" si="20"/>
        <v>0</v>
      </c>
      <c r="CO66" s="259"/>
      <c r="CP66" s="263"/>
      <c r="CQ66" s="264"/>
      <c r="CR66" s="264"/>
      <c r="CS66" s="264"/>
      <c r="CT66" s="174" t="str">
        <f t="shared" si="21"/>
        <v>-</v>
      </c>
      <c r="CU66" s="264"/>
      <c r="CV66" s="264"/>
      <c r="CW66" s="264"/>
      <c r="CX66" s="269" t="str">
        <f t="shared" si="22"/>
        <v>-</v>
      </c>
      <c r="CY66" s="265"/>
      <c r="CZ66" s="265"/>
      <c r="DA66" s="265"/>
      <c r="DB66" s="265"/>
      <c r="DC66" s="265"/>
      <c r="DD66" s="265"/>
      <c r="DE66" s="265"/>
      <c r="DF66" s="265">
        <f t="shared" si="23"/>
        <v>0</v>
      </c>
      <c r="DG66" s="253"/>
      <c r="DH66" s="243">
        <v>60</v>
      </c>
    </row>
    <row r="67" spans="1:112">
      <c r="A67" s="254">
        <v>61</v>
      </c>
      <c r="B67" s="255"/>
      <c r="C67" s="255"/>
      <c r="D67" s="255"/>
      <c r="E67" s="256"/>
      <c r="F67" s="256"/>
      <c r="G67" s="255"/>
      <c r="H67" s="255"/>
      <c r="I67" s="255"/>
      <c r="J67" s="255"/>
      <c r="K67" s="255"/>
      <c r="L67" s="255"/>
      <c r="M67" s="256"/>
      <c r="N67" s="255"/>
      <c r="O67" s="255"/>
      <c r="P67" s="255"/>
      <c r="Q67" s="255"/>
      <c r="R67" s="255"/>
      <c r="S67" s="255"/>
      <c r="T67" s="255"/>
      <c r="U67" s="255"/>
      <c r="V67" s="255"/>
      <c r="W67" s="255"/>
      <c r="X67" s="255"/>
      <c r="Y67" s="255"/>
      <c r="Z67" s="255"/>
      <c r="AA67" s="254"/>
      <c r="AB67" s="255"/>
      <c r="AC67" s="255"/>
      <c r="AD67" s="255"/>
      <c r="AE67" s="254"/>
      <c r="AF67" s="254"/>
      <c r="AG67" s="256"/>
      <c r="AH67" s="255"/>
      <c r="AI67" s="256"/>
      <c r="AJ67" s="257"/>
      <c r="AK67" s="255"/>
      <c r="AL67" s="255"/>
      <c r="AM67" s="255"/>
      <c r="AN67" s="164" t="str">
        <f t="shared" si="12"/>
        <v>-</v>
      </c>
      <c r="AO67" s="255"/>
      <c r="AP67" s="255"/>
      <c r="AQ67" s="255"/>
      <c r="AR67" s="268" t="str">
        <f t="shared" si="13"/>
        <v>-</v>
      </c>
      <c r="AS67" s="255"/>
      <c r="AT67" s="255"/>
      <c r="AU67" s="255"/>
      <c r="AV67" s="255"/>
      <c r="AW67" s="255"/>
      <c r="AX67" s="255"/>
      <c r="AY67" s="255"/>
      <c r="AZ67" s="255"/>
      <c r="BA67" s="255"/>
      <c r="BB67" s="255"/>
      <c r="BC67" s="255"/>
      <c r="BD67" s="255"/>
      <c r="BE67" s="255"/>
      <c r="BF67" s="255"/>
      <c r="BG67" s="255"/>
      <c r="BH67" s="255"/>
      <c r="BI67" s="255"/>
      <c r="BJ67" s="255"/>
      <c r="BK67" s="255"/>
      <c r="BL67" s="255"/>
      <c r="BM67" s="255"/>
      <c r="BN67" s="255"/>
      <c r="BO67" s="255"/>
      <c r="BP67" s="255"/>
      <c r="BQ67" s="255"/>
      <c r="BR67" s="258"/>
      <c r="BS67" s="259"/>
      <c r="BT67" s="255"/>
      <c r="BU67" s="255"/>
      <c r="BV67" s="255"/>
      <c r="BW67" s="255"/>
      <c r="BX67" s="255"/>
      <c r="BY67" s="255"/>
      <c r="BZ67" s="255"/>
      <c r="CA67" s="260" t="e">
        <v>#N/A</v>
      </c>
      <c r="CB67" s="260">
        <v>0</v>
      </c>
      <c r="CC67" s="260">
        <v>0</v>
      </c>
      <c r="CD67" s="261" t="s">
        <v>511</v>
      </c>
      <c r="CE67" s="261" t="s">
        <v>512</v>
      </c>
      <c r="CF67" s="261" t="s">
        <v>512</v>
      </c>
      <c r="CG67" s="261" t="s">
        <v>512</v>
      </c>
      <c r="CH67" s="262">
        <f t="shared" si="14"/>
        <v>0</v>
      </c>
      <c r="CI67" s="262">
        <f t="shared" si="15"/>
        <v>0</v>
      </c>
      <c r="CJ67" s="262">
        <f t="shared" si="16"/>
        <v>0</v>
      </c>
      <c r="CK67" s="262">
        <f t="shared" si="17"/>
        <v>0</v>
      </c>
      <c r="CL67" s="262">
        <f t="shared" si="18"/>
        <v>0</v>
      </c>
      <c r="CM67" s="262">
        <f t="shared" si="19"/>
        <v>0</v>
      </c>
      <c r="CN67" s="262">
        <f t="shared" si="20"/>
        <v>0</v>
      </c>
      <c r="CO67" s="259"/>
      <c r="CP67" s="263"/>
      <c r="CQ67" s="264"/>
      <c r="CR67" s="264"/>
      <c r="CS67" s="264"/>
      <c r="CT67" s="174" t="str">
        <f t="shared" si="21"/>
        <v>-</v>
      </c>
      <c r="CU67" s="264"/>
      <c r="CV67" s="264"/>
      <c r="CW67" s="264"/>
      <c r="CX67" s="269" t="str">
        <f t="shared" si="22"/>
        <v>-</v>
      </c>
      <c r="CY67" s="265"/>
      <c r="CZ67" s="265"/>
      <c r="DA67" s="265"/>
      <c r="DB67" s="265"/>
      <c r="DC67" s="265"/>
      <c r="DD67" s="265"/>
      <c r="DE67" s="265"/>
      <c r="DF67" s="265">
        <f t="shared" si="23"/>
        <v>0</v>
      </c>
      <c r="DG67" s="253"/>
      <c r="DH67" s="243">
        <v>61</v>
      </c>
    </row>
    <row r="68" spans="1:112">
      <c r="A68" s="254">
        <v>62</v>
      </c>
      <c r="B68" s="255"/>
      <c r="C68" s="255"/>
      <c r="D68" s="255"/>
      <c r="E68" s="256"/>
      <c r="F68" s="256"/>
      <c r="G68" s="255"/>
      <c r="H68" s="255"/>
      <c r="I68" s="255"/>
      <c r="J68" s="255"/>
      <c r="K68" s="255"/>
      <c r="L68" s="255"/>
      <c r="M68" s="256"/>
      <c r="N68" s="255"/>
      <c r="O68" s="255"/>
      <c r="P68" s="255"/>
      <c r="Q68" s="255"/>
      <c r="R68" s="255"/>
      <c r="S68" s="255"/>
      <c r="T68" s="255"/>
      <c r="U68" s="255"/>
      <c r="V68" s="255"/>
      <c r="W68" s="255"/>
      <c r="X68" s="255"/>
      <c r="Y68" s="255"/>
      <c r="Z68" s="255"/>
      <c r="AA68" s="254"/>
      <c r="AB68" s="255"/>
      <c r="AC68" s="255"/>
      <c r="AD68" s="255"/>
      <c r="AE68" s="254"/>
      <c r="AF68" s="254"/>
      <c r="AG68" s="256"/>
      <c r="AH68" s="255"/>
      <c r="AI68" s="256"/>
      <c r="AJ68" s="257"/>
      <c r="AK68" s="255"/>
      <c r="AL68" s="255"/>
      <c r="AM68" s="255"/>
      <c r="AN68" s="164" t="str">
        <f t="shared" si="12"/>
        <v>-</v>
      </c>
      <c r="AO68" s="255"/>
      <c r="AP68" s="255"/>
      <c r="AQ68" s="255"/>
      <c r="AR68" s="268" t="str">
        <f t="shared" si="13"/>
        <v>-</v>
      </c>
      <c r="AS68" s="255"/>
      <c r="AT68" s="255"/>
      <c r="AU68" s="255"/>
      <c r="AV68" s="255"/>
      <c r="AW68" s="255"/>
      <c r="AX68" s="255"/>
      <c r="AY68" s="255"/>
      <c r="AZ68" s="255"/>
      <c r="BA68" s="255"/>
      <c r="BB68" s="255"/>
      <c r="BC68" s="255"/>
      <c r="BD68" s="255"/>
      <c r="BE68" s="255"/>
      <c r="BF68" s="255"/>
      <c r="BG68" s="255"/>
      <c r="BH68" s="255"/>
      <c r="BI68" s="255"/>
      <c r="BJ68" s="255"/>
      <c r="BK68" s="255"/>
      <c r="BL68" s="255"/>
      <c r="BM68" s="255"/>
      <c r="BN68" s="255"/>
      <c r="BO68" s="255"/>
      <c r="BP68" s="255"/>
      <c r="BQ68" s="255"/>
      <c r="BR68" s="258"/>
      <c r="BS68" s="259"/>
      <c r="BT68" s="255"/>
      <c r="BU68" s="255"/>
      <c r="BV68" s="255"/>
      <c r="BW68" s="255"/>
      <c r="BX68" s="255"/>
      <c r="BY68" s="255"/>
      <c r="BZ68" s="255"/>
      <c r="CA68" s="260" t="e">
        <v>#N/A</v>
      </c>
      <c r="CB68" s="260">
        <v>0</v>
      </c>
      <c r="CC68" s="260">
        <v>0</v>
      </c>
      <c r="CD68" s="261" t="s">
        <v>511</v>
      </c>
      <c r="CE68" s="261" t="s">
        <v>512</v>
      </c>
      <c r="CF68" s="261" t="s">
        <v>512</v>
      </c>
      <c r="CG68" s="261" t="s">
        <v>512</v>
      </c>
      <c r="CH68" s="262">
        <f t="shared" si="14"/>
        <v>0</v>
      </c>
      <c r="CI68" s="262">
        <f t="shared" si="15"/>
        <v>0</v>
      </c>
      <c r="CJ68" s="262">
        <f t="shared" si="16"/>
        <v>0</v>
      </c>
      <c r="CK68" s="262">
        <f t="shared" si="17"/>
        <v>0</v>
      </c>
      <c r="CL68" s="262">
        <f t="shared" si="18"/>
        <v>0</v>
      </c>
      <c r="CM68" s="262">
        <f t="shared" si="19"/>
        <v>0</v>
      </c>
      <c r="CN68" s="262">
        <f t="shared" si="20"/>
        <v>0</v>
      </c>
      <c r="CO68" s="259"/>
      <c r="CP68" s="263"/>
      <c r="CQ68" s="264"/>
      <c r="CR68" s="264"/>
      <c r="CS68" s="264"/>
      <c r="CT68" s="174" t="str">
        <f t="shared" si="21"/>
        <v>-</v>
      </c>
      <c r="CU68" s="264"/>
      <c r="CV68" s="264"/>
      <c r="CW68" s="264"/>
      <c r="CX68" s="269" t="str">
        <f t="shared" si="22"/>
        <v>-</v>
      </c>
      <c r="CY68" s="265"/>
      <c r="CZ68" s="265"/>
      <c r="DA68" s="265"/>
      <c r="DB68" s="265"/>
      <c r="DC68" s="265"/>
      <c r="DD68" s="265"/>
      <c r="DE68" s="265"/>
      <c r="DF68" s="265">
        <f t="shared" si="23"/>
        <v>0</v>
      </c>
      <c r="DG68" s="253"/>
      <c r="DH68" s="243">
        <v>62</v>
      </c>
    </row>
    <row r="69" spans="1:112">
      <c r="A69" s="254">
        <v>63</v>
      </c>
      <c r="B69" s="255"/>
      <c r="C69" s="255"/>
      <c r="D69" s="255"/>
      <c r="E69" s="256"/>
      <c r="F69" s="256"/>
      <c r="G69" s="255"/>
      <c r="H69" s="255"/>
      <c r="I69" s="255"/>
      <c r="J69" s="255"/>
      <c r="K69" s="255"/>
      <c r="L69" s="255"/>
      <c r="M69" s="256"/>
      <c r="N69" s="255"/>
      <c r="O69" s="255"/>
      <c r="P69" s="255"/>
      <c r="Q69" s="255"/>
      <c r="R69" s="255"/>
      <c r="S69" s="255"/>
      <c r="T69" s="255"/>
      <c r="U69" s="255"/>
      <c r="V69" s="255"/>
      <c r="W69" s="255"/>
      <c r="X69" s="255"/>
      <c r="Y69" s="255"/>
      <c r="Z69" s="255"/>
      <c r="AA69" s="254"/>
      <c r="AB69" s="255"/>
      <c r="AC69" s="255"/>
      <c r="AD69" s="255"/>
      <c r="AE69" s="254"/>
      <c r="AF69" s="254"/>
      <c r="AG69" s="256"/>
      <c r="AH69" s="255"/>
      <c r="AI69" s="256"/>
      <c r="AJ69" s="257"/>
      <c r="AK69" s="255"/>
      <c r="AL69" s="255"/>
      <c r="AM69" s="255"/>
      <c r="AN69" s="164" t="str">
        <f t="shared" si="12"/>
        <v>-</v>
      </c>
      <c r="AO69" s="255"/>
      <c r="AP69" s="255"/>
      <c r="AQ69" s="255"/>
      <c r="AR69" s="268" t="str">
        <f t="shared" si="13"/>
        <v>-</v>
      </c>
      <c r="AS69" s="255"/>
      <c r="AT69" s="255"/>
      <c r="AU69" s="255"/>
      <c r="AV69" s="255"/>
      <c r="AW69" s="255"/>
      <c r="AX69" s="255"/>
      <c r="AY69" s="255"/>
      <c r="AZ69" s="255"/>
      <c r="BA69" s="255"/>
      <c r="BB69" s="255"/>
      <c r="BC69" s="255"/>
      <c r="BD69" s="255"/>
      <c r="BE69" s="255"/>
      <c r="BF69" s="255"/>
      <c r="BG69" s="255"/>
      <c r="BH69" s="255"/>
      <c r="BI69" s="255"/>
      <c r="BJ69" s="255"/>
      <c r="BK69" s="255"/>
      <c r="BL69" s="255"/>
      <c r="BM69" s="255"/>
      <c r="BN69" s="255"/>
      <c r="BO69" s="255"/>
      <c r="BP69" s="255"/>
      <c r="BQ69" s="255"/>
      <c r="BR69" s="258"/>
      <c r="BS69" s="259"/>
      <c r="BT69" s="255"/>
      <c r="BU69" s="255"/>
      <c r="BV69" s="255"/>
      <c r="BW69" s="255"/>
      <c r="BX69" s="255"/>
      <c r="BY69" s="255"/>
      <c r="BZ69" s="255"/>
      <c r="CA69" s="260" t="e">
        <v>#N/A</v>
      </c>
      <c r="CB69" s="260">
        <v>0</v>
      </c>
      <c r="CC69" s="260">
        <v>0</v>
      </c>
      <c r="CD69" s="261" t="s">
        <v>511</v>
      </c>
      <c r="CE69" s="261" t="s">
        <v>512</v>
      </c>
      <c r="CF69" s="261" t="s">
        <v>512</v>
      </c>
      <c r="CG69" s="261" t="s">
        <v>512</v>
      </c>
      <c r="CH69" s="262">
        <f t="shared" si="14"/>
        <v>0</v>
      </c>
      <c r="CI69" s="262">
        <f t="shared" si="15"/>
        <v>0</v>
      </c>
      <c r="CJ69" s="262">
        <f t="shared" si="16"/>
        <v>0</v>
      </c>
      <c r="CK69" s="262">
        <f t="shared" si="17"/>
        <v>0</v>
      </c>
      <c r="CL69" s="262">
        <f t="shared" si="18"/>
        <v>0</v>
      </c>
      <c r="CM69" s="262">
        <f t="shared" si="19"/>
        <v>0</v>
      </c>
      <c r="CN69" s="262">
        <f t="shared" si="20"/>
        <v>0</v>
      </c>
      <c r="CO69" s="259"/>
      <c r="CP69" s="263"/>
      <c r="CQ69" s="264"/>
      <c r="CR69" s="264"/>
      <c r="CS69" s="264"/>
      <c r="CT69" s="174" t="str">
        <f t="shared" si="21"/>
        <v>-</v>
      </c>
      <c r="CU69" s="264"/>
      <c r="CV69" s="264"/>
      <c r="CW69" s="264"/>
      <c r="CX69" s="269" t="str">
        <f t="shared" si="22"/>
        <v>-</v>
      </c>
      <c r="CY69" s="265"/>
      <c r="CZ69" s="265"/>
      <c r="DA69" s="265"/>
      <c r="DB69" s="265"/>
      <c r="DC69" s="265"/>
      <c r="DD69" s="265"/>
      <c r="DE69" s="265"/>
      <c r="DF69" s="265">
        <f t="shared" si="23"/>
        <v>0</v>
      </c>
      <c r="DG69" s="253"/>
      <c r="DH69" s="243">
        <v>63</v>
      </c>
    </row>
    <row r="70" spans="1:112">
      <c r="A70" s="254">
        <v>64</v>
      </c>
      <c r="B70" s="255"/>
      <c r="C70" s="255"/>
      <c r="D70" s="255"/>
      <c r="E70" s="256"/>
      <c r="F70" s="256"/>
      <c r="G70" s="255"/>
      <c r="H70" s="255"/>
      <c r="I70" s="255"/>
      <c r="J70" s="255"/>
      <c r="K70" s="255"/>
      <c r="L70" s="255"/>
      <c r="M70" s="256"/>
      <c r="N70" s="255"/>
      <c r="O70" s="255"/>
      <c r="P70" s="255"/>
      <c r="Q70" s="255"/>
      <c r="R70" s="255"/>
      <c r="S70" s="255"/>
      <c r="T70" s="255"/>
      <c r="U70" s="255"/>
      <c r="V70" s="255"/>
      <c r="W70" s="255"/>
      <c r="X70" s="255"/>
      <c r="Y70" s="255"/>
      <c r="Z70" s="255"/>
      <c r="AA70" s="254"/>
      <c r="AB70" s="255"/>
      <c r="AC70" s="255"/>
      <c r="AD70" s="255"/>
      <c r="AE70" s="254"/>
      <c r="AF70" s="254"/>
      <c r="AG70" s="256"/>
      <c r="AH70" s="255"/>
      <c r="AI70" s="256"/>
      <c r="AJ70" s="257"/>
      <c r="AK70" s="255"/>
      <c r="AL70" s="255"/>
      <c r="AM70" s="255"/>
      <c r="AN70" s="164" t="str">
        <f t="shared" si="12"/>
        <v>-</v>
      </c>
      <c r="AO70" s="255"/>
      <c r="AP70" s="255"/>
      <c r="AQ70" s="255"/>
      <c r="AR70" s="268" t="str">
        <f t="shared" si="13"/>
        <v>-</v>
      </c>
      <c r="AS70" s="255"/>
      <c r="AT70" s="255"/>
      <c r="AU70" s="255"/>
      <c r="AV70" s="255"/>
      <c r="AW70" s="255"/>
      <c r="AX70" s="255"/>
      <c r="AY70" s="255"/>
      <c r="AZ70" s="255"/>
      <c r="BA70" s="255"/>
      <c r="BB70" s="255"/>
      <c r="BC70" s="255"/>
      <c r="BD70" s="255"/>
      <c r="BE70" s="255"/>
      <c r="BF70" s="255"/>
      <c r="BG70" s="255"/>
      <c r="BH70" s="255"/>
      <c r="BI70" s="255"/>
      <c r="BJ70" s="255"/>
      <c r="BK70" s="255"/>
      <c r="BL70" s="255"/>
      <c r="BM70" s="255"/>
      <c r="BN70" s="255"/>
      <c r="BO70" s="255"/>
      <c r="BP70" s="255"/>
      <c r="BQ70" s="255"/>
      <c r="BR70" s="258"/>
      <c r="BS70" s="259"/>
      <c r="BT70" s="255"/>
      <c r="BU70" s="255"/>
      <c r="BV70" s="255"/>
      <c r="BW70" s="255"/>
      <c r="BX70" s="255"/>
      <c r="BY70" s="255"/>
      <c r="BZ70" s="255"/>
      <c r="CA70" s="260" t="e">
        <v>#N/A</v>
      </c>
      <c r="CB70" s="260">
        <v>0</v>
      </c>
      <c r="CC70" s="260">
        <v>0</v>
      </c>
      <c r="CD70" s="261" t="s">
        <v>511</v>
      </c>
      <c r="CE70" s="261" t="s">
        <v>512</v>
      </c>
      <c r="CF70" s="261" t="s">
        <v>512</v>
      </c>
      <c r="CG70" s="261" t="s">
        <v>512</v>
      </c>
      <c r="CH70" s="262">
        <f t="shared" si="14"/>
        <v>0</v>
      </c>
      <c r="CI70" s="262">
        <f t="shared" si="15"/>
        <v>0</v>
      </c>
      <c r="CJ70" s="262">
        <f t="shared" si="16"/>
        <v>0</v>
      </c>
      <c r="CK70" s="262">
        <f t="shared" si="17"/>
        <v>0</v>
      </c>
      <c r="CL70" s="262">
        <f t="shared" si="18"/>
        <v>0</v>
      </c>
      <c r="CM70" s="262">
        <f t="shared" si="19"/>
        <v>0</v>
      </c>
      <c r="CN70" s="262">
        <f t="shared" si="20"/>
        <v>0</v>
      </c>
      <c r="CO70" s="259"/>
      <c r="CP70" s="263"/>
      <c r="CQ70" s="264"/>
      <c r="CR70" s="264"/>
      <c r="CS70" s="264"/>
      <c r="CT70" s="174" t="str">
        <f t="shared" si="21"/>
        <v>-</v>
      </c>
      <c r="CU70" s="264"/>
      <c r="CV70" s="264"/>
      <c r="CW70" s="264"/>
      <c r="CX70" s="269" t="str">
        <f t="shared" si="22"/>
        <v>-</v>
      </c>
      <c r="CY70" s="265"/>
      <c r="CZ70" s="265"/>
      <c r="DA70" s="265"/>
      <c r="DB70" s="265"/>
      <c r="DC70" s="265"/>
      <c r="DD70" s="265"/>
      <c r="DE70" s="265"/>
      <c r="DF70" s="265">
        <f t="shared" si="23"/>
        <v>0</v>
      </c>
      <c r="DG70" s="253"/>
      <c r="DH70" s="243">
        <v>64</v>
      </c>
    </row>
    <row r="71" spans="1:112">
      <c r="A71" s="254">
        <v>65</v>
      </c>
      <c r="B71" s="255"/>
      <c r="C71" s="255"/>
      <c r="D71" s="255"/>
      <c r="E71" s="256"/>
      <c r="F71" s="256"/>
      <c r="G71" s="255"/>
      <c r="H71" s="255"/>
      <c r="I71" s="255"/>
      <c r="J71" s="255"/>
      <c r="K71" s="255"/>
      <c r="L71" s="255"/>
      <c r="M71" s="256"/>
      <c r="N71" s="255"/>
      <c r="O71" s="255"/>
      <c r="P71" s="255"/>
      <c r="Q71" s="255"/>
      <c r="R71" s="255"/>
      <c r="S71" s="255"/>
      <c r="T71" s="255"/>
      <c r="U71" s="255"/>
      <c r="V71" s="255"/>
      <c r="W71" s="255"/>
      <c r="X71" s="255"/>
      <c r="Y71" s="255"/>
      <c r="Z71" s="255"/>
      <c r="AA71" s="254"/>
      <c r="AB71" s="255"/>
      <c r="AC71" s="255"/>
      <c r="AD71" s="255"/>
      <c r="AE71" s="254"/>
      <c r="AF71" s="254"/>
      <c r="AG71" s="256"/>
      <c r="AH71" s="255"/>
      <c r="AI71" s="256"/>
      <c r="AJ71" s="257"/>
      <c r="AK71" s="255"/>
      <c r="AL71" s="255"/>
      <c r="AM71" s="255"/>
      <c r="AN71" s="164" t="str">
        <f t="shared" ref="AN71:AN102" si="24">IF(AND(AK71=0, AL71=0, AM71=0), "-", IF(AND(AK71=0,AM71=0),(AJ71*AL71),(AJ71*(((AK71)+(AL71*4)+(AM71))/6))))</f>
        <v>-</v>
      </c>
      <c r="AO71" s="255"/>
      <c r="AP71" s="255"/>
      <c r="AQ71" s="255"/>
      <c r="AR71" s="268" t="str">
        <f t="shared" ref="AR71:AR102" si="25">IF(AND(AO71=0, AP71=0, AQ71=0), "-", IF(AND(AO71=0,AQ71=0),(AJ71*AP71),(AJ71*(((AO71)+(AP71*4)+(AQ71))/6))))</f>
        <v>-</v>
      </c>
      <c r="AS71" s="255"/>
      <c r="AT71" s="255"/>
      <c r="AU71" s="255"/>
      <c r="AV71" s="255"/>
      <c r="AW71" s="255"/>
      <c r="AX71" s="255"/>
      <c r="AY71" s="255"/>
      <c r="AZ71" s="255"/>
      <c r="BA71" s="255"/>
      <c r="BB71" s="255"/>
      <c r="BC71" s="255"/>
      <c r="BD71" s="255"/>
      <c r="BE71" s="255"/>
      <c r="BF71" s="255"/>
      <c r="BG71" s="255"/>
      <c r="BH71" s="255"/>
      <c r="BI71" s="255"/>
      <c r="BJ71" s="255"/>
      <c r="BK71" s="255"/>
      <c r="BL71" s="255"/>
      <c r="BM71" s="255"/>
      <c r="BN71" s="255"/>
      <c r="BO71" s="255"/>
      <c r="BP71" s="255"/>
      <c r="BQ71" s="255"/>
      <c r="BR71" s="258"/>
      <c r="BS71" s="259"/>
      <c r="BT71" s="255"/>
      <c r="BU71" s="255"/>
      <c r="BV71" s="255"/>
      <c r="BW71" s="255"/>
      <c r="BX71" s="255"/>
      <c r="BY71" s="255"/>
      <c r="BZ71" s="255"/>
      <c r="CA71" s="260" t="e">
        <v>#N/A</v>
      </c>
      <c r="CB71" s="260">
        <v>0</v>
      </c>
      <c r="CC71" s="260">
        <v>0</v>
      </c>
      <c r="CD71" s="261" t="s">
        <v>511</v>
      </c>
      <c r="CE71" s="261" t="s">
        <v>512</v>
      </c>
      <c r="CF71" s="261" t="s">
        <v>512</v>
      </c>
      <c r="CG71" s="261" t="s">
        <v>512</v>
      </c>
      <c r="CH71" s="262">
        <f t="shared" ref="CH71:CH106" si="26">BT71*BU71</f>
        <v>0</v>
      </c>
      <c r="CI71" s="262">
        <f t="shared" ref="CI71:CI106" si="27">BT71*BV71</f>
        <v>0</v>
      </c>
      <c r="CJ71" s="262">
        <f t="shared" ref="CJ71:CJ106" si="28">BT71*BW71</f>
        <v>0</v>
      </c>
      <c r="CK71" s="262">
        <f t="shared" ref="CK71:CK106" si="29">BT71*BX71</f>
        <v>0</v>
      </c>
      <c r="CL71" s="262">
        <f t="shared" ref="CL71:CL106" si="30">BT71*BY71</f>
        <v>0</v>
      </c>
      <c r="CM71" s="262">
        <f t="shared" ref="CM71:CM106" si="31">BT71*BZ71</f>
        <v>0</v>
      </c>
      <c r="CN71" s="262">
        <f t="shared" ref="CN71:CN106" si="32">BT71*(BU71+BV71+BW71+BX71+BY71+BZ71)</f>
        <v>0</v>
      </c>
      <c r="CO71" s="259"/>
      <c r="CP71" s="263"/>
      <c r="CQ71" s="264"/>
      <c r="CR71" s="264"/>
      <c r="CS71" s="264"/>
      <c r="CT71" s="174" t="str">
        <f t="shared" ref="CT71:CT102" si="33">IF(AND(CQ71=0, CR71=0, CS71=0), "-", IF(AND(CQ71=0,CS71=0),(CP71*CR71),(CP71*(((CQ71)+(CR71*4)+(CS71))/6))))</f>
        <v>-</v>
      </c>
      <c r="CU71" s="264"/>
      <c r="CV71" s="264"/>
      <c r="CW71" s="264"/>
      <c r="CX71" s="269" t="str">
        <f t="shared" ref="CX71:CX102" si="34">IF(AND(CU71=0, CV71=0, CW71=0), "-", IF(AND(CU71=0,CW71=0),(CP71*CV71),(CP71*(((CU71)+(CV71*4)+(CW71))/6))))</f>
        <v>-</v>
      </c>
      <c r="CY71" s="265"/>
      <c r="CZ71" s="265"/>
      <c r="DA71" s="265"/>
      <c r="DB71" s="265"/>
      <c r="DC71" s="265"/>
      <c r="DD71" s="265"/>
      <c r="DE71" s="265"/>
      <c r="DF71" s="265">
        <f t="shared" ref="DF71:DF102" si="35">CY71*(CZ71+DA71+DB71+DC71+DD71+DE71)</f>
        <v>0</v>
      </c>
      <c r="DG71" s="253"/>
      <c r="DH71" s="243">
        <v>65</v>
      </c>
    </row>
    <row r="72" spans="1:112">
      <c r="A72" s="254">
        <v>66</v>
      </c>
      <c r="B72" s="255"/>
      <c r="C72" s="255"/>
      <c r="D72" s="255"/>
      <c r="E72" s="256"/>
      <c r="F72" s="256"/>
      <c r="G72" s="255"/>
      <c r="H72" s="255"/>
      <c r="I72" s="255"/>
      <c r="J72" s="255"/>
      <c r="K72" s="255"/>
      <c r="L72" s="255"/>
      <c r="M72" s="256"/>
      <c r="N72" s="255"/>
      <c r="O72" s="255"/>
      <c r="P72" s="255"/>
      <c r="Q72" s="255"/>
      <c r="R72" s="255"/>
      <c r="S72" s="255"/>
      <c r="T72" s="255"/>
      <c r="U72" s="255"/>
      <c r="V72" s="255"/>
      <c r="W72" s="255"/>
      <c r="X72" s="255"/>
      <c r="Y72" s="255"/>
      <c r="Z72" s="255"/>
      <c r="AA72" s="254"/>
      <c r="AB72" s="255"/>
      <c r="AC72" s="255"/>
      <c r="AD72" s="255"/>
      <c r="AE72" s="254"/>
      <c r="AF72" s="254"/>
      <c r="AG72" s="256"/>
      <c r="AH72" s="255"/>
      <c r="AI72" s="256"/>
      <c r="AJ72" s="257"/>
      <c r="AK72" s="255"/>
      <c r="AL72" s="255"/>
      <c r="AM72" s="255"/>
      <c r="AN72" s="164" t="str">
        <f t="shared" si="24"/>
        <v>-</v>
      </c>
      <c r="AO72" s="255"/>
      <c r="AP72" s="255"/>
      <c r="AQ72" s="255"/>
      <c r="AR72" s="268" t="str">
        <f t="shared" si="25"/>
        <v>-</v>
      </c>
      <c r="AS72" s="255"/>
      <c r="AT72" s="255"/>
      <c r="AU72" s="255"/>
      <c r="AV72" s="255"/>
      <c r="AW72" s="255"/>
      <c r="AX72" s="255"/>
      <c r="AY72" s="255"/>
      <c r="AZ72" s="255"/>
      <c r="BA72" s="255"/>
      <c r="BB72" s="255"/>
      <c r="BC72" s="255"/>
      <c r="BD72" s="255"/>
      <c r="BE72" s="255"/>
      <c r="BF72" s="255"/>
      <c r="BG72" s="255"/>
      <c r="BH72" s="255"/>
      <c r="BI72" s="255"/>
      <c r="BJ72" s="255"/>
      <c r="BK72" s="255"/>
      <c r="BL72" s="255"/>
      <c r="BM72" s="255"/>
      <c r="BN72" s="255"/>
      <c r="BO72" s="255"/>
      <c r="BP72" s="255"/>
      <c r="BQ72" s="255"/>
      <c r="BR72" s="258"/>
      <c r="BS72" s="259"/>
      <c r="BT72" s="255"/>
      <c r="BU72" s="255"/>
      <c r="BV72" s="255"/>
      <c r="BW72" s="255"/>
      <c r="BX72" s="255"/>
      <c r="BY72" s="255"/>
      <c r="BZ72" s="255"/>
      <c r="CA72" s="260" t="e">
        <v>#N/A</v>
      </c>
      <c r="CB72" s="260">
        <v>0</v>
      </c>
      <c r="CC72" s="260">
        <v>0</v>
      </c>
      <c r="CD72" s="261" t="s">
        <v>511</v>
      </c>
      <c r="CE72" s="261" t="s">
        <v>512</v>
      </c>
      <c r="CF72" s="261" t="s">
        <v>512</v>
      </c>
      <c r="CG72" s="261" t="s">
        <v>512</v>
      </c>
      <c r="CH72" s="262">
        <f t="shared" si="26"/>
        <v>0</v>
      </c>
      <c r="CI72" s="262">
        <f t="shared" si="27"/>
        <v>0</v>
      </c>
      <c r="CJ72" s="262">
        <f t="shared" si="28"/>
        <v>0</v>
      </c>
      <c r="CK72" s="262">
        <f t="shared" si="29"/>
        <v>0</v>
      </c>
      <c r="CL72" s="262">
        <f t="shared" si="30"/>
        <v>0</v>
      </c>
      <c r="CM72" s="262">
        <f t="shared" si="31"/>
        <v>0</v>
      </c>
      <c r="CN72" s="262">
        <f t="shared" si="32"/>
        <v>0</v>
      </c>
      <c r="CO72" s="259"/>
      <c r="CP72" s="263"/>
      <c r="CQ72" s="264"/>
      <c r="CR72" s="264"/>
      <c r="CS72" s="264"/>
      <c r="CT72" s="174" t="str">
        <f t="shared" si="33"/>
        <v>-</v>
      </c>
      <c r="CU72" s="264"/>
      <c r="CV72" s="264"/>
      <c r="CW72" s="264"/>
      <c r="CX72" s="269" t="str">
        <f t="shared" si="34"/>
        <v>-</v>
      </c>
      <c r="CY72" s="265"/>
      <c r="CZ72" s="265"/>
      <c r="DA72" s="265"/>
      <c r="DB72" s="265"/>
      <c r="DC72" s="265"/>
      <c r="DD72" s="265"/>
      <c r="DE72" s="265"/>
      <c r="DF72" s="265">
        <f t="shared" si="35"/>
        <v>0</v>
      </c>
      <c r="DG72" s="253"/>
      <c r="DH72" s="243">
        <v>66</v>
      </c>
    </row>
    <row r="73" spans="1:112">
      <c r="A73" s="254">
        <v>67</v>
      </c>
      <c r="B73" s="255"/>
      <c r="C73" s="255"/>
      <c r="D73" s="255"/>
      <c r="E73" s="256"/>
      <c r="F73" s="256"/>
      <c r="G73" s="255"/>
      <c r="H73" s="255"/>
      <c r="I73" s="255"/>
      <c r="J73" s="255"/>
      <c r="K73" s="255"/>
      <c r="L73" s="255"/>
      <c r="M73" s="256"/>
      <c r="N73" s="255"/>
      <c r="O73" s="255"/>
      <c r="P73" s="255"/>
      <c r="Q73" s="255"/>
      <c r="R73" s="255"/>
      <c r="S73" s="255"/>
      <c r="T73" s="255"/>
      <c r="U73" s="255"/>
      <c r="V73" s="255"/>
      <c r="W73" s="255"/>
      <c r="X73" s="255"/>
      <c r="Y73" s="255"/>
      <c r="Z73" s="255"/>
      <c r="AA73" s="254"/>
      <c r="AB73" s="255"/>
      <c r="AC73" s="255"/>
      <c r="AD73" s="255"/>
      <c r="AE73" s="254"/>
      <c r="AF73" s="254"/>
      <c r="AG73" s="256"/>
      <c r="AH73" s="255"/>
      <c r="AI73" s="256"/>
      <c r="AJ73" s="257"/>
      <c r="AK73" s="255"/>
      <c r="AL73" s="255"/>
      <c r="AM73" s="255"/>
      <c r="AN73" s="164" t="str">
        <f t="shared" si="24"/>
        <v>-</v>
      </c>
      <c r="AO73" s="255"/>
      <c r="AP73" s="255"/>
      <c r="AQ73" s="255"/>
      <c r="AR73" s="268" t="str">
        <f t="shared" si="25"/>
        <v>-</v>
      </c>
      <c r="AS73" s="255"/>
      <c r="AT73" s="255"/>
      <c r="AU73" s="255"/>
      <c r="AV73" s="255"/>
      <c r="AW73" s="255"/>
      <c r="AX73" s="255"/>
      <c r="AY73" s="255"/>
      <c r="AZ73" s="255"/>
      <c r="BA73" s="255"/>
      <c r="BB73" s="255"/>
      <c r="BC73" s="255"/>
      <c r="BD73" s="255"/>
      <c r="BE73" s="255"/>
      <c r="BF73" s="255"/>
      <c r="BG73" s="255"/>
      <c r="BH73" s="255"/>
      <c r="BI73" s="255"/>
      <c r="BJ73" s="255"/>
      <c r="BK73" s="255"/>
      <c r="BL73" s="255"/>
      <c r="BM73" s="255"/>
      <c r="BN73" s="255"/>
      <c r="BO73" s="255"/>
      <c r="BP73" s="255"/>
      <c r="BQ73" s="255"/>
      <c r="BR73" s="258"/>
      <c r="BS73" s="259"/>
      <c r="BT73" s="255"/>
      <c r="BU73" s="255"/>
      <c r="BV73" s="255"/>
      <c r="BW73" s="255"/>
      <c r="BX73" s="255"/>
      <c r="BY73" s="255"/>
      <c r="BZ73" s="255"/>
      <c r="CA73" s="260" t="e">
        <v>#N/A</v>
      </c>
      <c r="CB73" s="260">
        <v>0</v>
      </c>
      <c r="CC73" s="260">
        <v>0</v>
      </c>
      <c r="CD73" s="261" t="s">
        <v>511</v>
      </c>
      <c r="CE73" s="261" t="s">
        <v>512</v>
      </c>
      <c r="CF73" s="261" t="s">
        <v>512</v>
      </c>
      <c r="CG73" s="261" t="s">
        <v>512</v>
      </c>
      <c r="CH73" s="262">
        <f t="shared" si="26"/>
        <v>0</v>
      </c>
      <c r="CI73" s="262">
        <f t="shared" si="27"/>
        <v>0</v>
      </c>
      <c r="CJ73" s="262">
        <f t="shared" si="28"/>
        <v>0</v>
      </c>
      <c r="CK73" s="262">
        <f t="shared" si="29"/>
        <v>0</v>
      </c>
      <c r="CL73" s="262">
        <f t="shared" si="30"/>
        <v>0</v>
      </c>
      <c r="CM73" s="262">
        <f t="shared" si="31"/>
        <v>0</v>
      </c>
      <c r="CN73" s="262">
        <f t="shared" si="32"/>
        <v>0</v>
      </c>
      <c r="CO73" s="259"/>
      <c r="CP73" s="263"/>
      <c r="CQ73" s="264"/>
      <c r="CR73" s="264"/>
      <c r="CS73" s="264"/>
      <c r="CT73" s="174" t="str">
        <f t="shared" si="33"/>
        <v>-</v>
      </c>
      <c r="CU73" s="264"/>
      <c r="CV73" s="264"/>
      <c r="CW73" s="264"/>
      <c r="CX73" s="269" t="str">
        <f t="shared" si="34"/>
        <v>-</v>
      </c>
      <c r="CY73" s="265"/>
      <c r="CZ73" s="265"/>
      <c r="DA73" s="265"/>
      <c r="DB73" s="265"/>
      <c r="DC73" s="265"/>
      <c r="DD73" s="265"/>
      <c r="DE73" s="265"/>
      <c r="DF73" s="265">
        <f t="shared" si="35"/>
        <v>0</v>
      </c>
      <c r="DG73" s="253"/>
      <c r="DH73" s="243">
        <v>67</v>
      </c>
    </row>
    <row r="74" spans="1:112">
      <c r="A74" s="254">
        <v>68</v>
      </c>
      <c r="B74" s="255"/>
      <c r="C74" s="255"/>
      <c r="D74" s="255"/>
      <c r="E74" s="256"/>
      <c r="F74" s="256"/>
      <c r="G74" s="255"/>
      <c r="H74" s="255"/>
      <c r="I74" s="255"/>
      <c r="J74" s="255"/>
      <c r="K74" s="255"/>
      <c r="L74" s="255"/>
      <c r="M74" s="256"/>
      <c r="N74" s="255"/>
      <c r="O74" s="255"/>
      <c r="P74" s="255"/>
      <c r="Q74" s="255"/>
      <c r="R74" s="255"/>
      <c r="S74" s="255"/>
      <c r="T74" s="255"/>
      <c r="U74" s="255"/>
      <c r="V74" s="255"/>
      <c r="W74" s="255"/>
      <c r="X74" s="255"/>
      <c r="Y74" s="255"/>
      <c r="Z74" s="255"/>
      <c r="AA74" s="254"/>
      <c r="AB74" s="255"/>
      <c r="AC74" s="255"/>
      <c r="AD74" s="255"/>
      <c r="AE74" s="254"/>
      <c r="AF74" s="254"/>
      <c r="AG74" s="256"/>
      <c r="AH74" s="255"/>
      <c r="AI74" s="256"/>
      <c r="AJ74" s="257"/>
      <c r="AK74" s="255"/>
      <c r="AL74" s="255"/>
      <c r="AM74" s="255"/>
      <c r="AN74" s="164" t="str">
        <f t="shared" si="24"/>
        <v>-</v>
      </c>
      <c r="AO74" s="255"/>
      <c r="AP74" s="255"/>
      <c r="AQ74" s="255"/>
      <c r="AR74" s="268" t="str">
        <f t="shared" si="25"/>
        <v>-</v>
      </c>
      <c r="AS74" s="255"/>
      <c r="AT74" s="255"/>
      <c r="AU74" s="255"/>
      <c r="AV74" s="255"/>
      <c r="AW74" s="255"/>
      <c r="AX74" s="255"/>
      <c r="AY74" s="255"/>
      <c r="AZ74" s="255"/>
      <c r="BA74" s="255"/>
      <c r="BB74" s="255"/>
      <c r="BC74" s="255"/>
      <c r="BD74" s="255"/>
      <c r="BE74" s="255"/>
      <c r="BF74" s="255"/>
      <c r="BG74" s="255"/>
      <c r="BH74" s="255"/>
      <c r="BI74" s="255"/>
      <c r="BJ74" s="255"/>
      <c r="BK74" s="255"/>
      <c r="BL74" s="255"/>
      <c r="BM74" s="255"/>
      <c r="BN74" s="255"/>
      <c r="BO74" s="255"/>
      <c r="BP74" s="255"/>
      <c r="BQ74" s="255"/>
      <c r="BR74" s="258"/>
      <c r="BS74" s="259"/>
      <c r="BT74" s="255"/>
      <c r="BU74" s="255"/>
      <c r="BV74" s="255"/>
      <c r="BW74" s="255"/>
      <c r="BX74" s="255"/>
      <c r="BY74" s="255"/>
      <c r="BZ74" s="255"/>
      <c r="CA74" s="260" t="e">
        <v>#N/A</v>
      </c>
      <c r="CB74" s="260">
        <v>0</v>
      </c>
      <c r="CC74" s="260">
        <v>0</v>
      </c>
      <c r="CD74" s="261" t="s">
        <v>511</v>
      </c>
      <c r="CE74" s="261" t="s">
        <v>512</v>
      </c>
      <c r="CF74" s="261" t="s">
        <v>512</v>
      </c>
      <c r="CG74" s="261" t="s">
        <v>512</v>
      </c>
      <c r="CH74" s="262">
        <f t="shared" si="26"/>
        <v>0</v>
      </c>
      <c r="CI74" s="262">
        <f t="shared" si="27"/>
        <v>0</v>
      </c>
      <c r="CJ74" s="262">
        <f t="shared" si="28"/>
        <v>0</v>
      </c>
      <c r="CK74" s="262">
        <f t="shared" si="29"/>
        <v>0</v>
      </c>
      <c r="CL74" s="262">
        <f t="shared" si="30"/>
        <v>0</v>
      </c>
      <c r="CM74" s="262">
        <f t="shared" si="31"/>
        <v>0</v>
      </c>
      <c r="CN74" s="262">
        <f t="shared" si="32"/>
        <v>0</v>
      </c>
      <c r="CO74" s="259"/>
      <c r="CP74" s="263"/>
      <c r="CQ74" s="264"/>
      <c r="CR74" s="264"/>
      <c r="CS74" s="264"/>
      <c r="CT74" s="174" t="str">
        <f t="shared" si="33"/>
        <v>-</v>
      </c>
      <c r="CU74" s="264"/>
      <c r="CV74" s="264"/>
      <c r="CW74" s="264"/>
      <c r="CX74" s="269" t="str">
        <f t="shared" si="34"/>
        <v>-</v>
      </c>
      <c r="CY74" s="265"/>
      <c r="CZ74" s="265"/>
      <c r="DA74" s="265"/>
      <c r="DB74" s="265"/>
      <c r="DC74" s="265"/>
      <c r="DD74" s="265"/>
      <c r="DE74" s="265"/>
      <c r="DF74" s="265">
        <f t="shared" si="35"/>
        <v>0</v>
      </c>
      <c r="DG74" s="253"/>
      <c r="DH74" s="243">
        <v>68</v>
      </c>
    </row>
    <row r="75" spans="1:112">
      <c r="A75" s="254">
        <v>69</v>
      </c>
      <c r="B75" s="255"/>
      <c r="C75" s="255"/>
      <c r="D75" s="255"/>
      <c r="E75" s="256"/>
      <c r="F75" s="256"/>
      <c r="G75" s="255"/>
      <c r="H75" s="255"/>
      <c r="I75" s="255"/>
      <c r="J75" s="255"/>
      <c r="K75" s="255"/>
      <c r="L75" s="255"/>
      <c r="M75" s="256"/>
      <c r="N75" s="255"/>
      <c r="O75" s="255"/>
      <c r="P75" s="255"/>
      <c r="Q75" s="255"/>
      <c r="R75" s="255"/>
      <c r="S75" s="255"/>
      <c r="T75" s="255"/>
      <c r="U75" s="255"/>
      <c r="V75" s="255"/>
      <c r="W75" s="255"/>
      <c r="X75" s="255"/>
      <c r="Y75" s="255"/>
      <c r="Z75" s="255"/>
      <c r="AA75" s="254"/>
      <c r="AB75" s="255"/>
      <c r="AC75" s="255"/>
      <c r="AD75" s="255"/>
      <c r="AE75" s="254"/>
      <c r="AF75" s="254"/>
      <c r="AG75" s="256"/>
      <c r="AH75" s="255"/>
      <c r="AI75" s="256"/>
      <c r="AJ75" s="257"/>
      <c r="AK75" s="255"/>
      <c r="AL75" s="255"/>
      <c r="AM75" s="255"/>
      <c r="AN75" s="164" t="str">
        <f t="shared" si="24"/>
        <v>-</v>
      </c>
      <c r="AO75" s="255"/>
      <c r="AP75" s="255"/>
      <c r="AQ75" s="255"/>
      <c r="AR75" s="268" t="str">
        <f t="shared" si="25"/>
        <v>-</v>
      </c>
      <c r="AS75" s="255"/>
      <c r="AT75" s="255"/>
      <c r="AU75" s="255"/>
      <c r="AV75" s="255"/>
      <c r="AW75" s="255"/>
      <c r="AX75" s="255"/>
      <c r="AY75" s="255"/>
      <c r="AZ75" s="255"/>
      <c r="BA75" s="255"/>
      <c r="BB75" s="255"/>
      <c r="BC75" s="255"/>
      <c r="BD75" s="255"/>
      <c r="BE75" s="255"/>
      <c r="BF75" s="255"/>
      <c r="BG75" s="255"/>
      <c r="BH75" s="255"/>
      <c r="BI75" s="255"/>
      <c r="BJ75" s="255"/>
      <c r="BK75" s="255"/>
      <c r="BL75" s="255"/>
      <c r="BM75" s="255"/>
      <c r="BN75" s="255"/>
      <c r="BO75" s="255"/>
      <c r="BP75" s="255"/>
      <c r="BQ75" s="255"/>
      <c r="BR75" s="258"/>
      <c r="BS75" s="259"/>
      <c r="BT75" s="255"/>
      <c r="BU75" s="255"/>
      <c r="BV75" s="255"/>
      <c r="BW75" s="255"/>
      <c r="BX75" s="255"/>
      <c r="BY75" s="255"/>
      <c r="BZ75" s="255"/>
      <c r="CA75" s="260" t="e">
        <v>#N/A</v>
      </c>
      <c r="CB75" s="260">
        <v>0</v>
      </c>
      <c r="CC75" s="260">
        <v>0</v>
      </c>
      <c r="CD75" s="261" t="s">
        <v>511</v>
      </c>
      <c r="CE75" s="261" t="s">
        <v>512</v>
      </c>
      <c r="CF75" s="261" t="s">
        <v>512</v>
      </c>
      <c r="CG75" s="261" t="s">
        <v>512</v>
      </c>
      <c r="CH75" s="262">
        <f t="shared" si="26"/>
        <v>0</v>
      </c>
      <c r="CI75" s="262">
        <f t="shared" si="27"/>
        <v>0</v>
      </c>
      <c r="CJ75" s="262">
        <f t="shared" si="28"/>
        <v>0</v>
      </c>
      <c r="CK75" s="262">
        <f t="shared" si="29"/>
        <v>0</v>
      </c>
      <c r="CL75" s="262">
        <f t="shared" si="30"/>
        <v>0</v>
      </c>
      <c r="CM75" s="262">
        <f t="shared" si="31"/>
        <v>0</v>
      </c>
      <c r="CN75" s="262">
        <f t="shared" si="32"/>
        <v>0</v>
      </c>
      <c r="CO75" s="259"/>
      <c r="CP75" s="263"/>
      <c r="CQ75" s="264"/>
      <c r="CR75" s="264"/>
      <c r="CS75" s="264"/>
      <c r="CT75" s="174" t="str">
        <f t="shared" si="33"/>
        <v>-</v>
      </c>
      <c r="CU75" s="264"/>
      <c r="CV75" s="264"/>
      <c r="CW75" s="264"/>
      <c r="CX75" s="269" t="str">
        <f t="shared" si="34"/>
        <v>-</v>
      </c>
      <c r="CY75" s="265"/>
      <c r="CZ75" s="265"/>
      <c r="DA75" s="265"/>
      <c r="DB75" s="265"/>
      <c r="DC75" s="265"/>
      <c r="DD75" s="265"/>
      <c r="DE75" s="265"/>
      <c r="DF75" s="265">
        <f t="shared" si="35"/>
        <v>0</v>
      </c>
      <c r="DG75" s="253"/>
      <c r="DH75" s="243">
        <v>69</v>
      </c>
    </row>
    <row r="76" spans="1:112">
      <c r="A76" s="254">
        <v>70</v>
      </c>
      <c r="B76" s="255"/>
      <c r="C76" s="255"/>
      <c r="D76" s="255"/>
      <c r="E76" s="256"/>
      <c r="F76" s="256"/>
      <c r="G76" s="255"/>
      <c r="H76" s="255"/>
      <c r="I76" s="255"/>
      <c r="J76" s="255"/>
      <c r="K76" s="255"/>
      <c r="L76" s="255"/>
      <c r="M76" s="256"/>
      <c r="N76" s="255"/>
      <c r="O76" s="255"/>
      <c r="P76" s="255"/>
      <c r="Q76" s="255"/>
      <c r="R76" s="255"/>
      <c r="S76" s="255"/>
      <c r="T76" s="255"/>
      <c r="U76" s="255"/>
      <c r="V76" s="255"/>
      <c r="W76" s="255"/>
      <c r="X76" s="255"/>
      <c r="Y76" s="255"/>
      <c r="Z76" s="255"/>
      <c r="AA76" s="254"/>
      <c r="AB76" s="255"/>
      <c r="AC76" s="255"/>
      <c r="AD76" s="255"/>
      <c r="AE76" s="254"/>
      <c r="AF76" s="254"/>
      <c r="AG76" s="256"/>
      <c r="AH76" s="255"/>
      <c r="AI76" s="256"/>
      <c r="AJ76" s="257"/>
      <c r="AK76" s="255"/>
      <c r="AL76" s="255"/>
      <c r="AM76" s="255"/>
      <c r="AN76" s="164" t="str">
        <f t="shared" si="24"/>
        <v>-</v>
      </c>
      <c r="AO76" s="255"/>
      <c r="AP76" s="255"/>
      <c r="AQ76" s="255"/>
      <c r="AR76" s="268" t="str">
        <f t="shared" si="25"/>
        <v>-</v>
      </c>
      <c r="AS76" s="255"/>
      <c r="AT76" s="255"/>
      <c r="AU76" s="255"/>
      <c r="AV76" s="255"/>
      <c r="AW76" s="255"/>
      <c r="AX76" s="255"/>
      <c r="AY76" s="255"/>
      <c r="AZ76" s="255"/>
      <c r="BA76" s="255"/>
      <c r="BB76" s="255"/>
      <c r="BC76" s="255"/>
      <c r="BD76" s="255"/>
      <c r="BE76" s="255"/>
      <c r="BF76" s="255"/>
      <c r="BG76" s="255"/>
      <c r="BH76" s="255"/>
      <c r="BI76" s="255"/>
      <c r="BJ76" s="255"/>
      <c r="BK76" s="255"/>
      <c r="BL76" s="255"/>
      <c r="BM76" s="255"/>
      <c r="BN76" s="255"/>
      <c r="BO76" s="255"/>
      <c r="BP76" s="255"/>
      <c r="BQ76" s="255"/>
      <c r="BR76" s="258"/>
      <c r="BS76" s="259"/>
      <c r="BT76" s="255"/>
      <c r="BU76" s="255"/>
      <c r="BV76" s="255"/>
      <c r="BW76" s="255"/>
      <c r="BX76" s="255"/>
      <c r="BY76" s="255"/>
      <c r="BZ76" s="255"/>
      <c r="CA76" s="260" t="e">
        <v>#N/A</v>
      </c>
      <c r="CB76" s="260">
        <v>0</v>
      </c>
      <c r="CC76" s="260">
        <v>0</v>
      </c>
      <c r="CD76" s="261" t="s">
        <v>511</v>
      </c>
      <c r="CE76" s="261" t="s">
        <v>512</v>
      </c>
      <c r="CF76" s="261" t="s">
        <v>512</v>
      </c>
      <c r="CG76" s="261" t="s">
        <v>512</v>
      </c>
      <c r="CH76" s="262">
        <f t="shared" si="26"/>
        <v>0</v>
      </c>
      <c r="CI76" s="262">
        <f t="shared" si="27"/>
        <v>0</v>
      </c>
      <c r="CJ76" s="262">
        <f t="shared" si="28"/>
        <v>0</v>
      </c>
      <c r="CK76" s="262">
        <f t="shared" si="29"/>
        <v>0</v>
      </c>
      <c r="CL76" s="262">
        <f t="shared" si="30"/>
        <v>0</v>
      </c>
      <c r="CM76" s="262">
        <f t="shared" si="31"/>
        <v>0</v>
      </c>
      <c r="CN76" s="262">
        <f t="shared" si="32"/>
        <v>0</v>
      </c>
      <c r="CO76" s="259"/>
      <c r="CP76" s="263"/>
      <c r="CQ76" s="264"/>
      <c r="CR76" s="264"/>
      <c r="CS76" s="264"/>
      <c r="CT76" s="174" t="str">
        <f t="shared" si="33"/>
        <v>-</v>
      </c>
      <c r="CU76" s="264"/>
      <c r="CV76" s="264"/>
      <c r="CW76" s="264"/>
      <c r="CX76" s="269" t="str">
        <f t="shared" si="34"/>
        <v>-</v>
      </c>
      <c r="CY76" s="265"/>
      <c r="CZ76" s="265"/>
      <c r="DA76" s="265"/>
      <c r="DB76" s="265"/>
      <c r="DC76" s="265"/>
      <c r="DD76" s="265"/>
      <c r="DE76" s="265"/>
      <c r="DF76" s="265">
        <f t="shared" si="35"/>
        <v>0</v>
      </c>
      <c r="DG76" s="253"/>
      <c r="DH76" s="243">
        <v>70</v>
      </c>
    </row>
    <row r="77" spans="1:112">
      <c r="A77" s="254">
        <v>71</v>
      </c>
      <c r="B77" s="255"/>
      <c r="C77" s="255"/>
      <c r="D77" s="255"/>
      <c r="E77" s="256"/>
      <c r="F77" s="256"/>
      <c r="G77" s="255"/>
      <c r="H77" s="255"/>
      <c r="I77" s="255"/>
      <c r="J77" s="255"/>
      <c r="K77" s="255"/>
      <c r="L77" s="255"/>
      <c r="M77" s="256"/>
      <c r="N77" s="255"/>
      <c r="O77" s="255"/>
      <c r="P77" s="255"/>
      <c r="Q77" s="255"/>
      <c r="R77" s="255"/>
      <c r="S77" s="255"/>
      <c r="T77" s="255"/>
      <c r="U77" s="255"/>
      <c r="V77" s="255"/>
      <c r="W77" s="255"/>
      <c r="X77" s="255"/>
      <c r="Y77" s="255"/>
      <c r="Z77" s="255"/>
      <c r="AA77" s="254"/>
      <c r="AB77" s="255"/>
      <c r="AC77" s="255"/>
      <c r="AD77" s="255"/>
      <c r="AE77" s="254"/>
      <c r="AF77" s="254"/>
      <c r="AG77" s="256"/>
      <c r="AH77" s="255"/>
      <c r="AI77" s="256"/>
      <c r="AJ77" s="257"/>
      <c r="AK77" s="255"/>
      <c r="AL77" s="255"/>
      <c r="AM77" s="255"/>
      <c r="AN77" s="164" t="str">
        <f t="shared" si="24"/>
        <v>-</v>
      </c>
      <c r="AO77" s="255"/>
      <c r="AP77" s="255"/>
      <c r="AQ77" s="255"/>
      <c r="AR77" s="268" t="str">
        <f t="shared" si="25"/>
        <v>-</v>
      </c>
      <c r="AS77" s="255"/>
      <c r="AT77" s="255"/>
      <c r="AU77" s="255"/>
      <c r="AV77" s="255"/>
      <c r="AW77" s="255"/>
      <c r="AX77" s="255"/>
      <c r="AY77" s="255"/>
      <c r="AZ77" s="255"/>
      <c r="BA77" s="255"/>
      <c r="BB77" s="255"/>
      <c r="BC77" s="255"/>
      <c r="BD77" s="255"/>
      <c r="BE77" s="255"/>
      <c r="BF77" s="255"/>
      <c r="BG77" s="255"/>
      <c r="BH77" s="255"/>
      <c r="BI77" s="255"/>
      <c r="BJ77" s="255"/>
      <c r="BK77" s="255"/>
      <c r="BL77" s="255"/>
      <c r="BM77" s="255"/>
      <c r="BN77" s="255"/>
      <c r="BO77" s="255"/>
      <c r="BP77" s="255"/>
      <c r="BQ77" s="255"/>
      <c r="BR77" s="258"/>
      <c r="BS77" s="259"/>
      <c r="BT77" s="255"/>
      <c r="BU77" s="255"/>
      <c r="BV77" s="255"/>
      <c r="BW77" s="255"/>
      <c r="BX77" s="255"/>
      <c r="BY77" s="255"/>
      <c r="BZ77" s="255"/>
      <c r="CA77" s="260" t="e">
        <v>#N/A</v>
      </c>
      <c r="CB77" s="260">
        <v>0</v>
      </c>
      <c r="CC77" s="260">
        <v>0</v>
      </c>
      <c r="CD77" s="261" t="s">
        <v>511</v>
      </c>
      <c r="CE77" s="261" t="s">
        <v>512</v>
      </c>
      <c r="CF77" s="261" t="s">
        <v>512</v>
      </c>
      <c r="CG77" s="261" t="s">
        <v>512</v>
      </c>
      <c r="CH77" s="262">
        <f t="shared" si="26"/>
        <v>0</v>
      </c>
      <c r="CI77" s="262">
        <f t="shared" si="27"/>
        <v>0</v>
      </c>
      <c r="CJ77" s="262">
        <f t="shared" si="28"/>
        <v>0</v>
      </c>
      <c r="CK77" s="262">
        <f t="shared" si="29"/>
        <v>0</v>
      </c>
      <c r="CL77" s="262">
        <f t="shared" si="30"/>
        <v>0</v>
      </c>
      <c r="CM77" s="262">
        <f t="shared" si="31"/>
        <v>0</v>
      </c>
      <c r="CN77" s="262">
        <f t="shared" si="32"/>
        <v>0</v>
      </c>
      <c r="CO77" s="259"/>
      <c r="CP77" s="263"/>
      <c r="CQ77" s="264"/>
      <c r="CR77" s="264"/>
      <c r="CS77" s="264"/>
      <c r="CT77" s="174" t="str">
        <f t="shared" si="33"/>
        <v>-</v>
      </c>
      <c r="CU77" s="264"/>
      <c r="CV77" s="264"/>
      <c r="CW77" s="264"/>
      <c r="CX77" s="269" t="str">
        <f t="shared" si="34"/>
        <v>-</v>
      </c>
      <c r="CY77" s="265"/>
      <c r="CZ77" s="265"/>
      <c r="DA77" s="265"/>
      <c r="DB77" s="265"/>
      <c r="DC77" s="265"/>
      <c r="DD77" s="265"/>
      <c r="DE77" s="265"/>
      <c r="DF77" s="265">
        <f t="shared" si="35"/>
        <v>0</v>
      </c>
      <c r="DG77" s="253"/>
      <c r="DH77" s="243">
        <v>71</v>
      </c>
    </row>
    <row r="78" spans="1:112">
      <c r="A78" s="254">
        <v>72</v>
      </c>
      <c r="B78" s="255"/>
      <c r="C78" s="255"/>
      <c r="D78" s="255"/>
      <c r="E78" s="256"/>
      <c r="F78" s="256"/>
      <c r="G78" s="255"/>
      <c r="H78" s="255"/>
      <c r="I78" s="255"/>
      <c r="J78" s="255"/>
      <c r="K78" s="255"/>
      <c r="L78" s="255"/>
      <c r="M78" s="256"/>
      <c r="N78" s="255"/>
      <c r="O78" s="255"/>
      <c r="P78" s="255"/>
      <c r="Q78" s="255"/>
      <c r="R78" s="255"/>
      <c r="S78" s="255"/>
      <c r="T78" s="255"/>
      <c r="U78" s="255"/>
      <c r="V78" s="255"/>
      <c r="W78" s="255"/>
      <c r="X78" s="255"/>
      <c r="Y78" s="255"/>
      <c r="Z78" s="255"/>
      <c r="AA78" s="254"/>
      <c r="AB78" s="255"/>
      <c r="AC78" s="255"/>
      <c r="AD78" s="255"/>
      <c r="AE78" s="254"/>
      <c r="AF78" s="254"/>
      <c r="AG78" s="256"/>
      <c r="AH78" s="255"/>
      <c r="AI78" s="256"/>
      <c r="AJ78" s="257"/>
      <c r="AK78" s="255"/>
      <c r="AL78" s="255"/>
      <c r="AM78" s="255"/>
      <c r="AN78" s="164" t="str">
        <f t="shared" si="24"/>
        <v>-</v>
      </c>
      <c r="AO78" s="255"/>
      <c r="AP78" s="255"/>
      <c r="AQ78" s="255"/>
      <c r="AR78" s="268" t="str">
        <f t="shared" si="25"/>
        <v>-</v>
      </c>
      <c r="AS78" s="255"/>
      <c r="AT78" s="255"/>
      <c r="AU78" s="255"/>
      <c r="AV78" s="255"/>
      <c r="AW78" s="255"/>
      <c r="AX78" s="255"/>
      <c r="AY78" s="255"/>
      <c r="AZ78" s="255"/>
      <c r="BA78" s="255"/>
      <c r="BB78" s="255"/>
      <c r="BC78" s="255"/>
      <c r="BD78" s="255"/>
      <c r="BE78" s="255"/>
      <c r="BF78" s="255"/>
      <c r="BG78" s="255"/>
      <c r="BH78" s="255"/>
      <c r="BI78" s="255"/>
      <c r="BJ78" s="255"/>
      <c r="BK78" s="255"/>
      <c r="BL78" s="255"/>
      <c r="BM78" s="255"/>
      <c r="BN78" s="255"/>
      <c r="BO78" s="255"/>
      <c r="BP78" s="255"/>
      <c r="BQ78" s="255"/>
      <c r="BR78" s="258"/>
      <c r="BS78" s="259"/>
      <c r="BT78" s="255"/>
      <c r="BU78" s="255"/>
      <c r="BV78" s="255"/>
      <c r="BW78" s="255"/>
      <c r="BX78" s="255"/>
      <c r="BY78" s="255"/>
      <c r="BZ78" s="255"/>
      <c r="CA78" s="260" t="e">
        <v>#N/A</v>
      </c>
      <c r="CB78" s="260">
        <v>0</v>
      </c>
      <c r="CC78" s="260">
        <v>0</v>
      </c>
      <c r="CD78" s="261" t="s">
        <v>511</v>
      </c>
      <c r="CE78" s="261" t="s">
        <v>512</v>
      </c>
      <c r="CF78" s="261" t="s">
        <v>512</v>
      </c>
      <c r="CG78" s="261" t="s">
        <v>512</v>
      </c>
      <c r="CH78" s="262">
        <f t="shared" si="26"/>
        <v>0</v>
      </c>
      <c r="CI78" s="262">
        <f t="shared" si="27"/>
        <v>0</v>
      </c>
      <c r="CJ78" s="262">
        <f t="shared" si="28"/>
        <v>0</v>
      </c>
      <c r="CK78" s="262">
        <f t="shared" si="29"/>
        <v>0</v>
      </c>
      <c r="CL78" s="262">
        <f t="shared" si="30"/>
        <v>0</v>
      </c>
      <c r="CM78" s="262">
        <f t="shared" si="31"/>
        <v>0</v>
      </c>
      <c r="CN78" s="262">
        <f t="shared" si="32"/>
        <v>0</v>
      </c>
      <c r="CO78" s="259"/>
      <c r="CP78" s="263"/>
      <c r="CQ78" s="264"/>
      <c r="CR78" s="264"/>
      <c r="CS78" s="264"/>
      <c r="CT78" s="174" t="str">
        <f t="shared" si="33"/>
        <v>-</v>
      </c>
      <c r="CU78" s="264"/>
      <c r="CV78" s="264"/>
      <c r="CW78" s="264"/>
      <c r="CX78" s="269" t="str">
        <f t="shared" si="34"/>
        <v>-</v>
      </c>
      <c r="CY78" s="265"/>
      <c r="CZ78" s="265"/>
      <c r="DA78" s="265"/>
      <c r="DB78" s="265"/>
      <c r="DC78" s="265"/>
      <c r="DD78" s="265"/>
      <c r="DE78" s="265"/>
      <c r="DF78" s="265">
        <f t="shared" si="35"/>
        <v>0</v>
      </c>
      <c r="DG78" s="253"/>
      <c r="DH78" s="243">
        <v>72</v>
      </c>
    </row>
    <row r="79" spans="1:112">
      <c r="A79" s="254">
        <v>73</v>
      </c>
      <c r="B79" s="255"/>
      <c r="C79" s="255"/>
      <c r="D79" s="255"/>
      <c r="E79" s="256"/>
      <c r="F79" s="256"/>
      <c r="G79" s="255"/>
      <c r="H79" s="255"/>
      <c r="I79" s="255"/>
      <c r="J79" s="255"/>
      <c r="K79" s="255"/>
      <c r="L79" s="255"/>
      <c r="M79" s="256"/>
      <c r="N79" s="255"/>
      <c r="O79" s="255"/>
      <c r="P79" s="255"/>
      <c r="Q79" s="255"/>
      <c r="R79" s="255"/>
      <c r="S79" s="255"/>
      <c r="T79" s="255"/>
      <c r="U79" s="255"/>
      <c r="V79" s="255"/>
      <c r="W79" s="255"/>
      <c r="X79" s="255"/>
      <c r="Y79" s="255"/>
      <c r="Z79" s="255"/>
      <c r="AA79" s="254"/>
      <c r="AB79" s="255"/>
      <c r="AC79" s="255"/>
      <c r="AD79" s="255"/>
      <c r="AE79" s="254"/>
      <c r="AF79" s="254"/>
      <c r="AG79" s="256"/>
      <c r="AH79" s="255"/>
      <c r="AI79" s="256"/>
      <c r="AJ79" s="257"/>
      <c r="AK79" s="255"/>
      <c r="AL79" s="255"/>
      <c r="AM79" s="255"/>
      <c r="AN79" s="164" t="str">
        <f t="shared" si="24"/>
        <v>-</v>
      </c>
      <c r="AO79" s="255"/>
      <c r="AP79" s="255"/>
      <c r="AQ79" s="255"/>
      <c r="AR79" s="268" t="str">
        <f t="shared" si="25"/>
        <v>-</v>
      </c>
      <c r="AS79" s="255"/>
      <c r="AT79" s="255"/>
      <c r="AU79" s="255"/>
      <c r="AV79" s="255"/>
      <c r="AW79" s="255"/>
      <c r="AX79" s="255"/>
      <c r="AY79" s="255"/>
      <c r="AZ79" s="255"/>
      <c r="BA79" s="255"/>
      <c r="BB79" s="255"/>
      <c r="BC79" s="255"/>
      <c r="BD79" s="255"/>
      <c r="BE79" s="255"/>
      <c r="BF79" s="255"/>
      <c r="BG79" s="255"/>
      <c r="BH79" s="255"/>
      <c r="BI79" s="255"/>
      <c r="BJ79" s="255"/>
      <c r="BK79" s="255"/>
      <c r="BL79" s="255"/>
      <c r="BM79" s="255"/>
      <c r="BN79" s="255"/>
      <c r="BO79" s="255"/>
      <c r="BP79" s="255"/>
      <c r="BQ79" s="255"/>
      <c r="BR79" s="258"/>
      <c r="BS79" s="259"/>
      <c r="BT79" s="255"/>
      <c r="BU79" s="255"/>
      <c r="BV79" s="255"/>
      <c r="BW79" s="255"/>
      <c r="BX79" s="255"/>
      <c r="BY79" s="255"/>
      <c r="BZ79" s="255"/>
      <c r="CA79" s="260" t="e">
        <v>#N/A</v>
      </c>
      <c r="CB79" s="260">
        <v>0</v>
      </c>
      <c r="CC79" s="260">
        <v>0</v>
      </c>
      <c r="CD79" s="261" t="s">
        <v>511</v>
      </c>
      <c r="CE79" s="261" t="s">
        <v>512</v>
      </c>
      <c r="CF79" s="261" t="s">
        <v>512</v>
      </c>
      <c r="CG79" s="261" t="s">
        <v>512</v>
      </c>
      <c r="CH79" s="262">
        <f t="shared" si="26"/>
        <v>0</v>
      </c>
      <c r="CI79" s="262">
        <f t="shared" si="27"/>
        <v>0</v>
      </c>
      <c r="CJ79" s="262">
        <f t="shared" si="28"/>
        <v>0</v>
      </c>
      <c r="CK79" s="262">
        <f t="shared" si="29"/>
        <v>0</v>
      </c>
      <c r="CL79" s="262">
        <f t="shared" si="30"/>
        <v>0</v>
      </c>
      <c r="CM79" s="262">
        <f t="shared" si="31"/>
        <v>0</v>
      </c>
      <c r="CN79" s="262">
        <f t="shared" si="32"/>
        <v>0</v>
      </c>
      <c r="CO79" s="259"/>
      <c r="CP79" s="263"/>
      <c r="CQ79" s="264"/>
      <c r="CR79" s="264"/>
      <c r="CS79" s="264"/>
      <c r="CT79" s="174" t="str">
        <f t="shared" si="33"/>
        <v>-</v>
      </c>
      <c r="CU79" s="264"/>
      <c r="CV79" s="264"/>
      <c r="CW79" s="264"/>
      <c r="CX79" s="269" t="str">
        <f t="shared" si="34"/>
        <v>-</v>
      </c>
      <c r="CY79" s="265"/>
      <c r="CZ79" s="265"/>
      <c r="DA79" s="265"/>
      <c r="DB79" s="265"/>
      <c r="DC79" s="265"/>
      <c r="DD79" s="265"/>
      <c r="DE79" s="265"/>
      <c r="DF79" s="265">
        <f t="shared" si="35"/>
        <v>0</v>
      </c>
      <c r="DG79" s="253"/>
      <c r="DH79" s="243">
        <v>73</v>
      </c>
    </row>
    <row r="80" spans="1:112">
      <c r="A80" s="254">
        <v>74</v>
      </c>
      <c r="B80" s="255"/>
      <c r="C80" s="255"/>
      <c r="D80" s="255"/>
      <c r="E80" s="256"/>
      <c r="F80" s="256"/>
      <c r="G80" s="255"/>
      <c r="H80" s="255"/>
      <c r="I80" s="255"/>
      <c r="J80" s="255"/>
      <c r="K80" s="255"/>
      <c r="L80" s="255"/>
      <c r="M80" s="256"/>
      <c r="N80" s="255"/>
      <c r="O80" s="255"/>
      <c r="P80" s="255"/>
      <c r="Q80" s="255"/>
      <c r="R80" s="255"/>
      <c r="S80" s="255"/>
      <c r="T80" s="255"/>
      <c r="U80" s="255"/>
      <c r="V80" s="255"/>
      <c r="W80" s="255"/>
      <c r="X80" s="255"/>
      <c r="Y80" s="255"/>
      <c r="Z80" s="255"/>
      <c r="AA80" s="254"/>
      <c r="AB80" s="255"/>
      <c r="AC80" s="255"/>
      <c r="AD80" s="255"/>
      <c r="AE80" s="254"/>
      <c r="AF80" s="254"/>
      <c r="AG80" s="256"/>
      <c r="AH80" s="255"/>
      <c r="AI80" s="256"/>
      <c r="AJ80" s="257"/>
      <c r="AK80" s="255"/>
      <c r="AL80" s="255"/>
      <c r="AM80" s="255"/>
      <c r="AN80" s="164" t="str">
        <f t="shared" si="24"/>
        <v>-</v>
      </c>
      <c r="AO80" s="255"/>
      <c r="AP80" s="255"/>
      <c r="AQ80" s="255"/>
      <c r="AR80" s="268" t="str">
        <f t="shared" si="25"/>
        <v>-</v>
      </c>
      <c r="AS80" s="255"/>
      <c r="AT80" s="255"/>
      <c r="AU80" s="255"/>
      <c r="AV80" s="255"/>
      <c r="AW80" s="255"/>
      <c r="AX80" s="255"/>
      <c r="AY80" s="255"/>
      <c r="AZ80" s="255"/>
      <c r="BA80" s="255"/>
      <c r="BB80" s="255"/>
      <c r="BC80" s="255"/>
      <c r="BD80" s="255"/>
      <c r="BE80" s="255"/>
      <c r="BF80" s="255"/>
      <c r="BG80" s="255"/>
      <c r="BH80" s="255"/>
      <c r="BI80" s="255"/>
      <c r="BJ80" s="255"/>
      <c r="BK80" s="255"/>
      <c r="BL80" s="255"/>
      <c r="BM80" s="255"/>
      <c r="BN80" s="255"/>
      <c r="BO80" s="255"/>
      <c r="BP80" s="255"/>
      <c r="BQ80" s="255"/>
      <c r="BR80" s="258"/>
      <c r="BS80" s="259"/>
      <c r="BT80" s="255"/>
      <c r="BU80" s="255"/>
      <c r="BV80" s="255"/>
      <c r="BW80" s="255"/>
      <c r="BX80" s="255"/>
      <c r="BY80" s="255"/>
      <c r="BZ80" s="255"/>
      <c r="CA80" s="260" t="e">
        <v>#N/A</v>
      </c>
      <c r="CB80" s="260">
        <v>0</v>
      </c>
      <c r="CC80" s="260">
        <v>0</v>
      </c>
      <c r="CD80" s="261" t="s">
        <v>511</v>
      </c>
      <c r="CE80" s="261" t="s">
        <v>512</v>
      </c>
      <c r="CF80" s="261" t="s">
        <v>512</v>
      </c>
      <c r="CG80" s="261" t="s">
        <v>512</v>
      </c>
      <c r="CH80" s="262">
        <f t="shared" si="26"/>
        <v>0</v>
      </c>
      <c r="CI80" s="262">
        <f t="shared" si="27"/>
        <v>0</v>
      </c>
      <c r="CJ80" s="262">
        <f t="shared" si="28"/>
        <v>0</v>
      </c>
      <c r="CK80" s="262">
        <f t="shared" si="29"/>
        <v>0</v>
      </c>
      <c r="CL80" s="262">
        <f t="shared" si="30"/>
        <v>0</v>
      </c>
      <c r="CM80" s="262">
        <f t="shared" si="31"/>
        <v>0</v>
      </c>
      <c r="CN80" s="262">
        <f t="shared" si="32"/>
        <v>0</v>
      </c>
      <c r="CO80" s="259"/>
      <c r="CP80" s="263"/>
      <c r="CQ80" s="264"/>
      <c r="CR80" s="264"/>
      <c r="CS80" s="264"/>
      <c r="CT80" s="174" t="str">
        <f t="shared" si="33"/>
        <v>-</v>
      </c>
      <c r="CU80" s="264"/>
      <c r="CV80" s="264"/>
      <c r="CW80" s="264"/>
      <c r="CX80" s="269" t="str">
        <f t="shared" si="34"/>
        <v>-</v>
      </c>
      <c r="CY80" s="265"/>
      <c r="CZ80" s="265"/>
      <c r="DA80" s="265"/>
      <c r="DB80" s="265"/>
      <c r="DC80" s="265"/>
      <c r="DD80" s="265"/>
      <c r="DE80" s="265"/>
      <c r="DF80" s="265">
        <f t="shared" si="35"/>
        <v>0</v>
      </c>
      <c r="DG80" s="253"/>
      <c r="DH80" s="243">
        <v>74</v>
      </c>
    </row>
    <row r="81" spans="1:112">
      <c r="A81" s="254">
        <v>75</v>
      </c>
      <c r="B81" s="255"/>
      <c r="C81" s="255"/>
      <c r="D81" s="255"/>
      <c r="E81" s="256"/>
      <c r="F81" s="256"/>
      <c r="G81" s="255"/>
      <c r="H81" s="255"/>
      <c r="I81" s="255"/>
      <c r="J81" s="255"/>
      <c r="K81" s="255"/>
      <c r="L81" s="255"/>
      <c r="M81" s="256"/>
      <c r="N81" s="255"/>
      <c r="O81" s="255"/>
      <c r="P81" s="255"/>
      <c r="Q81" s="255"/>
      <c r="R81" s="255"/>
      <c r="S81" s="255"/>
      <c r="T81" s="255"/>
      <c r="U81" s="255"/>
      <c r="V81" s="255"/>
      <c r="W81" s="255"/>
      <c r="X81" s="255"/>
      <c r="Y81" s="255"/>
      <c r="Z81" s="255"/>
      <c r="AA81" s="254"/>
      <c r="AB81" s="255"/>
      <c r="AC81" s="255"/>
      <c r="AD81" s="255"/>
      <c r="AE81" s="254"/>
      <c r="AF81" s="254"/>
      <c r="AG81" s="256"/>
      <c r="AH81" s="255"/>
      <c r="AI81" s="256"/>
      <c r="AJ81" s="257"/>
      <c r="AK81" s="255"/>
      <c r="AL81" s="255"/>
      <c r="AM81" s="255"/>
      <c r="AN81" s="164" t="str">
        <f t="shared" si="24"/>
        <v>-</v>
      </c>
      <c r="AO81" s="255"/>
      <c r="AP81" s="255"/>
      <c r="AQ81" s="255"/>
      <c r="AR81" s="268" t="str">
        <f t="shared" si="25"/>
        <v>-</v>
      </c>
      <c r="AS81" s="255"/>
      <c r="AT81" s="255"/>
      <c r="AU81" s="255"/>
      <c r="AV81" s="255"/>
      <c r="AW81" s="255"/>
      <c r="AX81" s="255"/>
      <c r="AY81" s="255"/>
      <c r="AZ81" s="255"/>
      <c r="BA81" s="255"/>
      <c r="BB81" s="255"/>
      <c r="BC81" s="255"/>
      <c r="BD81" s="255"/>
      <c r="BE81" s="255"/>
      <c r="BF81" s="255"/>
      <c r="BG81" s="255"/>
      <c r="BH81" s="255"/>
      <c r="BI81" s="255"/>
      <c r="BJ81" s="255"/>
      <c r="BK81" s="255"/>
      <c r="BL81" s="255"/>
      <c r="BM81" s="255"/>
      <c r="BN81" s="255"/>
      <c r="BO81" s="255"/>
      <c r="BP81" s="255"/>
      <c r="BQ81" s="255"/>
      <c r="BR81" s="258"/>
      <c r="BS81" s="259"/>
      <c r="BT81" s="255"/>
      <c r="BU81" s="255"/>
      <c r="BV81" s="255"/>
      <c r="BW81" s="255"/>
      <c r="BX81" s="255"/>
      <c r="BY81" s="255"/>
      <c r="BZ81" s="255"/>
      <c r="CA81" s="260" t="e">
        <v>#N/A</v>
      </c>
      <c r="CB81" s="260">
        <v>0</v>
      </c>
      <c r="CC81" s="260">
        <v>0</v>
      </c>
      <c r="CD81" s="261" t="s">
        <v>511</v>
      </c>
      <c r="CE81" s="261" t="s">
        <v>512</v>
      </c>
      <c r="CF81" s="261" t="s">
        <v>512</v>
      </c>
      <c r="CG81" s="261" t="s">
        <v>512</v>
      </c>
      <c r="CH81" s="262">
        <f t="shared" si="26"/>
        <v>0</v>
      </c>
      <c r="CI81" s="262">
        <f t="shared" si="27"/>
        <v>0</v>
      </c>
      <c r="CJ81" s="262">
        <f t="shared" si="28"/>
        <v>0</v>
      </c>
      <c r="CK81" s="262">
        <f t="shared" si="29"/>
        <v>0</v>
      </c>
      <c r="CL81" s="262">
        <f t="shared" si="30"/>
        <v>0</v>
      </c>
      <c r="CM81" s="262">
        <f t="shared" si="31"/>
        <v>0</v>
      </c>
      <c r="CN81" s="262">
        <f t="shared" si="32"/>
        <v>0</v>
      </c>
      <c r="CO81" s="259"/>
      <c r="CP81" s="263"/>
      <c r="CQ81" s="264"/>
      <c r="CR81" s="264"/>
      <c r="CS81" s="264"/>
      <c r="CT81" s="174" t="str">
        <f t="shared" si="33"/>
        <v>-</v>
      </c>
      <c r="CU81" s="264"/>
      <c r="CV81" s="264"/>
      <c r="CW81" s="264"/>
      <c r="CX81" s="269" t="str">
        <f t="shared" si="34"/>
        <v>-</v>
      </c>
      <c r="CY81" s="265"/>
      <c r="CZ81" s="265"/>
      <c r="DA81" s="265"/>
      <c r="DB81" s="265"/>
      <c r="DC81" s="265"/>
      <c r="DD81" s="265"/>
      <c r="DE81" s="265"/>
      <c r="DF81" s="265">
        <f t="shared" si="35"/>
        <v>0</v>
      </c>
      <c r="DG81" s="253"/>
      <c r="DH81" s="243">
        <v>75</v>
      </c>
    </row>
    <row r="82" spans="1:112">
      <c r="A82" s="254">
        <v>76</v>
      </c>
      <c r="B82" s="255"/>
      <c r="C82" s="255"/>
      <c r="D82" s="255"/>
      <c r="E82" s="256"/>
      <c r="F82" s="256"/>
      <c r="G82" s="255"/>
      <c r="H82" s="255"/>
      <c r="I82" s="255"/>
      <c r="J82" s="255"/>
      <c r="K82" s="255"/>
      <c r="L82" s="255"/>
      <c r="M82" s="256"/>
      <c r="N82" s="255"/>
      <c r="O82" s="255"/>
      <c r="P82" s="255"/>
      <c r="Q82" s="255"/>
      <c r="R82" s="255"/>
      <c r="S82" s="255"/>
      <c r="T82" s="255"/>
      <c r="U82" s="255"/>
      <c r="V82" s="255"/>
      <c r="W82" s="255"/>
      <c r="X82" s="255"/>
      <c r="Y82" s="255"/>
      <c r="Z82" s="255"/>
      <c r="AA82" s="254"/>
      <c r="AB82" s="255"/>
      <c r="AC82" s="255"/>
      <c r="AD82" s="255"/>
      <c r="AE82" s="254"/>
      <c r="AF82" s="254"/>
      <c r="AG82" s="256"/>
      <c r="AH82" s="255"/>
      <c r="AI82" s="256"/>
      <c r="AJ82" s="257"/>
      <c r="AK82" s="255"/>
      <c r="AL82" s="255"/>
      <c r="AM82" s="255"/>
      <c r="AN82" s="164" t="str">
        <f t="shared" si="24"/>
        <v>-</v>
      </c>
      <c r="AO82" s="255"/>
      <c r="AP82" s="255"/>
      <c r="AQ82" s="255"/>
      <c r="AR82" s="268" t="str">
        <f t="shared" si="25"/>
        <v>-</v>
      </c>
      <c r="AS82" s="255"/>
      <c r="AT82" s="255"/>
      <c r="AU82" s="255"/>
      <c r="AV82" s="255"/>
      <c r="AW82" s="255"/>
      <c r="AX82" s="255"/>
      <c r="AY82" s="255"/>
      <c r="AZ82" s="255"/>
      <c r="BA82" s="255"/>
      <c r="BB82" s="255"/>
      <c r="BC82" s="255"/>
      <c r="BD82" s="255"/>
      <c r="BE82" s="255"/>
      <c r="BF82" s="255"/>
      <c r="BG82" s="255"/>
      <c r="BH82" s="255"/>
      <c r="BI82" s="255"/>
      <c r="BJ82" s="255"/>
      <c r="BK82" s="255"/>
      <c r="BL82" s="255"/>
      <c r="BM82" s="255"/>
      <c r="BN82" s="255"/>
      <c r="BO82" s="255"/>
      <c r="BP82" s="255"/>
      <c r="BQ82" s="255"/>
      <c r="BR82" s="258"/>
      <c r="BS82" s="259"/>
      <c r="BT82" s="255"/>
      <c r="BU82" s="255"/>
      <c r="BV82" s="255"/>
      <c r="BW82" s="255"/>
      <c r="BX82" s="255"/>
      <c r="BY82" s="255"/>
      <c r="BZ82" s="255"/>
      <c r="CA82" s="260" t="e">
        <v>#N/A</v>
      </c>
      <c r="CB82" s="260">
        <v>0</v>
      </c>
      <c r="CC82" s="260">
        <v>0</v>
      </c>
      <c r="CD82" s="261" t="s">
        <v>511</v>
      </c>
      <c r="CE82" s="261" t="s">
        <v>512</v>
      </c>
      <c r="CF82" s="261" t="s">
        <v>512</v>
      </c>
      <c r="CG82" s="261" t="s">
        <v>512</v>
      </c>
      <c r="CH82" s="262">
        <f t="shared" si="26"/>
        <v>0</v>
      </c>
      <c r="CI82" s="262">
        <f t="shared" si="27"/>
        <v>0</v>
      </c>
      <c r="CJ82" s="262">
        <f t="shared" si="28"/>
        <v>0</v>
      </c>
      <c r="CK82" s="262">
        <f t="shared" si="29"/>
        <v>0</v>
      </c>
      <c r="CL82" s="262">
        <f t="shared" si="30"/>
        <v>0</v>
      </c>
      <c r="CM82" s="262">
        <f t="shared" si="31"/>
        <v>0</v>
      </c>
      <c r="CN82" s="262">
        <f t="shared" si="32"/>
        <v>0</v>
      </c>
      <c r="CO82" s="259"/>
      <c r="CP82" s="263"/>
      <c r="CQ82" s="264"/>
      <c r="CR82" s="264"/>
      <c r="CS82" s="264"/>
      <c r="CT82" s="174" t="str">
        <f t="shared" si="33"/>
        <v>-</v>
      </c>
      <c r="CU82" s="264"/>
      <c r="CV82" s="264"/>
      <c r="CW82" s="264"/>
      <c r="CX82" s="269" t="str">
        <f t="shared" si="34"/>
        <v>-</v>
      </c>
      <c r="CY82" s="265"/>
      <c r="CZ82" s="265"/>
      <c r="DA82" s="265"/>
      <c r="DB82" s="265"/>
      <c r="DC82" s="265"/>
      <c r="DD82" s="265"/>
      <c r="DE82" s="265"/>
      <c r="DF82" s="265">
        <f t="shared" si="35"/>
        <v>0</v>
      </c>
      <c r="DG82" s="253"/>
      <c r="DH82" s="243">
        <v>76</v>
      </c>
    </row>
    <row r="83" spans="1:112">
      <c r="A83" s="254">
        <v>77</v>
      </c>
      <c r="B83" s="255"/>
      <c r="C83" s="255"/>
      <c r="D83" s="255"/>
      <c r="E83" s="256"/>
      <c r="F83" s="256"/>
      <c r="G83" s="255"/>
      <c r="H83" s="255"/>
      <c r="I83" s="255"/>
      <c r="J83" s="255"/>
      <c r="K83" s="255"/>
      <c r="L83" s="255"/>
      <c r="M83" s="256"/>
      <c r="N83" s="255"/>
      <c r="O83" s="255"/>
      <c r="P83" s="255"/>
      <c r="Q83" s="255"/>
      <c r="R83" s="255"/>
      <c r="S83" s="255"/>
      <c r="T83" s="255"/>
      <c r="U83" s="255"/>
      <c r="V83" s="255"/>
      <c r="W83" s="255"/>
      <c r="X83" s="255"/>
      <c r="Y83" s="255"/>
      <c r="Z83" s="255"/>
      <c r="AA83" s="254"/>
      <c r="AB83" s="255"/>
      <c r="AC83" s="255"/>
      <c r="AD83" s="255"/>
      <c r="AE83" s="254"/>
      <c r="AF83" s="254"/>
      <c r="AG83" s="256"/>
      <c r="AH83" s="255"/>
      <c r="AI83" s="256"/>
      <c r="AJ83" s="257"/>
      <c r="AK83" s="255"/>
      <c r="AL83" s="255"/>
      <c r="AM83" s="255"/>
      <c r="AN83" s="164" t="str">
        <f t="shared" si="24"/>
        <v>-</v>
      </c>
      <c r="AO83" s="255"/>
      <c r="AP83" s="255"/>
      <c r="AQ83" s="255"/>
      <c r="AR83" s="268" t="str">
        <f t="shared" si="25"/>
        <v>-</v>
      </c>
      <c r="AS83" s="255"/>
      <c r="AT83" s="255"/>
      <c r="AU83" s="255"/>
      <c r="AV83" s="255"/>
      <c r="AW83" s="255"/>
      <c r="AX83" s="255"/>
      <c r="AY83" s="255"/>
      <c r="AZ83" s="255"/>
      <c r="BA83" s="255"/>
      <c r="BB83" s="255"/>
      <c r="BC83" s="255"/>
      <c r="BD83" s="255"/>
      <c r="BE83" s="255"/>
      <c r="BF83" s="255"/>
      <c r="BG83" s="255"/>
      <c r="BH83" s="255"/>
      <c r="BI83" s="255"/>
      <c r="BJ83" s="255"/>
      <c r="BK83" s="255"/>
      <c r="BL83" s="255"/>
      <c r="BM83" s="255"/>
      <c r="BN83" s="255"/>
      <c r="BO83" s="255"/>
      <c r="BP83" s="255"/>
      <c r="BQ83" s="255"/>
      <c r="BR83" s="258"/>
      <c r="BS83" s="259"/>
      <c r="BT83" s="255"/>
      <c r="BU83" s="255"/>
      <c r="BV83" s="255"/>
      <c r="BW83" s="255"/>
      <c r="BX83" s="255"/>
      <c r="BY83" s="255"/>
      <c r="BZ83" s="255"/>
      <c r="CA83" s="260" t="e">
        <v>#N/A</v>
      </c>
      <c r="CB83" s="260">
        <v>0</v>
      </c>
      <c r="CC83" s="260">
        <v>0</v>
      </c>
      <c r="CD83" s="261" t="s">
        <v>511</v>
      </c>
      <c r="CE83" s="261" t="s">
        <v>512</v>
      </c>
      <c r="CF83" s="261" t="s">
        <v>512</v>
      </c>
      <c r="CG83" s="261" t="s">
        <v>512</v>
      </c>
      <c r="CH83" s="262">
        <f t="shared" si="26"/>
        <v>0</v>
      </c>
      <c r="CI83" s="262">
        <f t="shared" si="27"/>
        <v>0</v>
      </c>
      <c r="CJ83" s="262">
        <f t="shared" si="28"/>
        <v>0</v>
      </c>
      <c r="CK83" s="262">
        <f t="shared" si="29"/>
        <v>0</v>
      </c>
      <c r="CL83" s="262">
        <f t="shared" si="30"/>
        <v>0</v>
      </c>
      <c r="CM83" s="262">
        <f t="shared" si="31"/>
        <v>0</v>
      </c>
      <c r="CN83" s="262">
        <f t="shared" si="32"/>
        <v>0</v>
      </c>
      <c r="CO83" s="259"/>
      <c r="CP83" s="263"/>
      <c r="CQ83" s="264"/>
      <c r="CR83" s="264"/>
      <c r="CS83" s="264"/>
      <c r="CT83" s="174" t="str">
        <f t="shared" si="33"/>
        <v>-</v>
      </c>
      <c r="CU83" s="264"/>
      <c r="CV83" s="264"/>
      <c r="CW83" s="264"/>
      <c r="CX83" s="269" t="str">
        <f t="shared" si="34"/>
        <v>-</v>
      </c>
      <c r="CY83" s="265"/>
      <c r="CZ83" s="265"/>
      <c r="DA83" s="265"/>
      <c r="DB83" s="265"/>
      <c r="DC83" s="265"/>
      <c r="DD83" s="265"/>
      <c r="DE83" s="265"/>
      <c r="DF83" s="265">
        <f t="shared" si="35"/>
        <v>0</v>
      </c>
      <c r="DG83" s="253"/>
      <c r="DH83" s="243">
        <v>77</v>
      </c>
    </row>
    <row r="84" spans="1:112">
      <c r="A84" s="254">
        <v>78</v>
      </c>
      <c r="B84" s="255"/>
      <c r="C84" s="255"/>
      <c r="D84" s="255"/>
      <c r="E84" s="256"/>
      <c r="F84" s="256"/>
      <c r="G84" s="255"/>
      <c r="H84" s="255"/>
      <c r="I84" s="255"/>
      <c r="J84" s="255"/>
      <c r="K84" s="255"/>
      <c r="L84" s="255"/>
      <c r="M84" s="256"/>
      <c r="N84" s="255"/>
      <c r="O84" s="255"/>
      <c r="P84" s="255"/>
      <c r="Q84" s="255"/>
      <c r="R84" s="255"/>
      <c r="S84" s="255"/>
      <c r="T84" s="255"/>
      <c r="U84" s="255"/>
      <c r="V84" s="255"/>
      <c r="W84" s="255"/>
      <c r="X84" s="255"/>
      <c r="Y84" s="255"/>
      <c r="Z84" s="255"/>
      <c r="AA84" s="254"/>
      <c r="AB84" s="255"/>
      <c r="AC84" s="255"/>
      <c r="AD84" s="255"/>
      <c r="AE84" s="254"/>
      <c r="AF84" s="254"/>
      <c r="AG84" s="256"/>
      <c r="AH84" s="255"/>
      <c r="AI84" s="256"/>
      <c r="AJ84" s="257"/>
      <c r="AK84" s="255"/>
      <c r="AL84" s="255"/>
      <c r="AM84" s="255"/>
      <c r="AN84" s="164" t="str">
        <f t="shared" si="24"/>
        <v>-</v>
      </c>
      <c r="AO84" s="255"/>
      <c r="AP84" s="255"/>
      <c r="AQ84" s="255"/>
      <c r="AR84" s="268" t="str">
        <f t="shared" si="25"/>
        <v>-</v>
      </c>
      <c r="AS84" s="255"/>
      <c r="AT84" s="255"/>
      <c r="AU84" s="255"/>
      <c r="AV84" s="255"/>
      <c r="AW84" s="255"/>
      <c r="AX84" s="255"/>
      <c r="AY84" s="255"/>
      <c r="AZ84" s="255"/>
      <c r="BA84" s="255"/>
      <c r="BB84" s="255"/>
      <c r="BC84" s="255"/>
      <c r="BD84" s="255"/>
      <c r="BE84" s="255"/>
      <c r="BF84" s="255"/>
      <c r="BG84" s="255"/>
      <c r="BH84" s="255"/>
      <c r="BI84" s="255"/>
      <c r="BJ84" s="255"/>
      <c r="BK84" s="255"/>
      <c r="BL84" s="255"/>
      <c r="BM84" s="255"/>
      <c r="BN84" s="255"/>
      <c r="BO84" s="255"/>
      <c r="BP84" s="255"/>
      <c r="BQ84" s="255"/>
      <c r="BR84" s="258"/>
      <c r="BS84" s="259"/>
      <c r="BT84" s="255"/>
      <c r="BU84" s="255"/>
      <c r="BV84" s="255"/>
      <c r="BW84" s="255"/>
      <c r="BX84" s="255"/>
      <c r="BY84" s="255"/>
      <c r="BZ84" s="255"/>
      <c r="CA84" s="260" t="e">
        <v>#N/A</v>
      </c>
      <c r="CB84" s="260">
        <v>0</v>
      </c>
      <c r="CC84" s="260">
        <v>0</v>
      </c>
      <c r="CD84" s="261" t="s">
        <v>511</v>
      </c>
      <c r="CE84" s="261" t="s">
        <v>512</v>
      </c>
      <c r="CF84" s="261" t="s">
        <v>512</v>
      </c>
      <c r="CG84" s="261" t="s">
        <v>512</v>
      </c>
      <c r="CH84" s="262">
        <f t="shared" si="26"/>
        <v>0</v>
      </c>
      <c r="CI84" s="262">
        <f t="shared" si="27"/>
        <v>0</v>
      </c>
      <c r="CJ84" s="262">
        <f t="shared" si="28"/>
        <v>0</v>
      </c>
      <c r="CK84" s="262">
        <f t="shared" si="29"/>
        <v>0</v>
      </c>
      <c r="CL84" s="262">
        <f t="shared" si="30"/>
        <v>0</v>
      </c>
      <c r="CM84" s="262">
        <f t="shared" si="31"/>
        <v>0</v>
      </c>
      <c r="CN84" s="262">
        <f t="shared" si="32"/>
        <v>0</v>
      </c>
      <c r="CO84" s="259"/>
      <c r="CP84" s="263"/>
      <c r="CQ84" s="264"/>
      <c r="CR84" s="264"/>
      <c r="CS84" s="264"/>
      <c r="CT84" s="174" t="str">
        <f t="shared" si="33"/>
        <v>-</v>
      </c>
      <c r="CU84" s="264"/>
      <c r="CV84" s="264"/>
      <c r="CW84" s="264"/>
      <c r="CX84" s="269" t="str">
        <f t="shared" si="34"/>
        <v>-</v>
      </c>
      <c r="CY84" s="265"/>
      <c r="CZ84" s="265"/>
      <c r="DA84" s="265"/>
      <c r="DB84" s="265"/>
      <c r="DC84" s="265"/>
      <c r="DD84" s="265"/>
      <c r="DE84" s="265"/>
      <c r="DF84" s="265">
        <f t="shared" si="35"/>
        <v>0</v>
      </c>
      <c r="DG84" s="253"/>
      <c r="DH84" s="243">
        <v>78</v>
      </c>
    </row>
    <row r="85" spans="1:112">
      <c r="A85" s="254"/>
      <c r="B85" s="255"/>
      <c r="C85" s="255"/>
      <c r="D85" s="255"/>
      <c r="E85" s="256"/>
      <c r="F85" s="256"/>
      <c r="G85" s="255"/>
      <c r="H85" s="255"/>
      <c r="I85" s="255"/>
      <c r="J85" s="255"/>
      <c r="K85" s="255"/>
      <c r="L85" s="255"/>
      <c r="M85" s="256"/>
      <c r="N85" s="255"/>
      <c r="O85" s="255"/>
      <c r="P85" s="255"/>
      <c r="Q85" s="255"/>
      <c r="R85" s="255"/>
      <c r="S85" s="255"/>
      <c r="T85" s="255"/>
      <c r="U85" s="255"/>
      <c r="V85" s="255"/>
      <c r="W85" s="255"/>
      <c r="X85" s="255"/>
      <c r="Y85" s="255"/>
      <c r="Z85" s="255"/>
      <c r="AA85" s="254"/>
      <c r="AB85" s="255"/>
      <c r="AC85" s="255"/>
      <c r="AD85" s="255"/>
      <c r="AE85" s="254"/>
      <c r="AF85" s="254"/>
      <c r="AG85" s="256"/>
      <c r="AH85" s="255"/>
      <c r="AI85" s="256"/>
      <c r="AJ85" s="257"/>
      <c r="AK85" s="255"/>
      <c r="AL85" s="255"/>
      <c r="AM85" s="255"/>
      <c r="AN85" s="164" t="str">
        <f t="shared" si="24"/>
        <v>-</v>
      </c>
      <c r="AO85" s="255"/>
      <c r="AP85" s="255"/>
      <c r="AQ85" s="255"/>
      <c r="AR85" s="268" t="str">
        <f t="shared" si="25"/>
        <v>-</v>
      </c>
      <c r="AS85" s="255"/>
      <c r="AT85" s="255"/>
      <c r="AU85" s="255"/>
      <c r="AV85" s="255"/>
      <c r="AW85" s="255"/>
      <c r="AX85" s="255"/>
      <c r="AY85" s="255"/>
      <c r="AZ85" s="255"/>
      <c r="BA85" s="255"/>
      <c r="BB85" s="255"/>
      <c r="BC85" s="255"/>
      <c r="BD85" s="255"/>
      <c r="BE85" s="255"/>
      <c r="BF85" s="255"/>
      <c r="BG85" s="255"/>
      <c r="BH85" s="255"/>
      <c r="BI85" s="255"/>
      <c r="BJ85" s="255"/>
      <c r="BK85" s="255"/>
      <c r="BL85" s="255"/>
      <c r="BM85" s="255"/>
      <c r="BN85" s="255"/>
      <c r="BO85" s="255"/>
      <c r="BP85" s="255"/>
      <c r="BQ85" s="255"/>
      <c r="BR85" s="258"/>
      <c r="BS85" s="259"/>
      <c r="BT85" s="255"/>
      <c r="BU85" s="255"/>
      <c r="BV85" s="255"/>
      <c r="BW85" s="255"/>
      <c r="BX85" s="255"/>
      <c r="BY85" s="255"/>
      <c r="BZ85" s="255"/>
      <c r="CA85" s="260" t="e">
        <v>#N/A</v>
      </c>
      <c r="CB85" s="260">
        <v>0</v>
      </c>
      <c r="CC85" s="260">
        <v>0</v>
      </c>
      <c r="CD85" s="261" t="s">
        <v>511</v>
      </c>
      <c r="CE85" s="261" t="s">
        <v>512</v>
      </c>
      <c r="CF85" s="261" t="s">
        <v>512</v>
      </c>
      <c r="CG85" s="261" t="s">
        <v>512</v>
      </c>
      <c r="CH85" s="262">
        <f t="shared" si="26"/>
        <v>0</v>
      </c>
      <c r="CI85" s="262">
        <f t="shared" si="27"/>
        <v>0</v>
      </c>
      <c r="CJ85" s="262">
        <f t="shared" si="28"/>
        <v>0</v>
      </c>
      <c r="CK85" s="262">
        <f t="shared" si="29"/>
        <v>0</v>
      </c>
      <c r="CL85" s="262">
        <f t="shared" si="30"/>
        <v>0</v>
      </c>
      <c r="CM85" s="262">
        <f t="shared" si="31"/>
        <v>0</v>
      </c>
      <c r="CN85" s="262">
        <f t="shared" si="32"/>
        <v>0</v>
      </c>
      <c r="CO85" s="259"/>
      <c r="CP85" s="263"/>
      <c r="CQ85" s="264"/>
      <c r="CR85" s="264"/>
      <c r="CS85" s="264"/>
      <c r="CT85" s="174" t="str">
        <f t="shared" si="33"/>
        <v>-</v>
      </c>
      <c r="CU85" s="264"/>
      <c r="CV85" s="264"/>
      <c r="CW85" s="264"/>
      <c r="CX85" s="269" t="str">
        <f t="shared" si="34"/>
        <v>-</v>
      </c>
      <c r="CY85" s="265"/>
      <c r="CZ85" s="265"/>
      <c r="DA85" s="265"/>
      <c r="DB85" s="265"/>
      <c r="DC85" s="265"/>
      <c r="DD85" s="265"/>
      <c r="DE85" s="265"/>
      <c r="DF85" s="265">
        <f t="shared" si="35"/>
        <v>0</v>
      </c>
      <c r="DG85" s="253"/>
      <c r="DH85" s="243">
        <v>79</v>
      </c>
    </row>
    <row r="86" spans="1:112">
      <c r="A86" s="254"/>
      <c r="B86" s="255"/>
      <c r="C86" s="255"/>
      <c r="D86" s="255"/>
      <c r="E86" s="256"/>
      <c r="F86" s="256"/>
      <c r="G86" s="255"/>
      <c r="H86" s="255"/>
      <c r="I86" s="255"/>
      <c r="J86" s="255"/>
      <c r="K86" s="255"/>
      <c r="L86" s="255"/>
      <c r="M86" s="256"/>
      <c r="N86" s="255"/>
      <c r="O86" s="255"/>
      <c r="P86" s="255"/>
      <c r="Q86" s="255"/>
      <c r="R86" s="255"/>
      <c r="S86" s="255"/>
      <c r="T86" s="255"/>
      <c r="U86" s="255"/>
      <c r="V86" s="255"/>
      <c r="W86" s="255"/>
      <c r="X86" s="255"/>
      <c r="Y86" s="255"/>
      <c r="Z86" s="255"/>
      <c r="AA86" s="254"/>
      <c r="AB86" s="255"/>
      <c r="AC86" s="255"/>
      <c r="AD86" s="255"/>
      <c r="AE86" s="254"/>
      <c r="AF86" s="254"/>
      <c r="AG86" s="256"/>
      <c r="AH86" s="255"/>
      <c r="AI86" s="256"/>
      <c r="AJ86" s="257"/>
      <c r="AK86" s="255"/>
      <c r="AL86" s="255"/>
      <c r="AM86" s="255"/>
      <c r="AN86" s="164" t="str">
        <f t="shared" si="24"/>
        <v>-</v>
      </c>
      <c r="AO86" s="255"/>
      <c r="AP86" s="255"/>
      <c r="AQ86" s="255"/>
      <c r="AR86" s="268" t="str">
        <f t="shared" si="25"/>
        <v>-</v>
      </c>
      <c r="AS86" s="255"/>
      <c r="AT86" s="255"/>
      <c r="AU86" s="255"/>
      <c r="AV86" s="255"/>
      <c r="AW86" s="255"/>
      <c r="AX86" s="255"/>
      <c r="AY86" s="255"/>
      <c r="AZ86" s="255"/>
      <c r="BA86" s="255"/>
      <c r="BB86" s="255"/>
      <c r="BC86" s="255"/>
      <c r="BD86" s="255"/>
      <c r="BE86" s="255"/>
      <c r="BF86" s="255"/>
      <c r="BG86" s="255"/>
      <c r="BH86" s="255"/>
      <c r="BI86" s="255"/>
      <c r="BJ86" s="255"/>
      <c r="BK86" s="255"/>
      <c r="BL86" s="255"/>
      <c r="BM86" s="255"/>
      <c r="BN86" s="255"/>
      <c r="BO86" s="255"/>
      <c r="BP86" s="255"/>
      <c r="BQ86" s="255"/>
      <c r="BR86" s="258"/>
      <c r="BS86" s="259"/>
      <c r="BT86" s="255"/>
      <c r="BU86" s="255"/>
      <c r="BV86" s="255"/>
      <c r="BW86" s="255"/>
      <c r="BX86" s="255"/>
      <c r="BY86" s="255"/>
      <c r="BZ86" s="255"/>
      <c r="CA86" s="260" t="e">
        <v>#N/A</v>
      </c>
      <c r="CB86" s="260">
        <v>0</v>
      </c>
      <c r="CC86" s="260">
        <v>0</v>
      </c>
      <c r="CD86" s="261" t="s">
        <v>511</v>
      </c>
      <c r="CE86" s="261" t="s">
        <v>512</v>
      </c>
      <c r="CF86" s="261" t="s">
        <v>512</v>
      </c>
      <c r="CG86" s="261" t="s">
        <v>512</v>
      </c>
      <c r="CH86" s="262">
        <f t="shared" si="26"/>
        <v>0</v>
      </c>
      <c r="CI86" s="262">
        <f t="shared" si="27"/>
        <v>0</v>
      </c>
      <c r="CJ86" s="262">
        <f t="shared" si="28"/>
        <v>0</v>
      </c>
      <c r="CK86" s="262">
        <f t="shared" si="29"/>
        <v>0</v>
      </c>
      <c r="CL86" s="262">
        <f t="shared" si="30"/>
        <v>0</v>
      </c>
      <c r="CM86" s="262">
        <f t="shared" si="31"/>
        <v>0</v>
      </c>
      <c r="CN86" s="262">
        <f t="shared" si="32"/>
        <v>0</v>
      </c>
      <c r="CO86" s="259"/>
      <c r="CP86" s="263"/>
      <c r="CQ86" s="264"/>
      <c r="CR86" s="264"/>
      <c r="CS86" s="264"/>
      <c r="CT86" s="174" t="str">
        <f t="shared" si="33"/>
        <v>-</v>
      </c>
      <c r="CU86" s="264"/>
      <c r="CV86" s="264"/>
      <c r="CW86" s="264"/>
      <c r="CX86" s="269" t="str">
        <f t="shared" si="34"/>
        <v>-</v>
      </c>
      <c r="CY86" s="265"/>
      <c r="CZ86" s="265"/>
      <c r="DA86" s="265"/>
      <c r="DB86" s="265"/>
      <c r="DC86" s="265"/>
      <c r="DD86" s="265"/>
      <c r="DE86" s="265"/>
      <c r="DF86" s="265">
        <f t="shared" si="35"/>
        <v>0</v>
      </c>
      <c r="DG86" s="253"/>
      <c r="DH86" s="243">
        <v>80</v>
      </c>
    </row>
    <row r="87" spans="1:112">
      <c r="A87" s="254"/>
      <c r="B87" s="255"/>
      <c r="C87" s="255"/>
      <c r="D87" s="255"/>
      <c r="E87" s="256"/>
      <c r="F87" s="256"/>
      <c r="G87" s="255"/>
      <c r="H87" s="255"/>
      <c r="I87" s="255"/>
      <c r="J87" s="255"/>
      <c r="K87" s="255"/>
      <c r="L87" s="255"/>
      <c r="M87" s="256"/>
      <c r="N87" s="255"/>
      <c r="O87" s="255"/>
      <c r="P87" s="255"/>
      <c r="Q87" s="255"/>
      <c r="R87" s="255"/>
      <c r="S87" s="255"/>
      <c r="T87" s="255"/>
      <c r="U87" s="255"/>
      <c r="V87" s="255"/>
      <c r="W87" s="255"/>
      <c r="X87" s="255"/>
      <c r="Y87" s="255"/>
      <c r="Z87" s="255"/>
      <c r="AA87" s="254"/>
      <c r="AB87" s="255"/>
      <c r="AC87" s="255"/>
      <c r="AD87" s="255"/>
      <c r="AE87" s="254"/>
      <c r="AF87" s="254"/>
      <c r="AG87" s="256"/>
      <c r="AH87" s="255"/>
      <c r="AI87" s="256"/>
      <c r="AJ87" s="257"/>
      <c r="AK87" s="255"/>
      <c r="AL87" s="255"/>
      <c r="AM87" s="255"/>
      <c r="AN87" s="164" t="str">
        <f t="shared" si="24"/>
        <v>-</v>
      </c>
      <c r="AO87" s="255"/>
      <c r="AP87" s="255"/>
      <c r="AQ87" s="255"/>
      <c r="AR87" s="268" t="str">
        <f t="shared" si="25"/>
        <v>-</v>
      </c>
      <c r="AS87" s="255"/>
      <c r="AT87" s="255"/>
      <c r="AU87" s="255"/>
      <c r="AV87" s="255"/>
      <c r="AW87" s="255"/>
      <c r="AX87" s="255"/>
      <c r="AY87" s="255"/>
      <c r="AZ87" s="255"/>
      <c r="BA87" s="255"/>
      <c r="BB87" s="255"/>
      <c r="BC87" s="255"/>
      <c r="BD87" s="255"/>
      <c r="BE87" s="255"/>
      <c r="BF87" s="255"/>
      <c r="BG87" s="255"/>
      <c r="BH87" s="255"/>
      <c r="BI87" s="255"/>
      <c r="BJ87" s="255"/>
      <c r="BK87" s="255"/>
      <c r="BL87" s="255"/>
      <c r="BM87" s="255"/>
      <c r="BN87" s="255"/>
      <c r="BO87" s="255"/>
      <c r="BP87" s="255"/>
      <c r="BQ87" s="255"/>
      <c r="BR87" s="258"/>
      <c r="BS87" s="259"/>
      <c r="BT87" s="255"/>
      <c r="BU87" s="255"/>
      <c r="BV87" s="255"/>
      <c r="BW87" s="255"/>
      <c r="BX87" s="255"/>
      <c r="BY87" s="255"/>
      <c r="BZ87" s="255"/>
      <c r="CA87" s="260" t="e">
        <v>#N/A</v>
      </c>
      <c r="CB87" s="260">
        <v>0</v>
      </c>
      <c r="CC87" s="260">
        <v>0</v>
      </c>
      <c r="CD87" s="261" t="s">
        <v>511</v>
      </c>
      <c r="CE87" s="261" t="s">
        <v>512</v>
      </c>
      <c r="CF87" s="261" t="s">
        <v>512</v>
      </c>
      <c r="CG87" s="261" t="s">
        <v>512</v>
      </c>
      <c r="CH87" s="262">
        <f t="shared" si="26"/>
        <v>0</v>
      </c>
      <c r="CI87" s="262">
        <f t="shared" si="27"/>
        <v>0</v>
      </c>
      <c r="CJ87" s="262">
        <f t="shared" si="28"/>
        <v>0</v>
      </c>
      <c r="CK87" s="262">
        <f t="shared" si="29"/>
        <v>0</v>
      </c>
      <c r="CL87" s="262">
        <f t="shared" si="30"/>
        <v>0</v>
      </c>
      <c r="CM87" s="262">
        <f t="shared" si="31"/>
        <v>0</v>
      </c>
      <c r="CN87" s="262">
        <f t="shared" si="32"/>
        <v>0</v>
      </c>
      <c r="CO87" s="259"/>
      <c r="CP87" s="263"/>
      <c r="CQ87" s="264"/>
      <c r="CR87" s="264"/>
      <c r="CS87" s="264"/>
      <c r="CT87" s="174" t="str">
        <f t="shared" si="33"/>
        <v>-</v>
      </c>
      <c r="CU87" s="264"/>
      <c r="CV87" s="264"/>
      <c r="CW87" s="264"/>
      <c r="CX87" s="269" t="str">
        <f t="shared" si="34"/>
        <v>-</v>
      </c>
      <c r="CY87" s="265"/>
      <c r="CZ87" s="265"/>
      <c r="DA87" s="265"/>
      <c r="DB87" s="265"/>
      <c r="DC87" s="265"/>
      <c r="DD87" s="265"/>
      <c r="DE87" s="265"/>
      <c r="DF87" s="265">
        <f t="shared" si="35"/>
        <v>0</v>
      </c>
      <c r="DG87" s="253"/>
      <c r="DH87" s="243">
        <v>81</v>
      </c>
    </row>
    <row r="88" spans="1:112">
      <c r="A88" s="254"/>
      <c r="B88" s="255"/>
      <c r="C88" s="255"/>
      <c r="D88" s="255"/>
      <c r="E88" s="256"/>
      <c r="F88" s="256"/>
      <c r="G88" s="255"/>
      <c r="H88" s="255"/>
      <c r="I88" s="255"/>
      <c r="J88" s="255"/>
      <c r="K88" s="255"/>
      <c r="L88" s="255"/>
      <c r="M88" s="256"/>
      <c r="N88" s="255"/>
      <c r="O88" s="255"/>
      <c r="P88" s="255"/>
      <c r="Q88" s="255"/>
      <c r="R88" s="255"/>
      <c r="S88" s="255"/>
      <c r="T88" s="255"/>
      <c r="U88" s="255"/>
      <c r="V88" s="255"/>
      <c r="W88" s="255"/>
      <c r="X88" s="255"/>
      <c r="Y88" s="255"/>
      <c r="Z88" s="255"/>
      <c r="AA88" s="254"/>
      <c r="AB88" s="255"/>
      <c r="AC88" s="255"/>
      <c r="AD88" s="255"/>
      <c r="AE88" s="254"/>
      <c r="AF88" s="254"/>
      <c r="AG88" s="256"/>
      <c r="AH88" s="255"/>
      <c r="AI88" s="256"/>
      <c r="AJ88" s="257"/>
      <c r="AK88" s="255"/>
      <c r="AL88" s="255"/>
      <c r="AM88" s="255"/>
      <c r="AN88" s="164" t="str">
        <f t="shared" si="24"/>
        <v>-</v>
      </c>
      <c r="AO88" s="255"/>
      <c r="AP88" s="255"/>
      <c r="AQ88" s="255"/>
      <c r="AR88" s="268" t="str">
        <f t="shared" si="25"/>
        <v>-</v>
      </c>
      <c r="AS88" s="255"/>
      <c r="AT88" s="255"/>
      <c r="AU88" s="255"/>
      <c r="AV88" s="255"/>
      <c r="AW88" s="255"/>
      <c r="AX88" s="255"/>
      <c r="AY88" s="255"/>
      <c r="AZ88" s="255"/>
      <c r="BA88" s="255"/>
      <c r="BB88" s="255"/>
      <c r="BC88" s="255"/>
      <c r="BD88" s="255"/>
      <c r="BE88" s="255"/>
      <c r="BF88" s="255"/>
      <c r="BG88" s="255"/>
      <c r="BH88" s="255"/>
      <c r="BI88" s="255"/>
      <c r="BJ88" s="255"/>
      <c r="BK88" s="255"/>
      <c r="BL88" s="255"/>
      <c r="BM88" s="255"/>
      <c r="BN88" s="255"/>
      <c r="BO88" s="255"/>
      <c r="BP88" s="255"/>
      <c r="BQ88" s="255"/>
      <c r="BR88" s="258"/>
      <c r="BS88" s="259"/>
      <c r="BT88" s="255"/>
      <c r="BU88" s="255"/>
      <c r="BV88" s="255"/>
      <c r="BW88" s="255"/>
      <c r="BX88" s="255"/>
      <c r="BY88" s="255"/>
      <c r="BZ88" s="255"/>
      <c r="CA88" s="260" t="e">
        <v>#N/A</v>
      </c>
      <c r="CB88" s="260">
        <v>0</v>
      </c>
      <c r="CC88" s="260">
        <v>0</v>
      </c>
      <c r="CD88" s="261" t="s">
        <v>511</v>
      </c>
      <c r="CE88" s="261" t="s">
        <v>512</v>
      </c>
      <c r="CF88" s="261" t="s">
        <v>512</v>
      </c>
      <c r="CG88" s="261" t="s">
        <v>512</v>
      </c>
      <c r="CH88" s="262">
        <f t="shared" si="26"/>
        <v>0</v>
      </c>
      <c r="CI88" s="262">
        <f t="shared" si="27"/>
        <v>0</v>
      </c>
      <c r="CJ88" s="262">
        <f t="shared" si="28"/>
        <v>0</v>
      </c>
      <c r="CK88" s="262">
        <f t="shared" si="29"/>
        <v>0</v>
      </c>
      <c r="CL88" s="262">
        <f t="shared" si="30"/>
        <v>0</v>
      </c>
      <c r="CM88" s="262">
        <f t="shared" si="31"/>
        <v>0</v>
      </c>
      <c r="CN88" s="262">
        <f t="shared" si="32"/>
        <v>0</v>
      </c>
      <c r="CO88" s="259"/>
      <c r="CP88" s="263"/>
      <c r="CQ88" s="264"/>
      <c r="CR88" s="264"/>
      <c r="CS88" s="264"/>
      <c r="CT88" s="174" t="str">
        <f t="shared" si="33"/>
        <v>-</v>
      </c>
      <c r="CU88" s="264"/>
      <c r="CV88" s="264"/>
      <c r="CW88" s="264"/>
      <c r="CX88" s="269" t="str">
        <f t="shared" si="34"/>
        <v>-</v>
      </c>
      <c r="CY88" s="265"/>
      <c r="CZ88" s="265"/>
      <c r="DA88" s="265"/>
      <c r="DB88" s="265"/>
      <c r="DC88" s="265"/>
      <c r="DD88" s="265"/>
      <c r="DE88" s="265"/>
      <c r="DF88" s="265">
        <f t="shared" si="35"/>
        <v>0</v>
      </c>
      <c r="DG88" s="253"/>
      <c r="DH88" s="243">
        <v>82</v>
      </c>
    </row>
    <row r="89" spans="1:112">
      <c r="A89" s="254"/>
      <c r="B89" s="255"/>
      <c r="C89" s="255"/>
      <c r="D89" s="255"/>
      <c r="E89" s="256"/>
      <c r="F89" s="256"/>
      <c r="G89" s="255"/>
      <c r="H89" s="255"/>
      <c r="I89" s="255"/>
      <c r="J89" s="255"/>
      <c r="K89" s="255"/>
      <c r="L89" s="255"/>
      <c r="M89" s="256"/>
      <c r="N89" s="255"/>
      <c r="O89" s="255"/>
      <c r="P89" s="255"/>
      <c r="Q89" s="255"/>
      <c r="R89" s="255"/>
      <c r="S89" s="255"/>
      <c r="T89" s="255"/>
      <c r="U89" s="255"/>
      <c r="V89" s="255"/>
      <c r="W89" s="255"/>
      <c r="X89" s="255"/>
      <c r="Y89" s="255"/>
      <c r="Z89" s="255"/>
      <c r="AA89" s="254"/>
      <c r="AB89" s="255"/>
      <c r="AC89" s="255"/>
      <c r="AD89" s="255"/>
      <c r="AE89" s="254"/>
      <c r="AF89" s="254"/>
      <c r="AG89" s="256"/>
      <c r="AH89" s="255"/>
      <c r="AI89" s="256"/>
      <c r="AJ89" s="257"/>
      <c r="AK89" s="255"/>
      <c r="AL89" s="255"/>
      <c r="AM89" s="255"/>
      <c r="AN89" s="164" t="str">
        <f t="shared" si="24"/>
        <v>-</v>
      </c>
      <c r="AO89" s="255"/>
      <c r="AP89" s="255"/>
      <c r="AQ89" s="255"/>
      <c r="AR89" s="268" t="str">
        <f t="shared" si="25"/>
        <v>-</v>
      </c>
      <c r="AS89" s="255"/>
      <c r="AT89" s="255"/>
      <c r="AU89" s="255"/>
      <c r="AV89" s="255"/>
      <c r="AW89" s="255"/>
      <c r="AX89" s="255"/>
      <c r="AY89" s="255"/>
      <c r="AZ89" s="255"/>
      <c r="BA89" s="255"/>
      <c r="BB89" s="255"/>
      <c r="BC89" s="255"/>
      <c r="BD89" s="255"/>
      <c r="BE89" s="255"/>
      <c r="BF89" s="255"/>
      <c r="BG89" s="255"/>
      <c r="BH89" s="255"/>
      <c r="BI89" s="255"/>
      <c r="BJ89" s="255"/>
      <c r="BK89" s="255"/>
      <c r="BL89" s="255"/>
      <c r="BM89" s="255"/>
      <c r="BN89" s="255"/>
      <c r="BO89" s="255"/>
      <c r="BP89" s="255"/>
      <c r="BQ89" s="255"/>
      <c r="BR89" s="258"/>
      <c r="BS89" s="259"/>
      <c r="BT89" s="255"/>
      <c r="BU89" s="255"/>
      <c r="BV89" s="255"/>
      <c r="BW89" s="255"/>
      <c r="BX89" s="255"/>
      <c r="BY89" s="255"/>
      <c r="BZ89" s="255"/>
      <c r="CA89" s="260" t="e">
        <v>#N/A</v>
      </c>
      <c r="CB89" s="260">
        <v>0</v>
      </c>
      <c r="CC89" s="260">
        <v>0</v>
      </c>
      <c r="CD89" s="261" t="s">
        <v>511</v>
      </c>
      <c r="CE89" s="261" t="s">
        <v>512</v>
      </c>
      <c r="CF89" s="261" t="s">
        <v>512</v>
      </c>
      <c r="CG89" s="261" t="s">
        <v>512</v>
      </c>
      <c r="CH89" s="262">
        <f t="shared" si="26"/>
        <v>0</v>
      </c>
      <c r="CI89" s="262">
        <f t="shared" si="27"/>
        <v>0</v>
      </c>
      <c r="CJ89" s="262">
        <f t="shared" si="28"/>
        <v>0</v>
      </c>
      <c r="CK89" s="262">
        <f t="shared" si="29"/>
        <v>0</v>
      </c>
      <c r="CL89" s="262">
        <f t="shared" si="30"/>
        <v>0</v>
      </c>
      <c r="CM89" s="262">
        <f t="shared" si="31"/>
        <v>0</v>
      </c>
      <c r="CN89" s="262">
        <f t="shared" si="32"/>
        <v>0</v>
      </c>
      <c r="CO89" s="259"/>
      <c r="CP89" s="263"/>
      <c r="CQ89" s="264"/>
      <c r="CR89" s="264"/>
      <c r="CS89" s="264"/>
      <c r="CT89" s="174" t="str">
        <f t="shared" si="33"/>
        <v>-</v>
      </c>
      <c r="CU89" s="264"/>
      <c r="CV89" s="264"/>
      <c r="CW89" s="264"/>
      <c r="CX89" s="269" t="str">
        <f t="shared" si="34"/>
        <v>-</v>
      </c>
      <c r="CY89" s="265"/>
      <c r="CZ89" s="265"/>
      <c r="DA89" s="265"/>
      <c r="DB89" s="265"/>
      <c r="DC89" s="265"/>
      <c r="DD89" s="265"/>
      <c r="DE89" s="265"/>
      <c r="DF89" s="265">
        <f t="shared" si="35"/>
        <v>0</v>
      </c>
      <c r="DG89" s="253"/>
      <c r="DH89" s="243">
        <v>83</v>
      </c>
    </row>
    <row r="90" spans="1:112">
      <c r="A90" s="254"/>
      <c r="B90" s="255"/>
      <c r="C90" s="255"/>
      <c r="D90" s="255"/>
      <c r="E90" s="256"/>
      <c r="F90" s="256"/>
      <c r="G90" s="255"/>
      <c r="H90" s="255"/>
      <c r="I90" s="255"/>
      <c r="J90" s="255"/>
      <c r="K90" s="255"/>
      <c r="L90" s="255"/>
      <c r="M90" s="256"/>
      <c r="N90" s="255"/>
      <c r="O90" s="255"/>
      <c r="P90" s="255"/>
      <c r="Q90" s="255"/>
      <c r="R90" s="255"/>
      <c r="S90" s="255"/>
      <c r="T90" s="255"/>
      <c r="U90" s="255"/>
      <c r="V90" s="255"/>
      <c r="W90" s="255"/>
      <c r="X90" s="255"/>
      <c r="Y90" s="255"/>
      <c r="Z90" s="255"/>
      <c r="AA90" s="254"/>
      <c r="AB90" s="255"/>
      <c r="AC90" s="255"/>
      <c r="AD90" s="255"/>
      <c r="AE90" s="254"/>
      <c r="AF90" s="254"/>
      <c r="AG90" s="256"/>
      <c r="AH90" s="255"/>
      <c r="AI90" s="256"/>
      <c r="AJ90" s="257"/>
      <c r="AK90" s="255"/>
      <c r="AL90" s="255"/>
      <c r="AM90" s="255"/>
      <c r="AN90" s="164" t="str">
        <f t="shared" si="24"/>
        <v>-</v>
      </c>
      <c r="AO90" s="255"/>
      <c r="AP90" s="255"/>
      <c r="AQ90" s="255"/>
      <c r="AR90" s="268" t="str">
        <f t="shared" si="25"/>
        <v>-</v>
      </c>
      <c r="AS90" s="255"/>
      <c r="AT90" s="255"/>
      <c r="AU90" s="255"/>
      <c r="AV90" s="255"/>
      <c r="AW90" s="255"/>
      <c r="AX90" s="255"/>
      <c r="AY90" s="255"/>
      <c r="AZ90" s="255"/>
      <c r="BA90" s="255"/>
      <c r="BB90" s="255"/>
      <c r="BC90" s="255"/>
      <c r="BD90" s="255"/>
      <c r="BE90" s="255"/>
      <c r="BF90" s="255"/>
      <c r="BG90" s="255"/>
      <c r="BH90" s="255"/>
      <c r="BI90" s="255"/>
      <c r="BJ90" s="255"/>
      <c r="BK90" s="255"/>
      <c r="BL90" s="255"/>
      <c r="BM90" s="255"/>
      <c r="BN90" s="255"/>
      <c r="BO90" s="255"/>
      <c r="BP90" s="255"/>
      <c r="BQ90" s="255"/>
      <c r="BR90" s="258"/>
      <c r="BS90" s="259"/>
      <c r="BT90" s="255"/>
      <c r="BU90" s="255"/>
      <c r="BV90" s="255"/>
      <c r="BW90" s="255"/>
      <c r="BX90" s="255"/>
      <c r="BY90" s="255"/>
      <c r="BZ90" s="255"/>
      <c r="CA90" s="260" t="e">
        <v>#N/A</v>
      </c>
      <c r="CB90" s="260">
        <v>0</v>
      </c>
      <c r="CC90" s="260">
        <v>0</v>
      </c>
      <c r="CD90" s="261" t="s">
        <v>511</v>
      </c>
      <c r="CE90" s="261" t="s">
        <v>512</v>
      </c>
      <c r="CF90" s="261" t="s">
        <v>512</v>
      </c>
      <c r="CG90" s="261" t="s">
        <v>512</v>
      </c>
      <c r="CH90" s="262">
        <f t="shared" si="26"/>
        <v>0</v>
      </c>
      <c r="CI90" s="262">
        <f t="shared" si="27"/>
        <v>0</v>
      </c>
      <c r="CJ90" s="262">
        <f t="shared" si="28"/>
        <v>0</v>
      </c>
      <c r="CK90" s="262">
        <f t="shared" si="29"/>
        <v>0</v>
      </c>
      <c r="CL90" s="262">
        <f t="shared" si="30"/>
        <v>0</v>
      </c>
      <c r="CM90" s="262">
        <f t="shared" si="31"/>
        <v>0</v>
      </c>
      <c r="CN90" s="262">
        <f t="shared" si="32"/>
        <v>0</v>
      </c>
      <c r="CO90" s="259"/>
      <c r="CP90" s="263"/>
      <c r="CQ90" s="264"/>
      <c r="CR90" s="264"/>
      <c r="CS90" s="264"/>
      <c r="CT90" s="174" t="str">
        <f t="shared" si="33"/>
        <v>-</v>
      </c>
      <c r="CU90" s="264"/>
      <c r="CV90" s="264"/>
      <c r="CW90" s="264"/>
      <c r="CX90" s="269" t="str">
        <f t="shared" si="34"/>
        <v>-</v>
      </c>
      <c r="CY90" s="265"/>
      <c r="CZ90" s="265"/>
      <c r="DA90" s="265"/>
      <c r="DB90" s="265"/>
      <c r="DC90" s="265"/>
      <c r="DD90" s="265"/>
      <c r="DE90" s="265"/>
      <c r="DF90" s="265">
        <f t="shared" si="35"/>
        <v>0</v>
      </c>
      <c r="DG90" s="253"/>
      <c r="DH90" s="243">
        <v>84</v>
      </c>
    </row>
    <row r="91" spans="1:112">
      <c r="A91" s="254"/>
      <c r="B91" s="255"/>
      <c r="C91" s="255"/>
      <c r="D91" s="255"/>
      <c r="E91" s="256"/>
      <c r="F91" s="256"/>
      <c r="G91" s="255"/>
      <c r="H91" s="255"/>
      <c r="I91" s="255"/>
      <c r="J91" s="255"/>
      <c r="K91" s="255"/>
      <c r="L91" s="255"/>
      <c r="M91" s="256"/>
      <c r="N91" s="255"/>
      <c r="O91" s="255"/>
      <c r="P91" s="255"/>
      <c r="Q91" s="255"/>
      <c r="R91" s="255"/>
      <c r="S91" s="255"/>
      <c r="T91" s="255"/>
      <c r="U91" s="255"/>
      <c r="V91" s="255"/>
      <c r="W91" s="255"/>
      <c r="X91" s="255"/>
      <c r="Y91" s="255"/>
      <c r="Z91" s="255"/>
      <c r="AA91" s="254"/>
      <c r="AB91" s="255"/>
      <c r="AC91" s="255"/>
      <c r="AD91" s="255"/>
      <c r="AE91" s="254"/>
      <c r="AF91" s="254"/>
      <c r="AG91" s="256"/>
      <c r="AH91" s="255"/>
      <c r="AI91" s="256"/>
      <c r="AJ91" s="257"/>
      <c r="AK91" s="255"/>
      <c r="AL91" s="255"/>
      <c r="AM91" s="255"/>
      <c r="AN91" s="164" t="str">
        <f t="shared" si="24"/>
        <v>-</v>
      </c>
      <c r="AO91" s="255"/>
      <c r="AP91" s="255"/>
      <c r="AQ91" s="255"/>
      <c r="AR91" s="268" t="str">
        <f t="shared" si="25"/>
        <v>-</v>
      </c>
      <c r="AS91" s="255"/>
      <c r="AT91" s="255"/>
      <c r="AU91" s="255"/>
      <c r="AV91" s="255"/>
      <c r="AW91" s="255"/>
      <c r="AX91" s="255"/>
      <c r="AY91" s="255"/>
      <c r="AZ91" s="255"/>
      <c r="BA91" s="255"/>
      <c r="BB91" s="255"/>
      <c r="BC91" s="255"/>
      <c r="BD91" s="255"/>
      <c r="BE91" s="255"/>
      <c r="BF91" s="255"/>
      <c r="BG91" s="255"/>
      <c r="BH91" s="255"/>
      <c r="BI91" s="255"/>
      <c r="BJ91" s="255"/>
      <c r="BK91" s="255"/>
      <c r="BL91" s="255"/>
      <c r="BM91" s="255"/>
      <c r="BN91" s="255"/>
      <c r="BO91" s="255"/>
      <c r="BP91" s="255"/>
      <c r="BQ91" s="255"/>
      <c r="BR91" s="258"/>
      <c r="BS91" s="259"/>
      <c r="BT91" s="255"/>
      <c r="BU91" s="255"/>
      <c r="BV91" s="255"/>
      <c r="BW91" s="255"/>
      <c r="BX91" s="255"/>
      <c r="BY91" s="255"/>
      <c r="BZ91" s="255"/>
      <c r="CA91" s="260" t="e">
        <v>#N/A</v>
      </c>
      <c r="CB91" s="260">
        <v>0</v>
      </c>
      <c r="CC91" s="260">
        <v>0</v>
      </c>
      <c r="CD91" s="261" t="s">
        <v>511</v>
      </c>
      <c r="CE91" s="261" t="s">
        <v>512</v>
      </c>
      <c r="CF91" s="261" t="s">
        <v>512</v>
      </c>
      <c r="CG91" s="261" t="s">
        <v>512</v>
      </c>
      <c r="CH91" s="262">
        <f t="shared" si="26"/>
        <v>0</v>
      </c>
      <c r="CI91" s="262">
        <f t="shared" si="27"/>
        <v>0</v>
      </c>
      <c r="CJ91" s="262">
        <f t="shared" si="28"/>
        <v>0</v>
      </c>
      <c r="CK91" s="262">
        <f t="shared" si="29"/>
        <v>0</v>
      </c>
      <c r="CL91" s="262">
        <f t="shared" si="30"/>
        <v>0</v>
      </c>
      <c r="CM91" s="262">
        <f t="shared" si="31"/>
        <v>0</v>
      </c>
      <c r="CN91" s="262">
        <f t="shared" si="32"/>
        <v>0</v>
      </c>
      <c r="CO91" s="259"/>
      <c r="CP91" s="263"/>
      <c r="CQ91" s="264"/>
      <c r="CR91" s="264"/>
      <c r="CS91" s="264"/>
      <c r="CT91" s="174" t="str">
        <f t="shared" si="33"/>
        <v>-</v>
      </c>
      <c r="CU91" s="264"/>
      <c r="CV91" s="264"/>
      <c r="CW91" s="264"/>
      <c r="CX91" s="269" t="str">
        <f t="shared" si="34"/>
        <v>-</v>
      </c>
      <c r="CY91" s="265"/>
      <c r="CZ91" s="265"/>
      <c r="DA91" s="265"/>
      <c r="DB91" s="265"/>
      <c r="DC91" s="265"/>
      <c r="DD91" s="265"/>
      <c r="DE91" s="265"/>
      <c r="DF91" s="265">
        <f t="shared" si="35"/>
        <v>0</v>
      </c>
      <c r="DG91" s="253"/>
      <c r="DH91" s="243">
        <v>85</v>
      </c>
    </row>
    <row r="92" spans="1:112">
      <c r="A92" s="254"/>
      <c r="B92" s="255"/>
      <c r="C92" s="255"/>
      <c r="D92" s="255"/>
      <c r="E92" s="256"/>
      <c r="F92" s="256"/>
      <c r="G92" s="255"/>
      <c r="H92" s="255"/>
      <c r="I92" s="255"/>
      <c r="J92" s="255"/>
      <c r="K92" s="255"/>
      <c r="L92" s="255"/>
      <c r="M92" s="256"/>
      <c r="N92" s="255"/>
      <c r="O92" s="255"/>
      <c r="P92" s="255"/>
      <c r="Q92" s="255"/>
      <c r="R92" s="255"/>
      <c r="S92" s="255"/>
      <c r="T92" s="255"/>
      <c r="U92" s="255"/>
      <c r="V92" s="255"/>
      <c r="W92" s="255"/>
      <c r="X92" s="255"/>
      <c r="Y92" s="255"/>
      <c r="Z92" s="255"/>
      <c r="AA92" s="254"/>
      <c r="AB92" s="255"/>
      <c r="AC92" s="255"/>
      <c r="AD92" s="255"/>
      <c r="AE92" s="254"/>
      <c r="AF92" s="254"/>
      <c r="AG92" s="256"/>
      <c r="AH92" s="255"/>
      <c r="AI92" s="256"/>
      <c r="AJ92" s="257"/>
      <c r="AK92" s="255"/>
      <c r="AL92" s="255"/>
      <c r="AM92" s="255"/>
      <c r="AN92" s="164" t="str">
        <f t="shared" si="24"/>
        <v>-</v>
      </c>
      <c r="AO92" s="255"/>
      <c r="AP92" s="255"/>
      <c r="AQ92" s="255"/>
      <c r="AR92" s="268" t="str">
        <f t="shared" si="25"/>
        <v>-</v>
      </c>
      <c r="AS92" s="255"/>
      <c r="AT92" s="255"/>
      <c r="AU92" s="255"/>
      <c r="AV92" s="255"/>
      <c r="AW92" s="255"/>
      <c r="AX92" s="255"/>
      <c r="AY92" s="255"/>
      <c r="AZ92" s="255"/>
      <c r="BA92" s="255"/>
      <c r="BB92" s="255"/>
      <c r="BC92" s="255"/>
      <c r="BD92" s="255"/>
      <c r="BE92" s="255"/>
      <c r="BF92" s="255"/>
      <c r="BG92" s="255"/>
      <c r="BH92" s="255"/>
      <c r="BI92" s="255"/>
      <c r="BJ92" s="255"/>
      <c r="BK92" s="255"/>
      <c r="BL92" s="255"/>
      <c r="BM92" s="255"/>
      <c r="BN92" s="255"/>
      <c r="BO92" s="255"/>
      <c r="BP92" s="255"/>
      <c r="BQ92" s="255"/>
      <c r="BR92" s="258"/>
      <c r="BS92" s="259"/>
      <c r="BT92" s="255"/>
      <c r="BU92" s="255"/>
      <c r="BV92" s="255"/>
      <c r="BW92" s="255"/>
      <c r="BX92" s="255"/>
      <c r="BY92" s="255"/>
      <c r="BZ92" s="255"/>
      <c r="CA92" s="260" t="e">
        <v>#N/A</v>
      </c>
      <c r="CB92" s="260">
        <v>0</v>
      </c>
      <c r="CC92" s="260">
        <v>0</v>
      </c>
      <c r="CD92" s="261" t="s">
        <v>511</v>
      </c>
      <c r="CE92" s="261" t="s">
        <v>512</v>
      </c>
      <c r="CF92" s="261" t="s">
        <v>512</v>
      </c>
      <c r="CG92" s="261" t="s">
        <v>512</v>
      </c>
      <c r="CH92" s="262">
        <f t="shared" si="26"/>
        <v>0</v>
      </c>
      <c r="CI92" s="262">
        <f t="shared" si="27"/>
        <v>0</v>
      </c>
      <c r="CJ92" s="262">
        <f t="shared" si="28"/>
        <v>0</v>
      </c>
      <c r="CK92" s="262">
        <f t="shared" si="29"/>
        <v>0</v>
      </c>
      <c r="CL92" s="262">
        <f t="shared" si="30"/>
        <v>0</v>
      </c>
      <c r="CM92" s="262">
        <f t="shared" si="31"/>
        <v>0</v>
      </c>
      <c r="CN92" s="262">
        <f t="shared" si="32"/>
        <v>0</v>
      </c>
      <c r="CO92" s="259"/>
      <c r="CP92" s="263"/>
      <c r="CQ92" s="264"/>
      <c r="CR92" s="264"/>
      <c r="CS92" s="264"/>
      <c r="CT92" s="174" t="str">
        <f t="shared" si="33"/>
        <v>-</v>
      </c>
      <c r="CU92" s="264"/>
      <c r="CV92" s="264"/>
      <c r="CW92" s="264"/>
      <c r="CX92" s="269" t="str">
        <f t="shared" si="34"/>
        <v>-</v>
      </c>
      <c r="CY92" s="265"/>
      <c r="CZ92" s="265"/>
      <c r="DA92" s="265"/>
      <c r="DB92" s="265"/>
      <c r="DC92" s="265"/>
      <c r="DD92" s="265"/>
      <c r="DE92" s="265"/>
      <c r="DF92" s="265">
        <f t="shared" si="35"/>
        <v>0</v>
      </c>
      <c r="DG92" s="253"/>
      <c r="DH92" s="243">
        <v>86</v>
      </c>
    </row>
    <row r="93" spans="1:112">
      <c r="A93" s="254"/>
      <c r="B93" s="255"/>
      <c r="C93" s="255"/>
      <c r="D93" s="255"/>
      <c r="E93" s="256"/>
      <c r="F93" s="256"/>
      <c r="G93" s="255"/>
      <c r="H93" s="255"/>
      <c r="I93" s="255"/>
      <c r="J93" s="255"/>
      <c r="K93" s="255"/>
      <c r="L93" s="255"/>
      <c r="M93" s="256"/>
      <c r="N93" s="255"/>
      <c r="O93" s="255"/>
      <c r="P93" s="255"/>
      <c r="Q93" s="255"/>
      <c r="R93" s="255"/>
      <c r="S93" s="255"/>
      <c r="T93" s="255"/>
      <c r="U93" s="255"/>
      <c r="V93" s="255"/>
      <c r="W93" s="255"/>
      <c r="X93" s="255"/>
      <c r="Y93" s="255"/>
      <c r="Z93" s="255"/>
      <c r="AA93" s="254"/>
      <c r="AB93" s="255"/>
      <c r="AC93" s="255"/>
      <c r="AD93" s="255"/>
      <c r="AE93" s="254"/>
      <c r="AF93" s="254"/>
      <c r="AG93" s="256"/>
      <c r="AH93" s="255"/>
      <c r="AI93" s="256"/>
      <c r="AJ93" s="257"/>
      <c r="AK93" s="255"/>
      <c r="AL93" s="255"/>
      <c r="AM93" s="255"/>
      <c r="AN93" s="164" t="str">
        <f t="shared" si="24"/>
        <v>-</v>
      </c>
      <c r="AO93" s="255"/>
      <c r="AP93" s="255"/>
      <c r="AQ93" s="255"/>
      <c r="AR93" s="268" t="str">
        <f t="shared" si="25"/>
        <v>-</v>
      </c>
      <c r="AS93" s="255"/>
      <c r="AT93" s="255"/>
      <c r="AU93" s="255"/>
      <c r="AV93" s="255"/>
      <c r="AW93" s="255"/>
      <c r="AX93" s="255"/>
      <c r="AY93" s="255"/>
      <c r="AZ93" s="255"/>
      <c r="BA93" s="255"/>
      <c r="BB93" s="255"/>
      <c r="BC93" s="255"/>
      <c r="BD93" s="255"/>
      <c r="BE93" s="255"/>
      <c r="BF93" s="255"/>
      <c r="BG93" s="255"/>
      <c r="BH93" s="255"/>
      <c r="BI93" s="255"/>
      <c r="BJ93" s="255"/>
      <c r="BK93" s="255"/>
      <c r="BL93" s="255"/>
      <c r="BM93" s="255"/>
      <c r="BN93" s="255"/>
      <c r="BO93" s="255"/>
      <c r="BP93" s="255"/>
      <c r="BQ93" s="255"/>
      <c r="BR93" s="258"/>
      <c r="BS93" s="259"/>
      <c r="BT93" s="255"/>
      <c r="BU93" s="255"/>
      <c r="BV93" s="255"/>
      <c r="BW93" s="255"/>
      <c r="BX93" s="255"/>
      <c r="BY93" s="255"/>
      <c r="BZ93" s="255"/>
      <c r="CA93" s="260" t="e">
        <v>#N/A</v>
      </c>
      <c r="CB93" s="260">
        <v>0</v>
      </c>
      <c r="CC93" s="260">
        <v>0</v>
      </c>
      <c r="CD93" s="261" t="s">
        <v>511</v>
      </c>
      <c r="CE93" s="261" t="s">
        <v>512</v>
      </c>
      <c r="CF93" s="261" t="s">
        <v>512</v>
      </c>
      <c r="CG93" s="261" t="s">
        <v>512</v>
      </c>
      <c r="CH93" s="262">
        <f t="shared" si="26"/>
        <v>0</v>
      </c>
      <c r="CI93" s="262">
        <f t="shared" si="27"/>
        <v>0</v>
      </c>
      <c r="CJ93" s="262">
        <f t="shared" si="28"/>
        <v>0</v>
      </c>
      <c r="CK93" s="262">
        <f t="shared" si="29"/>
        <v>0</v>
      </c>
      <c r="CL93" s="262">
        <f t="shared" si="30"/>
        <v>0</v>
      </c>
      <c r="CM93" s="262">
        <f t="shared" si="31"/>
        <v>0</v>
      </c>
      <c r="CN93" s="262">
        <f t="shared" si="32"/>
        <v>0</v>
      </c>
      <c r="CO93" s="259"/>
      <c r="CP93" s="263"/>
      <c r="CQ93" s="264"/>
      <c r="CR93" s="264"/>
      <c r="CS93" s="264"/>
      <c r="CT93" s="174" t="str">
        <f t="shared" si="33"/>
        <v>-</v>
      </c>
      <c r="CU93" s="264"/>
      <c r="CV93" s="264"/>
      <c r="CW93" s="264"/>
      <c r="CX93" s="269" t="str">
        <f t="shared" si="34"/>
        <v>-</v>
      </c>
      <c r="CY93" s="265"/>
      <c r="CZ93" s="265"/>
      <c r="DA93" s="265"/>
      <c r="DB93" s="265"/>
      <c r="DC93" s="265"/>
      <c r="DD93" s="265"/>
      <c r="DE93" s="265"/>
      <c r="DF93" s="265">
        <f t="shared" si="35"/>
        <v>0</v>
      </c>
      <c r="DG93" s="253"/>
      <c r="DH93" s="243">
        <v>87</v>
      </c>
    </row>
    <row r="94" spans="1:112">
      <c r="A94" s="254"/>
      <c r="B94" s="255"/>
      <c r="C94" s="255"/>
      <c r="D94" s="255"/>
      <c r="E94" s="256"/>
      <c r="F94" s="256"/>
      <c r="G94" s="255"/>
      <c r="H94" s="255"/>
      <c r="I94" s="255"/>
      <c r="J94" s="255"/>
      <c r="K94" s="255"/>
      <c r="L94" s="255"/>
      <c r="M94" s="256"/>
      <c r="N94" s="255"/>
      <c r="O94" s="255"/>
      <c r="P94" s="255"/>
      <c r="Q94" s="255"/>
      <c r="R94" s="255"/>
      <c r="S94" s="255"/>
      <c r="T94" s="255"/>
      <c r="U94" s="255"/>
      <c r="V94" s="255"/>
      <c r="W94" s="255"/>
      <c r="X94" s="255"/>
      <c r="Y94" s="255"/>
      <c r="Z94" s="255"/>
      <c r="AA94" s="254"/>
      <c r="AB94" s="255"/>
      <c r="AC94" s="255"/>
      <c r="AD94" s="255"/>
      <c r="AE94" s="254"/>
      <c r="AF94" s="254"/>
      <c r="AG94" s="256"/>
      <c r="AH94" s="255"/>
      <c r="AI94" s="256"/>
      <c r="AJ94" s="257"/>
      <c r="AK94" s="255"/>
      <c r="AL94" s="255"/>
      <c r="AM94" s="255"/>
      <c r="AN94" s="164" t="str">
        <f t="shared" si="24"/>
        <v>-</v>
      </c>
      <c r="AO94" s="255"/>
      <c r="AP94" s="255"/>
      <c r="AQ94" s="255"/>
      <c r="AR94" s="268" t="str">
        <f t="shared" si="25"/>
        <v>-</v>
      </c>
      <c r="AS94" s="255"/>
      <c r="AT94" s="255"/>
      <c r="AU94" s="255"/>
      <c r="AV94" s="255"/>
      <c r="AW94" s="255"/>
      <c r="AX94" s="255"/>
      <c r="AY94" s="255"/>
      <c r="AZ94" s="255"/>
      <c r="BA94" s="255"/>
      <c r="BB94" s="255"/>
      <c r="BC94" s="255"/>
      <c r="BD94" s="255"/>
      <c r="BE94" s="255"/>
      <c r="BF94" s="255"/>
      <c r="BG94" s="255"/>
      <c r="BH94" s="255"/>
      <c r="BI94" s="255"/>
      <c r="BJ94" s="255"/>
      <c r="BK94" s="255"/>
      <c r="BL94" s="255"/>
      <c r="BM94" s="255"/>
      <c r="BN94" s="255"/>
      <c r="BO94" s="255"/>
      <c r="BP94" s="255"/>
      <c r="BQ94" s="255"/>
      <c r="BR94" s="258"/>
      <c r="BS94" s="259"/>
      <c r="BT94" s="255"/>
      <c r="BU94" s="255"/>
      <c r="BV94" s="255"/>
      <c r="BW94" s="255"/>
      <c r="BX94" s="255"/>
      <c r="BY94" s="255"/>
      <c r="BZ94" s="255"/>
      <c r="CA94" s="260" t="e">
        <v>#N/A</v>
      </c>
      <c r="CB94" s="260">
        <v>0</v>
      </c>
      <c r="CC94" s="260">
        <v>0</v>
      </c>
      <c r="CD94" s="261" t="s">
        <v>511</v>
      </c>
      <c r="CE94" s="261" t="s">
        <v>512</v>
      </c>
      <c r="CF94" s="261" t="s">
        <v>512</v>
      </c>
      <c r="CG94" s="261" t="s">
        <v>512</v>
      </c>
      <c r="CH94" s="262">
        <f t="shared" si="26"/>
        <v>0</v>
      </c>
      <c r="CI94" s="262">
        <f t="shared" si="27"/>
        <v>0</v>
      </c>
      <c r="CJ94" s="262">
        <f t="shared" si="28"/>
        <v>0</v>
      </c>
      <c r="CK94" s="262">
        <f t="shared" si="29"/>
        <v>0</v>
      </c>
      <c r="CL94" s="262">
        <f t="shared" si="30"/>
        <v>0</v>
      </c>
      <c r="CM94" s="262">
        <f t="shared" si="31"/>
        <v>0</v>
      </c>
      <c r="CN94" s="262">
        <f t="shared" si="32"/>
        <v>0</v>
      </c>
      <c r="CO94" s="259"/>
      <c r="CP94" s="263"/>
      <c r="CQ94" s="264"/>
      <c r="CR94" s="264"/>
      <c r="CS94" s="264"/>
      <c r="CT94" s="174" t="str">
        <f t="shared" si="33"/>
        <v>-</v>
      </c>
      <c r="CU94" s="264"/>
      <c r="CV94" s="264"/>
      <c r="CW94" s="264"/>
      <c r="CX94" s="269" t="str">
        <f t="shared" si="34"/>
        <v>-</v>
      </c>
      <c r="CY94" s="265"/>
      <c r="CZ94" s="265"/>
      <c r="DA94" s="265"/>
      <c r="DB94" s="265"/>
      <c r="DC94" s="265"/>
      <c r="DD94" s="265"/>
      <c r="DE94" s="265"/>
      <c r="DF94" s="265">
        <f t="shared" si="35"/>
        <v>0</v>
      </c>
      <c r="DG94" s="253"/>
      <c r="DH94" s="243">
        <v>88</v>
      </c>
    </row>
    <row r="95" spans="1:112">
      <c r="A95" s="254"/>
      <c r="B95" s="255"/>
      <c r="C95" s="255"/>
      <c r="D95" s="255"/>
      <c r="E95" s="256"/>
      <c r="F95" s="256"/>
      <c r="G95" s="255"/>
      <c r="H95" s="255"/>
      <c r="I95" s="255"/>
      <c r="J95" s="255"/>
      <c r="K95" s="255"/>
      <c r="L95" s="255"/>
      <c r="M95" s="256"/>
      <c r="N95" s="255"/>
      <c r="O95" s="255"/>
      <c r="P95" s="255"/>
      <c r="Q95" s="255"/>
      <c r="R95" s="255"/>
      <c r="S95" s="255"/>
      <c r="T95" s="255"/>
      <c r="U95" s="255"/>
      <c r="V95" s="255"/>
      <c r="W95" s="255"/>
      <c r="X95" s="255"/>
      <c r="Y95" s="255"/>
      <c r="Z95" s="255"/>
      <c r="AA95" s="254"/>
      <c r="AB95" s="255"/>
      <c r="AC95" s="255"/>
      <c r="AD95" s="255"/>
      <c r="AE95" s="254"/>
      <c r="AF95" s="254"/>
      <c r="AG95" s="256"/>
      <c r="AH95" s="255"/>
      <c r="AI95" s="256"/>
      <c r="AJ95" s="257"/>
      <c r="AK95" s="255"/>
      <c r="AL95" s="255"/>
      <c r="AM95" s="255"/>
      <c r="AN95" s="164" t="str">
        <f t="shared" si="24"/>
        <v>-</v>
      </c>
      <c r="AO95" s="255"/>
      <c r="AP95" s="255"/>
      <c r="AQ95" s="255"/>
      <c r="AR95" s="268" t="str">
        <f t="shared" si="25"/>
        <v>-</v>
      </c>
      <c r="AS95" s="255"/>
      <c r="AT95" s="255"/>
      <c r="AU95" s="255"/>
      <c r="AV95" s="255"/>
      <c r="AW95" s="255"/>
      <c r="AX95" s="255"/>
      <c r="AY95" s="255"/>
      <c r="AZ95" s="255"/>
      <c r="BA95" s="255"/>
      <c r="BB95" s="255"/>
      <c r="BC95" s="255"/>
      <c r="BD95" s="255"/>
      <c r="BE95" s="255"/>
      <c r="BF95" s="255"/>
      <c r="BG95" s="255"/>
      <c r="BH95" s="255"/>
      <c r="BI95" s="255"/>
      <c r="BJ95" s="255"/>
      <c r="BK95" s="255"/>
      <c r="BL95" s="255"/>
      <c r="BM95" s="255"/>
      <c r="BN95" s="255"/>
      <c r="BO95" s="255"/>
      <c r="BP95" s="255"/>
      <c r="BQ95" s="255"/>
      <c r="BR95" s="258"/>
      <c r="BS95" s="259"/>
      <c r="BT95" s="255"/>
      <c r="BU95" s="255"/>
      <c r="BV95" s="255"/>
      <c r="BW95" s="255"/>
      <c r="BX95" s="255"/>
      <c r="BY95" s="255"/>
      <c r="BZ95" s="255"/>
      <c r="CA95" s="260" t="e">
        <v>#N/A</v>
      </c>
      <c r="CB95" s="260">
        <v>0</v>
      </c>
      <c r="CC95" s="260">
        <v>0</v>
      </c>
      <c r="CD95" s="261" t="s">
        <v>511</v>
      </c>
      <c r="CE95" s="261" t="s">
        <v>512</v>
      </c>
      <c r="CF95" s="261" t="s">
        <v>512</v>
      </c>
      <c r="CG95" s="261" t="s">
        <v>512</v>
      </c>
      <c r="CH95" s="262">
        <f t="shared" si="26"/>
        <v>0</v>
      </c>
      <c r="CI95" s="262">
        <f t="shared" si="27"/>
        <v>0</v>
      </c>
      <c r="CJ95" s="262">
        <f t="shared" si="28"/>
        <v>0</v>
      </c>
      <c r="CK95" s="262">
        <f t="shared" si="29"/>
        <v>0</v>
      </c>
      <c r="CL95" s="262">
        <f t="shared" si="30"/>
        <v>0</v>
      </c>
      <c r="CM95" s="262">
        <f t="shared" si="31"/>
        <v>0</v>
      </c>
      <c r="CN95" s="262">
        <f t="shared" si="32"/>
        <v>0</v>
      </c>
      <c r="CO95" s="259"/>
      <c r="CP95" s="263"/>
      <c r="CQ95" s="264"/>
      <c r="CR95" s="264"/>
      <c r="CS95" s="264"/>
      <c r="CT95" s="174" t="str">
        <f t="shared" si="33"/>
        <v>-</v>
      </c>
      <c r="CU95" s="264"/>
      <c r="CV95" s="264"/>
      <c r="CW95" s="264"/>
      <c r="CX95" s="269" t="str">
        <f t="shared" si="34"/>
        <v>-</v>
      </c>
      <c r="CY95" s="265"/>
      <c r="CZ95" s="265"/>
      <c r="DA95" s="265"/>
      <c r="DB95" s="265"/>
      <c r="DC95" s="265"/>
      <c r="DD95" s="265"/>
      <c r="DE95" s="265"/>
      <c r="DF95" s="265">
        <f t="shared" si="35"/>
        <v>0</v>
      </c>
      <c r="DG95" s="253"/>
      <c r="DH95" s="243">
        <v>89</v>
      </c>
    </row>
    <row r="96" spans="1:112">
      <c r="A96" s="254"/>
      <c r="B96" s="255"/>
      <c r="C96" s="255"/>
      <c r="D96" s="255"/>
      <c r="E96" s="256"/>
      <c r="F96" s="256"/>
      <c r="G96" s="255"/>
      <c r="H96" s="255"/>
      <c r="I96" s="255"/>
      <c r="J96" s="255"/>
      <c r="K96" s="255"/>
      <c r="L96" s="255"/>
      <c r="M96" s="256"/>
      <c r="N96" s="255"/>
      <c r="O96" s="255"/>
      <c r="P96" s="255"/>
      <c r="Q96" s="255"/>
      <c r="R96" s="255"/>
      <c r="S96" s="255"/>
      <c r="T96" s="255"/>
      <c r="U96" s="255"/>
      <c r="V96" s="255"/>
      <c r="W96" s="255"/>
      <c r="X96" s="255"/>
      <c r="Y96" s="255"/>
      <c r="Z96" s="255"/>
      <c r="AA96" s="254"/>
      <c r="AB96" s="255"/>
      <c r="AC96" s="255"/>
      <c r="AD96" s="255"/>
      <c r="AE96" s="254"/>
      <c r="AF96" s="254"/>
      <c r="AG96" s="256"/>
      <c r="AH96" s="255"/>
      <c r="AI96" s="256"/>
      <c r="AJ96" s="257"/>
      <c r="AK96" s="255"/>
      <c r="AL96" s="255"/>
      <c r="AM96" s="255"/>
      <c r="AN96" s="164" t="str">
        <f t="shared" si="24"/>
        <v>-</v>
      </c>
      <c r="AO96" s="255"/>
      <c r="AP96" s="255"/>
      <c r="AQ96" s="255"/>
      <c r="AR96" s="268" t="str">
        <f t="shared" si="25"/>
        <v>-</v>
      </c>
      <c r="AS96" s="255"/>
      <c r="AT96" s="255"/>
      <c r="AU96" s="255"/>
      <c r="AV96" s="255"/>
      <c r="AW96" s="255"/>
      <c r="AX96" s="255"/>
      <c r="AY96" s="255"/>
      <c r="AZ96" s="255"/>
      <c r="BA96" s="255"/>
      <c r="BB96" s="255"/>
      <c r="BC96" s="255"/>
      <c r="BD96" s="255"/>
      <c r="BE96" s="255"/>
      <c r="BF96" s="255"/>
      <c r="BG96" s="255"/>
      <c r="BH96" s="255"/>
      <c r="BI96" s="255"/>
      <c r="BJ96" s="255"/>
      <c r="BK96" s="255"/>
      <c r="BL96" s="255"/>
      <c r="BM96" s="255"/>
      <c r="BN96" s="255"/>
      <c r="BO96" s="255"/>
      <c r="BP96" s="255"/>
      <c r="BQ96" s="255"/>
      <c r="BR96" s="258"/>
      <c r="BS96" s="259"/>
      <c r="BT96" s="255"/>
      <c r="BU96" s="255"/>
      <c r="BV96" s="255"/>
      <c r="BW96" s="255"/>
      <c r="BX96" s="255"/>
      <c r="BY96" s="255"/>
      <c r="BZ96" s="255"/>
      <c r="CA96" s="260" t="e">
        <v>#N/A</v>
      </c>
      <c r="CB96" s="260">
        <v>0</v>
      </c>
      <c r="CC96" s="260">
        <v>0</v>
      </c>
      <c r="CD96" s="261" t="s">
        <v>511</v>
      </c>
      <c r="CE96" s="261" t="s">
        <v>512</v>
      </c>
      <c r="CF96" s="261" t="s">
        <v>512</v>
      </c>
      <c r="CG96" s="261" t="s">
        <v>512</v>
      </c>
      <c r="CH96" s="262">
        <f t="shared" si="26"/>
        <v>0</v>
      </c>
      <c r="CI96" s="262">
        <f t="shared" si="27"/>
        <v>0</v>
      </c>
      <c r="CJ96" s="262">
        <f t="shared" si="28"/>
        <v>0</v>
      </c>
      <c r="CK96" s="262">
        <f t="shared" si="29"/>
        <v>0</v>
      </c>
      <c r="CL96" s="262">
        <f t="shared" si="30"/>
        <v>0</v>
      </c>
      <c r="CM96" s="262">
        <f t="shared" si="31"/>
        <v>0</v>
      </c>
      <c r="CN96" s="262">
        <f t="shared" si="32"/>
        <v>0</v>
      </c>
      <c r="CO96" s="259"/>
      <c r="CP96" s="263"/>
      <c r="CQ96" s="264"/>
      <c r="CR96" s="264"/>
      <c r="CS96" s="264"/>
      <c r="CT96" s="174" t="str">
        <f t="shared" si="33"/>
        <v>-</v>
      </c>
      <c r="CU96" s="264"/>
      <c r="CV96" s="264"/>
      <c r="CW96" s="264"/>
      <c r="CX96" s="269" t="str">
        <f t="shared" si="34"/>
        <v>-</v>
      </c>
      <c r="CY96" s="265"/>
      <c r="CZ96" s="265"/>
      <c r="DA96" s="265"/>
      <c r="DB96" s="265"/>
      <c r="DC96" s="265"/>
      <c r="DD96" s="265"/>
      <c r="DE96" s="265"/>
      <c r="DF96" s="265">
        <f t="shared" si="35"/>
        <v>0</v>
      </c>
      <c r="DG96" s="253"/>
      <c r="DH96" s="243">
        <v>90</v>
      </c>
    </row>
    <row r="97" spans="1:112">
      <c r="A97" s="254"/>
      <c r="B97" s="255"/>
      <c r="C97" s="255"/>
      <c r="D97" s="255"/>
      <c r="E97" s="256"/>
      <c r="F97" s="256"/>
      <c r="G97" s="255"/>
      <c r="H97" s="255"/>
      <c r="I97" s="255"/>
      <c r="J97" s="255"/>
      <c r="K97" s="255"/>
      <c r="L97" s="255"/>
      <c r="M97" s="256"/>
      <c r="N97" s="255"/>
      <c r="O97" s="255"/>
      <c r="P97" s="255"/>
      <c r="Q97" s="255"/>
      <c r="R97" s="255"/>
      <c r="S97" s="255"/>
      <c r="T97" s="255"/>
      <c r="U97" s="255"/>
      <c r="V97" s="255"/>
      <c r="W97" s="255"/>
      <c r="X97" s="255"/>
      <c r="Y97" s="255"/>
      <c r="Z97" s="255"/>
      <c r="AA97" s="254"/>
      <c r="AB97" s="255"/>
      <c r="AC97" s="255"/>
      <c r="AD97" s="255"/>
      <c r="AE97" s="254"/>
      <c r="AF97" s="254"/>
      <c r="AG97" s="256"/>
      <c r="AH97" s="255"/>
      <c r="AI97" s="256"/>
      <c r="AJ97" s="257"/>
      <c r="AK97" s="255"/>
      <c r="AL97" s="255"/>
      <c r="AM97" s="255"/>
      <c r="AN97" s="164" t="str">
        <f t="shared" si="24"/>
        <v>-</v>
      </c>
      <c r="AO97" s="255"/>
      <c r="AP97" s="255"/>
      <c r="AQ97" s="255"/>
      <c r="AR97" s="268" t="str">
        <f t="shared" si="25"/>
        <v>-</v>
      </c>
      <c r="AS97" s="255"/>
      <c r="AT97" s="255"/>
      <c r="AU97" s="255"/>
      <c r="AV97" s="255"/>
      <c r="AW97" s="255"/>
      <c r="AX97" s="255"/>
      <c r="AY97" s="255"/>
      <c r="AZ97" s="255"/>
      <c r="BA97" s="255"/>
      <c r="BB97" s="255"/>
      <c r="BC97" s="255"/>
      <c r="BD97" s="255"/>
      <c r="BE97" s="255"/>
      <c r="BF97" s="255"/>
      <c r="BG97" s="255"/>
      <c r="BH97" s="255"/>
      <c r="BI97" s="255"/>
      <c r="BJ97" s="255"/>
      <c r="BK97" s="255"/>
      <c r="BL97" s="255"/>
      <c r="BM97" s="255"/>
      <c r="BN97" s="255"/>
      <c r="BO97" s="255"/>
      <c r="BP97" s="255"/>
      <c r="BQ97" s="255"/>
      <c r="BR97" s="258"/>
      <c r="BS97" s="259"/>
      <c r="BT97" s="255"/>
      <c r="BU97" s="255"/>
      <c r="BV97" s="255"/>
      <c r="BW97" s="255"/>
      <c r="BX97" s="255"/>
      <c r="BY97" s="255"/>
      <c r="BZ97" s="255"/>
      <c r="CA97" s="260" t="e">
        <v>#N/A</v>
      </c>
      <c r="CB97" s="260">
        <v>0</v>
      </c>
      <c r="CC97" s="260">
        <v>0</v>
      </c>
      <c r="CD97" s="261" t="s">
        <v>511</v>
      </c>
      <c r="CE97" s="261" t="s">
        <v>512</v>
      </c>
      <c r="CF97" s="261" t="s">
        <v>512</v>
      </c>
      <c r="CG97" s="261" t="s">
        <v>512</v>
      </c>
      <c r="CH97" s="262">
        <f t="shared" si="26"/>
        <v>0</v>
      </c>
      <c r="CI97" s="262">
        <f t="shared" si="27"/>
        <v>0</v>
      </c>
      <c r="CJ97" s="262">
        <f t="shared" si="28"/>
        <v>0</v>
      </c>
      <c r="CK97" s="262">
        <f t="shared" si="29"/>
        <v>0</v>
      </c>
      <c r="CL97" s="262">
        <f t="shared" si="30"/>
        <v>0</v>
      </c>
      <c r="CM97" s="262">
        <f t="shared" si="31"/>
        <v>0</v>
      </c>
      <c r="CN97" s="262">
        <f t="shared" si="32"/>
        <v>0</v>
      </c>
      <c r="CO97" s="259"/>
      <c r="CP97" s="263"/>
      <c r="CQ97" s="264"/>
      <c r="CR97" s="264"/>
      <c r="CS97" s="264"/>
      <c r="CT97" s="174" t="str">
        <f t="shared" si="33"/>
        <v>-</v>
      </c>
      <c r="CU97" s="264"/>
      <c r="CV97" s="264"/>
      <c r="CW97" s="264"/>
      <c r="CX97" s="269" t="str">
        <f t="shared" si="34"/>
        <v>-</v>
      </c>
      <c r="CY97" s="265"/>
      <c r="CZ97" s="265"/>
      <c r="DA97" s="265"/>
      <c r="DB97" s="265"/>
      <c r="DC97" s="265"/>
      <c r="DD97" s="265"/>
      <c r="DE97" s="265"/>
      <c r="DF97" s="265">
        <f t="shared" si="35"/>
        <v>0</v>
      </c>
      <c r="DG97" s="253"/>
      <c r="DH97" s="243">
        <v>91</v>
      </c>
    </row>
    <row r="98" spans="1:112">
      <c r="A98" s="254"/>
      <c r="B98" s="255"/>
      <c r="C98" s="255"/>
      <c r="D98" s="255"/>
      <c r="E98" s="256"/>
      <c r="F98" s="256"/>
      <c r="G98" s="255"/>
      <c r="H98" s="255"/>
      <c r="I98" s="255"/>
      <c r="J98" s="255"/>
      <c r="K98" s="255"/>
      <c r="L98" s="255"/>
      <c r="M98" s="256"/>
      <c r="N98" s="255"/>
      <c r="O98" s="255"/>
      <c r="P98" s="255"/>
      <c r="Q98" s="255"/>
      <c r="R98" s="255"/>
      <c r="S98" s="255"/>
      <c r="T98" s="255"/>
      <c r="U98" s="255"/>
      <c r="V98" s="255"/>
      <c r="W98" s="255"/>
      <c r="X98" s="255"/>
      <c r="Y98" s="255"/>
      <c r="Z98" s="255"/>
      <c r="AA98" s="254"/>
      <c r="AB98" s="255"/>
      <c r="AC98" s="255"/>
      <c r="AD98" s="255"/>
      <c r="AE98" s="254"/>
      <c r="AF98" s="254"/>
      <c r="AG98" s="256"/>
      <c r="AH98" s="255"/>
      <c r="AI98" s="256"/>
      <c r="AJ98" s="257"/>
      <c r="AK98" s="255"/>
      <c r="AL98" s="255"/>
      <c r="AM98" s="255"/>
      <c r="AN98" s="164" t="str">
        <f t="shared" si="24"/>
        <v>-</v>
      </c>
      <c r="AO98" s="255"/>
      <c r="AP98" s="255"/>
      <c r="AQ98" s="255"/>
      <c r="AR98" s="268" t="str">
        <f t="shared" si="25"/>
        <v>-</v>
      </c>
      <c r="AS98" s="255"/>
      <c r="AT98" s="255"/>
      <c r="AU98" s="255"/>
      <c r="AV98" s="255"/>
      <c r="AW98" s="255"/>
      <c r="AX98" s="255"/>
      <c r="AY98" s="255"/>
      <c r="AZ98" s="255"/>
      <c r="BA98" s="255"/>
      <c r="BB98" s="255"/>
      <c r="BC98" s="255"/>
      <c r="BD98" s="255"/>
      <c r="BE98" s="255"/>
      <c r="BF98" s="255"/>
      <c r="BG98" s="255"/>
      <c r="BH98" s="255"/>
      <c r="BI98" s="255"/>
      <c r="BJ98" s="255"/>
      <c r="BK98" s="255"/>
      <c r="BL98" s="255"/>
      <c r="BM98" s="255"/>
      <c r="BN98" s="255"/>
      <c r="BO98" s="255"/>
      <c r="BP98" s="255"/>
      <c r="BQ98" s="255"/>
      <c r="BR98" s="258"/>
      <c r="BS98" s="259"/>
      <c r="BT98" s="255"/>
      <c r="BU98" s="255"/>
      <c r="BV98" s="255"/>
      <c r="BW98" s="255"/>
      <c r="BX98" s="255"/>
      <c r="BY98" s="255"/>
      <c r="BZ98" s="255"/>
      <c r="CA98" s="260" t="e">
        <v>#N/A</v>
      </c>
      <c r="CB98" s="260">
        <v>0</v>
      </c>
      <c r="CC98" s="260">
        <v>0</v>
      </c>
      <c r="CD98" s="261" t="s">
        <v>511</v>
      </c>
      <c r="CE98" s="261" t="s">
        <v>512</v>
      </c>
      <c r="CF98" s="261" t="s">
        <v>512</v>
      </c>
      <c r="CG98" s="261" t="s">
        <v>512</v>
      </c>
      <c r="CH98" s="262">
        <f t="shared" si="26"/>
        <v>0</v>
      </c>
      <c r="CI98" s="262">
        <f t="shared" si="27"/>
        <v>0</v>
      </c>
      <c r="CJ98" s="262">
        <f t="shared" si="28"/>
        <v>0</v>
      </c>
      <c r="CK98" s="262">
        <f t="shared" si="29"/>
        <v>0</v>
      </c>
      <c r="CL98" s="262">
        <f t="shared" si="30"/>
        <v>0</v>
      </c>
      <c r="CM98" s="262">
        <f t="shared" si="31"/>
        <v>0</v>
      </c>
      <c r="CN98" s="262">
        <f t="shared" si="32"/>
        <v>0</v>
      </c>
      <c r="CO98" s="259"/>
      <c r="CP98" s="263"/>
      <c r="CQ98" s="264"/>
      <c r="CR98" s="264"/>
      <c r="CS98" s="264"/>
      <c r="CT98" s="174" t="str">
        <f t="shared" si="33"/>
        <v>-</v>
      </c>
      <c r="CU98" s="264"/>
      <c r="CV98" s="264"/>
      <c r="CW98" s="264"/>
      <c r="CX98" s="269" t="str">
        <f t="shared" si="34"/>
        <v>-</v>
      </c>
      <c r="CY98" s="265"/>
      <c r="CZ98" s="265"/>
      <c r="DA98" s="265"/>
      <c r="DB98" s="265"/>
      <c r="DC98" s="265"/>
      <c r="DD98" s="265"/>
      <c r="DE98" s="265"/>
      <c r="DF98" s="265">
        <f t="shared" si="35"/>
        <v>0</v>
      </c>
      <c r="DG98" s="253"/>
      <c r="DH98" s="243">
        <v>92</v>
      </c>
    </row>
    <row r="99" spans="1:112">
      <c r="A99" s="254"/>
      <c r="B99" s="255"/>
      <c r="C99" s="255"/>
      <c r="D99" s="255"/>
      <c r="E99" s="256"/>
      <c r="F99" s="256"/>
      <c r="G99" s="255"/>
      <c r="H99" s="255"/>
      <c r="I99" s="255"/>
      <c r="J99" s="255"/>
      <c r="K99" s="255"/>
      <c r="L99" s="255"/>
      <c r="M99" s="256"/>
      <c r="N99" s="255"/>
      <c r="O99" s="255"/>
      <c r="P99" s="255"/>
      <c r="Q99" s="255"/>
      <c r="R99" s="255"/>
      <c r="S99" s="255"/>
      <c r="T99" s="255"/>
      <c r="U99" s="255"/>
      <c r="V99" s="255"/>
      <c r="W99" s="255"/>
      <c r="X99" s="255"/>
      <c r="Y99" s="255"/>
      <c r="Z99" s="255"/>
      <c r="AA99" s="254"/>
      <c r="AB99" s="255"/>
      <c r="AC99" s="255"/>
      <c r="AD99" s="255"/>
      <c r="AE99" s="254"/>
      <c r="AF99" s="254"/>
      <c r="AG99" s="256"/>
      <c r="AH99" s="255"/>
      <c r="AI99" s="256"/>
      <c r="AJ99" s="257"/>
      <c r="AK99" s="255"/>
      <c r="AL99" s="255"/>
      <c r="AM99" s="255"/>
      <c r="AN99" s="164" t="str">
        <f t="shared" si="24"/>
        <v>-</v>
      </c>
      <c r="AO99" s="255"/>
      <c r="AP99" s="255"/>
      <c r="AQ99" s="255"/>
      <c r="AR99" s="268" t="str">
        <f t="shared" si="25"/>
        <v>-</v>
      </c>
      <c r="AS99" s="255"/>
      <c r="AT99" s="255"/>
      <c r="AU99" s="255"/>
      <c r="AV99" s="255"/>
      <c r="AW99" s="255"/>
      <c r="AX99" s="255"/>
      <c r="AY99" s="255"/>
      <c r="AZ99" s="255"/>
      <c r="BA99" s="255"/>
      <c r="BB99" s="255"/>
      <c r="BC99" s="255"/>
      <c r="BD99" s="255"/>
      <c r="BE99" s="255"/>
      <c r="BF99" s="255"/>
      <c r="BG99" s="255"/>
      <c r="BH99" s="255"/>
      <c r="BI99" s="255"/>
      <c r="BJ99" s="255"/>
      <c r="BK99" s="255"/>
      <c r="BL99" s="255"/>
      <c r="BM99" s="255"/>
      <c r="BN99" s="255"/>
      <c r="BO99" s="255"/>
      <c r="BP99" s="255"/>
      <c r="BQ99" s="255"/>
      <c r="BR99" s="258"/>
      <c r="BS99" s="259"/>
      <c r="BT99" s="255"/>
      <c r="BU99" s="255"/>
      <c r="BV99" s="255"/>
      <c r="BW99" s="255"/>
      <c r="BX99" s="255"/>
      <c r="BY99" s="255"/>
      <c r="BZ99" s="255"/>
      <c r="CA99" s="260" t="e">
        <v>#N/A</v>
      </c>
      <c r="CB99" s="260">
        <v>0</v>
      </c>
      <c r="CC99" s="260">
        <v>0</v>
      </c>
      <c r="CD99" s="261" t="s">
        <v>511</v>
      </c>
      <c r="CE99" s="261" t="s">
        <v>512</v>
      </c>
      <c r="CF99" s="261" t="s">
        <v>512</v>
      </c>
      <c r="CG99" s="261" t="s">
        <v>512</v>
      </c>
      <c r="CH99" s="262">
        <f t="shared" si="26"/>
        <v>0</v>
      </c>
      <c r="CI99" s="262">
        <f t="shared" si="27"/>
        <v>0</v>
      </c>
      <c r="CJ99" s="262">
        <f t="shared" si="28"/>
        <v>0</v>
      </c>
      <c r="CK99" s="262">
        <f t="shared" si="29"/>
        <v>0</v>
      </c>
      <c r="CL99" s="262">
        <f t="shared" si="30"/>
        <v>0</v>
      </c>
      <c r="CM99" s="262">
        <f t="shared" si="31"/>
        <v>0</v>
      </c>
      <c r="CN99" s="262">
        <f t="shared" si="32"/>
        <v>0</v>
      </c>
      <c r="CO99" s="259"/>
      <c r="CP99" s="263"/>
      <c r="CQ99" s="264"/>
      <c r="CR99" s="264"/>
      <c r="CS99" s="264"/>
      <c r="CT99" s="174" t="str">
        <f t="shared" si="33"/>
        <v>-</v>
      </c>
      <c r="CU99" s="264"/>
      <c r="CV99" s="264"/>
      <c r="CW99" s="264"/>
      <c r="CX99" s="269" t="str">
        <f t="shared" si="34"/>
        <v>-</v>
      </c>
      <c r="CY99" s="265"/>
      <c r="CZ99" s="265"/>
      <c r="DA99" s="265"/>
      <c r="DB99" s="265"/>
      <c r="DC99" s="265"/>
      <c r="DD99" s="265"/>
      <c r="DE99" s="265"/>
      <c r="DF99" s="265">
        <f t="shared" si="35"/>
        <v>0</v>
      </c>
      <c r="DG99" s="253"/>
      <c r="DH99" s="243">
        <v>93</v>
      </c>
    </row>
    <row r="100" spans="1:112">
      <c r="A100" s="254"/>
      <c r="B100" s="255"/>
      <c r="C100" s="255"/>
      <c r="D100" s="255"/>
      <c r="E100" s="256"/>
      <c r="F100" s="256"/>
      <c r="G100" s="255"/>
      <c r="H100" s="255"/>
      <c r="I100" s="255"/>
      <c r="J100" s="255"/>
      <c r="K100" s="255"/>
      <c r="L100" s="255"/>
      <c r="M100" s="256"/>
      <c r="N100" s="255"/>
      <c r="O100" s="255"/>
      <c r="P100" s="255"/>
      <c r="Q100" s="255"/>
      <c r="R100" s="255"/>
      <c r="S100" s="255"/>
      <c r="T100" s="255"/>
      <c r="U100" s="255"/>
      <c r="V100" s="255"/>
      <c r="W100" s="255"/>
      <c r="X100" s="255"/>
      <c r="Y100" s="255"/>
      <c r="Z100" s="255"/>
      <c r="AA100" s="254"/>
      <c r="AB100" s="255"/>
      <c r="AC100" s="255"/>
      <c r="AD100" s="255"/>
      <c r="AE100" s="254"/>
      <c r="AF100" s="254"/>
      <c r="AG100" s="256"/>
      <c r="AH100" s="255"/>
      <c r="AI100" s="256"/>
      <c r="AJ100" s="257"/>
      <c r="AK100" s="255"/>
      <c r="AL100" s="255"/>
      <c r="AM100" s="255"/>
      <c r="AN100" s="164" t="str">
        <f t="shared" si="24"/>
        <v>-</v>
      </c>
      <c r="AO100" s="255"/>
      <c r="AP100" s="255"/>
      <c r="AQ100" s="255"/>
      <c r="AR100" s="268" t="str">
        <f t="shared" si="25"/>
        <v>-</v>
      </c>
      <c r="AS100" s="255"/>
      <c r="AT100" s="255"/>
      <c r="AU100" s="255"/>
      <c r="AV100" s="255"/>
      <c r="AW100" s="255"/>
      <c r="AX100" s="255"/>
      <c r="AY100" s="255"/>
      <c r="AZ100" s="255"/>
      <c r="BA100" s="255"/>
      <c r="BB100" s="255"/>
      <c r="BC100" s="255"/>
      <c r="BD100" s="255"/>
      <c r="BE100" s="255"/>
      <c r="BF100" s="255"/>
      <c r="BG100" s="255"/>
      <c r="BH100" s="255"/>
      <c r="BI100" s="255"/>
      <c r="BJ100" s="255"/>
      <c r="BK100" s="255"/>
      <c r="BL100" s="255"/>
      <c r="BM100" s="255"/>
      <c r="BN100" s="255"/>
      <c r="BO100" s="255"/>
      <c r="BP100" s="255"/>
      <c r="BQ100" s="255"/>
      <c r="BR100" s="258"/>
      <c r="BS100" s="259"/>
      <c r="BT100" s="255"/>
      <c r="BU100" s="255"/>
      <c r="BV100" s="255"/>
      <c r="BW100" s="255"/>
      <c r="BX100" s="255"/>
      <c r="BY100" s="255"/>
      <c r="BZ100" s="255"/>
      <c r="CA100" s="260" t="e">
        <v>#N/A</v>
      </c>
      <c r="CB100" s="260">
        <v>0</v>
      </c>
      <c r="CC100" s="260">
        <v>0</v>
      </c>
      <c r="CD100" s="261" t="s">
        <v>511</v>
      </c>
      <c r="CE100" s="261" t="s">
        <v>512</v>
      </c>
      <c r="CF100" s="261" t="s">
        <v>512</v>
      </c>
      <c r="CG100" s="261" t="s">
        <v>512</v>
      </c>
      <c r="CH100" s="262">
        <f t="shared" si="26"/>
        <v>0</v>
      </c>
      <c r="CI100" s="262">
        <f t="shared" si="27"/>
        <v>0</v>
      </c>
      <c r="CJ100" s="262">
        <f t="shared" si="28"/>
        <v>0</v>
      </c>
      <c r="CK100" s="262">
        <f t="shared" si="29"/>
        <v>0</v>
      </c>
      <c r="CL100" s="262">
        <f t="shared" si="30"/>
        <v>0</v>
      </c>
      <c r="CM100" s="262">
        <f t="shared" si="31"/>
        <v>0</v>
      </c>
      <c r="CN100" s="262">
        <f t="shared" si="32"/>
        <v>0</v>
      </c>
      <c r="CO100" s="259"/>
      <c r="CP100" s="263"/>
      <c r="CQ100" s="264"/>
      <c r="CR100" s="264"/>
      <c r="CS100" s="264"/>
      <c r="CT100" s="174" t="str">
        <f t="shared" si="33"/>
        <v>-</v>
      </c>
      <c r="CU100" s="264"/>
      <c r="CV100" s="264"/>
      <c r="CW100" s="264"/>
      <c r="CX100" s="269" t="str">
        <f t="shared" si="34"/>
        <v>-</v>
      </c>
      <c r="CY100" s="265"/>
      <c r="CZ100" s="265"/>
      <c r="DA100" s="265"/>
      <c r="DB100" s="265"/>
      <c r="DC100" s="265"/>
      <c r="DD100" s="265"/>
      <c r="DE100" s="265"/>
      <c r="DF100" s="265">
        <f t="shared" si="35"/>
        <v>0</v>
      </c>
      <c r="DG100" s="253"/>
      <c r="DH100" s="243">
        <v>94</v>
      </c>
    </row>
    <row r="101" spans="1:112">
      <c r="A101" s="254"/>
      <c r="B101" s="255"/>
      <c r="C101" s="255"/>
      <c r="D101" s="255"/>
      <c r="E101" s="256"/>
      <c r="F101" s="256"/>
      <c r="G101" s="255"/>
      <c r="H101" s="255"/>
      <c r="I101" s="255"/>
      <c r="J101" s="255"/>
      <c r="K101" s="255"/>
      <c r="L101" s="255"/>
      <c r="M101" s="256"/>
      <c r="N101" s="255"/>
      <c r="O101" s="255"/>
      <c r="P101" s="255"/>
      <c r="Q101" s="255"/>
      <c r="R101" s="255"/>
      <c r="S101" s="255"/>
      <c r="T101" s="255"/>
      <c r="U101" s="255"/>
      <c r="V101" s="255"/>
      <c r="W101" s="255"/>
      <c r="X101" s="255"/>
      <c r="Y101" s="255"/>
      <c r="Z101" s="255"/>
      <c r="AA101" s="254"/>
      <c r="AB101" s="255"/>
      <c r="AC101" s="255"/>
      <c r="AD101" s="255"/>
      <c r="AE101" s="254"/>
      <c r="AF101" s="254"/>
      <c r="AG101" s="256"/>
      <c r="AH101" s="255"/>
      <c r="AI101" s="256"/>
      <c r="AJ101" s="257"/>
      <c r="AK101" s="255"/>
      <c r="AL101" s="255"/>
      <c r="AM101" s="255"/>
      <c r="AN101" s="164" t="str">
        <f t="shared" si="24"/>
        <v>-</v>
      </c>
      <c r="AO101" s="255"/>
      <c r="AP101" s="255"/>
      <c r="AQ101" s="255"/>
      <c r="AR101" s="268" t="str">
        <f t="shared" si="25"/>
        <v>-</v>
      </c>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8"/>
      <c r="BS101" s="259"/>
      <c r="BT101" s="255"/>
      <c r="BU101" s="255"/>
      <c r="BV101" s="255"/>
      <c r="BW101" s="255"/>
      <c r="BX101" s="255"/>
      <c r="BY101" s="255"/>
      <c r="BZ101" s="255"/>
      <c r="CA101" s="260" t="e">
        <v>#N/A</v>
      </c>
      <c r="CB101" s="260">
        <v>0</v>
      </c>
      <c r="CC101" s="260">
        <v>0</v>
      </c>
      <c r="CD101" s="261" t="s">
        <v>511</v>
      </c>
      <c r="CE101" s="261" t="s">
        <v>512</v>
      </c>
      <c r="CF101" s="261" t="s">
        <v>512</v>
      </c>
      <c r="CG101" s="261" t="s">
        <v>512</v>
      </c>
      <c r="CH101" s="262">
        <f t="shared" si="26"/>
        <v>0</v>
      </c>
      <c r="CI101" s="262">
        <f t="shared" si="27"/>
        <v>0</v>
      </c>
      <c r="CJ101" s="262">
        <f t="shared" si="28"/>
        <v>0</v>
      </c>
      <c r="CK101" s="262">
        <f t="shared" si="29"/>
        <v>0</v>
      </c>
      <c r="CL101" s="262">
        <f t="shared" si="30"/>
        <v>0</v>
      </c>
      <c r="CM101" s="262">
        <f t="shared" si="31"/>
        <v>0</v>
      </c>
      <c r="CN101" s="262">
        <f t="shared" si="32"/>
        <v>0</v>
      </c>
      <c r="CO101" s="259"/>
      <c r="CP101" s="263"/>
      <c r="CQ101" s="264"/>
      <c r="CR101" s="264"/>
      <c r="CS101" s="264"/>
      <c r="CT101" s="174" t="str">
        <f t="shared" si="33"/>
        <v>-</v>
      </c>
      <c r="CU101" s="264"/>
      <c r="CV101" s="264"/>
      <c r="CW101" s="264"/>
      <c r="CX101" s="269" t="str">
        <f t="shared" si="34"/>
        <v>-</v>
      </c>
      <c r="CY101" s="265"/>
      <c r="CZ101" s="265"/>
      <c r="DA101" s="265"/>
      <c r="DB101" s="265"/>
      <c r="DC101" s="265"/>
      <c r="DD101" s="265"/>
      <c r="DE101" s="265"/>
      <c r="DF101" s="265">
        <f t="shared" si="35"/>
        <v>0</v>
      </c>
      <c r="DG101" s="253"/>
      <c r="DH101" s="243">
        <v>95</v>
      </c>
    </row>
    <row r="102" spans="1:112">
      <c r="A102" s="254"/>
      <c r="B102" s="255"/>
      <c r="C102" s="255"/>
      <c r="D102" s="255"/>
      <c r="E102" s="256"/>
      <c r="F102" s="256"/>
      <c r="G102" s="255"/>
      <c r="H102" s="255"/>
      <c r="I102" s="255"/>
      <c r="J102" s="255"/>
      <c r="K102" s="255"/>
      <c r="L102" s="255"/>
      <c r="M102" s="256"/>
      <c r="N102" s="255"/>
      <c r="O102" s="255"/>
      <c r="P102" s="255"/>
      <c r="Q102" s="255"/>
      <c r="R102" s="255"/>
      <c r="S102" s="255"/>
      <c r="T102" s="255"/>
      <c r="U102" s="255"/>
      <c r="V102" s="255"/>
      <c r="W102" s="255"/>
      <c r="X102" s="255"/>
      <c r="Y102" s="255"/>
      <c r="Z102" s="255"/>
      <c r="AA102" s="254"/>
      <c r="AB102" s="255"/>
      <c r="AC102" s="255"/>
      <c r="AD102" s="255"/>
      <c r="AE102" s="254"/>
      <c r="AF102" s="254"/>
      <c r="AG102" s="256"/>
      <c r="AH102" s="255"/>
      <c r="AI102" s="256"/>
      <c r="AJ102" s="257"/>
      <c r="AK102" s="255"/>
      <c r="AL102" s="255"/>
      <c r="AM102" s="255"/>
      <c r="AN102" s="164" t="str">
        <f t="shared" si="24"/>
        <v>-</v>
      </c>
      <c r="AO102" s="255"/>
      <c r="AP102" s="255"/>
      <c r="AQ102" s="255"/>
      <c r="AR102" s="268" t="str">
        <f t="shared" si="25"/>
        <v>-</v>
      </c>
      <c r="AS102" s="255"/>
      <c r="AT102" s="255"/>
      <c r="AU102" s="255"/>
      <c r="AV102" s="255"/>
      <c r="AW102" s="255"/>
      <c r="AX102" s="255"/>
      <c r="AY102" s="255"/>
      <c r="AZ102" s="255"/>
      <c r="BA102" s="255"/>
      <c r="BB102" s="255"/>
      <c r="BC102" s="255"/>
      <c r="BD102" s="255"/>
      <c r="BE102" s="255"/>
      <c r="BF102" s="255"/>
      <c r="BG102" s="255"/>
      <c r="BH102" s="255"/>
      <c r="BI102" s="255"/>
      <c r="BJ102" s="255"/>
      <c r="BK102" s="255"/>
      <c r="BL102" s="255"/>
      <c r="BM102" s="255"/>
      <c r="BN102" s="255"/>
      <c r="BO102" s="255"/>
      <c r="BP102" s="255"/>
      <c r="BQ102" s="255"/>
      <c r="BR102" s="258"/>
      <c r="BS102" s="259"/>
      <c r="BT102" s="255"/>
      <c r="BU102" s="255"/>
      <c r="BV102" s="255"/>
      <c r="BW102" s="255"/>
      <c r="BX102" s="255"/>
      <c r="BY102" s="255"/>
      <c r="BZ102" s="255"/>
      <c r="CA102" s="260" t="e">
        <v>#N/A</v>
      </c>
      <c r="CB102" s="260">
        <v>0</v>
      </c>
      <c r="CC102" s="260">
        <v>0</v>
      </c>
      <c r="CD102" s="261" t="s">
        <v>511</v>
      </c>
      <c r="CE102" s="261" t="s">
        <v>512</v>
      </c>
      <c r="CF102" s="261" t="s">
        <v>512</v>
      </c>
      <c r="CG102" s="261" t="s">
        <v>512</v>
      </c>
      <c r="CH102" s="262">
        <f t="shared" si="26"/>
        <v>0</v>
      </c>
      <c r="CI102" s="262">
        <f t="shared" si="27"/>
        <v>0</v>
      </c>
      <c r="CJ102" s="262">
        <f t="shared" si="28"/>
        <v>0</v>
      </c>
      <c r="CK102" s="262">
        <f t="shared" si="29"/>
        <v>0</v>
      </c>
      <c r="CL102" s="262">
        <f t="shared" si="30"/>
        <v>0</v>
      </c>
      <c r="CM102" s="262">
        <f t="shared" si="31"/>
        <v>0</v>
      </c>
      <c r="CN102" s="262">
        <f t="shared" si="32"/>
        <v>0</v>
      </c>
      <c r="CO102" s="259"/>
      <c r="CP102" s="263"/>
      <c r="CQ102" s="264"/>
      <c r="CR102" s="264"/>
      <c r="CS102" s="264"/>
      <c r="CT102" s="174" t="str">
        <f t="shared" si="33"/>
        <v>-</v>
      </c>
      <c r="CU102" s="264"/>
      <c r="CV102" s="264"/>
      <c r="CW102" s="264"/>
      <c r="CX102" s="269" t="str">
        <f t="shared" si="34"/>
        <v>-</v>
      </c>
      <c r="CY102" s="265"/>
      <c r="CZ102" s="265"/>
      <c r="DA102" s="265"/>
      <c r="DB102" s="265"/>
      <c r="DC102" s="265"/>
      <c r="DD102" s="265"/>
      <c r="DE102" s="265"/>
      <c r="DF102" s="265">
        <f t="shared" si="35"/>
        <v>0</v>
      </c>
      <c r="DG102" s="253"/>
      <c r="DH102" s="243">
        <v>96</v>
      </c>
    </row>
    <row r="103" spans="1:112">
      <c r="A103" s="254"/>
      <c r="B103" s="255"/>
      <c r="C103" s="255"/>
      <c r="D103" s="255"/>
      <c r="E103" s="256"/>
      <c r="F103" s="256"/>
      <c r="G103" s="255"/>
      <c r="H103" s="255"/>
      <c r="I103" s="255"/>
      <c r="J103" s="255"/>
      <c r="K103" s="255"/>
      <c r="L103" s="255"/>
      <c r="M103" s="256"/>
      <c r="N103" s="255"/>
      <c r="O103" s="255"/>
      <c r="P103" s="255"/>
      <c r="Q103" s="255"/>
      <c r="R103" s="255"/>
      <c r="S103" s="255"/>
      <c r="T103" s="255"/>
      <c r="U103" s="255"/>
      <c r="V103" s="255"/>
      <c r="W103" s="255"/>
      <c r="X103" s="255"/>
      <c r="Y103" s="255"/>
      <c r="Z103" s="255"/>
      <c r="AA103" s="254"/>
      <c r="AB103" s="255"/>
      <c r="AC103" s="255"/>
      <c r="AD103" s="255"/>
      <c r="AE103" s="254"/>
      <c r="AF103" s="254"/>
      <c r="AG103" s="256"/>
      <c r="AH103" s="255"/>
      <c r="AI103" s="256"/>
      <c r="AJ103" s="257"/>
      <c r="AK103" s="255"/>
      <c r="AL103" s="255"/>
      <c r="AM103" s="255"/>
      <c r="AN103" s="164" t="str">
        <f t="shared" ref="AN103:AN106" si="36">IF(AND(AK103=0, AL103=0, AM103=0), "-", IF(AND(AK103=0,AM103=0),(AJ103*AL103),(AJ103*(((AK103)+(AL103*4)+(AM103))/6))))</f>
        <v>-</v>
      </c>
      <c r="AO103" s="255"/>
      <c r="AP103" s="255"/>
      <c r="AQ103" s="255"/>
      <c r="AR103" s="268" t="str">
        <f t="shared" ref="AR103:AR106" si="37">IF(AND(AO103=0, AP103=0, AQ103=0), "-", IF(AND(AO103=0,AQ103=0),(AJ103*AP103),(AJ103*(((AO103)+(AP103*4)+(AQ103))/6))))</f>
        <v>-</v>
      </c>
      <c r="AS103" s="255"/>
      <c r="AT103" s="255"/>
      <c r="AU103" s="255"/>
      <c r="AV103" s="255"/>
      <c r="AW103" s="255"/>
      <c r="AX103" s="255"/>
      <c r="AY103" s="255"/>
      <c r="AZ103" s="255"/>
      <c r="BA103" s="255"/>
      <c r="BB103" s="255"/>
      <c r="BC103" s="255"/>
      <c r="BD103" s="255"/>
      <c r="BE103" s="255"/>
      <c r="BF103" s="255"/>
      <c r="BG103" s="255"/>
      <c r="BH103" s="255"/>
      <c r="BI103" s="255"/>
      <c r="BJ103" s="255"/>
      <c r="BK103" s="255"/>
      <c r="BL103" s="255"/>
      <c r="BM103" s="255"/>
      <c r="BN103" s="255"/>
      <c r="BO103" s="255"/>
      <c r="BP103" s="255"/>
      <c r="BQ103" s="255"/>
      <c r="BR103" s="258"/>
      <c r="BS103" s="259"/>
      <c r="BT103" s="255"/>
      <c r="BU103" s="255"/>
      <c r="BV103" s="255"/>
      <c r="BW103" s="255"/>
      <c r="BX103" s="255"/>
      <c r="BY103" s="255"/>
      <c r="BZ103" s="255"/>
      <c r="CA103" s="260" t="e">
        <v>#N/A</v>
      </c>
      <c r="CB103" s="260">
        <v>0</v>
      </c>
      <c r="CC103" s="260">
        <v>0</v>
      </c>
      <c r="CD103" s="261" t="s">
        <v>511</v>
      </c>
      <c r="CE103" s="261" t="s">
        <v>512</v>
      </c>
      <c r="CF103" s="261" t="s">
        <v>512</v>
      </c>
      <c r="CG103" s="261" t="s">
        <v>512</v>
      </c>
      <c r="CH103" s="262">
        <f t="shared" si="26"/>
        <v>0</v>
      </c>
      <c r="CI103" s="262">
        <f t="shared" si="27"/>
        <v>0</v>
      </c>
      <c r="CJ103" s="262">
        <f t="shared" si="28"/>
        <v>0</v>
      </c>
      <c r="CK103" s="262">
        <f t="shared" si="29"/>
        <v>0</v>
      </c>
      <c r="CL103" s="262">
        <f t="shared" si="30"/>
        <v>0</v>
      </c>
      <c r="CM103" s="262">
        <f t="shared" si="31"/>
        <v>0</v>
      </c>
      <c r="CN103" s="262">
        <f t="shared" si="32"/>
        <v>0</v>
      </c>
      <c r="CO103" s="259"/>
      <c r="CP103" s="263"/>
      <c r="CQ103" s="264"/>
      <c r="CR103" s="264"/>
      <c r="CS103" s="264"/>
      <c r="CT103" s="174" t="str">
        <f t="shared" ref="CT103:CT106" si="38">IF(AND(CQ103=0, CR103=0, CS103=0), "-", IF(AND(CQ103=0,CS103=0),(CP103*CR103),(CP103*(((CQ103)+(CR103*4)+(CS103))/6))))</f>
        <v>-</v>
      </c>
      <c r="CU103" s="264"/>
      <c r="CV103" s="264"/>
      <c r="CW103" s="264"/>
      <c r="CX103" s="269" t="str">
        <f t="shared" ref="CX103:CX106" si="39">IF(AND(CU103=0, CV103=0, CW103=0), "-", IF(AND(CU103=0,CW103=0),(CP103*CV103),(CP103*(((CU103)+(CV103*4)+(CW103))/6))))</f>
        <v>-</v>
      </c>
      <c r="CY103" s="265"/>
      <c r="CZ103" s="265"/>
      <c r="DA103" s="265"/>
      <c r="DB103" s="265"/>
      <c r="DC103" s="265"/>
      <c r="DD103" s="265"/>
      <c r="DE103" s="265"/>
      <c r="DF103" s="265">
        <f t="shared" ref="DF103:DF106" si="40">CY103*(CZ103+DA103+DB103+DC103+DD103+DE103)</f>
        <v>0</v>
      </c>
      <c r="DG103" s="253"/>
      <c r="DH103" s="243">
        <v>97</v>
      </c>
    </row>
    <row r="104" spans="1:112">
      <c r="A104" s="254"/>
      <c r="B104" s="255"/>
      <c r="C104" s="255"/>
      <c r="D104" s="255"/>
      <c r="E104" s="256"/>
      <c r="F104" s="256"/>
      <c r="G104" s="255"/>
      <c r="H104" s="255"/>
      <c r="I104" s="255"/>
      <c r="J104" s="255"/>
      <c r="K104" s="255"/>
      <c r="L104" s="255"/>
      <c r="M104" s="256"/>
      <c r="N104" s="255"/>
      <c r="O104" s="255"/>
      <c r="P104" s="255"/>
      <c r="Q104" s="255"/>
      <c r="R104" s="255"/>
      <c r="S104" s="255"/>
      <c r="T104" s="255"/>
      <c r="U104" s="255"/>
      <c r="V104" s="255"/>
      <c r="W104" s="255"/>
      <c r="X104" s="255"/>
      <c r="Y104" s="255"/>
      <c r="Z104" s="255"/>
      <c r="AA104" s="254"/>
      <c r="AB104" s="255"/>
      <c r="AC104" s="255"/>
      <c r="AD104" s="255"/>
      <c r="AE104" s="254"/>
      <c r="AF104" s="254"/>
      <c r="AG104" s="256"/>
      <c r="AH104" s="255"/>
      <c r="AI104" s="256"/>
      <c r="AJ104" s="257"/>
      <c r="AK104" s="255"/>
      <c r="AL104" s="255"/>
      <c r="AM104" s="255"/>
      <c r="AN104" s="164" t="str">
        <f t="shared" si="36"/>
        <v>-</v>
      </c>
      <c r="AO104" s="255"/>
      <c r="AP104" s="255"/>
      <c r="AQ104" s="255"/>
      <c r="AR104" s="268" t="str">
        <f t="shared" si="37"/>
        <v>-</v>
      </c>
      <c r="AS104" s="255"/>
      <c r="AT104" s="255"/>
      <c r="AU104" s="255"/>
      <c r="AV104" s="255"/>
      <c r="AW104" s="255"/>
      <c r="AX104" s="255"/>
      <c r="AY104" s="255"/>
      <c r="AZ104" s="255"/>
      <c r="BA104" s="255"/>
      <c r="BB104" s="255"/>
      <c r="BC104" s="255"/>
      <c r="BD104" s="255"/>
      <c r="BE104" s="255"/>
      <c r="BF104" s="255"/>
      <c r="BG104" s="255"/>
      <c r="BH104" s="255"/>
      <c r="BI104" s="255"/>
      <c r="BJ104" s="255"/>
      <c r="BK104" s="255"/>
      <c r="BL104" s="255"/>
      <c r="BM104" s="255"/>
      <c r="BN104" s="255"/>
      <c r="BO104" s="255"/>
      <c r="BP104" s="255"/>
      <c r="BQ104" s="255"/>
      <c r="BR104" s="258"/>
      <c r="BS104" s="259"/>
      <c r="BT104" s="255"/>
      <c r="BU104" s="255"/>
      <c r="BV104" s="255"/>
      <c r="BW104" s="255"/>
      <c r="BX104" s="255"/>
      <c r="BY104" s="255"/>
      <c r="BZ104" s="255"/>
      <c r="CA104" s="260" t="e">
        <v>#N/A</v>
      </c>
      <c r="CB104" s="260">
        <v>0</v>
      </c>
      <c r="CC104" s="260">
        <v>0</v>
      </c>
      <c r="CD104" s="261" t="s">
        <v>511</v>
      </c>
      <c r="CE104" s="261" t="s">
        <v>512</v>
      </c>
      <c r="CF104" s="261" t="s">
        <v>512</v>
      </c>
      <c r="CG104" s="261" t="s">
        <v>512</v>
      </c>
      <c r="CH104" s="262">
        <f t="shared" si="26"/>
        <v>0</v>
      </c>
      <c r="CI104" s="262">
        <f t="shared" si="27"/>
        <v>0</v>
      </c>
      <c r="CJ104" s="262">
        <f t="shared" si="28"/>
        <v>0</v>
      </c>
      <c r="CK104" s="262">
        <f t="shared" si="29"/>
        <v>0</v>
      </c>
      <c r="CL104" s="262">
        <f t="shared" si="30"/>
        <v>0</v>
      </c>
      <c r="CM104" s="262">
        <f t="shared" si="31"/>
        <v>0</v>
      </c>
      <c r="CN104" s="262">
        <f t="shared" si="32"/>
        <v>0</v>
      </c>
      <c r="CO104" s="259"/>
      <c r="CP104" s="263"/>
      <c r="CQ104" s="264"/>
      <c r="CR104" s="264"/>
      <c r="CS104" s="264"/>
      <c r="CT104" s="174" t="str">
        <f t="shared" si="38"/>
        <v>-</v>
      </c>
      <c r="CU104" s="264"/>
      <c r="CV104" s="264"/>
      <c r="CW104" s="264"/>
      <c r="CX104" s="269" t="str">
        <f t="shared" si="39"/>
        <v>-</v>
      </c>
      <c r="CY104" s="265"/>
      <c r="CZ104" s="265"/>
      <c r="DA104" s="265"/>
      <c r="DB104" s="265"/>
      <c r="DC104" s="265"/>
      <c r="DD104" s="265"/>
      <c r="DE104" s="265"/>
      <c r="DF104" s="265">
        <f t="shared" si="40"/>
        <v>0</v>
      </c>
      <c r="DG104" s="253"/>
      <c r="DH104" s="243">
        <v>98</v>
      </c>
    </row>
    <row r="105" spans="1:112">
      <c r="A105" s="254"/>
      <c r="B105" s="255"/>
      <c r="C105" s="255"/>
      <c r="D105" s="255"/>
      <c r="E105" s="256"/>
      <c r="F105" s="256"/>
      <c r="G105" s="255"/>
      <c r="H105" s="255"/>
      <c r="I105" s="255"/>
      <c r="J105" s="255"/>
      <c r="K105" s="255"/>
      <c r="L105" s="255"/>
      <c r="M105" s="256"/>
      <c r="N105" s="255"/>
      <c r="O105" s="255"/>
      <c r="P105" s="255"/>
      <c r="Q105" s="255"/>
      <c r="R105" s="255"/>
      <c r="S105" s="255"/>
      <c r="T105" s="255"/>
      <c r="U105" s="255"/>
      <c r="V105" s="255"/>
      <c r="W105" s="255"/>
      <c r="X105" s="255"/>
      <c r="Y105" s="255"/>
      <c r="Z105" s="255"/>
      <c r="AA105" s="254"/>
      <c r="AB105" s="255"/>
      <c r="AC105" s="255"/>
      <c r="AD105" s="255"/>
      <c r="AE105" s="254"/>
      <c r="AF105" s="254"/>
      <c r="AG105" s="256"/>
      <c r="AH105" s="255"/>
      <c r="AI105" s="256"/>
      <c r="AJ105" s="257"/>
      <c r="AK105" s="255"/>
      <c r="AL105" s="255"/>
      <c r="AM105" s="255"/>
      <c r="AN105" s="164" t="str">
        <f t="shared" si="36"/>
        <v>-</v>
      </c>
      <c r="AO105" s="255"/>
      <c r="AP105" s="255"/>
      <c r="AQ105" s="255"/>
      <c r="AR105" s="268" t="str">
        <f t="shared" si="37"/>
        <v>-</v>
      </c>
      <c r="AS105" s="255"/>
      <c r="AT105" s="255"/>
      <c r="AU105" s="255"/>
      <c r="AV105" s="255"/>
      <c r="AW105" s="255"/>
      <c r="AX105" s="255"/>
      <c r="AY105" s="255"/>
      <c r="AZ105" s="255"/>
      <c r="BA105" s="255"/>
      <c r="BB105" s="255"/>
      <c r="BC105" s="255"/>
      <c r="BD105" s="255"/>
      <c r="BE105" s="255"/>
      <c r="BF105" s="255"/>
      <c r="BG105" s="255"/>
      <c r="BH105" s="255"/>
      <c r="BI105" s="255"/>
      <c r="BJ105" s="255"/>
      <c r="BK105" s="255"/>
      <c r="BL105" s="255"/>
      <c r="BM105" s="255"/>
      <c r="BN105" s="255"/>
      <c r="BO105" s="255"/>
      <c r="BP105" s="255"/>
      <c r="BQ105" s="255"/>
      <c r="BR105" s="258"/>
      <c r="BS105" s="259"/>
      <c r="BT105" s="255"/>
      <c r="BU105" s="255"/>
      <c r="BV105" s="255"/>
      <c r="BW105" s="255"/>
      <c r="BX105" s="255"/>
      <c r="BY105" s="255"/>
      <c r="BZ105" s="255"/>
      <c r="CA105" s="260" t="e">
        <v>#N/A</v>
      </c>
      <c r="CB105" s="260">
        <v>0</v>
      </c>
      <c r="CC105" s="260">
        <v>0</v>
      </c>
      <c r="CD105" s="261" t="s">
        <v>511</v>
      </c>
      <c r="CE105" s="261" t="s">
        <v>512</v>
      </c>
      <c r="CF105" s="261" t="s">
        <v>512</v>
      </c>
      <c r="CG105" s="261" t="s">
        <v>512</v>
      </c>
      <c r="CH105" s="262">
        <f t="shared" si="26"/>
        <v>0</v>
      </c>
      <c r="CI105" s="262">
        <f t="shared" si="27"/>
        <v>0</v>
      </c>
      <c r="CJ105" s="262">
        <f t="shared" si="28"/>
        <v>0</v>
      </c>
      <c r="CK105" s="262">
        <f t="shared" si="29"/>
        <v>0</v>
      </c>
      <c r="CL105" s="262">
        <f t="shared" si="30"/>
        <v>0</v>
      </c>
      <c r="CM105" s="262">
        <f t="shared" si="31"/>
        <v>0</v>
      </c>
      <c r="CN105" s="262">
        <f t="shared" si="32"/>
        <v>0</v>
      </c>
      <c r="CO105" s="259"/>
      <c r="CP105" s="263"/>
      <c r="CQ105" s="264"/>
      <c r="CR105" s="264"/>
      <c r="CS105" s="264"/>
      <c r="CT105" s="174" t="str">
        <f t="shared" si="38"/>
        <v>-</v>
      </c>
      <c r="CU105" s="264"/>
      <c r="CV105" s="264"/>
      <c r="CW105" s="264"/>
      <c r="CX105" s="269" t="str">
        <f t="shared" si="39"/>
        <v>-</v>
      </c>
      <c r="CY105" s="265"/>
      <c r="CZ105" s="265"/>
      <c r="DA105" s="265"/>
      <c r="DB105" s="265"/>
      <c r="DC105" s="265"/>
      <c r="DD105" s="265"/>
      <c r="DE105" s="265"/>
      <c r="DF105" s="265">
        <f t="shared" si="40"/>
        <v>0</v>
      </c>
      <c r="DG105" s="253"/>
      <c r="DH105" s="243">
        <v>99</v>
      </c>
    </row>
    <row r="106" spans="1:112">
      <c r="A106" s="254"/>
      <c r="B106" s="255"/>
      <c r="C106" s="255"/>
      <c r="D106" s="255"/>
      <c r="E106" s="256"/>
      <c r="F106" s="256"/>
      <c r="G106" s="255"/>
      <c r="H106" s="255"/>
      <c r="I106" s="255"/>
      <c r="J106" s="255"/>
      <c r="K106" s="255"/>
      <c r="L106" s="255"/>
      <c r="M106" s="256"/>
      <c r="N106" s="255"/>
      <c r="O106" s="255"/>
      <c r="P106" s="255"/>
      <c r="Q106" s="255"/>
      <c r="R106" s="255"/>
      <c r="S106" s="255"/>
      <c r="T106" s="255"/>
      <c r="U106" s="255"/>
      <c r="V106" s="255"/>
      <c r="W106" s="255"/>
      <c r="X106" s="255"/>
      <c r="Y106" s="255"/>
      <c r="Z106" s="255"/>
      <c r="AA106" s="254"/>
      <c r="AB106" s="255"/>
      <c r="AC106" s="255"/>
      <c r="AD106" s="255"/>
      <c r="AE106" s="254"/>
      <c r="AF106" s="254"/>
      <c r="AG106" s="256"/>
      <c r="AH106" s="255"/>
      <c r="AI106" s="256"/>
      <c r="AJ106" s="257"/>
      <c r="AK106" s="255"/>
      <c r="AL106" s="255"/>
      <c r="AM106" s="255"/>
      <c r="AN106" s="164" t="str">
        <f t="shared" si="36"/>
        <v>-</v>
      </c>
      <c r="AO106" s="255"/>
      <c r="AP106" s="255"/>
      <c r="AQ106" s="255"/>
      <c r="AR106" s="268" t="str">
        <f t="shared" si="37"/>
        <v>-</v>
      </c>
      <c r="AS106" s="255"/>
      <c r="AT106" s="255"/>
      <c r="AU106" s="255"/>
      <c r="AV106" s="255"/>
      <c r="AW106" s="255"/>
      <c r="AX106" s="255"/>
      <c r="AY106" s="255"/>
      <c r="AZ106" s="255"/>
      <c r="BA106" s="255"/>
      <c r="BB106" s="255"/>
      <c r="BC106" s="255"/>
      <c r="BD106" s="255"/>
      <c r="BE106" s="255"/>
      <c r="BF106" s="255"/>
      <c r="BG106" s="255"/>
      <c r="BH106" s="255"/>
      <c r="BI106" s="255"/>
      <c r="BJ106" s="255"/>
      <c r="BK106" s="255"/>
      <c r="BL106" s="255"/>
      <c r="BM106" s="255"/>
      <c r="BN106" s="255"/>
      <c r="BO106" s="255"/>
      <c r="BP106" s="255"/>
      <c r="BQ106" s="255"/>
      <c r="BR106" s="258"/>
      <c r="BS106" s="259"/>
      <c r="BT106" s="255"/>
      <c r="BU106" s="255"/>
      <c r="BV106" s="255"/>
      <c r="BW106" s="255"/>
      <c r="BX106" s="255"/>
      <c r="BY106" s="255"/>
      <c r="BZ106" s="255"/>
      <c r="CA106" s="260" t="e">
        <v>#N/A</v>
      </c>
      <c r="CB106" s="260">
        <v>0</v>
      </c>
      <c r="CC106" s="260">
        <v>0</v>
      </c>
      <c r="CD106" s="261" t="s">
        <v>511</v>
      </c>
      <c r="CE106" s="261" t="s">
        <v>512</v>
      </c>
      <c r="CF106" s="261" t="s">
        <v>512</v>
      </c>
      <c r="CG106" s="261" t="s">
        <v>512</v>
      </c>
      <c r="CH106" s="262">
        <f t="shared" si="26"/>
        <v>0</v>
      </c>
      <c r="CI106" s="262">
        <f t="shared" si="27"/>
        <v>0</v>
      </c>
      <c r="CJ106" s="262">
        <f t="shared" si="28"/>
        <v>0</v>
      </c>
      <c r="CK106" s="262">
        <f t="shared" si="29"/>
        <v>0</v>
      </c>
      <c r="CL106" s="262">
        <f t="shared" si="30"/>
        <v>0</v>
      </c>
      <c r="CM106" s="262">
        <f t="shared" si="31"/>
        <v>0</v>
      </c>
      <c r="CN106" s="262">
        <f t="shared" si="32"/>
        <v>0</v>
      </c>
      <c r="CO106" s="259"/>
      <c r="CP106" s="263"/>
      <c r="CQ106" s="264"/>
      <c r="CR106" s="264"/>
      <c r="CS106" s="264"/>
      <c r="CT106" s="174" t="str">
        <f t="shared" si="38"/>
        <v>-</v>
      </c>
      <c r="CU106" s="264"/>
      <c r="CV106" s="264"/>
      <c r="CW106" s="264"/>
      <c r="CX106" s="269" t="str">
        <f t="shared" si="39"/>
        <v>-</v>
      </c>
      <c r="CY106" s="265"/>
      <c r="CZ106" s="265"/>
      <c r="DA106" s="265"/>
      <c r="DB106" s="265"/>
      <c r="DC106" s="265"/>
      <c r="DD106" s="265"/>
      <c r="DE106" s="265"/>
      <c r="DF106" s="265">
        <f t="shared" si="40"/>
        <v>0</v>
      </c>
      <c r="DG106" s="253"/>
      <c r="DH106" s="243">
        <v>100</v>
      </c>
    </row>
    <row r="107" spans="1:112">
      <c r="AR107" s="267"/>
      <c r="CX107" s="267"/>
    </row>
    <row r="108" spans="1:112">
      <c r="AP108" s="250" t="s">
        <v>271</v>
      </c>
      <c r="AR108" s="267">
        <f>SUM(AR7:AR106)</f>
        <v>0</v>
      </c>
      <c r="CV108" s="250" t="s">
        <v>271</v>
      </c>
      <c r="CX108" s="267">
        <f>SUM(CX7:CX106)</f>
        <v>0</v>
      </c>
    </row>
  </sheetData>
  <sheetProtection sheet="1" objects="1" scenarios="1" selectLockedCells="1"/>
  <autoFilter ref="A6:FN106" xr:uid="{00000000-0009-0000-0000-000004000000}"/>
  <mergeCells count="2">
    <mergeCell ref="AJ5:AR5"/>
    <mergeCell ref="CP5:CX5"/>
  </mergeCells>
  <conditionalFormatting sqref="AG7:AG106">
    <cfRule type="cellIs" dxfId="331" priority="1" stopIfTrue="1" operator="equal">
      <formula>#REF!</formula>
    </cfRule>
    <cfRule type="cellIs" dxfId="330" priority="2" stopIfTrue="1" operator="equal">
      <formula>#REF!</formula>
    </cfRule>
    <cfRule type="cellIs" dxfId="329" priority="3" stopIfTrue="1" operator="equal">
      <formula>#REF!</formula>
    </cfRule>
    <cfRule type="cellIs" dxfId="328" priority="4" stopIfTrue="1" operator="equal">
      <formula>#REF!</formula>
    </cfRule>
    <cfRule type="cellIs" dxfId="327" priority="5" stopIfTrue="1" operator="equal">
      <formula>#REF!</formula>
    </cfRule>
  </conditionalFormatting>
  <dataValidations count="5">
    <dataValidation type="list" allowBlank="1" showInputMessage="1" showErrorMessage="1" sqref="DB19:DE35 DB7:DE17 CY7:DA35 AF7:AF16 AG6 BN7:BN44 AS7:AS106 K6:M44 AI7:AI106 BT7:BZ106" xr:uid="{00000000-0002-0000-0400-000000000000}">
      <formula1>#REF!</formula1>
    </dataValidation>
    <dataValidation errorStyle="information" allowBlank="1" showInputMessage="1" showErrorMessage="1" sqref="Q7:Q106" xr:uid="{00000000-0002-0000-0400-000001000000}"/>
    <dataValidation type="list" errorStyle="information" allowBlank="1" showInputMessage="1" showErrorMessage="1" sqref="R7:R106" xr:uid="{00000000-0002-0000-0400-000002000000}">
      <formula1>Meenemen</formula1>
    </dataValidation>
    <dataValidation type="list" errorStyle="information" allowBlank="1" showInputMessage="1" showErrorMessage="1" sqref="S7:S106" xr:uid="{00000000-0002-0000-0400-000003000000}">
      <formula1>Kostensoort</formula1>
    </dataValidation>
    <dataValidation type="list" allowBlank="1" showInputMessage="1" showErrorMessage="1" sqref="AG7:AG106" xr:uid="{00000000-0002-0000-0400-000004000000}">
      <formula1>Risicostatus</formula1>
    </dataValidation>
  </dataValidations>
  <pageMargins left="0.70866141732283472" right="0.70866141732283472" top="0.74803149606299213" bottom="0.74803149606299213" header="0.31496062992125984" footer="0.31496062992125984"/>
  <pageSetup paperSize="8" scale="50"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3">
    <tabColor rgb="FF00B050"/>
  </sheetPr>
  <dimension ref="A1:E13"/>
  <sheetViews>
    <sheetView workbookViewId="0">
      <selection activeCell="C10" sqref="C10"/>
    </sheetView>
  </sheetViews>
  <sheetFormatPr defaultRowHeight="12.5"/>
  <cols>
    <col min="1" max="1" width="23.81640625" style="122" customWidth="1"/>
    <col min="2" max="2" width="25.7265625" style="122" customWidth="1"/>
    <col min="3" max="3" width="28.7265625" style="122" customWidth="1"/>
    <col min="4" max="4" width="10.7265625" style="122" bestFit="1" customWidth="1"/>
    <col min="5" max="5" width="9.1796875" style="122"/>
  </cols>
  <sheetData>
    <row r="1" spans="1:4" ht="46.5" customHeight="1">
      <c r="C1" s="224" t="s">
        <v>513</v>
      </c>
    </row>
    <row r="2" spans="1:4" ht="13" thickBot="1"/>
    <row r="3" spans="1:4" ht="13">
      <c r="A3" s="182" t="s">
        <v>514</v>
      </c>
      <c r="B3" s="183"/>
      <c r="C3" s="183"/>
      <c r="D3" s="184"/>
    </row>
    <row r="4" spans="1:4" ht="38.25" customHeight="1" thickBot="1">
      <c r="A4" s="185" t="s">
        <v>515</v>
      </c>
      <c r="B4" s="186" t="s">
        <v>516</v>
      </c>
      <c r="C4" s="186" t="s">
        <v>517</v>
      </c>
      <c r="D4" s="187" t="s">
        <v>271</v>
      </c>
    </row>
    <row r="5" spans="1:4" ht="29.25" customHeight="1">
      <c r="A5" s="197" t="s">
        <v>518</v>
      </c>
      <c r="B5" s="189" t="str">
        <f>IF(ISERROR(VLOOKUP(A5,'Verwerkingsblad RM'!$B$7:$B$106,1,FALSE)), "0", GETPIVOTDATA("Som van Verwachtingswaarde restgevolg Tijd",'Draaitabellen Tijd Geld'!$A$1,"Projectfase",A5))</f>
        <v>0</v>
      </c>
      <c r="C5" s="240">
        <v>0</v>
      </c>
      <c r="D5" s="190">
        <f>IF(AND(B5="-", C5=""), "0", IF(C5="", "-", B5+C5))</f>
        <v>0</v>
      </c>
    </row>
    <row r="6" spans="1:4" ht="29.25" customHeight="1">
      <c r="A6" s="198" t="s">
        <v>519</v>
      </c>
      <c r="B6" s="191" t="str">
        <f>IF(ISERROR(VLOOKUP(A6,'Verwerkingsblad RM'!$B$7:$B$106,1,FALSE)), "0", GETPIVOTDATA("Som van Verwachtingswaarde restgevolg Tijd",'Draaitabellen Tijd Geld'!$A$1,"Projectfase",A6))</f>
        <v>0</v>
      </c>
      <c r="C6" s="270">
        <v>0</v>
      </c>
      <c r="D6" s="192">
        <f t="shared" ref="D6:D11" si="0">IF(AND(B6="-", C6=""), "0", IF(C6="", "-", B6+C6))</f>
        <v>0</v>
      </c>
    </row>
    <row r="7" spans="1:4" ht="29.25" customHeight="1">
      <c r="A7" s="198" t="s">
        <v>520</v>
      </c>
      <c r="B7" s="191" t="str">
        <f>IF(ISERROR(VLOOKUP(A7,'Verwerkingsblad RM'!$B$7:$B$106,1,FALSE)), "0", GETPIVOTDATA("Som van Verwachtingswaarde restgevolg Tijd",'Draaitabellen Tijd Geld'!$A$1,"Projectfase",A7))</f>
        <v>0</v>
      </c>
      <c r="C7" s="240">
        <v>0</v>
      </c>
      <c r="D7" s="192">
        <f t="shared" si="0"/>
        <v>0</v>
      </c>
    </row>
    <row r="8" spans="1:4" ht="29.25" customHeight="1">
      <c r="A8" s="198" t="s">
        <v>521</v>
      </c>
      <c r="B8" s="191" t="str">
        <f>IF(ISERROR(VLOOKUP(A8,'Verwerkingsblad RM'!$B$7:$B$106,1,FALSE)), "0", GETPIVOTDATA("Som van Verwachtingswaarde restgevolg Tijd",'Draaitabellen Tijd Geld'!$A$1,"Projectfase",A8))</f>
        <v>0</v>
      </c>
      <c r="C8" s="240">
        <v>0</v>
      </c>
      <c r="D8" s="192">
        <f t="shared" si="0"/>
        <v>0</v>
      </c>
    </row>
    <row r="9" spans="1:4" ht="29.25" customHeight="1">
      <c r="A9" s="198" t="s">
        <v>522</v>
      </c>
      <c r="B9" s="191" t="str">
        <f>IF(ISERROR(VLOOKUP(A9,'Verwerkingsblad RM'!$B$7:$B$106,1,FALSE)), "0", GETPIVOTDATA("Som van Verwachtingswaarde restgevolg Tijd",'Draaitabellen Tijd Geld'!$A$1,"Projectfase",A9))</f>
        <v>0</v>
      </c>
      <c r="C9" s="240">
        <v>0</v>
      </c>
      <c r="D9" s="192">
        <f t="shared" si="0"/>
        <v>0</v>
      </c>
    </row>
    <row r="10" spans="1:4" ht="29.25" customHeight="1">
      <c r="A10" s="198" t="s">
        <v>523</v>
      </c>
      <c r="B10" s="191" t="str">
        <f>IF(ISERROR(VLOOKUP(A10,'Verwerkingsblad RM'!$B$7:$B$106,1,FALSE)), "0", GETPIVOTDATA("Som van Verwachtingswaarde restgevolg Tijd",'Draaitabellen Tijd Geld'!$A$1,"Projectfase",A10))</f>
        <v>0</v>
      </c>
      <c r="C10" s="240">
        <v>0</v>
      </c>
      <c r="D10" s="192">
        <f t="shared" si="0"/>
        <v>0</v>
      </c>
    </row>
    <row r="11" spans="1:4" ht="29.25" customHeight="1" thickBot="1">
      <c r="A11" s="199" t="s">
        <v>524</v>
      </c>
      <c r="B11" s="193" t="str">
        <f>IF(ISERROR(VLOOKUP(A11,'Verwerkingsblad RM'!$B$7:$B$106,1,FALSE)), "0", GETPIVOTDATA("Som van Verwachtingswaarde restgevolg Tijd",'Draaitabellen Tijd Geld'!$A$1,"Projectfase",A11))</f>
        <v>0</v>
      </c>
      <c r="C11" s="241">
        <v>0</v>
      </c>
      <c r="D11" s="194">
        <f t="shared" si="0"/>
        <v>0</v>
      </c>
    </row>
    <row r="12" spans="1:4" ht="13" thickBot="1">
      <c r="A12" s="181"/>
    </row>
    <row r="13" spans="1:4" ht="14.5" thickBot="1">
      <c r="A13" s="188" t="s">
        <v>271</v>
      </c>
      <c r="B13" s="195">
        <f>SUM(B6:B12)</f>
        <v>0</v>
      </c>
      <c r="C13" s="196">
        <f>SUM(C6:C12)</f>
        <v>0</v>
      </c>
      <c r="D13" s="200" t="str">
        <f>IF(SUM(B13:C13)-(SUM(D5:D11))=0, "-", "ONGELIJK")</f>
        <v>-</v>
      </c>
    </row>
  </sheetData>
  <sheetProtection sheet="1" objects="1" scenarios="1" selectLockedCells="1"/>
  <conditionalFormatting sqref="C5:C11">
    <cfRule type="containsBlanks" dxfId="326" priority="2">
      <formula>LEN(TRIM(C5))=0</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
    <pageSetUpPr fitToPage="1"/>
  </sheetPr>
  <dimension ref="A1:W17"/>
  <sheetViews>
    <sheetView showGridLines="0" workbookViewId="0">
      <pane xSplit="1" ySplit="1" topLeftCell="B2" activePane="bottomRight" state="frozen"/>
      <selection pane="topRight" activeCell="A50" sqref="A50"/>
      <selection pane="bottomLeft" activeCell="A50" sqref="A50"/>
      <selection pane="bottomRight" sqref="A1:XFD1048576"/>
    </sheetView>
  </sheetViews>
  <sheetFormatPr defaultRowHeight="12.5"/>
  <cols>
    <col min="1" max="1" width="12.453125" bestFit="1" customWidth="1"/>
    <col min="2" max="2" width="50.26953125" customWidth="1"/>
    <col min="3" max="3" width="10.7265625" bestFit="1" customWidth="1"/>
    <col min="4" max="4" width="9" bestFit="1" customWidth="1"/>
    <col min="5" max="5" width="8.7265625" bestFit="1" customWidth="1"/>
    <col min="6" max="6" width="12.1796875" customWidth="1"/>
  </cols>
  <sheetData>
    <row r="1" spans="1:23">
      <c r="A1" s="345" t="s">
        <v>525</v>
      </c>
      <c r="B1" s="566" t="s">
        <v>526</v>
      </c>
      <c r="C1" s="566"/>
      <c r="D1" s="566"/>
      <c r="E1" s="566"/>
      <c r="F1" s="566"/>
      <c r="G1" s="566"/>
      <c r="H1" s="566"/>
      <c r="I1" s="566"/>
      <c r="J1" s="566"/>
      <c r="K1" s="566"/>
      <c r="L1" s="566"/>
      <c r="M1" s="566"/>
      <c r="N1" s="566"/>
      <c r="O1" s="566"/>
      <c r="P1" s="566"/>
      <c r="Q1" s="566"/>
      <c r="R1" s="566"/>
      <c r="S1" s="566"/>
      <c r="T1" s="566"/>
      <c r="U1" s="566"/>
      <c r="V1" s="566"/>
      <c r="W1" s="345"/>
    </row>
    <row r="2" spans="1:23">
      <c r="A2" s="346" t="s">
        <v>527</v>
      </c>
    </row>
    <row r="3" spans="1:23" ht="22">
      <c r="I3" s="389" t="s">
        <v>528</v>
      </c>
      <c r="J3" s="567" t="s">
        <v>529</v>
      </c>
      <c r="K3" s="567"/>
      <c r="L3" s="567"/>
      <c r="M3" s="389" t="s">
        <v>530</v>
      </c>
      <c r="N3" s="389" t="s">
        <v>528</v>
      </c>
      <c r="O3" s="567" t="s">
        <v>529</v>
      </c>
      <c r="P3" s="567"/>
      <c r="Q3" s="567"/>
      <c r="R3" s="567"/>
      <c r="S3" s="567"/>
      <c r="T3" s="567"/>
      <c r="U3" s="389" t="s">
        <v>530</v>
      </c>
    </row>
    <row r="4" spans="1:23">
      <c r="I4" s="388" t="s">
        <v>317</v>
      </c>
      <c r="J4" s="565" t="s">
        <v>531</v>
      </c>
      <c r="K4" s="565"/>
      <c r="L4" s="565"/>
      <c r="M4" s="347" t="s">
        <v>532</v>
      </c>
      <c r="N4" s="388" t="s">
        <v>533</v>
      </c>
      <c r="O4" s="565" t="s">
        <v>534</v>
      </c>
      <c r="P4" s="565"/>
      <c r="Q4" s="565"/>
      <c r="R4" s="565"/>
      <c r="S4" s="565"/>
      <c r="T4" s="565"/>
      <c r="U4" s="347" t="s">
        <v>532</v>
      </c>
    </row>
    <row r="5" spans="1:23">
      <c r="I5" s="388" t="s">
        <v>535</v>
      </c>
      <c r="J5" s="565" t="s">
        <v>536</v>
      </c>
      <c r="K5" s="565"/>
      <c r="L5" s="565"/>
      <c r="M5" s="347" t="s">
        <v>532</v>
      </c>
      <c r="N5" s="388" t="s">
        <v>537</v>
      </c>
      <c r="O5" s="565" t="s">
        <v>538</v>
      </c>
      <c r="P5" s="565"/>
      <c r="Q5" s="565"/>
      <c r="R5" s="565"/>
      <c r="S5" s="565"/>
      <c r="T5" s="565"/>
      <c r="U5" s="347" t="s">
        <v>532</v>
      </c>
    </row>
    <row r="6" spans="1:23">
      <c r="I6" s="388" t="s">
        <v>539</v>
      </c>
      <c r="J6" s="565" t="s">
        <v>540</v>
      </c>
      <c r="K6" s="565"/>
      <c r="L6" s="565"/>
      <c r="M6" s="347" t="s">
        <v>532</v>
      </c>
      <c r="N6" s="388" t="s">
        <v>541</v>
      </c>
      <c r="O6" s="565" t="s">
        <v>542</v>
      </c>
      <c r="P6" s="565"/>
      <c r="Q6" s="565"/>
      <c r="R6" s="565"/>
      <c r="S6" s="565"/>
      <c r="T6" s="565"/>
      <c r="U6" s="347" t="s">
        <v>532</v>
      </c>
    </row>
    <row r="7" spans="1:23">
      <c r="I7" s="388" t="s">
        <v>543</v>
      </c>
      <c r="J7" s="565" t="s">
        <v>544</v>
      </c>
      <c r="K7" s="565"/>
      <c r="L7" s="565"/>
      <c r="M7" s="347" t="s">
        <v>532</v>
      </c>
      <c r="N7" s="388" t="s">
        <v>545</v>
      </c>
      <c r="O7" s="565" t="s">
        <v>546</v>
      </c>
      <c r="P7" s="565"/>
      <c r="Q7" s="565"/>
      <c r="R7" s="565"/>
      <c r="S7" s="565"/>
      <c r="T7" s="565"/>
      <c r="U7" s="347" t="s">
        <v>532</v>
      </c>
    </row>
    <row r="8" spans="1:23">
      <c r="I8" s="388" t="s">
        <v>547</v>
      </c>
      <c r="J8" s="565" t="s">
        <v>548</v>
      </c>
      <c r="K8" s="565"/>
      <c r="L8" s="565"/>
      <c r="M8" s="347" t="s">
        <v>532</v>
      </c>
      <c r="N8" s="388"/>
      <c r="O8" s="565" t="s">
        <v>549</v>
      </c>
      <c r="P8" s="565"/>
      <c r="Q8" s="565"/>
      <c r="R8" s="565"/>
      <c r="S8" s="565"/>
      <c r="T8" s="565"/>
      <c r="U8" s="347" t="s">
        <v>532</v>
      </c>
    </row>
    <row r="10" spans="1:23" ht="50">
      <c r="A10" s="389" t="s">
        <v>550</v>
      </c>
      <c r="B10" s="389" t="s">
        <v>551</v>
      </c>
      <c r="C10" s="389" t="s">
        <v>413</v>
      </c>
      <c r="D10" s="389" t="s">
        <v>552</v>
      </c>
      <c r="E10" s="389" t="s">
        <v>553</v>
      </c>
      <c r="F10" s="389" t="s">
        <v>554</v>
      </c>
      <c r="G10" s="389" t="s">
        <v>555</v>
      </c>
      <c r="H10" s="389" t="s">
        <v>556</v>
      </c>
      <c r="I10" s="389" t="s">
        <v>557</v>
      </c>
      <c r="J10" s="389" t="s">
        <v>558</v>
      </c>
      <c r="K10" s="389" t="s">
        <v>559</v>
      </c>
      <c r="L10" s="389" t="s">
        <v>528</v>
      </c>
      <c r="M10" s="389" t="s">
        <v>560</v>
      </c>
      <c r="N10" s="389" t="s">
        <v>561</v>
      </c>
      <c r="O10" s="389" t="s">
        <v>562</v>
      </c>
      <c r="P10" s="389" t="s">
        <v>563</v>
      </c>
      <c r="Q10" s="348" t="s">
        <v>564</v>
      </c>
      <c r="R10" s="348" t="s">
        <v>565</v>
      </c>
      <c r="S10" s="389" t="s">
        <v>566</v>
      </c>
      <c r="T10" s="389" t="s">
        <v>567</v>
      </c>
      <c r="U10" s="389" t="s">
        <v>568</v>
      </c>
      <c r="V10" s="389" t="s">
        <v>569</v>
      </c>
      <c r="W10" s="349"/>
    </row>
    <row r="11" spans="1:23" ht="44">
      <c r="A11" s="347" t="s">
        <v>570</v>
      </c>
      <c r="B11" s="347" t="s">
        <v>571</v>
      </c>
      <c r="C11" s="347" t="s">
        <v>572</v>
      </c>
      <c r="D11" s="347" t="s">
        <v>573</v>
      </c>
      <c r="E11" s="347" t="s">
        <v>574</v>
      </c>
      <c r="F11" s="347" t="s">
        <v>575</v>
      </c>
      <c r="G11" s="347" t="s">
        <v>576</v>
      </c>
      <c r="H11" s="347" t="s">
        <v>576</v>
      </c>
      <c r="I11" s="347" t="s">
        <v>576</v>
      </c>
      <c r="J11" s="347" t="s">
        <v>577</v>
      </c>
      <c r="K11" s="347" t="s">
        <v>577</v>
      </c>
      <c r="L11" s="347" t="s">
        <v>578</v>
      </c>
      <c r="M11" s="347" t="s">
        <v>577</v>
      </c>
      <c r="N11" s="347" t="s">
        <v>578</v>
      </c>
      <c r="O11" s="347" t="s">
        <v>577</v>
      </c>
      <c r="P11" s="347" t="s">
        <v>579</v>
      </c>
      <c r="Q11" s="350" t="s">
        <v>580</v>
      </c>
      <c r="R11" s="350" t="s">
        <v>580</v>
      </c>
      <c r="S11" s="347" t="s">
        <v>577</v>
      </c>
      <c r="T11" s="347" t="s">
        <v>577</v>
      </c>
      <c r="U11" s="347" t="s">
        <v>577</v>
      </c>
      <c r="V11" s="347" t="s">
        <v>581</v>
      </c>
      <c r="W11" s="349"/>
    </row>
    <row r="12" spans="1:23">
      <c r="A12" s="388"/>
      <c r="B12" s="388"/>
      <c r="C12" s="388"/>
      <c r="D12" s="388"/>
      <c r="E12" s="388"/>
      <c r="F12" s="388"/>
      <c r="G12" s="388"/>
      <c r="H12" s="388"/>
      <c r="I12" s="388"/>
      <c r="J12" s="388"/>
      <c r="K12" s="388"/>
      <c r="L12" s="388"/>
      <c r="M12" s="388"/>
      <c r="N12" s="388"/>
      <c r="O12" s="388"/>
      <c r="P12" s="351"/>
      <c r="Q12" s="351"/>
      <c r="R12" s="351"/>
      <c r="S12" s="388"/>
      <c r="T12" s="388"/>
      <c r="U12" s="388"/>
      <c r="V12" s="388"/>
      <c r="W12" s="349"/>
    </row>
    <row r="13" spans="1:23">
      <c r="A13" s="388"/>
      <c r="B13" s="388"/>
      <c r="C13" s="388"/>
      <c r="D13" s="388"/>
      <c r="E13" s="388"/>
      <c r="F13" s="388"/>
      <c r="G13" s="388"/>
      <c r="H13" s="388"/>
      <c r="I13" s="388"/>
      <c r="J13" s="388"/>
      <c r="K13" s="388"/>
      <c r="L13" s="388"/>
      <c r="M13" s="388"/>
      <c r="N13" s="388"/>
      <c r="O13" s="388"/>
      <c r="P13" s="351"/>
      <c r="Q13" s="351"/>
      <c r="R13" s="351"/>
      <c r="S13" s="388"/>
      <c r="T13" s="388"/>
      <c r="U13" s="388"/>
      <c r="V13" s="388"/>
      <c r="W13" s="349"/>
    </row>
    <row r="14" spans="1:23">
      <c r="A14" s="388"/>
      <c r="B14" s="388"/>
      <c r="C14" s="388"/>
      <c r="D14" s="388"/>
      <c r="E14" s="388"/>
      <c r="F14" s="388"/>
      <c r="G14" s="388"/>
      <c r="H14" s="388"/>
      <c r="I14" s="388"/>
      <c r="J14" s="388"/>
      <c r="K14" s="388"/>
      <c r="L14" s="388"/>
      <c r="M14" s="388"/>
      <c r="N14" s="388"/>
      <c r="O14" s="388"/>
      <c r="P14" s="351"/>
      <c r="Q14" s="351"/>
      <c r="R14" s="351"/>
      <c r="S14" s="388"/>
      <c r="T14" s="388"/>
      <c r="U14" s="388"/>
      <c r="V14" s="388"/>
      <c r="W14" s="349"/>
    </row>
    <row r="15" spans="1:23">
      <c r="A15" s="388"/>
      <c r="B15" s="388"/>
      <c r="C15" s="388"/>
      <c r="D15" s="388"/>
      <c r="E15" s="388"/>
      <c r="F15" s="388"/>
      <c r="G15" s="388"/>
      <c r="H15" s="388"/>
      <c r="I15" s="388"/>
      <c r="J15" s="388"/>
      <c r="K15" s="388"/>
      <c r="L15" s="388"/>
      <c r="M15" s="388"/>
      <c r="N15" s="388"/>
      <c r="O15" s="388"/>
      <c r="P15" s="351"/>
      <c r="Q15" s="351"/>
      <c r="R15" s="351"/>
      <c r="S15" s="388"/>
      <c r="T15" s="388"/>
      <c r="U15" s="388"/>
      <c r="V15" s="388"/>
      <c r="W15" s="349"/>
    </row>
    <row r="16" spans="1:23">
      <c r="A16" s="352"/>
      <c r="B16" s="352"/>
      <c r="C16" s="352"/>
      <c r="D16" s="352"/>
      <c r="E16" s="352"/>
      <c r="F16" s="352"/>
      <c r="G16" s="352"/>
      <c r="H16" s="352"/>
      <c r="I16" s="352"/>
      <c r="J16" s="352"/>
      <c r="K16" s="352"/>
      <c r="L16" s="352"/>
      <c r="M16" s="352"/>
      <c r="N16" s="352"/>
      <c r="O16" s="352"/>
      <c r="P16" s="353" t="s">
        <v>582</v>
      </c>
      <c r="Q16" s="354"/>
      <c r="R16" s="354"/>
      <c r="S16" s="353"/>
      <c r="T16" s="353"/>
      <c r="U16" s="353"/>
      <c r="V16" s="353" t="s">
        <v>583</v>
      </c>
    </row>
    <row r="17" spans="16:22">
      <c r="P17" s="355" t="s">
        <v>584</v>
      </c>
      <c r="Q17" s="355"/>
      <c r="R17" s="355"/>
      <c r="S17" s="355"/>
      <c r="T17" s="355"/>
      <c r="U17" s="355"/>
      <c r="V17" s="355" t="s">
        <v>585</v>
      </c>
    </row>
  </sheetData>
  <mergeCells count="13">
    <mergeCell ref="J5:L5"/>
    <mergeCell ref="O5:T5"/>
    <mergeCell ref="B1:V1"/>
    <mergeCell ref="J3:L3"/>
    <mergeCell ref="O3:T3"/>
    <mergeCell ref="J4:L4"/>
    <mergeCell ref="O4:T4"/>
    <mergeCell ref="J6:L6"/>
    <mergeCell ref="O6:T6"/>
    <mergeCell ref="J7:L7"/>
    <mergeCell ref="O7:T7"/>
    <mergeCell ref="J8:L8"/>
    <mergeCell ref="O8:T8"/>
  </mergeCells>
  <phoneticPr fontId="13" type="noConversion"/>
  <pageMargins left="0" right="0" top="0" bottom="0.35433070866141736" header="0.51181102362204722" footer="0.15748031496062992"/>
  <pageSetup paperSize="9" scale="73" fitToHeight="2" orientation="portrait" r:id="rId1"/>
  <headerFooter alignWithMargins="0">
    <oddFooter>&amp;L&amp;T
&amp;D&amp;C&amp;A
&amp;F&amp;R&amp;P/&amp;N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0"/>
  <dimension ref="A6:CX213"/>
  <sheetViews>
    <sheetView workbookViewId="0">
      <selection activeCell="D7" sqref="D7"/>
    </sheetView>
  </sheetViews>
  <sheetFormatPr defaultRowHeight="12.5"/>
  <sheetData>
    <row r="6" spans="1:102" s="116" customFormat="1" ht="65.25" customHeight="1">
      <c r="A6" s="103" t="s">
        <v>412</v>
      </c>
      <c r="B6" s="108" t="s">
        <v>515</v>
      </c>
      <c r="C6" s="108" t="s">
        <v>427</v>
      </c>
      <c r="D6" s="108" t="s">
        <v>428</v>
      </c>
      <c r="E6" s="107" t="s">
        <v>436</v>
      </c>
      <c r="F6" s="107" t="s">
        <v>294</v>
      </c>
      <c r="G6" s="107" t="s">
        <v>437</v>
      </c>
      <c r="H6" s="156" t="s">
        <v>440</v>
      </c>
      <c r="I6" s="165" t="s">
        <v>443</v>
      </c>
      <c r="J6" s="107" t="s">
        <v>445</v>
      </c>
      <c r="K6" s="160" t="s">
        <v>447</v>
      </c>
      <c r="L6" s="107" t="s">
        <v>449</v>
      </c>
      <c r="M6" s="168" t="s">
        <v>451</v>
      </c>
      <c r="N6" s="109" t="s">
        <v>469</v>
      </c>
      <c r="O6" s="110" t="s">
        <v>472</v>
      </c>
      <c r="P6" s="110" t="s">
        <v>473</v>
      </c>
      <c r="Q6" s="171" t="s">
        <v>474</v>
      </c>
      <c r="R6" s="111" t="s">
        <v>475</v>
      </c>
      <c r="S6" s="116" t="s">
        <v>476</v>
      </c>
      <c r="T6" s="172" t="s">
        <v>498</v>
      </c>
      <c r="U6" s="156" t="s">
        <v>500</v>
      </c>
      <c r="V6" s="160" t="s">
        <v>502</v>
      </c>
      <c r="W6" s="156" t="s">
        <v>504</v>
      </c>
      <c r="X6" s="168" t="s">
        <v>506</v>
      </c>
    </row>
    <row r="7" spans="1:102" s="122" customFormat="1" ht="34.5">
      <c r="A7" s="254">
        <v>1</v>
      </c>
      <c r="B7" s="255"/>
      <c r="C7" s="255"/>
      <c r="D7" s="255"/>
      <c r="E7" s="256"/>
      <c r="F7" s="256"/>
      <c r="G7" s="255"/>
      <c r="H7" s="255"/>
      <c r="I7" s="255"/>
      <c r="J7" s="255"/>
      <c r="K7" s="255"/>
      <c r="L7" s="255"/>
      <c r="M7" s="256"/>
      <c r="N7" s="255"/>
      <c r="O7" s="255"/>
      <c r="P7" s="255"/>
      <c r="Q7" s="319"/>
      <c r="R7" s="255"/>
      <c r="S7" s="255"/>
      <c r="T7" s="255"/>
      <c r="U7" s="255"/>
      <c r="V7" s="255"/>
      <c r="W7" s="255"/>
      <c r="X7" s="255"/>
      <c r="Y7" s="255"/>
      <c r="Z7" s="255"/>
      <c r="AA7" s="254"/>
      <c r="AB7" s="319"/>
      <c r="AC7" s="319"/>
      <c r="AD7" s="319"/>
      <c r="AE7" s="254"/>
      <c r="AF7" s="256"/>
      <c r="AG7" s="256"/>
      <c r="AH7" s="255"/>
      <c r="AI7" s="256"/>
      <c r="AJ7" s="257"/>
      <c r="AK7" s="255"/>
      <c r="AL7" s="255"/>
      <c r="AM7" s="255"/>
      <c r="AN7" s="164" t="str">
        <f t="shared" ref="AN7:AN38" si="0">IF(AND(AK7=0, AL7=0, AM7=0), "-", IF(AND(AK7=0,AM7=0),(AJ7*AL7),(AJ7*(((AK7)+(AL7*4)+(AM7))/6))))</f>
        <v>-</v>
      </c>
      <c r="AO7" s="255"/>
      <c r="AP7" s="255"/>
      <c r="AQ7" s="255"/>
      <c r="AR7" s="268" t="str">
        <f t="shared" ref="AR7:AR38" si="1">IF(AND(AO7=0, AP7=0, AQ7=0), "-", IF(AND(AO7=0,AQ7=0),(AJ7*AP7),(AJ7*(((AO7)+(AP7*4)+(AQ7))/6))))</f>
        <v>-</v>
      </c>
      <c r="AS7" s="255"/>
      <c r="AT7" s="255"/>
      <c r="AU7" s="255"/>
      <c r="AV7" s="255"/>
      <c r="AW7" s="255"/>
      <c r="AX7" s="255"/>
      <c r="AY7" s="255"/>
      <c r="AZ7" s="255"/>
      <c r="BA7" s="255"/>
      <c r="BB7" s="255"/>
      <c r="BC7" s="255"/>
      <c r="BD7" s="255"/>
      <c r="BE7" s="255"/>
      <c r="BF7" s="255"/>
      <c r="BG7" s="255"/>
      <c r="BH7" s="255"/>
      <c r="BI7" s="255"/>
      <c r="BJ7" s="255"/>
      <c r="BK7" s="255"/>
      <c r="BL7" s="319"/>
      <c r="BM7" s="255"/>
      <c r="BN7" s="255"/>
      <c r="BO7" s="319"/>
      <c r="BP7" s="319"/>
      <c r="BQ7" s="319"/>
      <c r="BR7" s="258"/>
      <c r="BS7" s="259"/>
      <c r="BT7" s="255"/>
      <c r="BU7" s="255"/>
      <c r="BV7" s="255"/>
      <c r="BW7" s="255"/>
      <c r="BX7" s="255"/>
      <c r="BY7" s="255"/>
      <c r="BZ7" s="255"/>
      <c r="CA7" s="260" t="e">
        <v>#N/A</v>
      </c>
      <c r="CB7" s="260">
        <v>0</v>
      </c>
      <c r="CC7" s="260">
        <v>0</v>
      </c>
      <c r="CD7" s="261" t="s">
        <v>511</v>
      </c>
      <c r="CE7" s="261" t="s">
        <v>512</v>
      </c>
      <c r="CF7" s="261" t="s">
        <v>512</v>
      </c>
      <c r="CG7" s="261" t="s">
        <v>512</v>
      </c>
      <c r="CH7" s="262">
        <f t="shared" ref="CH7:CH38" si="2">BT7*BU7</f>
        <v>0</v>
      </c>
      <c r="CI7" s="262">
        <f t="shared" ref="CI7:CI38" si="3">BT7*BV7</f>
        <v>0</v>
      </c>
      <c r="CJ7" s="262">
        <f t="shared" ref="CJ7:CJ38" si="4">BT7*BW7</f>
        <v>0</v>
      </c>
      <c r="CK7" s="262">
        <f t="shared" ref="CK7:CK38" si="5">BT7*BX7</f>
        <v>0</v>
      </c>
      <c r="CL7" s="262">
        <f t="shared" ref="CL7:CL38" si="6">BT7*BY7</f>
        <v>0</v>
      </c>
      <c r="CM7" s="262">
        <f t="shared" ref="CM7:CM38" si="7">BT7*BZ7</f>
        <v>0</v>
      </c>
      <c r="CN7" s="262">
        <f t="shared" ref="CN7:CN38" si="8">BT7*(BU7+BV7+BW7+BX7+BY7+BZ7)</f>
        <v>0</v>
      </c>
      <c r="CO7" s="259"/>
      <c r="CP7" s="263"/>
      <c r="CQ7" s="264"/>
      <c r="CR7" s="264"/>
      <c r="CS7" s="264"/>
      <c r="CT7" s="174" t="str">
        <f t="shared" ref="CT7:CT38" si="9">IF(AND(CQ7=0, CR7=0, CS7=0), "-", IF(AND(CQ7=0,CS7=0),(CP7*CR7),(CP7*(((CQ7)+(CR7*4)+(CS7))/6))))</f>
        <v>-</v>
      </c>
      <c r="CU7" s="264"/>
      <c r="CV7" s="264"/>
      <c r="CW7" s="264"/>
      <c r="CX7" s="269" t="str">
        <f t="shared" ref="CX7:CX38" si="10">IF(AND(CU7=0, CV7=0, CW7=0), "-", IF(AND(CU7=0,CW7=0),(CP7*CV7),(CP7*(((CU7)+(CV7*4)+(CW7))/6))))</f>
        <v>-</v>
      </c>
    </row>
    <row r="8" spans="1:102" s="122" customFormat="1" ht="34.5">
      <c r="A8" s="254">
        <v>2</v>
      </c>
      <c r="B8" s="255"/>
      <c r="C8" s="255"/>
      <c r="D8" s="255"/>
      <c r="E8" s="256"/>
      <c r="F8" s="256"/>
      <c r="G8" s="255"/>
      <c r="H8" s="255"/>
      <c r="I8" s="255"/>
      <c r="J8" s="255"/>
      <c r="K8" s="255"/>
      <c r="L8" s="255"/>
      <c r="M8" s="256"/>
      <c r="N8" s="255"/>
      <c r="O8" s="255"/>
      <c r="P8" s="255"/>
      <c r="Q8" s="255"/>
      <c r="R8" s="255"/>
      <c r="S8" s="255"/>
      <c r="T8" s="255"/>
      <c r="U8" s="255"/>
      <c r="V8" s="255"/>
      <c r="W8" s="255"/>
      <c r="X8" s="255"/>
      <c r="Y8" s="255"/>
      <c r="Z8" s="255"/>
      <c r="AA8" s="254"/>
      <c r="AB8" s="255"/>
      <c r="AC8" s="255"/>
      <c r="AD8" s="255"/>
      <c r="AE8" s="254"/>
      <c r="AF8" s="256"/>
      <c r="AG8" s="256"/>
      <c r="AH8" s="255"/>
      <c r="AI8" s="256"/>
      <c r="AJ8" s="257"/>
      <c r="AK8" s="255"/>
      <c r="AL8" s="255"/>
      <c r="AM8" s="255"/>
      <c r="AN8" s="164" t="str">
        <f t="shared" si="0"/>
        <v>-</v>
      </c>
      <c r="AO8" s="255"/>
      <c r="AP8" s="255"/>
      <c r="AQ8" s="255"/>
      <c r="AR8" s="268" t="str">
        <f t="shared" si="1"/>
        <v>-</v>
      </c>
      <c r="AS8" s="255"/>
      <c r="AT8" s="255"/>
      <c r="AU8" s="255"/>
      <c r="AV8" s="255"/>
      <c r="AW8" s="255"/>
      <c r="AX8" s="255"/>
      <c r="AY8" s="255"/>
      <c r="AZ8" s="255"/>
      <c r="BA8" s="255"/>
      <c r="BB8" s="255"/>
      <c r="BC8" s="255"/>
      <c r="BD8" s="255"/>
      <c r="BE8" s="255"/>
      <c r="BF8" s="255"/>
      <c r="BG8" s="255"/>
      <c r="BH8" s="255"/>
      <c r="BI8" s="255"/>
      <c r="BJ8" s="255"/>
      <c r="BK8" s="255"/>
      <c r="BL8" s="255"/>
      <c r="BM8" s="255"/>
      <c r="BN8" s="255"/>
      <c r="BO8" s="255"/>
      <c r="BP8" s="255"/>
      <c r="BQ8" s="255"/>
      <c r="BR8" s="258"/>
      <c r="BS8" s="259"/>
      <c r="BT8" s="255"/>
      <c r="BU8" s="255"/>
      <c r="BV8" s="255"/>
      <c r="BW8" s="255"/>
      <c r="BX8" s="255"/>
      <c r="BY8" s="255"/>
      <c r="BZ8" s="255"/>
      <c r="CA8" s="260" t="e">
        <v>#N/A</v>
      </c>
      <c r="CB8" s="260">
        <v>0</v>
      </c>
      <c r="CC8" s="260">
        <v>0</v>
      </c>
      <c r="CD8" s="261" t="s">
        <v>511</v>
      </c>
      <c r="CE8" s="261" t="s">
        <v>512</v>
      </c>
      <c r="CF8" s="261" t="s">
        <v>512</v>
      </c>
      <c r="CG8" s="261" t="s">
        <v>512</v>
      </c>
      <c r="CH8" s="262">
        <f t="shared" si="2"/>
        <v>0</v>
      </c>
      <c r="CI8" s="262">
        <f t="shared" si="3"/>
        <v>0</v>
      </c>
      <c r="CJ8" s="262">
        <f t="shared" si="4"/>
        <v>0</v>
      </c>
      <c r="CK8" s="262">
        <f t="shared" si="5"/>
        <v>0</v>
      </c>
      <c r="CL8" s="262">
        <f t="shared" si="6"/>
        <v>0</v>
      </c>
      <c r="CM8" s="262">
        <f t="shared" si="7"/>
        <v>0</v>
      </c>
      <c r="CN8" s="262">
        <f t="shared" si="8"/>
        <v>0</v>
      </c>
      <c r="CO8" s="259"/>
      <c r="CP8" s="263"/>
      <c r="CQ8" s="264"/>
      <c r="CR8" s="264"/>
      <c r="CS8" s="264"/>
      <c r="CT8" s="174" t="str">
        <f t="shared" si="9"/>
        <v>-</v>
      </c>
      <c r="CU8" s="264"/>
      <c r="CV8" s="264"/>
      <c r="CW8" s="264"/>
      <c r="CX8" s="269" t="str">
        <f t="shared" si="10"/>
        <v>-</v>
      </c>
    </row>
    <row r="9" spans="1:102" s="122" customFormat="1" ht="34.5">
      <c r="A9" s="254">
        <v>3</v>
      </c>
      <c r="B9" s="255"/>
      <c r="C9" s="255"/>
      <c r="D9" s="255"/>
      <c r="E9" s="256"/>
      <c r="F9" s="256"/>
      <c r="G9" s="255"/>
      <c r="H9" s="255"/>
      <c r="I9" s="255"/>
      <c r="J9" s="255"/>
      <c r="K9" s="255"/>
      <c r="L9" s="255"/>
      <c r="M9" s="256"/>
      <c r="N9" s="255"/>
      <c r="O9" s="255"/>
      <c r="P9" s="255"/>
      <c r="Q9" s="319"/>
      <c r="R9" s="255"/>
      <c r="S9" s="255"/>
      <c r="T9" s="255"/>
      <c r="U9" s="255"/>
      <c r="V9" s="255"/>
      <c r="W9" s="255"/>
      <c r="X9" s="255"/>
      <c r="Y9" s="255"/>
      <c r="Z9" s="255"/>
      <c r="AA9" s="254"/>
      <c r="AB9" s="255"/>
      <c r="AC9" s="255"/>
      <c r="AD9" s="255"/>
      <c r="AE9" s="254"/>
      <c r="AF9" s="256"/>
      <c r="AG9" s="256"/>
      <c r="AH9" s="255"/>
      <c r="AI9" s="256"/>
      <c r="AJ9" s="257"/>
      <c r="AK9" s="255"/>
      <c r="AL9" s="255"/>
      <c r="AM9" s="255"/>
      <c r="AN9" s="164" t="str">
        <f t="shared" si="0"/>
        <v>-</v>
      </c>
      <c r="AO9" s="255"/>
      <c r="AP9" s="255"/>
      <c r="AQ9" s="255"/>
      <c r="AR9" s="268" t="str">
        <f t="shared" si="1"/>
        <v>-</v>
      </c>
      <c r="AS9" s="255"/>
      <c r="AT9" s="255"/>
      <c r="AU9" s="255"/>
      <c r="AV9" s="255"/>
      <c r="AW9" s="255"/>
      <c r="AX9" s="255"/>
      <c r="AY9" s="255"/>
      <c r="AZ9" s="255"/>
      <c r="BA9" s="255"/>
      <c r="BB9" s="255"/>
      <c r="BC9" s="255"/>
      <c r="BD9" s="255"/>
      <c r="BE9" s="255"/>
      <c r="BF9" s="255"/>
      <c r="BG9" s="255"/>
      <c r="BH9" s="255"/>
      <c r="BI9" s="255"/>
      <c r="BJ9" s="255"/>
      <c r="BK9" s="255"/>
      <c r="BL9" s="255"/>
      <c r="BM9" s="255"/>
      <c r="BN9" s="255"/>
      <c r="BO9" s="255"/>
      <c r="BP9" s="255"/>
      <c r="BQ9" s="255"/>
      <c r="BR9" s="258"/>
      <c r="BS9" s="259"/>
      <c r="BT9" s="255"/>
      <c r="BU9" s="255"/>
      <c r="BV9" s="255"/>
      <c r="BW9" s="255"/>
      <c r="BX9" s="255"/>
      <c r="BY9" s="255"/>
      <c r="BZ9" s="255"/>
      <c r="CA9" s="260" t="e">
        <v>#N/A</v>
      </c>
      <c r="CB9" s="260">
        <v>0</v>
      </c>
      <c r="CC9" s="260">
        <v>0</v>
      </c>
      <c r="CD9" s="261" t="s">
        <v>511</v>
      </c>
      <c r="CE9" s="261" t="s">
        <v>512</v>
      </c>
      <c r="CF9" s="261" t="s">
        <v>512</v>
      </c>
      <c r="CG9" s="261" t="s">
        <v>512</v>
      </c>
      <c r="CH9" s="262">
        <f t="shared" si="2"/>
        <v>0</v>
      </c>
      <c r="CI9" s="262">
        <f t="shared" si="3"/>
        <v>0</v>
      </c>
      <c r="CJ9" s="262">
        <f t="shared" si="4"/>
        <v>0</v>
      </c>
      <c r="CK9" s="262">
        <f t="shared" si="5"/>
        <v>0</v>
      </c>
      <c r="CL9" s="262">
        <f t="shared" si="6"/>
        <v>0</v>
      </c>
      <c r="CM9" s="262">
        <f t="shared" si="7"/>
        <v>0</v>
      </c>
      <c r="CN9" s="262">
        <f t="shared" si="8"/>
        <v>0</v>
      </c>
      <c r="CO9" s="259"/>
      <c r="CP9" s="263"/>
      <c r="CQ9" s="264"/>
      <c r="CR9" s="264"/>
      <c r="CS9" s="264"/>
      <c r="CT9" s="174" t="str">
        <f t="shared" si="9"/>
        <v>-</v>
      </c>
      <c r="CU9" s="264"/>
      <c r="CV9" s="264"/>
      <c r="CW9" s="264"/>
      <c r="CX9" s="269" t="str">
        <f t="shared" si="10"/>
        <v>-</v>
      </c>
    </row>
    <row r="10" spans="1:102" s="122" customFormat="1" ht="34.5">
      <c r="A10" s="254">
        <v>4</v>
      </c>
      <c r="B10" s="255"/>
      <c r="C10" s="255"/>
      <c r="D10" s="255"/>
      <c r="E10" s="256"/>
      <c r="F10" s="256"/>
      <c r="G10" s="255"/>
      <c r="H10" s="255"/>
      <c r="I10" s="255"/>
      <c r="J10" s="255"/>
      <c r="K10" s="255"/>
      <c r="L10" s="255"/>
      <c r="M10" s="256"/>
      <c r="N10" s="255"/>
      <c r="O10" s="255"/>
      <c r="P10" s="255"/>
      <c r="Q10" s="319"/>
      <c r="R10" s="255"/>
      <c r="S10" s="255"/>
      <c r="T10" s="255"/>
      <c r="U10" s="255"/>
      <c r="V10" s="255"/>
      <c r="W10" s="255"/>
      <c r="X10" s="255"/>
      <c r="Y10" s="255"/>
      <c r="Z10" s="255"/>
      <c r="AA10" s="254"/>
      <c r="AB10" s="255"/>
      <c r="AC10" s="255"/>
      <c r="AD10" s="255"/>
      <c r="AE10" s="254"/>
      <c r="AF10" s="256"/>
      <c r="AG10" s="256"/>
      <c r="AH10" s="255"/>
      <c r="AI10" s="256"/>
      <c r="AJ10" s="257"/>
      <c r="AK10" s="255"/>
      <c r="AL10" s="255"/>
      <c r="AM10" s="255"/>
      <c r="AN10" s="164" t="str">
        <f t="shared" si="0"/>
        <v>-</v>
      </c>
      <c r="AO10" s="255"/>
      <c r="AP10" s="255"/>
      <c r="AQ10" s="255"/>
      <c r="AR10" s="268" t="str">
        <f t="shared" si="1"/>
        <v>-</v>
      </c>
      <c r="AS10" s="255"/>
      <c r="AT10" s="255"/>
      <c r="AU10" s="255"/>
      <c r="AV10" s="255"/>
      <c r="AW10" s="255"/>
      <c r="AX10" s="255"/>
      <c r="AY10" s="255"/>
      <c r="AZ10" s="255"/>
      <c r="BA10" s="255"/>
      <c r="BB10" s="255"/>
      <c r="BC10" s="255"/>
      <c r="BD10" s="255"/>
      <c r="BE10" s="255"/>
      <c r="BF10" s="255"/>
      <c r="BG10" s="255"/>
      <c r="BH10" s="255"/>
      <c r="BI10" s="255"/>
      <c r="BJ10" s="255"/>
      <c r="BK10" s="255"/>
      <c r="BL10" s="255"/>
      <c r="BM10" s="255"/>
      <c r="BN10" s="255"/>
      <c r="BO10" s="255"/>
      <c r="BP10" s="255"/>
      <c r="BQ10" s="255"/>
      <c r="BR10" s="258"/>
      <c r="BS10" s="259"/>
      <c r="BT10" s="255"/>
      <c r="BU10" s="255"/>
      <c r="BV10" s="255"/>
      <c r="BW10" s="255"/>
      <c r="BX10" s="255"/>
      <c r="BY10" s="255"/>
      <c r="BZ10" s="255"/>
      <c r="CA10" s="260" t="e">
        <v>#N/A</v>
      </c>
      <c r="CB10" s="260">
        <v>0</v>
      </c>
      <c r="CC10" s="260">
        <v>0</v>
      </c>
      <c r="CD10" s="261" t="s">
        <v>511</v>
      </c>
      <c r="CE10" s="261" t="s">
        <v>512</v>
      </c>
      <c r="CF10" s="261" t="s">
        <v>512</v>
      </c>
      <c r="CG10" s="261" t="s">
        <v>512</v>
      </c>
      <c r="CH10" s="262">
        <f t="shared" si="2"/>
        <v>0</v>
      </c>
      <c r="CI10" s="262">
        <f t="shared" si="3"/>
        <v>0</v>
      </c>
      <c r="CJ10" s="262">
        <f t="shared" si="4"/>
        <v>0</v>
      </c>
      <c r="CK10" s="262">
        <f t="shared" si="5"/>
        <v>0</v>
      </c>
      <c r="CL10" s="262">
        <f t="shared" si="6"/>
        <v>0</v>
      </c>
      <c r="CM10" s="262">
        <f t="shared" si="7"/>
        <v>0</v>
      </c>
      <c r="CN10" s="262">
        <f t="shared" si="8"/>
        <v>0</v>
      </c>
      <c r="CO10" s="259"/>
      <c r="CP10" s="263"/>
      <c r="CQ10" s="264"/>
      <c r="CR10" s="264"/>
      <c r="CS10" s="264"/>
      <c r="CT10" s="174" t="str">
        <f t="shared" si="9"/>
        <v>-</v>
      </c>
      <c r="CU10" s="264"/>
      <c r="CV10" s="264"/>
      <c r="CW10" s="264"/>
      <c r="CX10" s="269" t="str">
        <f t="shared" si="10"/>
        <v>-</v>
      </c>
    </row>
    <row r="11" spans="1:102" s="122" customFormat="1" ht="34.5">
      <c r="A11" s="254">
        <v>5</v>
      </c>
      <c r="B11" s="255"/>
      <c r="C11" s="255"/>
      <c r="D11" s="255"/>
      <c r="E11" s="256"/>
      <c r="F11" s="256"/>
      <c r="G11" s="255"/>
      <c r="H11" s="255"/>
      <c r="I11" s="255"/>
      <c r="J11" s="255"/>
      <c r="K11" s="255"/>
      <c r="L11" s="255"/>
      <c r="M11" s="256"/>
      <c r="N11" s="255"/>
      <c r="O11" s="255"/>
      <c r="P11" s="255"/>
      <c r="Q11" s="319"/>
      <c r="R11" s="255"/>
      <c r="S11" s="255"/>
      <c r="T11" s="255"/>
      <c r="U11" s="255"/>
      <c r="V11" s="255"/>
      <c r="W11" s="255"/>
      <c r="X11" s="255"/>
      <c r="Y11" s="255"/>
      <c r="Z11" s="255"/>
      <c r="AA11" s="254"/>
      <c r="AB11" s="255"/>
      <c r="AC11" s="255"/>
      <c r="AD11" s="255"/>
      <c r="AE11" s="254"/>
      <c r="AF11" s="256"/>
      <c r="AG11" s="256"/>
      <c r="AH11" s="255"/>
      <c r="AI11" s="256"/>
      <c r="AJ11" s="257"/>
      <c r="AK11" s="255"/>
      <c r="AL11" s="255"/>
      <c r="AM11" s="255"/>
      <c r="AN11" s="164" t="str">
        <f t="shared" si="0"/>
        <v>-</v>
      </c>
      <c r="AO11" s="255"/>
      <c r="AP11" s="255"/>
      <c r="AQ11" s="255"/>
      <c r="AR11" s="268" t="str">
        <f t="shared" si="1"/>
        <v>-</v>
      </c>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255"/>
      <c r="BP11" s="255"/>
      <c r="BQ11" s="255"/>
      <c r="BR11" s="258"/>
      <c r="BS11" s="259"/>
      <c r="BT11" s="255"/>
      <c r="BU11" s="255"/>
      <c r="BV11" s="255"/>
      <c r="BW11" s="255"/>
      <c r="BX11" s="255"/>
      <c r="BY11" s="255"/>
      <c r="BZ11" s="255"/>
      <c r="CA11" s="260" t="e">
        <v>#N/A</v>
      </c>
      <c r="CB11" s="260">
        <v>0</v>
      </c>
      <c r="CC11" s="260">
        <v>0</v>
      </c>
      <c r="CD11" s="261" t="s">
        <v>511</v>
      </c>
      <c r="CE11" s="261" t="s">
        <v>512</v>
      </c>
      <c r="CF11" s="261" t="s">
        <v>512</v>
      </c>
      <c r="CG11" s="261" t="s">
        <v>512</v>
      </c>
      <c r="CH11" s="262">
        <f t="shared" si="2"/>
        <v>0</v>
      </c>
      <c r="CI11" s="262">
        <f t="shared" si="3"/>
        <v>0</v>
      </c>
      <c r="CJ11" s="262">
        <f t="shared" si="4"/>
        <v>0</v>
      </c>
      <c r="CK11" s="262">
        <f t="shared" si="5"/>
        <v>0</v>
      </c>
      <c r="CL11" s="262">
        <f t="shared" si="6"/>
        <v>0</v>
      </c>
      <c r="CM11" s="262">
        <f t="shared" si="7"/>
        <v>0</v>
      </c>
      <c r="CN11" s="262">
        <f t="shared" si="8"/>
        <v>0</v>
      </c>
      <c r="CO11" s="259"/>
      <c r="CP11" s="263"/>
      <c r="CQ11" s="264"/>
      <c r="CR11" s="264"/>
      <c r="CS11" s="264"/>
      <c r="CT11" s="174" t="str">
        <f t="shared" si="9"/>
        <v>-</v>
      </c>
      <c r="CU11" s="264"/>
      <c r="CV11" s="264"/>
      <c r="CW11" s="264"/>
      <c r="CX11" s="269" t="str">
        <f t="shared" si="10"/>
        <v>-</v>
      </c>
    </row>
    <row r="12" spans="1:102" s="122" customFormat="1" ht="34.5">
      <c r="A12" s="254">
        <v>6</v>
      </c>
      <c r="B12" s="255"/>
      <c r="C12" s="255"/>
      <c r="D12" s="255"/>
      <c r="E12" s="256"/>
      <c r="F12" s="256"/>
      <c r="G12" s="255"/>
      <c r="H12" s="255"/>
      <c r="I12" s="255"/>
      <c r="J12" s="255"/>
      <c r="K12" s="255"/>
      <c r="L12" s="255"/>
      <c r="M12" s="256"/>
      <c r="N12" s="255"/>
      <c r="O12" s="255"/>
      <c r="P12" s="255"/>
      <c r="Q12" s="255"/>
      <c r="R12" s="255"/>
      <c r="S12" s="255"/>
      <c r="T12" s="255"/>
      <c r="U12" s="255"/>
      <c r="V12" s="255"/>
      <c r="W12" s="255"/>
      <c r="X12" s="255"/>
      <c r="Y12" s="255"/>
      <c r="Z12" s="255"/>
      <c r="AA12" s="254"/>
      <c r="AB12" s="255"/>
      <c r="AC12" s="255"/>
      <c r="AD12" s="255"/>
      <c r="AE12" s="254"/>
      <c r="AF12" s="256"/>
      <c r="AG12" s="256"/>
      <c r="AH12" s="255"/>
      <c r="AI12" s="256"/>
      <c r="AJ12" s="257"/>
      <c r="AK12" s="255"/>
      <c r="AL12" s="255"/>
      <c r="AM12" s="255"/>
      <c r="AN12" s="164" t="str">
        <f t="shared" si="0"/>
        <v>-</v>
      </c>
      <c r="AO12" s="255"/>
      <c r="AP12" s="255"/>
      <c r="AQ12" s="255"/>
      <c r="AR12" s="268" t="str">
        <f t="shared" si="1"/>
        <v>-</v>
      </c>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8"/>
      <c r="BS12" s="259"/>
      <c r="BT12" s="255"/>
      <c r="BU12" s="255"/>
      <c r="BV12" s="255"/>
      <c r="BW12" s="255"/>
      <c r="BX12" s="255"/>
      <c r="BY12" s="255"/>
      <c r="BZ12" s="255"/>
      <c r="CA12" s="260" t="e">
        <v>#N/A</v>
      </c>
      <c r="CB12" s="260">
        <v>0</v>
      </c>
      <c r="CC12" s="260">
        <v>0</v>
      </c>
      <c r="CD12" s="261" t="s">
        <v>511</v>
      </c>
      <c r="CE12" s="261" t="s">
        <v>512</v>
      </c>
      <c r="CF12" s="261" t="s">
        <v>512</v>
      </c>
      <c r="CG12" s="261" t="s">
        <v>512</v>
      </c>
      <c r="CH12" s="262">
        <f t="shared" si="2"/>
        <v>0</v>
      </c>
      <c r="CI12" s="262">
        <f t="shared" si="3"/>
        <v>0</v>
      </c>
      <c r="CJ12" s="262">
        <f t="shared" si="4"/>
        <v>0</v>
      </c>
      <c r="CK12" s="262">
        <f t="shared" si="5"/>
        <v>0</v>
      </c>
      <c r="CL12" s="262">
        <f t="shared" si="6"/>
        <v>0</v>
      </c>
      <c r="CM12" s="262">
        <f t="shared" si="7"/>
        <v>0</v>
      </c>
      <c r="CN12" s="262">
        <f t="shared" si="8"/>
        <v>0</v>
      </c>
      <c r="CO12" s="259"/>
      <c r="CP12" s="263"/>
      <c r="CQ12" s="264"/>
      <c r="CR12" s="264"/>
      <c r="CS12" s="264"/>
      <c r="CT12" s="174" t="str">
        <f t="shared" si="9"/>
        <v>-</v>
      </c>
      <c r="CU12" s="264"/>
      <c r="CV12" s="264"/>
      <c r="CW12" s="264"/>
      <c r="CX12" s="269" t="str">
        <f t="shared" si="10"/>
        <v>-</v>
      </c>
    </row>
    <row r="13" spans="1:102" s="122" customFormat="1" ht="34.5">
      <c r="A13" s="254">
        <v>7</v>
      </c>
      <c r="B13" s="255"/>
      <c r="C13" s="255"/>
      <c r="D13" s="255"/>
      <c r="E13" s="256"/>
      <c r="F13" s="256"/>
      <c r="G13" s="255"/>
      <c r="H13" s="255"/>
      <c r="I13" s="255"/>
      <c r="J13" s="255"/>
      <c r="K13" s="255"/>
      <c r="L13" s="255"/>
      <c r="M13" s="256"/>
      <c r="N13" s="255"/>
      <c r="O13" s="255"/>
      <c r="P13" s="255"/>
      <c r="Q13" s="255"/>
      <c r="R13" s="255"/>
      <c r="S13" s="255"/>
      <c r="T13" s="255"/>
      <c r="U13" s="255"/>
      <c r="V13" s="255"/>
      <c r="W13" s="255"/>
      <c r="X13" s="255"/>
      <c r="Y13" s="255"/>
      <c r="Z13" s="255"/>
      <c r="AA13" s="254"/>
      <c r="AB13" s="255"/>
      <c r="AC13" s="255"/>
      <c r="AD13" s="255"/>
      <c r="AE13" s="254"/>
      <c r="AF13" s="256"/>
      <c r="AG13" s="256"/>
      <c r="AH13" s="255"/>
      <c r="AI13" s="256"/>
      <c r="AJ13" s="257"/>
      <c r="AK13" s="255"/>
      <c r="AL13" s="255"/>
      <c r="AM13" s="255"/>
      <c r="AN13" s="164" t="str">
        <f t="shared" si="0"/>
        <v>-</v>
      </c>
      <c r="AO13" s="255"/>
      <c r="AP13" s="255"/>
      <c r="AQ13" s="255"/>
      <c r="AR13" s="268" t="str">
        <f t="shared" si="1"/>
        <v>-</v>
      </c>
      <c r="AS13" s="255"/>
      <c r="AT13" s="255"/>
      <c r="AU13" s="255"/>
      <c r="AV13" s="255"/>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8"/>
      <c r="BS13" s="259"/>
      <c r="BT13" s="255"/>
      <c r="BU13" s="255"/>
      <c r="BV13" s="255"/>
      <c r="BW13" s="255"/>
      <c r="BX13" s="255"/>
      <c r="BY13" s="255"/>
      <c r="BZ13" s="255"/>
      <c r="CA13" s="260" t="e">
        <v>#N/A</v>
      </c>
      <c r="CB13" s="260">
        <v>0</v>
      </c>
      <c r="CC13" s="260">
        <v>0</v>
      </c>
      <c r="CD13" s="261" t="s">
        <v>511</v>
      </c>
      <c r="CE13" s="261" t="s">
        <v>512</v>
      </c>
      <c r="CF13" s="261" t="s">
        <v>512</v>
      </c>
      <c r="CG13" s="261" t="s">
        <v>512</v>
      </c>
      <c r="CH13" s="262">
        <f t="shared" si="2"/>
        <v>0</v>
      </c>
      <c r="CI13" s="262">
        <f t="shared" si="3"/>
        <v>0</v>
      </c>
      <c r="CJ13" s="262">
        <f t="shared" si="4"/>
        <v>0</v>
      </c>
      <c r="CK13" s="262">
        <f t="shared" si="5"/>
        <v>0</v>
      </c>
      <c r="CL13" s="262">
        <f t="shared" si="6"/>
        <v>0</v>
      </c>
      <c r="CM13" s="262">
        <f t="shared" si="7"/>
        <v>0</v>
      </c>
      <c r="CN13" s="262">
        <f t="shared" si="8"/>
        <v>0</v>
      </c>
      <c r="CO13" s="259"/>
      <c r="CP13" s="263"/>
      <c r="CQ13" s="264"/>
      <c r="CR13" s="264"/>
      <c r="CS13" s="264"/>
      <c r="CT13" s="174" t="str">
        <f t="shared" si="9"/>
        <v>-</v>
      </c>
      <c r="CU13" s="264"/>
      <c r="CV13" s="264"/>
      <c r="CW13" s="264"/>
      <c r="CX13" s="269" t="str">
        <f t="shared" si="10"/>
        <v>-</v>
      </c>
    </row>
    <row r="14" spans="1:102" s="122" customFormat="1" ht="34.5">
      <c r="A14" s="254">
        <v>8</v>
      </c>
      <c r="B14" s="255"/>
      <c r="C14" s="255"/>
      <c r="D14" s="255"/>
      <c r="E14" s="256"/>
      <c r="F14" s="256"/>
      <c r="G14" s="255"/>
      <c r="H14" s="255"/>
      <c r="I14" s="255"/>
      <c r="J14" s="255"/>
      <c r="K14" s="255"/>
      <c r="L14" s="255"/>
      <c r="M14" s="256"/>
      <c r="N14" s="255"/>
      <c r="O14" s="255"/>
      <c r="P14" s="255"/>
      <c r="Q14" s="255"/>
      <c r="R14" s="255"/>
      <c r="S14" s="255"/>
      <c r="T14" s="255"/>
      <c r="U14" s="255"/>
      <c r="V14" s="255"/>
      <c r="W14" s="255"/>
      <c r="X14" s="255"/>
      <c r="Y14" s="255"/>
      <c r="Z14" s="255"/>
      <c r="AA14" s="254"/>
      <c r="AB14" s="255"/>
      <c r="AC14" s="255"/>
      <c r="AD14" s="255"/>
      <c r="AE14" s="254"/>
      <c r="AF14" s="256"/>
      <c r="AG14" s="256"/>
      <c r="AH14" s="255"/>
      <c r="AI14" s="256"/>
      <c r="AJ14" s="257"/>
      <c r="AK14" s="255"/>
      <c r="AL14" s="255"/>
      <c r="AM14" s="255"/>
      <c r="AN14" s="164" t="str">
        <f t="shared" si="0"/>
        <v>-</v>
      </c>
      <c r="AO14" s="255"/>
      <c r="AP14" s="255"/>
      <c r="AQ14" s="255"/>
      <c r="AR14" s="268" t="str">
        <f t="shared" si="1"/>
        <v>-</v>
      </c>
      <c r="AS14" s="255"/>
      <c r="AT14" s="255"/>
      <c r="AU14" s="255"/>
      <c r="AV14" s="255"/>
      <c r="AW14" s="255"/>
      <c r="AX14" s="255"/>
      <c r="AY14" s="255"/>
      <c r="AZ14" s="255"/>
      <c r="BA14" s="255"/>
      <c r="BB14" s="255"/>
      <c r="BC14" s="255"/>
      <c r="BD14" s="255"/>
      <c r="BE14" s="255"/>
      <c r="BF14" s="255"/>
      <c r="BG14" s="255"/>
      <c r="BH14" s="255"/>
      <c r="BI14" s="255"/>
      <c r="BJ14" s="255"/>
      <c r="BK14" s="255"/>
      <c r="BL14" s="255"/>
      <c r="BM14" s="255"/>
      <c r="BN14" s="255"/>
      <c r="BO14" s="255"/>
      <c r="BP14" s="255"/>
      <c r="BQ14" s="255"/>
      <c r="BR14" s="258"/>
      <c r="BS14" s="259"/>
      <c r="BT14" s="255"/>
      <c r="BU14" s="255"/>
      <c r="BV14" s="255"/>
      <c r="BW14" s="255"/>
      <c r="BX14" s="255"/>
      <c r="BY14" s="255"/>
      <c r="BZ14" s="255"/>
      <c r="CA14" s="260" t="e">
        <v>#N/A</v>
      </c>
      <c r="CB14" s="260">
        <v>0</v>
      </c>
      <c r="CC14" s="260">
        <v>0</v>
      </c>
      <c r="CD14" s="261" t="s">
        <v>511</v>
      </c>
      <c r="CE14" s="261" t="s">
        <v>512</v>
      </c>
      <c r="CF14" s="261" t="s">
        <v>512</v>
      </c>
      <c r="CG14" s="261" t="s">
        <v>512</v>
      </c>
      <c r="CH14" s="262">
        <f t="shared" si="2"/>
        <v>0</v>
      </c>
      <c r="CI14" s="262">
        <f t="shared" si="3"/>
        <v>0</v>
      </c>
      <c r="CJ14" s="262">
        <f t="shared" si="4"/>
        <v>0</v>
      </c>
      <c r="CK14" s="262">
        <f t="shared" si="5"/>
        <v>0</v>
      </c>
      <c r="CL14" s="262">
        <f t="shared" si="6"/>
        <v>0</v>
      </c>
      <c r="CM14" s="262">
        <f t="shared" si="7"/>
        <v>0</v>
      </c>
      <c r="CN14" s="262">
        <f t="shared" si="8"/>
        <v>0</v>
      </c>
      <c r="CO14" s="259"/>
      <c r="CP14" s="263"/>
      <c r="CQ14" s="264"/>
      <c r="CR14" s="264"/>
      <c r="CS14" s="264"/>
      <c r="CT14" s="174" t="str">
        <f t="shared" si="9"/>
        <v>-</v>
      </c>
      <c r="CU14" s="264"/>
      <c r="CV14" s="264"/>
      <c r="CW14" s="264"/>
      <c r="CX14" s="269" t="str">
        <f t="shared" si="10"/>
        <v>-</v>
      </c>
    </row>
    <row r="15" spans="1:102" s="122" customFormat="1" ht="34.5">
      <c r="A15" s="254">
        <v>9</v>
      </c>
      <c r="B15" s="255"/>
      <c r="C15" s="255"/>
      <c r="D15" s="255"/>
      <c r="E15" s="256"/>
      <c r="F15" s="256"/>
      <c r="G15" s="255"/>
      <c r="H15" s="255"/>
      <c r="I15" s="255"/>
      <c r="J15" s="255"/>
      <c r="K15" s="255"/>
      <c r="L15" s="255"/>
      <c r="M15" s="256"/>
      <c r="N15" s="255"/>
      <c r="O15" s="255"/>
      <c r="P15" s="255"/>
      <c r="Q15" s="255"/>
      <c r="R15" s="255"/>
      <c r="S15" s="255"/>
      <c r="T15" s="255"/>
      <c r="U15" s="255"/>
      <c r="V15" s="255"/>
      <c r="W15" s="255"/>
      <c r="X15" s="255"/>
      <c r="Y15" s="255"/>
      <c r="Z15" s="255"/>
      <c r="AA15" s="254"/>
      <c r="AB15" s="255"/>
      <c r="AC15" s="255"/>
      <c r="AD15" s="255"/>
      <c r="AE15" s="254"/>
      <c r="AF15" s="256"/>
      <c r="AG15" s="256"/>
      <c r="AH15" s="255"/>
      <c r="AI15" s="256"/>
      <c r="AJ15" s="257"/>
      <c r="AK15" s="255"/>
      <c r="AL15" s="255"/>
      <c r="AM15" s="255"/>
      <c r="AN15" s="164" t="str">
        <f t="shared" si="0"/>
        <v>-</v>
      </c>
      <c r="AO15" s="255"/>
      <c r="AP15" s="255"/>
      <c r="AQ15" s="255"/>
      <c r="AR15" s="268" t="str">
        <f t="shared" si="1"/>
        <v>-</v>
      </c>
      <c r="AS15" s="255"/>
      <c r="AT15" s="255"/>
      <c r="AU15" s="255"/>
      <c r="AV15" s="255"/>
      <c r="AW15" s="255"/>
      <c r="AX15" s="255"/>
      <c r="AY15" s="255"/>
      <c r="AZ15" s="255"/>
      <c r="BA15" s="255"/>
      <c r="BB15" s="255"/>
      <c r="BC15" s="255"/>
      <c r="BD15" s="255"/>
      <c r="BE15" s="255"/>
      <c r="BF15" s="255"/>
      <c r="BG15" s="255"/>
      <c r="BH15" s="255"/>
      <c r="BI15" s="255"/>
      <c r="BJ15" s="255"/>
      <c r="BK15" s="255"/>
      <c r="BL15" s="255"/>
      <c r="BM15" s="255"/>
      <c r="BN15" s="255"/>
      <c r="BO15" s="255"/>
      <c r="BP15" s="255"/>
      <c r="BQ15" s="255"/>
      <c r="BR15" s="258"/>
      <c r="BS15" s="259"/>
      <c r="BT15" s="255"/>
      <c r="BU15" s="255"/>
      <c r="BV15" s="255"/>
      <c r="BW15" s="255"/>
      <c r="BX15" s="255"/>
      <c r="BY15" s="255"/>
      <c r="BZ15" s="255"/>
      <c r="CA15" s="260" t="e">
        <v>#N/A</v>
      </c>
      <c r="CB15" s="260">
        <v>0</v>
      </c>
      <c r="CC15" s="260">
        <v>0</v>
      </c>
      <c r="CD15" s="261" t="s">
        <v>511</v>
      </c>
      <c r="CE15" s="261" t="s">
        <v>512</v>
      </c>
      <c r="CF15" s="261" t="s">
        <v>512</v>
      </c>
      <c r="CG15" s="261" t="s">
        <v>512</v>
      </c>
      <c r="CH15" s="262">
        <f t="shared" si="2"/>
        <v>0</v>
      </c>
      <c r="CI15" s="262">
        <f t="shared" si="3"/>
        <v>0</v>
      </c>
      <c r="CJ15" s="262">
        <f t="shared" si="4"/>
        <v>0</v>
      </c>
      <c r="CK15" s="262">
        <f t="shared" si="5"/>
        <v>0</v>
      </c>
      <c r="CL15" s="262">
        <f t="shared" si="6"/>
        <v>0</v>
      </c>
      <c r="CM15" s="262">
        <f t="shared" si="7"/>
        <v>0</v>
      </c>
      <c r="CN15" s="262">
        <f t="shared" si="8"/>
        <v>0</v>
      </c>
      <c r="CO15" s="259"/>
      <c r="CP15" s="263"/>
      <c r="CQ15" s="264"/>
      <c r="CR15" s="264"/>
      <c r="CS15" s="264"/>
      <c r="CT15" s="174" t="str">
        <f t="shared" si="9"/>
        <v>-</v>
      </c>
      <c r="CU15" s="264"/>
      <c r="CV15" s="264"/>
      <c r="CW15" s="264"/>
      <c r="CX15" s="269" t="str">
        <f t="shared" si="10"/>
        <v>-</v>
      </c>
    </row>
    <row r="16" spans="1:102" s="122" customFormat="1" ht="34.5">
      <c r="A16" s="254">
        <v>10</v>
      </c>
      <c r="B16" s="255"/>
      <c r="C16" s="255"/>
      <c r="D16" s="255"/>
      <c r="E16" s="256"/>
      <c r="F16" s="256"/>
      <c r="G16" s="255"/>
      <c r="H16" s="255"/>
      <c r="I16" s="255"/>
      <c r="J16" s="255"/>
      <c r="K16" s="255"/>
      <c r="L16" s="255"/>
      <c r="M16" s="256"/>
      <c r="N16" s="255"/>
      <c r="O16" s="255"/>
      <c r="P16" s="255"/>
      <c r="Q16" s="255"/>
      <c r="R16" s="255"/>
      <c r="S16" s="255"/>
      <c r="T16" s="255"/>
      <c r="U16" s="255"/>
      <c r="V16" s="255"/>
      <c r="W16" s="255"/>
      <c r="X16" s="255"/>
      <c r="Y16" s="255"/>
      <c r="Z16" s="255"/>
      <c r="AA16" s="254"/>
      <c r="AB16" s="255"/>
      <c r="AC16" s="255"/>
      <c r="AD16" s="255"/>
      <c r="AE16" s="254"/>
      <c r="AF16" s="256"/>
      <c r="AG16" s="256"/>
      <c r="AH16" s="255"/>
      <c r="AI16" s="256"/>
      <c r="AJ16" s="257"/>
      <c r="AK16" s="255"/>
      <c r="AL16" s="255"/>
      <c r="AM16" s="255"/>
      <c r="AN16" s="164" t="str">
        <f t="shared" si="0"/>
        <v>-</v>
      </c>
      <c r="AO16" s="255"/>
      <c r="AP16" s="255"/>
      <c r="AQ16" s="255"/>
      <c r="AR16" s="268" t="str">
        <f t="shared" si="1"/>
        <v>-</v>
      </c>
      <c r="AS16" s="255"/>
      <c r="AT16" s="255"/>
      <c r="AU16" s="255"/>
      <c r="AV16" s="255"/>
      <c r="AW16" s="255"/>
      <c r="AX16" s="255"/>
      <c r="AY16" s="255"/>
      <c r="AZ16" s="255"/>
      <c r="BA16" s="255"/>
      <c r="BB16" s="255"/>
      <c r="BC16" s="255"/>
      <c r="BD16" s="255"/>
      <c r="BE16" s="255"/>
      <c r="BF16" s="255"/>
      <c r="BG16" s="255"/>
      <c r="BH16" s="255"/>
      <c r="BI16" s="255"/>
      <c r="BJ16" s="255"/>
      <c r="BK16" s="255"/>
      <c r="BL16" s="255"/>
      <c r="BM16" s="255"/>
      <c r="BN16" s="255"/>
      <c r="BO16" s="255"/>
      <c r="BP16" s="255"/>
      <c r="BQ16" s="255"/>
      <c r="BR16" s="258"/>
      <c r="BS16" s="259"/>
      <c r="BT16" s="255"/>
      <c r="BU16" s="255"/>
      <c r="BV16" s="255"/>
      <c r="BW16" s="255"/>
      <c r="BX16" s="255"/>
      <c r="BY16" s="255"/>
      <c r="BZ16" s="255"/>
      <c r="CA16" s="260" t="e">
        <v>#N/A</v>
      </c>
      <c r="CB16" s="260">
        <v>0</v>
      </c>
      <c r="CC16" s="260">
        <v>0</v>
      </c>
      <c r="CD16" s="261" t="s">
        <v>511</v>
      </c>
      <c r="CE16" s="261" t="s">
        <v>512</v>
      </c>
      <c r="CF16" s="261" t="s">
        <v>512</v>
      </c>
      <c r="CG16" s="261" t="s">
        <v>512</v>
      </c>
      <c r="CH16" s="262">
        <f t="shared" si="2"/>
        <v>0</v>
      </c>
      <c r="CI16" s="262">
        <f t="shared" si="3"/>
        <v>0</v>
      </c>
      <c r="CJ16" s="262">
        <f t="shared" si="4"/>
        <v>0</v>
      </c>
      <c r="CK16" s="262">
        <f t="shared" si="5"/>
        <v>0</v>
      </c>
      <c r="CL16" s="262">
        <f t="shared" si="6"/>
        <v>0</v>
      </c>
      <c r="CM16" s="262">
        <f t="shared" si="7"/>
        <v>0</v>
      </c>
      <c r="CN16" s="262">
        <f t="shared" si="8"/>
        <v>0</v>
      </c>
      <c r="CO16" s="259"/>
      <c r="CP16" s="263"/>
      <c r="CQ16" s="264"/>
      <c r="CR16" s="264"/>
      <c r="CS16" s="264"/>
      <c r="CT16" s="174" t="str">
        <f t="shared" si="9"/>
        <v>-</v>
      </c>
      <c r="CU16" s="264"/>
      <c r="CV16" s="264"/>
      <c r="CW16" s="264"/>
      <c r="CX16" s="269" t="str">
        <f t="shared" si="10"/>
        <v>-</v>
      </c>
    </row>
    <row r="17" spans="1:102" s="122" customFormat="1" ht="34.5">
      <c r="A17" s="254">
        <v>11</v>
      </c>
      <c r="B17" s="255"/>
      <c r="C17" s="255"/>
      <c r="D17" s="255"/>
      <c r="E17" s="256"/>
      <c r="F17" s="256"/>
      <c r="G17" s="255"/>
      <c r="H17" s="255"/>
      <c r="I17" s="255"/>
      <c r="J17" s="255"/>
      <c r="K17" s="255"/>
      <c r="L17" s="255"/>
      <c r="M17" s="256"/>
      <c r="N17" s="255"/>
      <c r="O17" s="255"/>
      <c r="P17" s="255"/>
      <c r="Q17" s="255"/>
      <c r="R17" s="255"/>
      <c r="S17" s="255"/>
      <c r="T17" s="255"/>
      <c r="U17" s="255"/>
      <c r="V17" s="255"/>
      <c r="W17" s="255"/>
      <c r="X17" s="255"/>
      <c r="Y17" s="255"/>
      <c r="Z17" s="255"/>
      <c r="AA17" s="254"/>
      <c r="AB17" s="255"/>
      <c r="AC17" s="255"/>
      <c r="AD17" s="255"/>
      <c r="AE17" s="254"/>
      <c r="AF17" s="254"/>
      <c r="AG17" s="256"/>
      <c r="AH17" s="255"/>
      <c r="AI17" s="256"/>
      <c r="AJ17" s="257"/>
      <c r="AK17" s="255"/>
      <c r="AL17" s="255"/>
      <c r="AM17" s="255"/>
      <c r="AN17" s="164" t="str">
        <f t="shared" si="0"/>
        <v>-</v>
      </c>
      <c r="AO17" s="255"/>
      <c r="AP17" s="255"/>
      <c r="AQ17" s="255"/>
      <c r="AR17" s="268" t="str">
        <f t="shared" si="1"/>
        <v>-</v>
      </c>
      <c r="AS17" s="255"/>
      <c r="AT17" s="255"/>
      <c r="AU17" s="255"/>
      <c r="AV17" s="255"/>
      <c r="AW17" s="255"/>
      <c r="AX17" s="255"/>
      <c r="AY17" s="255"/>
      <c r="AZ17" s="255"/>
      <c r="BA17" s="255"/>
      <c r="BB17" s="255"/>
      <c r="BC17" s="255"/>
      <c r="BD17" s="255"/>
      <c r="BE17" s="255"/>
      <c r="BF17" s="255"/>
      <c r="BG17" s="255"/>
      <c r="BH17" s="255"/>
      <c r="BI17" s="255"/>
      <c r="BJ17" s="255"/>
      <c r="BK17" s="255"/>
      <c r="BL17" s="255"/>
      <c r="BM17" s="255"/>
      <c r="BN17" s="255"/>
      <c r="BO17" s="255"/>
      <c r="BP17" s="255"/>
      <c r="BQ17" s="255"/>
      <c r="BR17" s="258"/>
      <c r="BS17" s="259"/>
      <c r="BT17" s="255"/>
      <c r="BU17" s="255"/>
      <c r="BV17" s="255"/>
      <c r="BW17" s="255"/>
      <c r="BX17" s="255"/>
      <c r="BY17" s="255"/>
      <c r="BZ17" s="255"/>
      <c r="CA17" s="260" t="e">
        <v>#N/A</v>
      </c>
      <c r="CB17" s="260">
        <v>0</v>
      </c>
      <c r="CC17" s="260">
        <v>0</v>
      </c>
      <c r="CD17" s="261" t="s">
        <v>511</v>
      </c>
      <c r="CE17" s="261" t="s">
        <v>512</v>
      </c>
      <c r="CF17" s="261" t="s">
        <v>512</v>
      </c>
      <c r="CG17" s="261" t="s">
        <v>512</v>
      </c>
      <c r="CH17" s="262">
        <f t="shared" si="2"/>
        <v>0</v>
      </c>
      <c r="CI17" s="262">
        <f t="shared" si="3"/>
        <v>0</v>
      </c>
      <c r="CJ17" s="262">
        <f t="shared" si="4"/>
        <v>0</v>
      </c>
      <c r="CK17" s="262">
        <f t="shared" si="5"/>
        <v>0</v>
      </c>
      <c r="CL17" s="262">
        <f t="shared" si="6"/>
        <v>0</v>
      </c>
      <c r="CM17" s="262">
        <f t="shared" si="7"/>
        <v>0</v>
      </c>
      <c r="CN17" s="262">
        <f t="shared" si="8"/>
        <v>0</v>
      </c>
      <c r="CO17" s="259"/>
      <c r="CP17" s="263"/>
      <c r="CQ17" s="264"/>
      <c r="CR17" s="264"/>
      <c r="CS17" s="264"/>
      <c r="CT17" s="174" t="str">
        <f t="shared" si="9"/>
        <v>-</v>
      </c>
      <c r="CU17" s="264"/>
      <c r="CV17" s="264"/>
      <c r="CW17" s="264"/>
      <c r="CX17" s="269" t="str">
        <f t="shared" si="10"/>
        <v>-</v>
      </c>
    </row>
    <row r="18" spans="1:102" s="122" customFormat="1" ht="34.5">
      <c r="A18" s="254">
        <v>12</v>
      </c>
      <c r="B18" s="255"/>
      <c r="C18" s="255"/>
      <c r="D18" s="255"/>
      <c r="E18" s="256"/>
      <c r="F18" s="256"/>
      <c r="G18" s="255"/>
      <c r="H18" s="255"/>
      <c r="I18" s="255"/>
      <c r="J18" s="255"/>
      <c r="K18" s="255"/>
      <c r="L18" s="255"/>
      <c r="M18" s="256"/>
      <c r="N18" s="255"/>
      <c r="O18" s="255"/>
      <c r="P18" s="255"/>
      <c r="Q18" s="255"/>
      <c r="R18" s="255"/>
      <c r="S18" s="255"/>
      <c r="T18" s="255"/>
      <c r="U18" s="255"/>
      <c r="V18" s="255"/>
      <c r="W18" s="255"/>
      <c r="X18" s="255"/>
      <c r="Y18" s="255"/>
      <c r="Z18" s="255"/>
      <c r="AA18" s="254"/>
      <c r="AB18" s="255"/>
      <c r="AC18" s="255"/>
      <c r="AD18" s="255"/>
      <c r="AE18" s="254"/>
      <c r="AF18" s="254"/>
      <c r="AG18" s="256"/>
      <c r="AH18" s="255"/>
      <c r="AI18" s="256"/>
      <c r="AJ18" s="257"/>
      <c r="AK18" s="255"/>
      <c r="AL18" s="255"/>
      <c r="AM18" s="255"/>
      <c r="AN18" s="164" t="str">
        <f t="shared" si="0"/>
        <v>-</v>
      </c>
      <c r="AO18" s="255"/>
      <c r="AP18" s="255"/>
      <c r="AQ18" s="255"/>
      <c r="AR18" s="268" t="str">
        <f t="shared" si="1"/>
        <v>-</v>
      </c>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8"/>
      <c r="BS18" s="259"/>
      <c r="BT18" s="255"/>
      <c r="BU18" s="255"/>
      <c r="BV18" s="255"/>
      <c r="BW18" s="255"/>
      <c r="BX18" s="255"/>
      <c r="BY18" s="255"/>
      <c r="BZ18" s="255"/>
      <c r="CA18" s="260" t="e">
        <v>#N/A</v>
      </c>
      <c r="CB18" s="260">
        <v>0</v>
      </c>
      <c r="CC18" s="260">
        <v>0</v>
      </c>
      <c r="CD18" s="261" t="s">
        <v>511</v>
      </c>
      <c r="CE18" s="261" t="s">
        <v>512</v>
      </c>
      <c r="CF18" s="261" t="s">
        <v>512</v>
      </c>
      <c r="CG18" s="261" t="s">
        <v>512</v>
      </c>
      <c r="CH18" s="262">
        <f t="shared" si="2"/>
        <v>0</v>
      </c>
      <c r="CI18" s="262">
        <f t="shared" si="3"/>
        <v>0</v>
      </c>
      <c r="CJ18" s="262">
        <f t="shared" si="4"/>
        <v>0</v>
      </c>
      <c r="CK18" s="262">
        <f t="shared" si="5"/>
        <v>0</v>
      </c>
      <c r="CL18" s="262">
        <f t="shared" si="6"/>
        <v>0</v>
      </c>
      <c r="CM18" s="262">
        <f t="shared" si="7"/>
        <v>0</v>
      </c>
      <c r="CN18" s="262">
        <f t="shared" si="8"/>
        <v>0</v>
      </c>
      <c r="CO18" s="259"/>
      <c r="CP18" s="263"/>
      <c r="CQ18" s="264"/>
      <c r="CR18" s="264"/>
      <c r="CS18" s="264"/>
      <c r="CT18" s="174" t="str">
        <f t="shared" si="9"/>
        <v>-</v>
      </c>
      <c r="CU18" s="264"/>
      <c r="CV18" s="264"/>
      <c r="CW18" s="264"/>
      <c r="CX18" s="269" t="str">
        <f t="shared" si="10"/>
        <v>-</v>
      </c>
    </row>
    <row r="19" spans="1:102" s="122" customFormat="1" ht="34.5">
      <c r="A19" s="254">
        <v>13</v>
      </c>
      <c r="B19" s="255"/>
      <c r="C19" s="255"/>
      <c r="D19" s="255"/>
      <c r="E19" s="256"/>
      <c r="F19" s="256"/>
      <c r="G19" s="255"/>
      <c r="H19" s="255"/>
      <c r="I19" s="255"/>
      <c r="J19" s="255"/>
      <c r="K19" s="255"/>
      <c r="L19" s="255"/>
      <c r="M19" s="256"/>
      <c r="N19" s="255"/>
      <c r="O19" s="255"/>
      <c r="P19" s="255"/>
      <c r="Q19" s="255"/>
      <c r="R19" s="255"/>
      <c r="S19" s="255"/>
      <c r="T19" s="255"/>
      <c r="U19" s="255"/>
      <c r="V19" s="255"/>
      <c r="W19" s="255"/>
      <c r="X19" s="255"/>
      <c r="Y19" s="255"/>
      <c r="Z19" s="255"/>
      <c r="AA19" s="254"/>
      <c r="AB19" s="255"/>
      <c r="AC19" s="255"/>
      <c r="AD19" s="255"/>
      <c r="AE19" s="254"/>
      <c r="AF19" s="254"/>
      <c r="AG19" s="256"/>
      <c r="AH19" s="255"/>
      <c r="AI19" s="256"/>
      <c r="AJ19" s="257"/>
      <c r="AK19" s="255"/>
      <c r="AL19" s="255"/>
      <c r="AM19" s="255"/>
      <c r="AN19" s="164" t="str">
        <f t="shared" si="0"/>
        <v>-</v>
      </c>
      <c r="AO19" s="255"/>
      <c r="AP19" s="255"/>
      <c r="AQ19" s="255"/>
      <c r="AR19" s="268" t="str">
        <f t="shared" si="1"/>
        <v>-</v>
      </c>
      <c r="AS19" s="255"/>
      <c r="AT19" s="255"/>
      <c r="AU19" s="255"/>
      <c r="AV19" s="255"/>
      <c r="AW19" s="255"/>
      <c r="AX19" s="255"/>
      <c r="AY19" s="255"/>
      <c r="AZ19" s="255"/>
      <c r="BA19" s="255"/>
      <c r="BB19" s="255"/>
      <c r="BC19" s="255"/>
      <c r="BD19" s="255"/>
      <c r="BE19" s="255"/>
      <c r="BF19" s="255"/>
      <c r="BG19" s="255"/>
      <c r="BH19" s="255"/>
      <c r="BI19" s="255"/>
      <c r="BJ19" s="255"/>
      <c r="BK19" s="255"/>
      <c r="BL19" s="255"/>
      <c r="BM19" s="255"/>
      <c r="BN19" s="255"/>
      <c r="BO19" s="255"/>
      <c r="BP19" s="255"/>
      <c r="BQ19" s="255"/>
      <c r="BR19" s="258"/>
      <c r="BS19" s="259"/>
      <c r="BT19" s="255"/>
      <c r="BU19" s="255"/>
      <c r="BV19" s="255"/>
      <c r="BW19" s="255"/>
      <c r="BX19" s="255"/>
      <c r="BY19" s="255"/>
      <c r="BZ19" s="255"/>
      <c r="CA19" s="260" t="e">
        <v>#N/A</v>
      </c>
      <c r="CB19" s="260">
        <v>0</v>
      </c>
      <c r="CC19" s="260">
        <v>0</v>
      </c>
      <c r="CD19" s="261" t="s">
        <v>511</v>
      </c>
      <c r="CE19" s="261" t="s">
        <v>512</v>
      </c>
      <c r="CF19" s="261" t="s">
        <v>512</v>
      </c>
      <c r="CG19" s="261" t="s">
        <v>512</v>
      </c>
      <c r="CH19" s="262">
        <f t="shared" si="2"/>
        <v>0</v>
      </c>
      <c r="CI19" s="262">
        <f t="shared" si="3"/>
        <v>0</v>
      </c>
      <c r="CJ19" s="262">
        <f t="shared" si="4"/>
        <v>0</v>
      </c>
      <c r="CK19" s="262">
        <f t="shared" si="5"/>
        <v>0</v>
      </c>
      <c r="CL19" s="262">
        <f t="shared" si="6"/>
        <v>0</v>
      </c>
      <c r="CM19" s="262">
        <f t="shared" si="7"/>
        <v>0</v>
      </c>
      <c r="CN19" s="262">
        <f t="shared" si="8"/>
        <v>0</v>
      </c>
      <c r="CO19" s="259"/>
      <c r="CP19" s="263"/>
      <c r="CQ19" s="264"/>
      <c r="CR19" s="264"/>
      <c r="CS19" s="264"/>
      <c r="CT19" s="174" t="str">
        <f t="shared" si="9"/>
        <v>-</v>
      </c>
      <c r="CU19" s="264"/>
      <c r="CV19" s="264"/>
      <c r="CW19" s="264"/>
      <c r="CX19" s="269" t="str">
        <f t="shared" si="10"/>
        <v>-</v>
      </c>
    </row>
    <row r="20" spans="1:102" s="122" customFormat="1" ht="34.5">
      <c r="A20" s="254">
        <v>14</v>
      </c>
      <c r="B20" s="255"/>
      <c r="C20" s="255"/>
      <c r="D20" s="255"/>
      <c r="E20" s="256"/>
      <c r="F20" s="256"/>
      <c r="G20" s="255"/>
      <c r="H20" s="255"/>
      <c r="I20" s="255"/>
      <c r="J20" s="255"/>
      <c r="K20" s="255"/>
      <c r="L20" s="255"/>
      <c r="M20" s="256"/>
      <c r="N20" s="255"/>
      <c r="O20" s="255"/>
      <c r="P20" s="255"/>
      <c r="Q20" s="255"/>
      <c r="R20" s="255"/>
      <c r="S20" s="255"/>
      <c r="T20" s="255"/>
      <c r="U20" s="255"/>
      <c r="V20" s="255"/>
      <c r="W20" s="255"/>
      <c r="X20" s="255"/>
      <c r="Y20" s="255"/>
      <c r="Z20" s="255"/>
      <c r="AA20" s="254"/>
      <c r="AB20" s="255"/>
      <c r="AC20" s="255"/>
      <c r="AD20" s="255"/>
      <c r="AE20" s="254"/>
      <c r="AF20" s="254"/>
      <c r="AG20" s="256"/>
      <c r="AH20" s="255"/>
      <c r="AI20" s="256"/>
      <c r="AJ20" s="257"/>
      <c r="AK20" s="255"/>
      <c r="AL20" s="255"/>
      <c r="AM20" s="255"/>
      <c r="AN20" s="164" t="str">
        <f t="shared" si="0"/>
        <v>-</v>
      </c>
      <c r="AO20" s="255"/>
      <c r="AP20" s="255"/>
      <c r="AQ20" s="255"/>
      <c r="AR20" s="268" t="str">
        <f t="shared" si="1"/>
        <v>-</v>
      </c>
      <c r="AS20" s="255"/>
      <c r="AT20" s="255"/>
      <c r="AU20" s="255"/>
      <c r="AV20" s="255"/>
      <c r="AW20" s="255"/>
      <c r="AX20" s="255"/>
      <c r="AY20" s="255"/>
      <c r="AZ20" s="255"/>
      <c r="BA20" s="255"/>
      <c r="BB20" s="255"/>
      <c r="BC20" s="255"/>
      <c r="BD20" s="255"/>
      <c r="BE20" s="255"/>
      <c r="BF20" s="255"/>
      <c r="BG20" s="255"/>
      <c r="BH20" s="255"/>
      <c r="BI20" s="255"/>
      <c r="BJ20" s="255"/>
      <c r="BK20" s="255"/>
      <c r="BL20" s="255"/>
      <c r="BM20" s="255"/>
      <c r="BN20" s="255"/>
      <c r="BO20" s="255"/>
      <c r="BP20" s="255"/>
      <c r="BQ20" s="255"/>
      <c r="BR20" s="258"/>
      <c r="BS20" s="259"/>
      <c r="BT20" s="255"/>
      <c r="BU20" s="255"/>
      <c r="BV20" s="255"/>
      <c r="BW20" s="255"/>
      <c r="BX20" s="255"/>
      <c r="BY20" s="255"/>
      <c r="BZ20" s="255"/>
      <c r="CA20" s="260" t="e">
        <v>#N/A</v>
      </c>
      <c r="CB20" s="260">
        <v>0</v>
      </c>
      <c r="CC20" s="260">
        <v>0</v>
      </c>
      <c r="CD20" s="261" t="s">
        <v>511</v>
      </c>
      <c r="CE20" s="261" t="s">
        <v>512</v>
      </c>
      <c r="CF20" s="261" t="s">
        <v>512</v>
      </c>
      <c r="CG20" s="261" t="s">
        <v>512</v>
      </c>
      <c r="CH20" s="262">
        <f t="shared" si="2"/>
        <v>0</v>
      </c>
      <c r="CI20" s="262">
        <f t="shared" si="3"/>
        <v>0</v>
      </c>
      <c r="CJ20" s="262">
        <f t="shared" si="4"/>
        <v>0</v>
      </c>
      <c r="CK20" s="262">
        <f t="shared" si="5"/>
        <v>0</v>
      </c>
      <c r="CL20" s="262">
        <f t="shared" si="6"/>
        <v>0</v>
      </c>
      <c r="CM20" s="262">
        <f t="shared" si="7"/>
        <v>0</v>
      </c>
      <c r="CN20" s="262">
        <f t="shared" si="8"/>
        <v>0</v>
      </c>
      <c r="CO20" s="259"/>
      <c r="CP20" s="263"/>
      <c r="CQ20" s="264"/>
      <c r="CR20" s="264"/>
      <c r="CS20" s="264"/>
      <c r="CT20" s="174" t="str">
        <f t="shared" si="9"/>
        <v>-</v>
      </c>
      <c r="CU20" s="264"/>
      <c r="CV20" s="264"/>
      <c r="CW20" s="264"/>
      <c r="CX20" s="269" t="str">
        <f t="shared" si="10"/>
        <v>-</v>
      </c>
    </row>
    <row r="21" spans="1:102" s="122" customFormat="1" ht="34.5">
      <c r="A21" s="254">
        <v>15</v>
      </c>
      <c r="B21" s="255"/>
      <c r="C21" s="255"/>
      <c r="D21" s="255"/>
      <c r="E21" s="256"/>
      <c r="F21" s="256"/>
      <c r="G21" s="255"/>
      <c r="H21" s="255"/>
      <c r="I21" s="255"/>
      <c r="J21" s="255"/>
      <c r="K21" s="255"/>
      <c r="L21" s="255"/>
      <c r="M21" s="256"/>
      <c r="N21" s="255"/>
      <c r="O21" s="255"/>
      <c r="P21" s="255"/>
      <c r="Q21" s="255"/>
      <c r="R21" s="255"/>
      <c r="S21" s="255"/>
      <c r="T21" s="255"/>
      <c r="U21" s="255"/>
      <c r="V21" s="255"/>
      <c r="W21" s="255"/>
      <c r="X21" s="255"/>
      <c r="Y21" s="255"/>
      <c r="Z21" s="255"/>
      <c r="AA21" s="254"/>
      <c r="AB21" s="255"/>
      <c r="AC21" s="255"/>
      <c r="AD21" s="255"/>
      <c r="AE21" s="254"/>
      <c r="AF21" s="254"/>
      <c r="AG21" s="256"/>
      <c r="AH21" s="255"/>
      <c r="AI21" s="256"/>
      <c r="AJ21" s="257"/>
      <c r="AK21" s="255"/>
      <c r="AL21" s="255"/>
      <c r="AM21" s="255"/>
      <c r="AN21" s="164" t="str">
        <f t="shared" si="0"/>
        <v>-</v>
      </c>
      <c r="AO21" s="255"/>
      <c r="AP21" s="255"/>
      <c r="AQ21" s="255"/>
      <c r="AR21" s="268" t="str">
        <f t="shared" si="1"/>
        <v>-</v>
      </c>
      <c r="AS21" s="255"/>
      <c r="AT21" s="255"/>
      <c r="AU21" s="255"/>
      <c r="AV21" s="255"/>
      <c r="AW21" s="255"/>
      <c r="AX21" s="255"/>
      <c r="AY21" s="255"/>
      <c r="AZ21" s="255"/>
      <c r="BA21" s="255"/>
      <c r="BB21" s="255"/>
      <c r="BC21" s="255"/>
      <c r="BD21" s="255"/>
      <c r="BE21" s="255"/>
      <c r="BF21" s="255"/>
      <c r="BG21" s="255"/>
      <c r="BH21" s="255"/>
      <c r="BI21" s="255"/>
      <c r="BJ21" s="255"/>
      <c r="BK21" s="255"/>
      <c r="BL21" s="255"/>
      <c r="BM21" s="255"/>
      <c r="BN21" s="255"/>
      <c r="BO21" s="255"/>
      <c r="BP21" s="255"/>
      <c r="BQ21" s="255"/>
      <c r="BR21" s="258"/>
      <c r="BS21" s="259"/>
      <c r="BT21" s="255"/>
      <c r="BU21" s="255"/>
      <c r="BV21" s="255"/>
      <c r="BW21" s="255"/>
      <c r="BX21" s="255"/>
      <c r="BY21" s="255"/>
      <c r="BZ21" s="255"/>
      <c r="CA21" s="260" t="e">
        <v>#N/A</v>
      </c>
      <c r="CB21" s="260">
        <v>0</v>
      </c>
      <c r="CC21" s="260">
        <v>0</v>
      </c>
      <c r="CD21" s="261" t="s">
        <v>511</v>
      </c>
      <c r="CE21" s="261" t="s">
        <v>512</v>
      </c>
      <c r="CF21" s="261" t="s">
        <v>512</v>
      </c>
      <c r="CG21" s="261" t="s">
        <v>512</v>
      </c>
      <c r="CH21" s="262">
        <f t="shared" si="2"/>
        <v>0</v>
      </c>
      <c r="CI21" s="262">
        <f t="shared" si="3"/>
        <v>0</v>
      </c>
      <c r="CJ21" s="262">
        <f t="shared" si="4"/>
        <v>0</v>
      </c>
      <c r="CK21" s="262">
        <f t="shared" si="5"/>
        <v>0</v>
      </c>
      <c r="CL21" s="262">
        <f t="shared" si="6"/>
        <v>0</v>
      </c>
      <c r="CM21" s="262">
        <f t="shared" si="7"/>
        <v>0</v>
      </c>
      <c r="CN21" s="262">
        <f t="shared" si="8"/>
        <v>0</v>
      </c>
      <c r="CO21" s="259"/>
      <c r="CP21" s="263"/>
      <c r="CQ21" s="264"/>
      <c r="CR21" s="264"/>
      <c r="CS21" s="264"/>
      <c r="CT21" s="174" t="str">
        <f t="shared" si="9"/>
        <v>-</v>
      </c>
      <c r="CU21" s="264"/>
      <c r="CV21" s="264"/>
      <c r="CW21" s="264"/>
      <c r="CX21" s="269" t="str">
        <f t="shared" si="10"/>
        <v>-</v>
      </c>
    </row>
    <row r="22" spans="1:102" s="122" customFormat="1" ht="34.5">
      <c r="A22" s="254">
        <v>16</v>
      </c>
      <c r="B22" s="255"/>
      <c r="C22" s="255"/>
      <c r="D22" s="255"/>
      <c r="E22" s="256"/>
      <c r="F22" s="256"/>
      <c r="G22" s="255"/>
      <c r="H22" s="255"/>
      <c r="I22" s="255"/>
      <c r="J22" s="255"/>
      <c r="K22" s="255"/>
      <c r="L22" s="255"/>
      <c r="M22" s="256"/>
      <c r="N22" s="255"/>
      <c r="O22" s="255"/>
      <c r="P22" s="255"/>
      <c r="Q22" s="255"/>
      <c r="R22" s="255"/>
      <c r="S22" s="255"/>
      <c r="T22" s="255"/>
      <c r="U22" s="255"/>
      <c r="V22" s="255"/>
      <c r="W22" s="255"/>
      <c r="X22" s="255"/>
      <c r="Y22" s="255"/>
      <c r="Z22" s="255"/>
      <c r="AA22" s="254"/>
      <c r="AB22" s="255"/>
      <c r="AC22" s="255"/>
      <c r="AD22" s="255"/>
      <c r="AE22" s="254"/>
      <c r="AF22" s="254"/>
      <c r="AG22" s="256"/>
      <c r="AH22" s="255"/>
      <c r="AI22" s="256"/>
      <c r="AJ22" s="257"/>
      <c r="AK22" s="255"/>
      <c r="AL22" s="255"/>
      <c r="AM22" s="255"/>
      <c r="AN22" s="164" t="str">
        <f t="shared" si="0"/>
        <v>-</v>
      </c>
      <c r="AO22" s="255"/>
      <c r="AP22" s="255"/>
      <c r="AQ22" s="255"/>
      <c r="AR22" s="268" t="str">
        <f t="shared" si="1"/>
        <v>-</v>
      </c>
      <c r="AS22" s="255"/>
      <c r="AT22" s="255"/>
      <c r="AU22" s="255"/>
      <c r="AV22" s="255"/>
      <c r="AW22" s="255"/>
      <c r="AX22" s="255"/>
      <c r="AY22" s="255"/>
      <c r="AZ22" s="255"/>
      <c r="BA22" s="255"/>
      <c r="BB22" s="255"/>
      <c r="BC22" s="255"/>
      <c r="BD22" s="255"/>
      <c r="BE22" s="255"/>
      <c r="BF22" s="255"/>
      <c r="BG22" s="255"/>
      <c r="BH22" s="255"/>
      <c r="BI22" s="255"/>
      <c r="BJ22" s="255"/>
      <c r="BK22" s="255"/>
      <c r="BL22" s="255"/>
      <c r="BM22" s="255"/>
      <c r="BN22" s="255"/>
      <c r="BO22" s="255"/>
      <c r="BP22" s="255"/>
      <c r="BQ22" s="255"/>
      <c r="BR22" s="258"/>
      <c r="BS22" s="259"/>
      <c r="BT22" s="255"/>
      <c r="BU22" s="255"/>
      <c r="BV22" s="255"/>
      <c r="BW22" s="255"/>
      <c r="BX22" s="255"/>
      <c r="BY22" s="255"/>
      <c r="BZ22" s="255"/>
      <c r="CA22" s="260" t="e">
        <v>#N/A</v>
      </c>
      <c r="CB22" s="260">
        <v>0</v>
      </c>
      <c r="CC22" s="260">
        <v>0</v>
      </c>
      <c r="CD22" s="261" t="s">
        <v>511</v>
      </c>
      <c r="CE22" s="261" t="s">
        <v>512</v>
      </c>
      <c r="CF22" s="261" t="s">
        <v>512</v>
      </c>
      <c r="CG22" s="261" t="s">
        <v>512</v>
      </c>
      <c r="CH22" s="262">
        <f t="shared" si="2"/>
        <v>0</v>
      </c>
      <c r="CI22" s="262">
        <f t="shared" si="3"/>
        <v>0</v>
      </c>
      <c r="CJ22" s="262">
        <f t="shared" si="4"/>
        <v>0</v>
      </c>
      <c r="CK22" s="262">
        <f t="shared" si="5"/>
        <v>0</v>
      </c>
      <c r="CL22" s="262">
        <f t="shared" si="6"/>
        <v>0</v>
      </c>
      <c r="CM22" s="262">
        <f t="shared" si="7"/>
        <v>0</v>
      </c>
      <c r="CN22" s="262">
        <f t="shared" si="8"/>
        <v>0</v>
      </c>
      <c r="CO22" s="259"/>
      <c r="CP22" s="263"/>
      <c r="CQ22" s="264"/>
      <c r="CR22" s="264"/>
      <c r="CS22" s="264"/>
      <c r="CT22" s="174" t="str">
        <f t="shared" si="9"/>
        <v>-</v>
      </c>
      <c r="CU22" s="264"/>
      <c r="CV22" s="264"/>
      <c r="CW22" s="264"/>
      <c r="CX22" s="269" t="str">
        <f t="shared" si="10"/>
        <v>-</v>
      </c>
    </row>
    <row r="23" spans="1:102" s="122" customFormat="1" ht="34.5">
      <c r="A23" s="254">
        <v>17</v>
      </c>
      <c r="B23" s="255"/>
      <c r="C23" s="255"/>
      <c r="D23" s="255"/>
      <c r="E23" s="256"/>
      <c r="F23" s="256"/>
      <c r="G23" s="255"/>
      <c r="H23" s="255"/>
      <c r="I23" s="255"/>
      <c r="J23" s="255"/>
      <c r="K23" s="255"/>
      <c r="L23" s="255"/>
      <c r="M23" s="256"/>
      <c r="N23" s="255"/>
      <c r="O23" s="255"/>
      <c r="P23" s="255"/>
      <c r="Q23" s="255"/>
      <c r="R23" s="255"/>
      <c r="S23" s="255"/>
      <c r="T23" s="255"/>
      <c r="U23" s="255"/>
      <c r="V23" s="255"/>
      <c r="W23" s="255"/>
      <c r="X23" s="255"/>
      <c r="Y23" s="255"/>
      <c r="Z23" s="255"/>
      <c r="AA23" s="254"/>
      <c r="AB23" s="255"/>
      <c r="AC23" s="255"/>
      <c r="AD23" s="255"/>
      <c r="AE23" s="254"/>
      <c r="AF23" s="254"/>
      <c r="AG23" s="256"/>
      <c r="AH23" s="255"/>
      <c r="AI23" s="256"/>
      <c r="AJ23" s="257"/>
      <c r="AK23" s="255"/>
      <c r="AL23" s="255"/>
      <c r="AM23" s="255"/>
      <c r="AN23" s="164" t="str">
        <f t="shared" si="0"/>
        <v>-</v>
      </c>
      <c r="AO23" s="255"/>
      <c r="AP23" s="255"/>
      <c r="AQ23" s="255"/>
      <c r="AR23" s="268" t="str">
        <f t="shared" si="1"/>
        <v>-</v>
      </c>
      <c r="AS23" s="255"/>
      <c r="AT23" s="255"/>
      <c r="AU23" s="255"/>
      <c r="AV23" s="255"/>
      <c r="AW23" s="255"/>
      <c r="AX23" s="255"/>
      <c r="AY23" s="255"/>
      <c r="AZ23" s="255"/>
      <c r="BA23" s="255"/>
      <c r="BB23" s="255"/>
      <c r="BC23" s="255"/>
      <c r="BD23" s="255"/>
      <c r="BE23" s="255"/>
      <c r="BF23" s="255"/>
      <c r="BG23" s="255"/>
      <c r="BH23" s="255"/>
      <c r="BI23" s="255"/>
      <c r="BJ23" s="255"/>
      <c r="BK23" s="255"/>
      <c r="BL23" s="255"/>
      <c r="BM23" s="255"/>
      <c r="BN23" s="255"/>
      <c r="BO23" s="255"/>
      <c r="BP23" s="255"/>
      <c r="BQ23" s="255"/>
      <c r="BR23" s="258"/>
      <c r="BS23" s="259"/>
      <c r="BT23" s="255"/>
      <c r="BU23" s="255"/>
      <c r="BV23" s="255"/>
      <c r="BW23" s="255"/>
      <c r="BX23" s="255"/>
      <c r="BY23" s="255"/>
      <c r="BZ23" s="255"/>
      <c r="CA23" s="260" t="e">
        <v>#N/A</v>
      </c>
      <c r="CB23" s="260">
        <v>0</v>
      </c>
      <c r="CC23" s="260">
        <v>0</v>
      </c>
      <c r="CD23" s="261" t="s">
        <v>511</v>
      </c>
      <c r="CE23" s="261" t="s">
        <v>512</v>
      </c>
      <c r="CF23" s="261" t="s">
        <v>512</v>
      </c>
      <c r="CG23" s="261" t="s">
        <v>512</v>
      </c>
      <c r="CH23" s="262">
        <f t="shared" si="2"/>
        <v>0</v>
      </c>
      <c r="CI23" s="262">
        <f t="shared" si="3"/>
        <v>0</v>
      </c>
      <c r="CJ23" s="262">
        <f t="shared" si="4"/>
        <v>0</v>
      </c>
      <c r="CK23" s="262">
        <f t="shared" si="5"/>
        <v>0</v>
      </c>
      <c r="CL23" s="262">
        <f t="shared" si="6"/>
        <v>0</v>
      </c>
      <c r="CM23" s="262">
        <f t="shared" si="7"/>
        <v>0</v>
      </c>
      <c r="CN23" s="262">
        <f t="shared" si="8"/>
        <v>0</v>
      </c>
      <c r="CO23" s="259"/>
      <c r="CP23" s="263"/>
      <c r="CQ23" s="264"/>
      <c r="CR23" s="264"/>
      <c r="CS23" s="264"/>
      <c r="CT23" s="174" t="str">
        <f t="shared" si="9"/>
        <v>-</v>
      </c>
      <c r="CU23" s="264"/>
      <c r="CV23" s="264"/>
      <c r="CW23" s="264"/>
      <c r="CX23" s="269" t="str">
        <f t="shared" si="10"/>
        <v>-</v>
      </c>
    </row>
    <row r="24" spans="1:102" s="122" customFormat="1" ht="34.5">
      <c r="A24" s="254">
        <v>18</v>
      </c>
      <c r="B24" s="255"/>
      <c r="C24" s="255"/>
      <c r="D24" s="255"/>
      <c r="E24" s="256"/>
      <c r="F24" s="256"/>
      <c r="G24" s="255"/>
      <c r="H24" s="255"/>
      <c r="I24" s="255"/>
      <c r="J24" s="255"/>
      <c r="K24" s="255"/>
      <c r="L24" s="255"/>
      <c r="M24" s="256"/>
      <c r="N24" s="255"/>
      <c r="O24" s="255"/>
      <c r="P24" s="255"/>
      <c r="Q24" s="255"/>
      <c r="R24" s="255"/>
      <c r="S24" s="255"/>
      <c r="T24" s="255"/>
      <c r="U24" s="255"/>
      <c r="V24" s="255"/>
      <c r="W24" s="255"/>
      <c r="X24" s="255"/>
      <c r="Y24" s="255"/>
      <c r="Z24" s="255"/>
      <c r="AA24" s="254"/>
      <c r="AB24" s="255"/>
      <c r="AC24" s="255"/>
      <c r="AD24" s="255"/>
      <c r="AE24" s="254"/>
      <c r="AF24" s="254"/>
      <c r="AG24" s="256"/>
      <c r="AH24" s="255"/>
      <c r="AI24" s="256"/>
      <c r="AJ24" s="257"/>
      <c r="AK24" s="255"/>
      <c r="AL24" s="255"/>
      <c r="AM24" s="255"/>
      <c r="AN24" s="164" t="str">
        <f t="shared" si="0"/>
        <v>-</v>
      </c>
      <c r="AO24" s="255"/>
      <c r="AP24" s="255"/>
      <c r="AQ24" s="255"/>
      <c r="AR24" s="268" t="str">
        <f t="shared" si="1"/>
        <v>-</v>
      </c>
      <c r="AS24" s="255"/>
      <c r="AT24" s="255"/>
      <c r="AU24" s="255"/>
      <c r="AV24" s="255"/>
      <c r="AW24" s="255"/>
      <c r="AX24" s="255"/>
      <c r="AY24" s="255"/>
      <c r="AZ24" s="255"/>
      <c r="BA24" s="255"/>
      <c r="BB24" s="255"/>
      <c r="BC24" s="255"/>
      <c r="BD24" s="255"/>
      <c r="BE24" s="255"/>
      <c r="BF24" s="255"/>
      <c r="BG24" s="255"/>
      <c r="BH24" s="255"/>
      <c r="BI24" s="255"/>
      <c r="BJ24" s="255"/>
      <c r="BK24" s="255"/>
      <c r="BL24" s="255"/>
      <c r="BM24" s="255"/>
      <c r="BN24" s="255"/>
      <c r="BO24" s="255"/>
      <c r="BP24" s="255"/>
      <c r="BQ24" s="255"/>
      <c r="BR24" s="258"/>
      <c r="BS24" s="259"/>
      <c r="BT24" s="255"/>
      <c r="BU24" s="255"/>
      <c r="BV24" s="255"/>
      <c r="BW24" s="255"/>
      <c r="BX24" s="255"/>
      <c r="BY24" s="255"/>
      <c r="BZ24" s="255"/>
      <c r="CA24" s="260" t="e">
        <v>#N/A</v>
      </c>
      <c r="CB24" s="260">
        <v>0</v>
      </c>
      <c r="CC24" s="260">
        <v>0</v>
      </c>
      <c r="CD24" s="261" t="s">
        <v>511</v>
      </c>
      <c r="CE24" s="261" t="s">
        <v>512</v>
      </c>
      <c r="CF24" s="261" t="s">
        <v>512</v>
      </c>
      <c r="CG24" s="261" t="s">
        <v>512</v>
      </c>
      <c r="CH24" s="262">
        <f t="shared" si="2"/>
        <v>0</v>
      </c>
      <c r="CI24" s="262">
        <f t="shared" si="3"/>
        <v>0</v>
      </c>
      <c r="CJ24" s="262">
        <f t="shared" si="4"/>
        <v>0</v>
      </c>
      <c r="CK24" s="262">
        <f t="shared" si="5"/>
        <v>0</v>
      </c>
      <c r="CL24" s="262">
        <f t="shared" si="6"/>
        <v>0</v>
      </c>
      <c r="CM24" s="262">
        <f t="shared" si="7"/>
        <v>0</v>
      </c>
      <c r="CN24" s="262">
        <f t="shared" si="8"/>
        <v>0</v>
      </c>
      <c r="CO24" s="259"/>
      <c r="CP24" s="263"/>
      <c r="CQ24" s="264"/>
      <c r="CR24" s="264"/>
      <c r="CS24" s="264"/>
      <c r="CT24" s="174" t="str">
        <f t="shared" si="9"/>
        <v>-</v>
      </c>
      <c r="CU24" s="264"/>
      <c r="CV24" s="264"/>
      <c r="CW24" s="264"/>
      <c r="CX24" s="269" t="str">
        <f t="shared" si="10"/>
        <v>-</v>
      </c>
    </row>
    <row r="25" spans="1:102" s="122" customFormat="1" ht="34.5">
      <c r="A25" s="254">
        <v>19</v>
      </c>
      <c r="B25" s="255"/>
      <c r="C25" s="255"/>
      <c r="D25" s="255"/>
      <c r="E25" s="256"/>
      <c r="F25" s="256"/>
      <c r="G25" s="255"/>
      <c r="H25" s="255"/>
      <c r="I25" s="255"/>
      <c r="J25" s="255"/>
      <c r="K25" s="255"/>
      <c r="L25" s="255"/>
      <c r="M25" s="256"/>
      <c r="N25" s="255"/>
      <c r="O25" s="255"/>
      <c r="P25" s="255"/>
      <c r="Q25" s="255"/>
      <c r="R25" s="255"/>
      <c r="S25" s="255"/>
      <c r="T25" s="255"/>
      <c r="U25" s="255"/>
      <c r="V25" s="255"/>
      <c r="W25" s="255"/>
      <c r="X25" s="255"/>
      <c r="Y25" s="255"/>
      <c r="Z25" s="255"/>
      <c r="AA25" s="254"/>
      <c r="AB25" s="255"/>
      <c r="AC25" s="255"/>
      <c r="AD25" s="255"/>
      <c r="AE25" s="254"/>
      <c r="AF25" s="254"/>
      <c r="AG25" s="256"/>
      <c r="AH25" s="255"/>
      <c r="AI25" s="256"/>
      <c r="AJ25" s="257"/>
      <c r="AK25" s="255"/>
      <c r="AL25" s="255"/>
      <c r="AM25" s="255"/>
      <c r="AN25" s="164" t="str">
        <f t="shared" si="0"/>
        <v>-</v>
      </c>
      <c r="AO25" s="255"/>
      <c r="AP25" s="255"/>
      <c r="AQ25" s="255"/>
      <c r="AR25" s="268" t="str">
        <f t="shared" si="1"/>
        <v>-</v>
      </c>
      <c r="AS25" s="255"/>
      <c r="AT25" s="255"/>
      <c r="AU25" s="255"/>
      <c r="AV25" s="255"/>
      <c r="AW25" s="255"/>
      <c r="AX25" s="255"/>
      <c r="AY25" s="255"/>
      <c r="AZ25" s="255"/>
      <c r="BA25" s="255"/>
      <c r="BB25" s="255"/>
      <c r="BC25" s="255"/>
      <c r="BD25" s="255"/>
      <c r="BE25" s="255"/>
      <c r="BF25" s="255"/>
      <c r="BG25" s="255"/>
      <c r="BH25" s="255"/>
      <c r="BI25" s="255"/>
      <c r="BJ25" s="255"/>
      <c r="BK25" s="255"/>
      <c r="BL25" s="255"/>
      <c r="BM25" s="255"/>
      <c r="BN25" s="255"/>
      <c r="BO25" s="255"/>
      <c r="BP25" s="255"/>
      <c r="BQ25" s="255"/>
      <c r="BR25" s="258"/>
      <c r="BS25" s="259"/>
      <c r="BT25" s="255"/>
      <c r="BU25" s="255"/>
      <c r="BV25" s="255"/>
      <c r="BW25" s="255"/>
      <c r="BX25" s="255"/>
      <c r="BY25" s="255"/>
      <c r="BZ25" s="255"/>
      <c r="CA25" s="260" t="e">
        <v>#N/A</v>
      </c>
      <c r="CB25" s="260">
        <v>0</v>
      </c>
      <c r="CC25" s="260">
        <v>0</v>
      </c>
      <c r="CD25" s="261" t="s">
        <v>511</v>
      </c>
      <c r="CE25" s="261" t="s">
        <v>512</v>
      </c>
      <c r="CF25" s="261" t="s">
        <v>512</v>
      </c>
      <c r="CG25" s="261" t="s">
        <v>512</v>
      </c>
      <c r="CH25" s="262">
        <f t="shared" si="2"/>
        <v>0</v>
      </c>
      <c r="CI25" s="262">
        <f t="shared" si="3"/>
        <v>0</v>
      </c>
      <c r="CJ25" s="262">
        <f t="shared" si="4"/>
        <v>0</v>
      </c>
      <c r="CK25" s="262">
        <f t="shared" si="5"/>
        <v>0</v>
      </c>
      <c r="CL25" s="262">
        <f t="shared" si="6"/>
        <v>0</v>
      </c>
      <c r="CM25" s="262">
        <f t="shared" si="7"/>
        <v>0</v>
      </c>
      <c r="CN25" s="262">
        <f t="shared" si="8"/>
        <v>0</v>
      </c>
      <c r="CO25" s="259"/>
      <c r="CP25" s="263"/>
      <c r="CQ25" s="264"/>
      <c r="CR25" s="264"/>
      <c r="CS25" s="264"/>
      <c r="CT25" s="174" t="str">
        <f t="shared" si="9"/>
        <v>-</v>
      </c>
      <c r="CU25" s="264"/>
      <c r="CV25" s="264"/>
      <c r="CW25" s="264"/>
      <c r="CX25" s="269" t="str">
        <f t="shared" si="10"/>
        <v>-</v>
      </c>
    </row>
    <row r="26" spans="1:102" s="122" customFormat="1" ht="34.5">
      <c r="A26" s="254">
        <v>20</v>
      </c>
      <c r="B26" s="255"/>
      <c r="C26" s="255"/>
      <c r="D26" s="255"/>
      <c r="E26" s="256"/>
      <c r="F26" s="256"/>
      <c r="G26" s="255"/>
      <c r="H26" s="255"/>
      <c r="I26" s="255"/>
      <c r="J26" s="255"/>
      <c r="K26" s="255"/>
      <c r="L26" s="255"/>
      <c r="M26" s="256"/>
      <c r="N26" s="255"/>
      <c r="O26" s="255"/>
      <c r="P26" s="255"/>
      <c r="Q26" s="255"/>
      <c r="R26" s="255"/>
      <c r="S26" s="255"/>
      <c r="T26" s="255"/>
      <c r="U26" s="255"/>
      <c r="V26" s="255"/>
      <c r="W26" s="255"/>
      <c r="X26" s="255"/>
      <c r="Y26" s="255"/>
      <c r="Z26" s="255"/>
      <c r="AA26" s="254"/>
      <c r="AB26" s="255"/>
      <c r="AC26" s="255"/>
      <c r="AD26" s="255"/>
      <c r="AE26" s="254"/>
      <c r="AF26" s="254"/>
      <c r="AG26" s="256"/>
      <c r="AH26" s="255"/>
      <c r="AI26" s="256"/>
      <c r="AJ26" s="257"/>
      <c r="AK26" s="255"/>
      <c r="AL26" s="255"/>
      <c r="AM26" s="255"/>
      <c r="AN26" s="164" t="str">
        <f t="shared" si="0"/>
        <v>-</v>
      </c>
      <c r="AO26" s="255"/>
      <c r="AP26" s="255"/>
      <c r="AQ26" s="255"/>
      <c r="AR26" s="268" t="str">
        <f t="shared" si="1"/>
        <v>-</v>
      </c>
      <c r="AS26" s="255"/>
      <c r="AT26" s="255"/>
      <c r="AU26" s="255"/>
      <c r="AV26" s="255"/>
      <c r="AW26" s="255"/>
      <c r="AX26" s="255"/>
      <c r="AY26" s="255"/>
      <c r="AZ26" s="255"/>
      <c r="BA26" s="255"/>
      <c r="BB26" s="255"/>
      <c r="BC26" s="255"/>
      <c r="BD26" s="255"/>
      <c r="BE26" s="255"/>
      <c r="BF26" s="255"/>
      <c r="BG26" s="255"/>
      <c r="BH26" s="255"/>
      <c r="BI26" s="255"/>
      <c r="BJ26" s="255"/>
      <c r="BK26" s="255"/>
      <c r="BL26" s="255"/>
      <c r="BM26" s="255"/>
      <c r="BN26" s="255"/>
      <c r="BO26" s="255"/>
      <c r="BP26" s="255"/>
      <c r="BQ26" s="255"/>
      <c r="BR26" s="258"/>
      <c r="BS26" s="259"/>
      <c r="BT26" s="255"/>
      <c r="BU26" s="255"/>
      <c r="BV26" s="255"/>
      <c r="BW26" s="255"/>
      <c r="BX26" s="255"/>
      <c r="BY26" s="255"/>
      <c r="BZ26" s="255"/>
      <c r="CA26" s="260" t="e">
        <v>#N/A</v>
      </c>
      <c r="CB26" s="260">
        <v>0</v>
      </c>
      <c r="CC26" s="260">
        <v>0</v>
      </c>
      <c r="CD26" s="261" t="s">
        <v>511</v>
      </c>
      <c r="CE26" s="261" t="s">
        <v>512</v>
      </c>
      <c r="CF26" s="261" t="s">
        <v>512</v>
      </c>
      <c r="CG26" s="261" t="s">
        <v>512</v>
      </c>
      <c r="CH26" s="262">
        <f t="shared" si="2"/>
        <v>0</v>
      </c>
      <c r="CI26" s="262">
        <f t="shared" si="3"/>
        <v>0</v>
      </c>
      <c r="CJ26" s="262">
        <f t="shared" si="4"/>
        <v>0</v>
      </c>
      <c r="CK26" s="262">
        <f t="shared" si="5"/>
        <v>0</v>
      </c>
      <c r="CL26" s="262">
        <f t="shared" si="6"/>
        <v>0</v>
      </c>
      <c r="CM26" s="262">
        <f t="shared" si="7"/>
        <v>0</v>
      </c>
      <c r="CN26" s="262">
        <f t="shared" si="8"/>
        <v>0</v>
      </c>
      <c r="CO26" s="259"/>
      <c r="CP26" s="263"/>
      <c r="CQ26" s="264"/>
      <c r="CR26" s="264"/>
      <c r="CS26" s="264"/>
      <c r="CT26" s="174" t="str">
        <f t="shared" si="9"/>
        <v>-</v>
      </c>
      <c r="CU26" s="264"/>
      <c r="CV26" s="264"/>
      <c r="CW26" s="264"/>
      <c r="CX26" s="269" t="str">
        <f t="shared" si="10"/>
        <v>-</v>
      </c>
    </row>
    <row r="27" spans="1:102" s="122" customFormat="1" ht="34.5">
      <c r="A27" s="254">
        <v>21</v>
      </c>
      <c r="B27" s="255"/>
      <c r="C27" s="255"/>
      <c r="D27" s="255"/>
      <c r="E27" s="256"/>
      <c r="F27" s="256"/>
      <c r="G27" s="255"/>
      <c r="H27" s="255"/>
      <c r="I27" s="255"/>
      <c r="J27" s="255"/>
      <c r="K27" s="255"/>
      <c r="L27" s="255"/>
      <c r="M27" s="256"/>
      <c r="N27" s="255"/>
      <c r="O27" s="255"/>
      <c r="P27" s="255"/>
      <c r="Q27" s="255"/>
      <c r="R27" s="255"/>
      <c r="S27" s="255"/>
      <c r="T27" s="255"/>
      <c r="U27" s="255"/>
      <c r="V27" s="255"/>
      <c r="W27" s="255"/>
      <c r="X27" s="255"/>
      <c r="Y27" s="255"/>
      <c r="Z27" s="255"/>
      <c r="AA27" s="254"/>
      <c r="AB27" s="255"/>
      <c r="AC27" s="255"/>
      <c r="AD27" s="255"/>
      <c r="AE27" s="254"/>
      <c r="AF27" s="254"/>
      <c r="AG27" s="256"/>
      <c r="AH27" s="255"/>
      <c r="AI27" s="256"/>
      <c r="AJ27" s="257"/>
      <c r="AK27" s="255"/>
      <c r="AL27" s="255"/>
      <c r="AM27" s="255"/>
      <c r="AN27" s="164" t="str">
        <f t="shared" si="0"/>
        <v>-</v>
      </c>
      <c r="AO27" s="255"/>
      <c r="AP27" s="255"/>
      <c r="AQ27" s="255"/>
      <c r="AR27" s="268" t="str">
        <f t="shared" si="1"/>
        <v>-</v>
      </c>
      <c r="AS27" s="255"/>
      <c r="AT27" s="255"/>
      <c r="AU27" s="255"/>
      <c r="AV27" s="255"/>
      <c r="AW27" s="255"/>
      <c r="AX27" s="255"/>
      <c r="AY27" s="255"/>
      <c r="AZ27" s="255"/>
      <c r="BA27" s="255"/>
      <c r="BB27" s="255"/>
      <c r="BC27" s="255"/>
      <c r="BD27" s="255"/>
      <c r="BE27" s="255"/>
      <c r="BF27" s="255"/>
      <c r="BG27" s="255"/>
      <c r="BH27" s="255"/>
      <c r="BI27" s="255"/>
      <c r="BJ27" s="255"/>
      <c r="BK27" s="255"/>
      <c r="BL27" s="255"/>
      <c r="BM27" s="255"/>
      <c r="BN27" s="255"/>
      <c r="BO27" s="255"/>
      <c r="BP27" s="255"/>
      <c r="BQ27" s="255"/>
      <c r="BR27" s="258"/>
      <c r="BS27" s="259"/>
      <c r="BT27" s="255"/>
      <c r="BU27" s="255"/>
      <c r="BV27" s="255"/>
      <c r="BW27" s="255"/>
      <c r="BX27" s="255"/>
      <c r="BY27" s="255"/>
      <c r="BZ27" s="255"/>
      <c r="CA27" s="260" t="e">
        <v>#N/A</v>
      </c>
      <c r="CB27" s="260">
        <v>0</v>
      </c>
      <c r="CC27" s="260">
        <v>0</v>
      </c>
      <c r="CD27" s="261" t="s">
        <v>511</v>
      </c>
      <c r="CE27" s="261" t="s">
        <v>512</v>
      </c>
      <c r="CF27" s="261" t="s">
        <v>512</v>
      </c>
      <c r="CG27" s="261" t="s">
        <v>512</v>
      </c>
      <c r="CH27" s="262">
        <f t="shared" si="2"/>
        <v>0</v>
      </c>
      <c r="CI27" s="262">
        <f t="shared" si="3"/>
        <v>0</v>
      </c>
      <c r="CJ27" s="262">
        <f t="shared" si="4"/>
        <v>0</v>
      </c>
      <c r="CK27" s="262">
        <f t="shared" si="5"/>
        <v>0</v>
      </c>
      <c r="CL27" s="262">
        <f t="shared" si="6"/>
        <v>0</v>
      </c>
      <c r="CM27" s="262">
        <f t="shared" si="7"/>
        <v>0</v>
      </c>
      <c r="CN27" s="262">
        <f t="shared" si="8"/>
        <v>0</v>
      </c>
      <c r="CO27" s="259"/>
      <c r="CP27" s="263"/>
      <c r="CQ27" s="264"/>
      <c r="CR27" s="264"/>
      <c r="CS27" s="264"/>
      <c r="CT27" s="174" t="str">
        <f t="shared" si="9"/>
        <v>-</v>
      </c>
      <c r="CU27" s="264"/>
      <c r="CV27" s="264"/>
      <c r="CW27" s="264"/>
      <c r="CX27" s="269" t="str">
        <f t="shared" si="10"/>
        <v>-</v>
      </c>
    </row>
    <row r="28" spans="1:102" s="122" customFormat="1" ht="34.5">
      <c r="A28" s="254">
        <v>22</v>
      </c>
      <c r="B28" s="255"/>
      <c r="C28" s="255"/>
      <c r="D28" s="255"/>
      <c r="E28" s="256"/>
      <c r="F28" s="256"/>
      <c r="G28" s="255"/>
      <c r="H28" s="255"/>
      <c r="I28" s="255"/>
      <c r="J28" s="255"/>
      <c r="K28" s="255"/>
      <c r="L28" s="255"/>
      <c r="M28" s="256"/>
      <c r="N28" s="255"/>
      <c r="O28" s="255"/>
      <c r="P28" s="255"/>
      <c r="Q28" s="255"/>
      <c r="R28" s="255"/>
      <c r="S28" s="255"/>
      <c r="T28" s="255"/>
      <c r="U28" s="255"/>
      <c r="V28" s="255"/>
      <c r="W28" s="255"/>
      <c r="X28" s="255"/>
      <c r="Y28" s="255"/>
      <c r="Z28" s="255"/>
      <c r="AA28" s="254"/>
      <c r="AB28" s="255"/>
      <c r="AC28" s="255"/>
      <c r="AD28" s="255"/>
      <c r="AE28" s="254"/>
      <c r="AF28" s="254"/>
      <c r="AG28" s="256"/>
      <c r="AH28" s="255"/>
      <c r="AI28" s="256"/>
      <c r="AJ28" s="257"/>
      <c r="AK28" s="255"/>
      <c r="AL28" s="255"/>
      <c r="AM28" s="255"/>
      <c r="AN28" s="164" t="str">
        <f t="shared" si="0"/>
        <v>-</v>
      </c>
      <c r="AO28" s="255"/>
      <c r="AP28" s="255"/>
      <c r="AQ28" s="255"/>
      <c r="AR28" s="268" t="str">
        <f t="shared" si="1"/>
        <v>-</v>
      </c>
      <c r="AS28" s="255"/>
      <c r="AT28" s="255"/>
      <c r="AU28" s="255"/>
      <c r="AV28" s="255"/>
      <c r="AW28" s="255"/>
      <c r="AX28" s="255"/>
      <c r="AY28" s="255"/>
      <c r="AZ28" s="255"/>
      <c r="BA28" s="255"/>
      <c r="BB28" s="255"/>
      <c r="BC28" s="255"/>
      <c r="BD28" s="255"/>
      <c r="BE28" s="255"/>
      <c r="BF28" s="255"/>
      <c r="BG28" s="255"/>
      <c r="BH28" s="255"/>
      <c r="BI28" s="255"/>
      <c r="BJ28" s="255"/>
      <c r="BK28" s="255"/>
      <c r="BL28" s="255"/>
      <c r="BM28" s="255"/>
      <c r="BN28" s="255"/>
      <c r="BO28" s="255"/>
      <c r="BP28" s="255"/>
      <c r="BQ28" s="255"/>
      <c r="BR28" s="258"/>
      <c r="BS28" s="259"/>
      <c r="BT28" s="255"/>
      <c r="BU28" s="255"/>
      <c r="BV28" s="255"/>
      <c r="BW28" s="255"/>
      <c r="BX28" s="255"/>
      <c r="BY28" s="255"/>
      <c r="BZ28" s="255"/>
      <c r="CA28" s="260" t="e">
        <v>#N/A</v>
      </c>
      <c r="CB28" s="260">
        <v>0</v>
      </c>
      <c r="CC28" s="260">
        <v>0</v>
      </c>
      <c r="CD28" s="261" t="s">
        <v>511</v>
      </c>
      <c r="CE28" s="261" t="s">
        <v>512</v>
      </c>
      <c r="CF28" s="261" t="s">
        <v>512</v>
      </c>
      <c r="CG28" s="261" t="s">
        <v>512</v>
      </c>
      <c r="CH28" s="262">
        <f t="shared" si="2"/>
        <v>0</v>
      </c>
      <c r="CI28" s="262">
        <f t="shared" si="3"/>
        <v>0</v>
      </c>
      <c r="CJ28" s="262">
        <f t="shared" si="4"/>
        <v>0</v>
      </c>
      <c r="CK28" s="262">
        <f t="shared" si="5"/>
        <v>0</v>
      </c>
      <c r="CL28" s="262">
        <f t="shared" si="6"/>
        <v>0</v>
      </c>
      <c r="CM28" s="262">
        <f t="shared" si="7"/>
        <v>0</v>
      </c>
      <c r="CN28" s="262">
        <f t="shared" si="8"/>
        <v>0</v>
      </c>
      <c r="CO28" s="259"/>
      <c r="CP28" s="263"/>
      <c r="CQ28" s="264"/>
      <c r="CR28" s="264"/>
      <c r="CS28" s="264"/>
      <c r="CT28" s="174" t="str">
        <f t="shared" si="9"/>
        <v>-</v>
      </c>
      <c r="CU28" s="264"/>
      <c r="CV28" s="264"/>
      <c r="CW28" s="264"/>
      <c r="CX28" s="269" t="str">
        <f t="shared" si="10"/>
        <v>-</v>
      </c>
    </row>
    <row r="29" spans="1:102" s="122" customFormat="1" ht="34.5">
      <c r="A29" s="254">
        <v>23</v>
      </c>
      <c r="B29" s="255"/>
      <c r="C29" s="255"/>
      <c r="D29" s="255"/>
      <c r="E29" s="256"/>
      <c r="F29" s="256"/>
      <c r="G29" s="255"/>
      <c r="H29" s="255"/>
      <c r="I29" s="255"/>
      <c r="J29" s="255"/>
      <c r="K29" s="255"/>
      <c r="L29" s="255"/>
      <c r="M29" s="256"/>
      <c r="N29" s="255"/>
      <c r="O29" s="255"/>
      <c r="P29" s="255"/>
      <c r="Q29" s="255"/>
      <c r="R29" s="255"/>
      <c r="S29" s="255"/>
      <c r="T29" s="255"/>
      <c r="U29" s="255"/>
      <c r="V29" s="255"/>
      <c r="W29" s="255"/>
      <c r="X29" s="255"/>
      <c r="Y29" s="255"/>
      <c r="Z29" s="255"/>
      <c r="AA29" s="254"/>
      <c r="AB29" s="255"/>
      <c r="AC29" s="255"/>
      <c r="AD29" s="255"/>
      <c r="AE29" s="254"/>
      <c r="AF29" s="254"/>
      <c r="AG29" s="256"/>
      <c r="AH29" s="255"/>
      <c r="AI29" s="256"/>
      <c r="AJ29" s="257"/>
      <c r="AK29" s="255"/>
      <c r="AL29" s="255"/>
      <c r="AM29" s="255"/>
      <c r="AN29" s="164" t="str">
        <f t="shared" si="0"/>
        <v>-</v>
      </c>
      <c r="AO29" s="255"/>
      <c r="AP29" s="255"/>
      <c r="AQ29" s="255"/>
      <c r="AR29" s="268" t="str">
        <f t="shared" si="1"/>
        <v>-</v>
      </c>
      <c r="AS29" s="255"/>
      <c r="AT29" s="255"/>
      <c r="AU29" s="255"/>
      <c r="AV29" s="255"/>
      <c r="AW29" s="255"/>
      <c r="AX29" s="255"/>
      <c r="AY29" s="255"/>
      <c r="AZ29" s="255"/>
      <c r="BA29" s="255"/>
      <c r="BB29" s="255"/>
      <c r="BC29" s="255"/>
      <c r="BD29" s="255"/>
      <c r="BE29" s="255"/>
      <c r="BF29" s="255"/>
      <c r="BG29" s="255"/>
      <c r="BH29" s="255"/>
      <c r="BI29" s="255"/>
      <c r="BJ29" s="255"/>
      <c r="BK29" s="255"/>
      <c r="BL29" s="255"/>
      <c r="BM29" s="255"/>
      <c r="BN29" s="255"/>
      <c r="BO29" s="255"/>
      <c r="BP29" s="255"/>
      <c r="BQ29" s="255"/>
      <c r="BR29" s="258"/>
      <c r="BS29" s="259"/>
      <c r="BT29" s="255"/>
      <c r="BU29" s="255"/>
      <c r="BV29" s="255"/>
      <c r="BW29" s="255"/>
      <c r="BX29" s="255"/>
      <c r="BY29" s="255"/>
      <c r="BZ29" s="255"/>
      <c r="CA29" s="260" t="e">
        <v>#N/A</v>
      </c>
      <c r="CB29" s="260">
        <v>0</v>
      </c>
      <c r="CC29" s="260">
        <v>0</v>
      </c>
      <c r="CD29" s="261" t="s">
        <v>511</v>
      </c>
      <c r="CE29" s="261" t="s">
        <v>512</v>
      </c>
      <c r="CF29" s="261" t="s">
        <v>512</v>
      </c>
      <c r="CG29" s="261" t="s">
        <v>512</v>
      </c>
      <c r="CH29" s="262">
        <f t="shared" si="2"/>
        <v>0</v>
      </c>
      <c r="CI29" s="262">
        <f t="shared" si="3"/>
        <v>0</v>
      </c>
      <c r="CJ29" s="262">
        <f t="shared" si="4"/>
        <v>0</v>
      </c>
      <c r="CK29" s="262">
        <f t="shared" si="5"/>
        <v>0</v>
      </c>
      <c r="CL29" s="262">
        <f t="shared" si="6"/>
        <v>0</v>
      </c>
      <c r="CM29" s="262">
        <f t="shared" si="7"/>
        <v>0</v>
      </c>
      <c r="CN29" s="262">
        <f t="shared" si="8"/>
        <v>0</v>
      </c>
      <c r="CO29" s="259"/>
      <c r="CP29" s="263"/>
      <c r="CQ29" s="264"/>
      <c r="CR29" s="264"/>
      <c r="CS29" s="264"/>
      <c r="CT29" s="174" t="str">
        <f t="shared" si="9"/>
        <v>-</v>
      </c>
      <c r="CU29" s="264"/>
      <c r="CV29" s="264"/>
      <c r="CW29" s="264"/>
      <c r="CX29" s="269" t="str">
        <f t="shared" si="10"/>
        <v>-</v>
      </c>
    </row>
    <row r="30" spans="1:102" s="122" customFormat="1" ht="34.5">
      <c r="A30" s="254">
        <v>24</v>
      </c>
      <c r="B30" s="255"/>
      <c r="C30" s="255"/>
      <c r="D30" s="255"/>
      <c r="E30" s="256"/>
      <c r="F30" s="256"/>
      <c r="G30" s="255"/>
      <c r="H30" s="255"/>
      <c r="I30" s="255"/>
      <c r="J30" s="255"/>
      <c r="K30" s="255"/>
      <c r="L30" s="255"/>
      <c r="M30" s="256"/>
      <c r="N30" s="255"/>
      <c r="O30" s="255"/>
      <c r="P30" s="255"/>
      <c r="Q30" s="255"/>
      <c r="R30" s="255"/>
      <c r="S30" s="255"/>
      <c r="T30" s="255"/>
      <c r="U30" s="255"/>
      <c r="V30" s="255"/>
      <c r="W30" s="255"/>
      <c r="X30" s="255"/>
      <c r="Y30" s="255"/>
      <c r="Z30" s="255"/>
      <c r="AA30" s="254"/>
      <c r="AB30" s="255"/>
      <c r="AC30" s="255"/>
      <c r="AD30" s="255"/>
      <c r="AE30" s="254"/>
      <c r="AF30" s="254"/>
      <c r="AG30" s="256"/>
      <c r="AH30" s="255"/>
      <c r="AI30" s="256"/>
      <c r="AJ30" s="257"/>
      <c r="AK30" s="255"/>
      <c r="AL30" s="255"/>
      <c r="AM30" s="255"/>
      <c r="AN30" s="164" t="str">
        <f t="shared" si="0"/>
        <v>-</v>
      </c>
      <c r="AO30" s="255"/>
      <c r="AP30" s="255"/>
      <c r="AQ30" s="255"/>
      <c r="AR30" s="268" t="str">
        <f t="shared" si="1"/>
        <v>-</v>
      </c>
      <c r="AS30" s="255"/>
      <c r="AT30" s="255"/>
      <c r="AU30" s="255"/>
      <c r="AV30" s="255"/>
      <c r="AW30" s="255"/>
      <c r="AX30" s="255"/>
      <c r="AY30" s="255"/>
      <c r="AZ30" s="255"/>
      <c r="BA30" s="255"/>
      <c r="BB30" s="255"/>
      <c r="BC30" s="255"/>
      <c r="BD30" s="255"/>
      <c r="BE30" s="255"/>
      <c r="BF30" s="255"/>
      <c r="BG30" s="255"/>
      <c r="BH30" s="255"/>
      <c r="BI30" s="255"/>
      <c r="BJ30" s="255"/>
      <c r="BK30" s="255"/>
      <c r="BL30" s="255"/>
      <c r="BM30" s="255"/>
      <c r="BN30" s="255"/>
      <c r="BO30" s="255"/>
      <c r="BP30" s="255"/>
      <c r="BQ30" s="255"/>
      <c r="BR30" s="258"/>
      <c r="BS30" s="259"/>
      <c r="BT30" s="255"/>
      <c r="BU30" s="255"/>
      <c r="BV30" s="255"/>
      <c r="BW30" s="255"/>
      <c r="BX30" s="255"/>
      <c r="BY30" s="255"/>
      <c r="BZ30" s="255"/>
      <c r="CA30" s="260" t="e">
        <v>#N/A</v>
      </c>
      <c r="CB30" s="260">
        <v>0</v>
      </c>
      <c r="CC30" s="260">
        <v>0</v>
      </c>
      <c r="CD30" s="261" t="s">
        <v>511</v>
      </c>
      <c r="CE30" s="261" t="s">
        <v>512</v>
      </c>
      <c r="CF30" s="261" t="s">
        <v>512</v>
      </c>
      <c r="CG30" s="261" t="s">
        <v>512</v>
      </c>
      <c r="CH30" s="262">
        <f t="shared" si="2"/>
        <v>0</v>
      </c>
      <c r="CI30" s="262">
        <f t="shared" si="3"/>
        <v>0</v>
      </c>
      <c r="CJ30" s="262">
        <f t="shared" si="4"/>
        <v>0</v>
      </c>
      <c r="CK30" s="262">
        <f t="shared" si="5"/>
        <v>0</v>
      </c>
      <c r="CL30" s="262">
        <f t="shared" si="6"/>
        <v>0</v>
      </c>
      <c r="CM30" s="262">
        <f t="shared" si="7"/>
        <v>0</v>
      </c>
      <c r="CN30" s="262">
        <f t="shared" si="8"/>
        <v>0</v>
      </c>
      <c r="CO30" s="259"/>
      <c r="CP30" s="263"/>
      <c r="CQ30" s="264"/>
      <c r="CR30" s="264"/>
      <c r="CS30" s="264"/>
      <c r="CT30" s="174" t="str">
        <f t="shared" si="9"/>
        <v>-</v>
      </c>
      <c r="CU30" s="264"/>
      <c r="CV30" s="264"/>
      <c r="CW30" s="264"/>
      <c r="CX30" s="269" t="str">
        <f t="shared" si="10"/>
        <v>-</v>
      </c>
    </row>
    <row r="31" spans="1:102" s="122" customFormat="1" ht="34.5">
      <c r="A31" s="254">
        <v>25</v>
      </c>
      <c r="B31" s="255"/>
      <c r="C31" s="255"/>
      <c r="D31" s="255"/>
      <c r="E31" s="256"/>
      <c r="F31" s="256"/>
      <c r="G31" s="255"/>
      <c r="H31" s="255"/>
      <c r="I31" s="255"/>
      <c r="J31" s="255"/>
      <c r="K31" s="255"/>
      <c r="L31" s="255"/>
      <c r="M31" s="256"/>
      <c r="N31" s="255"/>
      <c r="O31" s="255"/>
      <c r="P31" s="255"/>
      <c r="Q31" s="255"/>
      <c r="R31" s="255"/>
      <c r="S31" s="255"/>
      <c r="T31" s="255"/>
      <c r="U31" s="255"/>
      <c r="V31" s="255"/>
      <c r="W31" s="255"/>
      <c r="X31" s="255"/>
      <c r="Y31" s="255"/>
      <c r="Z31" s="255"/>
      <c r="AA31" s="254"/>
      <c r="AB31" s="255"/>
      <c r="AC31" s="255"/>
      <c r="AD31" s="255"/>
      <c r="AE31" s="254"/>
      <c r="AF31" s="254"/>
      <c r="AG31" s="256"/>
      <c r="AH31" s="255"/>
      <c r="AI31" s="256"/>
      <c r="AJ31" s="257"/>
      <c r="AK31" s="255"/>
      <c r="AL31" s="255"/>
      <c r="AM31" s="255"/>
      <c r="AN31" s="164" t="str">
        <f t="shared" si="0"/>
        <v>-</v>
      </c>
      <c r="AO31" s="255"/>
      <c r="AP31" s="255"/>
      <c r="AQ31" s="255"/>
      <c r="AR31" s="268" t="str">
        <f t="shared" si="1"/>
        <v>-</v>
      </c>
      <c r="AS31" s="255"/>
      <c r="AT31" s="255"/>
      <c r="AU31" s="255"/>
      <c r="AV31" s="255"/>
      <c r="AW31" s="255"/>
      <c r="AX31" s="255"/>
      <c r="AY31" s="255"/>
      <c r="AZ31" s="255"/>
      <c r="BA31" s="255"/>
      <c r="BB31" s="255"/>
      <c r="BC31" s="255"/>
      <c r="BD31" s="255"/>
      <c r="BE31" s="255"/>
      <c r="BF31" s="255"/>
      <c r="BG31" s="255"/>
      <c r="BH31" s="255"/>
      <c r="BI31" s="255"/>
      <c r="BJ31" s="255"/>
      <c r="BK31" s="255"/>
      <c r="BL31" s="255"/>
      <c r="BM31" s="255"/>
      <c r="BN31" s="255"/>
      <c r="BO31" s="255"/>
      <c r="BP31" s="255"/>
      <c r="BQ31" s="255"/>
      <c r="BR31" s="258"/>
      <c r="BS31" s="259"/>
      <c r="BT31" s="255"/>
      <c r="BU31" s="255"/>
      <c r="BV31" s="255"/>
      <c r="BW31" s="255"/>
      <c r="BX31" s="255"/>
      <c r="BY31" s="255"/>
      <c r="BZ31" s="255"/>
      <c r="CA31" s="260" t="e">
        <v>#N/A</v>
      </c>
      <c r="CB31" s="260">
        <v>0</v>
      </c>
      <c r="CC31" s="260">
        <v>0</v>
      </c>
      <c r="CD31" s="261" t="s">
        <v>511</v>
      </c>
      <c r="CE31" s="261" t="s">
        <v>512</v>
      </c>
      <c r="CF31" s="261" t="s">
        <v>512</v>
      </c>
      <c r="CG31" s="261" t="s">
        <v>512</v>
      </c>
      <c r="CH31" s="262">
        <f t="shared" si="2"/>
        <v>0</v>
      </c>
      <c r="CI31" s="262">
        <f t="shared" si="3"/>
        <v>0</v>
      </c>
      <c r="CJ31" s="262">
        <f t="shared" si="4"/>
        <v>0</v>
      </c>
      <c r="CK31" s="262">
        <f t="shared" si="5"/>
        <v>0</v>
      </c>
      <c r="CL31" s="262">
        <f t="shared" si="6"/>
        <v>0</v>
      </c>
      <c r="CM31" s="262">
        <f t="shared" si="7"/>
        <v>0</v>
      </c>
      <c r="CN31" s="262">
        <f t="shared" si="8"/>
        <v>0</v>
      </c>
      <c r="CO31" s="259"/>
      <c r="CP31" s="263"/>
      <c r="CQ31" s="264"/>
      <c r="CR31" s="264"/>
      <c r="CS31" s="264"/>
      <c r="CT31" s="174" t="str">
        <f t="shared" si="9"/>
        <v>-</v>
      </c>
      <c r="CU31" s="264"/>
      <c r="CV31" s="264"/>
      <c r="CW31" s="264"/>
      <c r="CX31" s="269" t="str">
        <f t="shared" si="10"/>
        <v>-</v>
      </c>
    </row>
    <row r="32" spans="1:102" s="122" customFormat="1" ht="34.5">
      <c r="A32" s="254">
        <v>26</v>
      </c>
      <c r="B32" s="255"/>
      <c r="C32" s="255"/>
      <c r="D32" s="255"/>
      <c r="E32" s="256"/>
      <c r="F32" s="256"/>
      <c r="G32" s="255"/>
      <c r="H32" s="255"/>
      <c r="I32" s="255"/>
      <c r="J32" s="255"/>
      <c r="K32" s="255"/>
      <c r="L32" s="255"/>
      <c r="M32" s="256"/>
      <c r="N32" s="255"/>
      <c r="O32" s="255"/>
      <c r="P32" s="255"/>
      <c r="Q32" s="255"/>
      <c r="R32" s="255"/>
      <c r="S32" s="255"/>
      <c r="T32" s="255"/>
      <c r="U32" s="255"/>
      <c r="V32" s="255"/>
      <c r="W32" s="255"/>
      <c r="X32" s="255"/>
      <c r="Y32" s="255"/>
      <c r="Z32" s="255"/>
      <c r="AA32" s="254"/>
      <c r="AB32" s="255"/>
      <c r="AC32" s="255"/>
      <c r="AD32" s="255"/>
      <c r="AE32" s="254"/>
      <c r="AF32" s="254"/>
      <c r="AG32" s="256"/>
      <c r="AH32" s="255"/>
      <c r="AI32" s="256"/>
      <c r="AJ32" s="257"/>
      <c r="AK32" s="255"/>
      <c r="AL32" s="255"/>
      <c r="AM32" s="255"/>
      <c r="AN32" s="164" t="str">
        <f t="shared" si="0"/>
        <v>-</v>
      </c>
      <c r="AO32" s="255"/>
      <c r="AP32" s="255"/>
      <c r="AQ32" s="255"/>
      <c r="AR32" s="268" t="str">
        <f t="shared" si="1"/>
        <v>-</v>
      </c>
      <c r="AS32" s="255"/>
      <c r="AT32" s="255"/>
      <c r="AU32" s="255"/>
      <c r="AV32" s="255"/>
      <c r="AW32" s="255"/>
      <c r="AX32" s="255"/>
      <c r="AY32" s="255"/>
      <c r="AZ32" s="255"/>
      <c r="BA32" s="255"/>
      <c r="BB32" s="255"/>
      <c r="BC32" s="255"/>
      <c r="BD32" s="255"/>
      <c r="BE32" s="255"/>
      <c r="BF32" s="255"/>
      <c r="BG32" s="255"/>
      <c r="BH32" s="255"/>
      <c r="BI32" s="255"/>
      <c r="BJ32" s="255"/>
      <c r="BK32" s="255"/>
      <c r="BL32" s="255"/>
      <c r="BM32" s="255"/>
      <c r="BN32" s="255"/>
      <c r="BO32" s="255"/>
      <c r="BP32" s="255"/>
      <c r="BQ32" s="255"/>
      <c r="BR32" s="258"/>
      <c r="BS32" s="259"/>
      <c r="BT32" s="255"/>
      <c r="BU32" s="255"/>
      <c r="BV32" s="255"/>
      <c r="BW32" s="255"/>
      <c r="BX32" s="255"/>
      <c r="BY32" s="255"/>
      <c r="BZ32" s="255"/>
      <c r="CA32" s="260" t="e">
        <v>#N/A</v>
      </c>
      <c r="CB32" s="260">
        <v>0</v>
      </c>
      <c r="CC32" s="260">
        <v>0</v>
      </c>
      <c r="CD32" s="261" t="s">
        <v>511</v>
      </c>
      <c r="CE32" s="261" t="s">
        <v>512</v>
      </c>
      <c r="CF32" s="261" t="s">
        <v>512</v>
      </c>
      <c r="CG32" s="261" t="s">
        <v>512</v>
      </c>
      <c r="CH32" s="262">
        <f t="shared" si="2"/>
        <v>0</v>
      </c>
      <c r="CI32" s="262">
        <f t="shared" si="3"/>
        <v>0</v>
      </c>
      <c r="CJ32" s="262">
        <f t="shared" si="4"/>
        <v>0</v>
      </c>
      <c r="CK32" s="262">
        <f t="shared" si="5"/>
        <v>0</v>
      </c>
      <c r="CL32" s="262">
        <f t="shared" si="6"/>
        <v>0</v>
      </c>
      <c r="CM32" s="262">
        <f t="shared" si="7"/>
        <v>0</v>
      </c>
      <c r="CN32" s="262">
        <f t="shared" si="8"/>
        <v>0</v>
      </c>
      <c r="CO32" s="259"/>
      <c r="CP32" s="263"/>
      <c r="CQ32" s="264"/>
      <c r="CR32" s="264"/>
      <c r="CS32" s="264"/>
      <c r="CT32" s="174" t="str">
        <f t="shared" si="9"/>
        <v>-</v>
      </c>
      <c r="CU32" s="264"/>
      <c r="CV32" s="264"/>
      <c r="CW32" s="264"/>
      <c r="CX32" s="269" t="str">
        <f t="shared" si="10"/>
        <v>-</v>
      </c>
    </row>
    <row r="33" spans="1:102" s="122" customFormat="1" ht="34.5">
      <c r="A33" s="254">
        <v>27</v>
      </c>
      <c r="B33" s="255"/>
      <c r="C33" s="255"/>
      <c r="D33" s="255"/>
      <c r="E33" s="256"/>
      <c r="F33" s="256"/>
      <c r="G33" s="255"/>
      <c r="H33" s="255"/>
      <c r="I33" s="255"/>
      <c r="J33" s="255"/>
      <c r="K33" s="255"/>
      <c r="L33" s="255"/>
      <c r="M33" s="256"/>
      <c r="N33" s="255"/>
      <c r="O33" s="255"/>
      <c r="P33" s="255"/>
      <c r="Q33" s="255"/>
      <c r="R33" s="255"/>
      <c r="S33" s="255"/>
      <c r="T33" s="255"/>
      <c r="U33" s="255"/>
      <c r="V33" s="255"/>
      <c r="W33" s="255"/>
      <c r="X33" s="255"/>
      <c r="Y33" s="255"/>
      <c r="Z33" s="255"/>
      <c r="AA33" s="254"/>
      <c r="AB33" s="255"/>
      <c r="AC33" s="255"/>
      <c r="AD33" s="255"/>
      <c r="AE33" s="254"/>
      <c r="AF33" s="254"/>
      <c r="AG33" s="256"/>
      <c r="AH33" s="255"/>
      <c r="AI33" s="256"/>
      <c r="AJ33" s="257"/>
      <c r="AK33" s="255"/>
      <c r="AL33" s="255"/>
      <c r="AM33" s="255"/>
      <c r="AN33" s="164" t="str">
        <f t="shared" si="0"/>
        <v>-</v>
      </c>
      <c r="AO33" s="255"/>
      <c r="AP33" s="255"/>
      <c r="AQ33" s="255"/>
      <c r="AR33" s="268" t="str">
        <f t="shared" si="1"/>
        <v>-</v>
      </c>
      <c r="AS33" s="255"/>
      <c r="AT33" s="255"/>
      <c r="AU33" s="255"/>
      <c r="AV33" s="255"/>
      <c r="AW33" s="255"/>
      <c r="AX33" s="255"/>
      <c r="AY33" s="255"/>
      <c r="AZ33" s="255"/>
      <c r="BA33" s="255"/>
      <c r="BB33" s="255"/>
      <c r="BC33" s="255"/>
      <c r="BD33" s="255"/>
      <c r="BE33" s="255"/>
      <c r="BF33" s="255"/>
      <c r="BG33" s="255"/>
      <c r="BH33" s="255"/>
      <c r="BI33" s="255"/>
      <c r="BJ33" s="255"/>
      <c r="BK33" s="255"/>
      <c r="BL33" s="255"/>
      <c r="BM33" s="255"/>
      <c r="BN33" s="255"/>
      <c r="BO33" s="255"/>
      <c r="BP33" s="255"/>
      <c r="BQ33" s="255"/>
      <c r="BR33" s="258"/>
      <c r="BS33" s="259"/>
      <c r="BT33" s="255"/>
      <c r="BU33" s="255"/>
      <c r="BV33" s="255"/>
      <c r="BW33" s="255"/>
      <c r="BX33" s="255"/>
      <c r="BY33" s="255"/>
      <c r="BZ33" s="255"/>
      <c r="CA33" s="260" t="e">
        <v>#N/A</v>
      </c>
      <c r="CB33" s="260">
        <v>0</v>
      </c>
      <c r="CC33" s="260">
        <v>0</v>
      </c>
      <c r="CD33" s="261" t="s">
        <v>511</v>
      </c>
      <c r="CE33" s="261" t="s">
        <v>512</v>
      </c>
      <c r="CF33" s="261" t="s">
        <v>512</v>
      </c>
      <c r="CG33" s="261" t="s">
        <v>512</v>
      </c>
      <c r="CH33" s="262">
        <f t="shared" si="2"/>
        <v>0</v>
      </c>
      <c r="CI33" s="262">
        <f t="shared" si="3"/>
        <v>0</v>
      </c>
      <c r="CJ33" s="262">
        <f t="shared" si="4"/>
        <v>0</v>
      </c>
      <c r="CK33" s="262">
        <f t="shared" si="5"/>
        <v>0</v>
      </c>
      <c r="CL33" s="262">
        <f t="shared" si="6"/>
        <v>0</v>
      </c>
      <c r="CM33" s="262">
        <f t="shared" si="7"/>
        <v>0</v>
      </c>
      <c r="CN33" s="262">
        <f t="shared" si="8"/>
        <v>0</v>
      </c>
      <c r="CO33" s="259"/>
      <c r="CP33" s="263"/>
      <c r="CQ33" s="264"/>
      <c r="CR33" s="264"/>
      <c r="CS33" s="264"/>
      <c r="CT33" s="174" t="str">
        <f t="shared" si="9"/>
        <v>-</v>
      </c>
      <c r="CU33" s="264"/>
      <c r="CV33" s="264"/>
      <c r="CW33" s="264"/>
      <c r="CX33" s="269" t="str">
        <f t="shared" si="10"/>
        <v>-</v>
      </c>
    </row>
    <row r="34" spans="1:102" s="122" customFormat="1" ht="34.5">
      <c r="A34" s="254">
        <v>28</v>
      </c>
      <c r="B34" s="255"/>
      <c r="C34" s="255"/>
      <c r="D34" s="255"/>
      <c r="E34" s="256"/>
      <c r="F34" s="256"/>
      <c r="G34" s="255"/>
      <c r="H34" s="255"/>
      <c r="I34" s="255"/>
      <c r="J34" s="255"/>
      <c r="K34" s="255"/>
      <c r="L34" s="255"/>
      <c r="M34" s="256"/>
      <c r="N34" s="255"/>
      <c r="O34" s="255"/>
      <c r="P34" s="255"/>
      <c r="Q34" s="255"/>
      <c r="R34" s="255"/>
      <c r="S34" s="255"/>
      <c r="T34" s="255"/>
      <c r="U34" s="255"/>
      <c r="V34" s="255"/>
      <c r="W34" s="255"/>
      <c r="X34" s="255"/>
      <c r="Y34" s="255"/>
      <c r="Z34" s="255"/>
      <c r="AA34" s="254"/>
      <c r="AB34" s="255"/>
      <c r="AC34" s="255"/>
      <c r="AD34" s="255"/>
      <c r="AE34" s="254"/>
      <c r="AF34" s="254"/>
      <c r="AG34" s="256"/>
      <c r="AH34" s="255"/>
      <c r="AI34" s="256"/>
      <c r="AJ34" s="257"/>
      <c r="AK34" s="255"/>
      <c r="AL34" s="255"/>
      <c r="AM34" s="255"/>
      <c r="AN34" s="164" t="str">
        <f t="shared" si="0"/>
        <v>-</v>
      </c>
      <c r="AO34" s="255"/>
      <c r="AP34" s="255"/>
      <c r="AQ34" s="255"/>
      <c r="AR34" s="268" t="str">
        <f t="shared" si="1"/>
        <v>-</v>
      </c>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5"/>
      <c r="BR34" s="258"/>
      <c r="BS34" s="259"/>
      <c r="BT34" s="255"/>
      <c r="BU34" s="255"/>
      <c r="BV34" s="255"/>
      <c r="BW34" s="255"/>
      <c r="BX34" s="255"/>
      <c r="BY34" s="255"/>
      <c r="BZ34" s="255"/>
      <c r="CA34" s="260" t="e">
        <v>#N/A</v>
      </c>
      <c r="CB34" s="260">
        <v>0</v>
      </c>
      <c r="CC34" s="260">
        <v>0</v>
      </c>
      <c r="CD34" s="261" t="s">
        <v>511</v>
      </c>
      <c r="CE34" s="261" t="s">
        <v>512</v>
      </c>
      <c r="CF34" s="261" t="s">
        <v>512</v>
      </c>
      <c r="CG34" s="261" t="s">
        <v>512</v>
      </c>
      <c r="CH34" s="262">
        <f t="shared" si="2"/>
        <v>0</v>
      </c>
      <c r="CI34" s="262">
        <f t="shared" si="3"/>
        <v>0</v>
      </c>
      <c r="CJ34" s="262">
        <f t="shared" si="4"/>
        <v>0</v>
      </c>
      <c r="CK34" s="262">
        <f t="shared" si="5"/>
        <v>0</v>
      </c>
      <c r="CL34" s="262">
        <f t="shared" si="6"/>
        <v>0</v>
      </c>
      <c r="CM34" s="262">
        <f t="shared" si="7"/>
        <v>0</v>
      </c>
      <c r="CN34" s="262">
        <f t="shared" si="8"/>
        <v>0</v>
      </c>
      <c r="CO34" s="259"/>
      <c r="CP34" s="263"/>
      <c r="CQ34" s="264"/>
      <c r="CR34" s="264"/>
      <c r="CS34" s="264"/>
      <c r="CT34" s="174" t="str">
        <f t="shared" si="9"/>
        <v>-</v>
      </c>
      <c r="CU34" s="264"/>
      <c r="CV34" s="264"/>
      <c r="CW34" s="264"/>
      <c r="CX34" s="269" t="str">
        <f t="shared" si="10"/>
        <v>-</v>
      </c>
    </row>
    <row r="35" spans="1:102" s="122" customFormat="1" ht="34.5">
      <c r="A35" s="254">
        <v>29</v>
      </c>
      <c r="B35" s="255"/>
      <c r="C35" s="255"/>
      <c r="D35" s="255"/>
      <c r="E35" s="256"/>
      <c r="F35" s="256"/>
      <c r="G35" s="255"/>
      <c r="H35" s="255"/>
      <c r="I35" s="255"/>
      <c r="J35" s="255"/>
      <c r="K35" s="255"/>
      <c r="L35" s="255"/>
      <c r="M35" s="256"/>
      <c r="N35" s="255"/>
      <c r="O35" s="255"/>
      <c r="P35" s="255"/>
      <c r="Q35" s="255"/>
      <c r="R35" s="255"/>
      <c r="S35" s="255"/>
      <c r="T35" s="255"/>
      <c r="U35" s="255"/>
      <c r="V35" s="255"/>
      <c r="W35" s="255"/>
      <c r="X35" s="255"/>
      <c r="Y35" s="255"/>
      <c r="Z35" s="255"/>
      <c r="AA35" s="254"/>
      <c r="AB35" s="255"/>
      <c r="AC35" s="255"/>
      <c r="AD35" s="255"/>
      <c r="AE35" s="254"/>
      <c r="AF35" s="254"/>
      <c r="AG35" s="256"/>
      <c r="AH35" s="255"/>
      <c r="AI35" s="256"/>
      <c r="AJ35" s="257"/>
      <c r="AK35" s="255"/>
      <c r="AL35" s="255"/>
      <c r="AM35" s="255"/>
      <c r="AN35" s="164" t="str">
        <f t="shared" si="0"/>
        <v>-</v>
      </c>
      <c r="AO35" s="255"/>
      <c r="AP35" s="255"/>
      <c r="AQ35" s="255"/>
      <c r="AR35" s="268" t="str">
        <f t="shared" si="1"/>
        <v>-</v>
      </c>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8"/>
      <c r="BS35" s="259"/>
      <c r="BT35" s="255"/>
      <c r="BU35" s="255"/>
      <c r="BV35" s="255"/>
      <c r="BW35" s="255"/>
      <c r="BX35" s="255"/>
      <c r="BY35" s="255"/>
      <c r="BZ35" s="255"/>
      <c r="CA35" s="260" t="e">
        <v>#N/A</v>
      </c>
      <c r="CB35" s="260">
        <v>0</v>
      </c>
      <c r="CC35" s="260">
        <v>0</v>
      </c>
      <c r="CD35" s="261" t="s">
        <v>511</v>
      </c>
      <c r="CE35" s="261" t="s">
        <v>512</v>
      </c>
      <c r="CF35" s="261" t="s">
        <v>512</v>
      </c>
      <c r="CG35" s="261" t="s">
        <v>512</v>
      </c>
      <c r="CH35" s="262">
        <f t="shared" si="2"/>
        <v>0</v>
      </c>
      <c r="CI35" s="262">
        <f t="shared" si="3"/>
        <v>0</v>
      </c>
      <c r="CJ35" s="262">
        <f t="shared" si="4"/>
        <v>0</v>
      </c>
      <c r="CK35" s="262">
        <f t="shared" si="5"/>
        <v>0</v>
      </c>
      <c r="CL35" s="262">
        <f t="shared" si="6"/>
        <v>0</v>
      </c>
      <c r="CM35" s="262">
        <f t="shared" si="7"/>
        <v>0</v>
      </c>
      <c r="CN35" s="262">
        <f t="shared" si="8"/>
        <v>0</v>
      </c>
      <c r="CO35" s="259"/>
      <c r="CP35" s="263"/>
      <c r="CQ35" s="264"/>
      <c r="CR35" s="264"/>
      <c r="CS35" s="264"/>
      <c r="CT35" s="174" t="str">
        <f t="shared" si="9"/>
        <v>-</v>
      </c>
      <c r="CU35" s="264"/>
      <c r="CV35" s="264"/>
      <c r="CW35" s="264"/>
      <c r="CX35" s="269" t="str">
        <f t="shared" si="10"/>
        <v>-</v>
      </c>
    </row>
    <row r="36" spans="1:102" s="122" customFormat="1" ht="34.5">
      <c r="A36" s="254">
        <v>30</v>
      </c>
      <c r="B36" s="255"/>
      <c r="C36" s="255"/>
      <c r="D36" s="255"/>
      <c r="E36" s="256"/>
      <c r="F36" s="256"/>
      <c r="G36" s="255"/>
      <c r="H36" s="255"/>
      <c r="I36" s="255"/>
      <c r="J36" s="255"/>
      <c r="K36" s="255"/>
      <c r="L36" s="255"/>
      <c r="M36" s="256"/>
      <c r="N36" s="255"/>
      <c r="O36" s="255"/>
      <c r="P36" s="255"/>
      <c r="Q36" s="255"/>
      <c r="R36" s="255"/>
      <c r="S36" s="255"/>
      <c r="T36" s="255"/>
      <c r="U36" s="255"/>
      <c r="V36" s="255"/>
      <c r="W36" s="255"/>
      <c r="X36" s="255"/>
      <c r="Y36" s="255"/>
      <c r="Z36" s="255"/>
      <c r="AA36" s="254"/>
      <c r="AB36" s="255"/>
      <c r="AC36" s="255"/>
      <c r="AD36" s="255"/>
      <c r="AE36" s="254"/>
      <c r="AF36" s="254"/>
      <c r="AG36" s="256"/>
      <c r="AH36" s="255"/>
      <c r="AI36" s="256"/>
      <c r="AJ36" s="257"/>
      <c r="AK36" s="255"/>
      <c r="AL36" s="255"/>
      <c r="AM36" s="255"/>
      <c r="AN36" s="164" t="str">
        <f t="shared" si="0"/>
        <v>-</v>
      </c>
      <c r="AO36" s="255"/>
      <c r="AP36" s="255"/>
      <c r="AQ36" s="255"/>
      <c r="AR36" s="268" t="str">
        <f t="shared" si="1"/>
        <v>-</v>
      </c>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8"/>
      <c r="BS36" s="259"/>
      <c r="BT36" s="255"/>
      <c r="BU36" s="255"/>
      <c r="BV36" s="255"/>
      <c r="BW36" s="255"/>
      <c r="BX36" s="255"/>
      <c r="BY36" s="255"/>
      <c r="BZ36" s="255"/>
      <c r="CA36" s="260" t="e">
        <v>#N/A</v>
      </c>
      <c r="CB36" s="260">
        <v>0</v>
      </c>
      <c r="CC36" s="260">
        <v>0</v>
      </c>
      <c r="CD36" s="261" t="s">
        <v>511</v>
      </c>
      <c r="CE36" s="261" t="s">
        <v>512</v>
      </c>
      <c r="CF36" s="261" t="s">
        <v>512</v>
      </c>
      <c r="CG36" s="261" t="s">
        <v>512</v>
      </c>
      <c r="CH36" s="262">
        <f t="shared" si="2"/>
        <v>0</v>
      </c>
      <c r="CI36" s="262">
        <f t="shared" si="3"/>
        <v>0</v>
      </c>
      <c r="CJ36" s="262">
        <f t="shared" si="4"/>
        <v>0</v>
      </c>
      <c r="CK36" s="262">
        <f t="shared" si="5"/>
        <v>0</v>
      </c>
      <c r="CL36" s="262">
        <f t="shared" si="6"/>
        <v>0</v>
      </c>
      <c r="CM36" s="262">
        <f t="shared" si="7"/>
        <v>0</v>
      </c>
      <c r="CN36" s="262">
        <f t="shared" si="8"/>
        <v>0</v>
      </c>
      <c r="CO36" s="259"/>
      <c r="CP36" s="263"/>
      <c r="CQ36" s="264"/>
      <c r="CR36" s="264"/>
      <c r="CS36" s="264"/>
      <c r="CT36" s="174" t="str">
        <f t="shared" si="9"/>
        <v>-</v>
      </c>
      <c r="CU36" s="264"/>
      <c r="CV36" s="264"/>
      <c r="CW36" s="264"/>
      <c r="CX36" s="269" t="str">
        <f t="shared" si="10"/>
        <v>-</v>
      </c>
    </row>
    <row r="37" spans="1:102" s="122" customFormat="1" ht="34.5">
      <c r="A37" s="254">
        <v>31</v>
      </c>
      <c r="B37" s="255"/>
      <c r="C37" s="255"/>
      <c r="D37" s="255"/>
      <c r="E37" s="256"/>
      <c r="F37" s="256"/>
      <c r="G37" s="255"/>
      <c r="H37" s="255"/>
      <c r="I37" s="255"/>
      <c r="J37" s="255"/>
      <c r="K37" s="255"/>
      <c r="L37" s="255"/>
      <c r="M37" s="256"/>
      <c r="N37" s="255"/>
      <c r="O37" s="255"/>
      <c r="P37" s="255"/>
      <c r="Q37" s="255"/>
      <c r="R37" s="255"/>
      <c r="S37" s="255"/>
      <c r="T37" s="255"/>
      <c r="U37" s="255"/>
      <c r="V37" s="255"/>
      <c r="W37" s="255"/>
      <c r="X37" s="255"/>
      <c r="Y37" s="255"/>
      <c r="Z37" s="255"/>
      <c r="AA37" s="254"/>
      <c r="AB37" s="255"/>
      <c r="AC37" s="255"/>
      <c r="AD37" s="255"/>
      <c r="AE37" s="254"/>
      <c r="AF37" s="254"/>
      <c r="AG37" s="256"/>
      <c r="AH37" s="255"/>
      <c r="AI37" s="256"/>
      <c r="AJ37" s="257"/>
      <c r="AK37" s="255"/>
      <c r="AL37" s="255"/>
      <c r="AM37" s="255"/>
      <c r="AN37" s="164" t="str">
        <f t="shared" si="0"/>
        <v>-</v>
      </c>
      <c r="AO37" s="255"/>
      <c r="AP37" s="255"/>
      <c r="AQ37" s="255"/>
      <c r="AR37" s="268" t="str">
        <f t="shared" si="1"/>
        <v>-</v>
      </c>
      <c r="AS37" s="255"/>
      <c r="AT37" s="255"/>
      <c r="AU37" s="255"/>
      <c r="AV37" s="255"/>
      <c r="AW37" s="255"/>
      <c r="AX37" s="255"/>
      <c r="AY37" s="255"/>
      <c r="AZ37" s="255"/>
      <c r="BA37" s="255"/>
      <c r="BB37" s="255"/>
      <c r="BC37" s="255"/>
      <c r="BD37" s="255"/>
      <c r="BE37" s="255"/>
      <c r="BF37" s="255"/>
      <c r="BG37" s="255"/>
      <c r="BH37" s="255"/>
      <c r="BI37" s="255"/>
      <c r="BJ37" s="255"/>
      <c r="BK37" s="255"/>
      <c r="BL37" s="255"/>
      <c r="BM37" s="255"/>
      <c r="BN37" s="255"/>
      <c r="BO37" s="255"/>
      <c r="BP37" s="255"/>
      <c r="BQ37" s="255"/>
      <c r="BR37" s="258"/>
      <c r="BS37" s="259"/>
      <c r="BT37" s="255"/>
      <c r="BU37" s="255"/>
      <c r="BV37" s="255"/>
      <c r="BW37" s="255"/>
      <c r="BX37" s="255"/>
      <c r="BY37" s="255"/>
      <c r="BZ37" s="255"/>
      <c r="CA37" s="260" t="e">
        <v>#N/A</v>
      </c>
      <c r="CB37" s="260">
        <v>0</v>
      </c>
      <c r="CC37" s="260">
        <v>0</v>
      </c>
      <c r="CD37" s="261" t="s">
        <v>511</v>
      </c>
      <c r="CE37" s="261" t="s">
        <v>512</v>
      </c>
      <c r="CF37" s="261" t="s">
        <v>512</v>
      </c>
      <c r="CG37" s="261" t="s">
        <v>512</v>
      </c>
      <c r="CH37" s="262">
        <f t="shared" si="2"/>
        <v>0</v>
      </c>
      <c r="CI37" s="262">
        <f t="shared" si="3"/>
        <v>0</v>
      </c>
      <c r="CJ37" s="262">
        <f t="shared" si="4"/>
        <v>0</v>
      </c>
      <c r="CK37" s="262">
        <f t="shared" si="5"/>
        <v>0</v>
      </c>
      <c r="CL37" s="262">
        <f t="shared" si="6"/>
        <v>0</v>
      </c>
      <c r="CM37" s="262">
        <f t="shared" si="7"/>
        <v>0</v>
      </c>
      <c r="CN37" s="262">
        <f t="shared" si="8"/>
        <v>0</v>
      </c>
      <c r="CO37" s="259"/>
      <c r="CP37" s="263"/>
      <c r="CQ37" s="264"/>
      <c r="CR37" s="264"/>
      <c r="CS37" s="264"/>
      <c r="CT37" s="174" t="str">
        <f t="shared" si="9"/>
        <v>-</v>
      </c>
      <c r="CU37" s="264"/>
      <c r="CV37" s="264"/>
      <c r="CW37" s="264"/>
      <c r="CX37" s="269" t="str">
        <f t="shared" si="10"/>
        <v>-</v>
      </c>
    </row>
    <row r="38" spans="1:102" s="122" customFormat="1" ht="34.5">
      <c r="A38" s="254">
        <v>32</v>
      </c>
      <c r="B38" s="255"/>
      <c r="C38" s="255"/>
      <c r="D38" s="255"/>
      <c r="E38" s="256"/>
      <c r="F38" s="256"/>
      <c r="G38" s="255"/>
      <c r="H38" s="255"/>
      <c r="I38" s="255"/>
      <c r="J38" s="255"/>
      <c r="K38" s="255"/>
      <c r="L38" s="255"/>
      <c r="M38" s="256"/>
      <c r="N38" s="255"/>
      <c r="O38" s="255"/>
      <c r="P38" s="255"/>
      <c r="Q38" s="255"/>
      <c r="R38" s="255"/>
      <c r="S38" s="255"/>
      <c r="T38" s="255"/>
      <c r="U38" s="255"/>
      <c r="V38" s="255"/>
      <c r="W38" s="255"/>
      <c r="X38" s="255"/>
      <c r="Y38" s="255"/>
      <c r="Z38" s="255"/>
      <c r="AA38" s="254"/>
      <c r="AB38" s="255"/>
      <c r="AC38" s="255"/>
      <c r="AD38" s="255"/>
      <c r="AE38" s="254"/>
      <c r="AF38" s="254"/>
      <c r="AG38" s="256"/>
      <c r="AH38" s="255"/>
      <c r="AI38" s="256"/>
      <c r="AJ38" s="257"/>
      <c r="AK38" s="255"/>
      <c r="AL38" s="255"/>
      <c r="AM38" s="255"/>
      <c r="AN38" s="164" t="str">
        <f t="shared" si="0"/>
        <v>-</v>
      </c>
      <c r="AO38" s="255"/>
      <c r="AP38" s="255"/>
      <c r="AQ38" s="255"/>
      <c r="AR38" s="268" t="str">
        <f t="shared" si="1"/>
        <v>-</v>
      </c>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255"/>
      <c r="BP38" s="255"/>
      <c r="BQ38" s="255"/>
      <c r="BR38" s="258"/>
      <c r="BS38" s="259"/>
      <c r="BT38" s="255"/>
      <c r="BU38" s="255"/>
      <c r="BV38" s="255"/>
      <c r="BW38" s="255"/>
      <c r="BX38" s="255"/>
      <c r="BY38" s="255"/>
      <c r="BZ38" s="255"/>
      <c r="CA38" s="260" t="e">
        <v>#N/A</v>
      </c>
      <c r="CB38" s="260">
        <v>0</v>
      </c>
      <c r="CC38" s="260">
        <v>0</v>
      </c>
      <c r="CD38" s="261" t="s">
        <v>511</v>
      </c>
      <c r="CE38" s="261" t="s">
        <v>512</v>
      </c>
      <c r="CF38" s="261" t="s">
        <v>512</v>
      </c>
      <c r="CG38" s="261" t="s">
        <v>512</v>
      </c>
      <c r="CH38" s="262">
        <f t="shared" si="2"/>
        <v>0</v>
      </c>
      <c r="CI38" s="262">
        <f t="shared" si="3"/>
        <v>0</v>
      </c>
      <c r="CJ38" s="262">
        <f t="shared" si="4"/>
        <v>0</v>
      </c>
      <c r="CK38" s="262">
        <f t="shared" si="5"/>
        <v>0</v>
      </c>
      <c r="CL38" s="262">
        <f t="shared" si="6"/>
        <v>0</v>
      </c>
      <c r="CM38" s="262">
        <f t="shared" si="7"/>
        <v>0</v>
      </c>
      <c r="CN38" s="262">
        <f t="shared" si="8"/>
        <v>0</v>
      </c>
      <c r="CO38" s="259"/>
      <c r="CP38" s="263"/>
      <c r="CQ38" s="264"/>
      <c r="CR38" s="264"/>
      <c r="CS38" s="264"/>
      <c r="CT38" s="174" t="str">
        <f t="shared" si="9"/>
        <v>-</v>
      </c>
      <c r="CU38" s="264"/>
      <c r="CV38" s="264"/>
      <c r="CW38" s="264"/>
      <c r="CX38" s="269" t="str">
        <f t="shared" si="10"/>
        <v>-</v>
      </c>
    </row>
    <row r="39" spans="1:102" s="122" customFormat="1" ht="34.5">
      <c r="A39" s="254">
        <v>33</v>
      </c>
      <c r="B39" s="255"/>
      <c r="C39" s="255"/>
      <c r="D39" s="255"/>
      <c r="E39" s="256"/>
      <c r="F39" s="256"/>
      <c r="G39" s="255"/>
      <c r="H39" s="255"/>
      <c r="I39" s="255"/>
      <c r="J39" s="255"/>
      <c r="K39" s="255"/>
      <c r="L39" s="255"/>
      <c r="M39" s="256"/>
      <c r="N39" s="255"/>
      <c r="O39" s="255"/>
      <c r="P39" s="255"/>
      <c r="Q39" s="255"/>
      <c r="R39" s="255"/>
      <c r="S39" s="255"/>
      <c r="T39" s="255"/>
      <c r="U39" s="255"/>
      <c r="V39" s="255"/>
      <c r="W39" s="255"/>
      <c r="X39" s="255"/>
      <c r="Y39" s="255"/>
      <c r="Z39" s="255"/>
      <c r="AA39" s="254"/>
      <c r="AB39" s="255"/>
      <c r="AC39" s="255"/>
      <c r="AD39" s="255"/>
      <c r="AE39" s="254"/>
      <c r="AF39" s="254"/>
      <c r="AG39" s="256"/>
      <c r="AH39" s="255"/>
      <c r="AI39" s="256"/>
      <c r="AJ39" s="257"/>
      <c r="AK39" s="255"/>
      <c r="AL39" s="255"/>
      <c r="AM39" s="255"/>
      <c r="AN39" s="164" t="str">
        <f t="shared" ref="AN39:AN70" si="11">IF(AND(AK39=0, AL39=0, AM39=0), "-", IF(AND(AK39=0,AM39=0),(AJ39*AL39),(AJ39*(((AK39)+(AL39*4)+(AM39))/6))))</f>
        <v>-</v>
      </c>
      <c r="AO39" s="255"/>
      <c r="AP39" s="255"/>
      <c r="AQ39" s="255"/>
      <c r="AR39" s="268" t="str">
        <f t="shared" ref="AR39:AR70" si="12">IF(AND(AO39=0, AP39=0, AQ39=0), "-", IF(AND(AO39=0,AQ39=0),(AJ39*AP39),(AJ39*(((AO39)+(AP39*4)+(AQ39))/6))))</f>
        <v>-</v>
      </c>
      <c r="AS39" s="255"/>
      <c r="AT39" s="255"/>
      <c r="AU39" s="255"/>
      <c r="AV39" s="255"/>
      <c r="AW39" s="255"/>
      <c r="AX39" s="255"/>
      <c r="AY39" s="255"/>
      <c r="AZ39" s="255"/>
      <c r="BA39" s="255"/>
      <c r="BB39" s="255"/>
      <c r="BC39" s="255"/>
      <c r="BD39" s="255"/>
      <c r="BE39" s="255"/>
      <c r="BF39" s="255"/>
      <c r="BG39" s="255"/>
      <c r="BH39" s="255"/>
      <c r="BI39" s="255"/>
      <c r="BJ39" s="255"/>
      <c r="BK39" s="255"/>
      <c r="BL39" s="255"/>
      <c r="BM39" s="255"/>
      <c r="BN39" s="255"/>
      <c r="BO39" s="255"/>
      <c r="BP39" s="255"/>
      <c r="BQ39" s="255"/>
      <c r="BR39" s="258"/>
      <c r="BS39" s="259"/>
      <c r="BT39" s="255"/>
      <c r="BU39" s="255"/>
      <c r="BV39" s="255"/>
      <c r="BW39" s="255"/>
      <c r="BX39" s="255"/>
      <c r="BY39" s="255"/>
      <c r="BZ39" s="255"/>
      <c r="CA39" s="260" t="e">
        <v>#N/A</v>
      </c>
      <c r="CB39" s="260">
        <v>0</v>
      </c>
      <c r="CC39" s="260">
        <v>0</v>
      </c>
      <c r="CD39" s="261" t="s">
        <v>511</v>
      </c>
      <c r="CE39" s="261" t="s">
        <v>512</v>
      </c>
      <c r="CF39" s="261" t="s">
        <v>512</v>
      </c>
      <c r="CG39" s="261" t="s">
        <v>512</v>
      </c>
      <c r="CH39" s="262">
        <f t="shared" ref="CH39:CH70" si="13">BT39*BU39</f>
        <v>0</v>
      </c>
      <c r="CI39" s="262">
        <f t="shared" ref="CI39:CI70" si="14">BT39*BV39</f>
        <v>0</v>
      </c>
      <c r="CJ39" s="262">
        <f t="shared" ref="CJ39:CJ70" si="15">BT39*BW39</f>
        <v>0</v>
      </c>
      <c r="CK39" s="262">
        <f t="shared" ref="CK39:CK70" si="16">BT39*BX39</f>
        <v>0</v>
      </c>
      <c r="CL39" s="262">
        <f t="shared" ref="CL39:CL70" si="17">BT39*BY39</f>
        <v>0</v>
      </c>
      <c r="CM39" s="262">
        <f t="shared" ref="CM39:CM70" si="18">BT39*BZ39</f>
        <v>0</v>
      </c>
      <c r="CN39" s="262">
        <f t="shared" ref="CN39:CN70" si="19">BT39*(BU39+BV39+BW39+BX39+BY39+BZ39)</f>
        <v>0</v>
      </c>
      <c r="CO39" s="259"/>
      <c r="CP39" s="263"/>
      <c r="CQ39" s="264"/>
      <c r="CR39" s="264"/>
      <c r="CS39" s="264"/>
      <c r="CT39" s="174" t="str">
        <f t="shared" ref="CT39:CT70" si="20">IF(AND(CQ39=0, CR39=0, CS39=0), "-", IF(AND(CQ39=0,CS39=0),(CP39*CR39),(CP39*(((CQ39)+(CR39*4)+(CS39))/6))))</f>
        <v>-</v>
      </c>
      <c r="CU39" s="264"/>
      <c r="CV39" s="264"/>
      <c r="CW39" s="264"/>
      <c r="CX39" s="269" t="str">
        <f t="shared" ref="CX39:CX70" si="21">IF(AND(CU39=0, CV39=0, CW39=0), "-", IF(AND(CU39=0,CW39=0),(CP39*CV39),(CP39*(((CU39)+(CV39*4)+(CW39))/6))))</f>
        <v>-</v>
      </c>
    </row>
    <row r="40" spans="1:102" s="122" customFormat="1" ht="34.5">
      <c r="A40" s="254">
        <v>34</v>
      </c>
      <c r="B40" s="255"/>
      <c r="C40" s="255"/>
      <c r="D40" s="255"/>
      <c r="E40" s="256"/>
      <c r="F40" s="256"/>
      <c r="G40" s="255"/>
      <c r="H40" s="255"/>
      <c r="I40" s="255"/>
      <c r="J40" s="255"/>
      <c r="K40" s="255"/>
      <c r="L40" s="255"/>
      <c r="M40" s="256"/>
      <c r="N40" s="255"/>
      <c r="O40" s="255"/>
      <c r="P40" s="255"/>
      <c r="Q40" s="255"/>
      <c r="R40" s="255"/>
      <c r="S40" s="255"/>
      <c r="T40" s="255"/>
      <c r="U40" s="255"/>
      <c r="V40" s="255"/>
      <c r="W40" s="255"/>
      <c r="X40" s="255"/>
      <c r="Y40" s="255"/>
      <c r="Z40" s="255"/>
      <c r="AA40" s="254"/>
      <c r="AB40" s="255"/>
      <c r="AC40" s="255"/>
      <c r="AD40" s="255"/>
      <c r="AE40" s="254"/>
      <c r="AF40" s="254"/>
      <c r="AG40" s="256"/>
      <c r="AH40" s="255"/>
      <c r="AI40" s="256"/>
      <c r="AJ40" s="257"/>
      <c r="AK40" s="255"/>
      <c r="AL40" s="255"/>
      <c r="AM40" s="255"/>
      <c r="AN40" s="164" t="str">
        <f t="shared" si="11"/>
        <v>-</v>
      </c>
      <c r="AO40" s="255"/>
      <c r="AP40" s="255"/>
      <c r="AQ40" s="255"/>
      <c r="AR40" s="268" t="str">
        <f t="shared" si="12"/>
        <v>-</v>
      </c>
      <c r="AS40" s="255"/>
      <c r="AT40" s="255"/>
      <c r="AU40" s="255"/>
      <c r="AV40" s="255"/>
      <c r="AW40" s="255"/>
      <c r="AX40" s="255"/>
      <c r="AY40" s="255"/>
      <c r="AZ40" s="255"/>
      <c r="BA40" s="255"/>
      <c r="BB40" s="255"/>
      <c r="BC40" s="255"/>
      <c r="BD40" s="255"/>
      <c r="BE40" s="255"/>
      <c r="BF40" s="255"/>
      <c r="BG40" s="255"/>
      <c r="BH40" s="255"/>
      <c r="BI40" s="255"/>
      <c r="BJ40" s="255"/>
      <c r="BK40" s="255"/>
      <c r="BL40" s="255"/>
      <c r="BM40" s="255"/>
      <c r="BN40" s="255"/>
      <c r="BO40" s="255"/>
      <c r="BP40" s="255"/>
      <c r="BQ40" s="255"/>
      <c r="BR40" s="258"/>
      <c r="BS40" s="259"/>
      <c r="BT40" s="255"/>
      <c r="BU40" s="255"/>
      <c r="BV40" s="255"/>
      <c r="BW40" s="255"/>
      <c r="BX40" s="255"/>
      <c r="BY40" s="255"/>
      <c r="BZ40" s="255"/>
      <c r="CA40" s="260" t="e">
        <v>#N/A</v>
      </c>
      <c r="CB40" s="260">
        <v>0</v>
      </c>
      <c r="CC40" s="260">
        <v>0</v>
      </c>
      <c r="CD40" s="261" t="s">
        <v>511</v>
      </c>
      <c r="CE40" s="261" t="s">
        <v>512</v>
      </c>
      <c r="CF40" s="261" t="s">
        <v>512</v>
      </c>
      <c r="CG40" s="261" t="s">
        <v>512</v>
      </c>
      <c r="CH40" s="262">
        <f t="shared" si="13"/>
        <v>0</v>
      </c>
      <c r="CI40" s="262">
        <f t="shared" si="14"/>
        <v>0</v>
      </c>
      <c r="CJ40" s="262">
        <f t="shared" si="15"/>
        <v>0</v>
      </c>
      <c r="CK40" s="262">
        <f t="shared" si="16"/>
        <v>0</v>
      </c>
      <c r="CL40" s="262">
        <f t="shared" si="17"/>
        <v>0</v>
      </c>
      <c r="CM40" s="262">
        <f t="shared" si="18"/>
        <v>0</v>
      </c>
      <c r="CN40" s="262">
        <f t="shared" si="19"/>
        <v>0</v>
      </c>
      <c r="CO40" s="259"/>
      <c r="CP40" s="263"/>
      <c r="CQ40" s="264"/>
      <c r="CR40" s="264"/>
      <c r="CS40" s="264"/>
      <c r="CT40" s="174" t="str">
        <f t="shared" si="20"/>
        <v>-</v>
      </c>
      <c r="CU40" s="264"/>
      <c r="CV40" s="264"/>
      <c r="CW40" s="264"/>
      <c r="CX40" s="269" t="str">
        <f t="shared" si="21"/>
        <v>-</v>
      </c>
    </row>
    <row r="41" spans="1:102" s="122" customFormat="1" ht="34.5">
      <c r="A41" s="254">
        <v>35</v>
      </c>
      <c r="B41" s="255"/>
      <c r="C41" s="255"/>
      <c r="D41" s="255"/>
      <c r="E41" s="256"/>
      <c r="F41" s="256"/>
      <c r="G41" s="255"/>
      <c r="H41" s="255"/>
      <c r="I41" s="255"/>
      <c r="J41" s="255"/>
      <c r="K41" s="255"/>
      <c r="L41" s="255"/>
      <c r="M41" s="256"/>
      <c r="N41" s="255"/>
      <c r="O41" s="255"/>
      <c r="P41" s="255"/>
      <c r="Q41" s="255"/>
      <c r="R41" s="255"/>
      <c r="S41" s="255"/>
      <c r="T41" s="255"/>
      <c r="U41" s="255"/>
      <c r="V41" s="255"/>
      <c r="W41" s="255"/>
      <c r="X41" s="255"/>
      <c r="Y41" s="255"/>
      <c r="Z41" s="255"/>
      <c r="AA41" s="254"/>
      <c r="AB41" s="255"/>
      <c r="AC41" s="255"/>
      <c r="AD41" s="255"/>
      <c r="AE41" s="254"/>
      <c r="AF41" s="254"/>
      <c r="AG41" s="256"/>
      <c r="AH41" s="255"/>
      <c r="AI41" s="256"/>
      <c r="AJ41" s="257"/>
      <c r="AK41" s="255"/>
      <c r="AL41" s="255"/>
      <c r="AM41" s="255"/>
      <c r="AN41" s="164" t="str">
        <f t="shared" si="11"/>
        <v>-</v>
      </c>
      <c r="AO41" s="255"/>
      <c r="AP41" s="255"/>
      <c r="AQ41" s="255"/>
      <c r="AR41" s="268" t="str">
        <f t="shared" si="12"/>
        <v>-</v>
      </c>
      <c r="AS41" s="255"/>
      <c r="AT41" s="255"/>
      <c r="AU41" s="255"/>
      <c r="AV41" s="255"/>
      <c r="AW41" s="255"/>
      <c r="AX41" s="255"/>
      <c r="AY41" s="255"/>
      <c r="AZ41" s="255"/>
      <c r="BA41" s="255"/>
      <c r="BB41" s="255"/>
      <c r="BC41" s="255"/>
      <c r="BD41" s="255"/>
      <c r="BE41" s="255"/>
      <c r="BF41" s="255"/>
      <c r="BG41" s="255"/>
      <c r="BH41" s="255"/>
      <c r="BI41" s="255"/>
      <c r="BJ41" s="255"/>
      <c r="BK41" s="255"/>
      <c r="BL41" s="255"/>
      <c r="BM41" s="255"/>
      <c r="BN41" s="255"/>
      <c r="BO41" s="255"/>
      <c r="BP41" s="255"/>
      <c r="BQ41" s="255"/>
      <c r="BR41" s="258"/>
      <c r="BS41" s="259"/>
      <c r="BT41" s="255"/>
      <c r="BU41" s="255"/>
      <c r="BV41" s="255"/>
      <c r="BW41" s="255"/>
      <c r="BX41" s="255"/>
      <c r="BY41" s="255"/>
      <c r="BZ41" s="255"/>
      <c r="CA41" s="260" t="e">
        <v>#N/A</v>
      </c>
      <c r="CB41" s="260">
        <v>0</v>
      </c>
      <c r="CC41" s="260">
        <v>0</v>
      </c>
      <c r="CD41" s="261" t="s">
        <v>511</v>
      </c>
      <c r="CE41" s="261" t="s">
        <v>512</v>
      </c>
      <c r="CF41" s="261" t="s">
        <v>512</v>
      </c>
      <c r="CG41" s="261" t="s">
        <v>512</v>
      </c>
      <c r="CH41" s="262">
        <f t="shared" si="13"/>
        <v>0</v>
      </c>
      <c r="CI41" s="262">
        <f t="shared" si="14"/>
        <v>0</v>
      </c>
      <c r="CJ41" s="262">
        <f t="shared" si="15"/>
        <v>0</v>
      </c>
      <c r="CK41" s="262">
        <f t="shared" si="16"/>
        <v>0</v>
      </c>
      <c r="CL41" s="262">
        <f t="shared" si="17"/>
        <v>0</v>
      </c>
      <c r="CM41" s="262">
        <f t="shared" si="18"/>
        <v>0</v>
      </c>
      <c r="CN41" s="262">
        <f t="shared" si="19"/>
        <v>0</v>
      </c>
      <c r="CO41" s="259"/>
      <c r="CP41" s="263"/>
      <c r="CQ41" s="264"/>
      <c r="CR41" s="264"/>
      <c r="CS41" s="264"/>
      <c r="CT41" s="174" t="str">
        <f t="shared" si="20"/>
        <v>-</v>
      </c>
      <c r="CU41" s="264"/>
      <c r="CV41" s="264"/>
      <c r="CW41" s="264"/>
      <c r="CX41" s="269" t="str">
        <f t="shared" si="21"/>
        <v>-</v>
      </c>
    </row>
    <row r="42" spans="1:102" s="122" customFormat="1" ht="34.5">
      <c r="A42" s="254">
        <v>36</v>
      </c>
      <c r="B42" s="255"/>
      <c r="C42" s="255"/>
      <c r="D42" s="255"/>
      <c r="E42" s="256"/>
      <c r="F42" s="256"/>
      <c r="G42" s="255"/>
      <c r="H42" s="255"/>
      <c r="I42" s="255"/>
      <c r="J42" s="255"/>
      <c r="K42" s="255"/>
      <c r="L42" s="255"/>
      <c r="M42" s="256"/>
      <c r="N42" s="255"/>
      <c r="O42" s="255"/>
      <c r="P42" s="255"/>
      <c r="Q42" s="255"/>
      <c r="R42" s="255"/>
      <c r="S42" s="255"/>
      <c r="T42" s="255"/>
      <c r="U42" s="255"/>
      <c r="V42" s="255"/>
      <c r="W42" s="255"/>
      <c r="X42" s="255"/>
      <c r="Y42" s="255"/>
      <c r="Z42" s="255"/>
      <c r="AA42" s="254"/>
      <c r="AB42" s="255"/>
      <c r="AC42" s="255"/>
      <c r="AD42" s="255"/>
      <c r="AE42" s="254"/>
      <c r="AF42" s="254"/>
      <c r="AG42" s="256"/>
      <c r="AH42" s="255"/>
      <c r="AI42" s="256"/>
      <c r="AJ42" s="257"/>
      <c r="AK42" s="255"/>
      <c r="AL42" s="255"/>
      <c r="AM42" s="255"/>
      <c r="AN42" s="164" t="str">
        <f t="shared" si="11"/>
        <v>-</v>
      </c>
      <c r="AO42" s="255"/>
      <c r="AP42" s="255"/>
      <c r="AQ42" s="255"/>
      <c r="AR42" s="268" t="str">
        <f t="shared" si="12"/>
        <v>-</v>
      </c>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8"/>
      <c r="BS42" s="259"/>
      <c r="BT42" s="255"/>
      <c r="BU42" s="255"/>
      <c r="BV42" s="255"/>
      <c r="BW42" s="255"/>
      <c r="BX42" s="255"/>
      <c r="BY42" s="255"/>
      <c r="BZ42" s="255"/>
      <c r="CA42" s="260" t="e">
        <v>#N/A</v>
      </c>
      <c r="CB42" s="260">
        <v>0</v>
      </c>
      <c r="CC42" s="260">
        <v>0</v>
      </c>
      <c r="CD42" s="261" t="s">
        <v>511</v>
      </c>
      <c r="CE42" s="261" t="s">
        <v>512</v>
      </c>
      <c r="CF42" s="261" t="s">
        <v>512</v>
      </c>
      <c r="CG42" s="261" t="s">
        <v>512</v>
      </c>
      <c r="CH42" s="262">
        <f t="shared" si="13"/>
        <v>0</v>
      </c>
      <c r="CI42" s="262">
        <f t="shared" si="14"/>
        <v>0</v>
      </c>
      <c r="CJ42" s="262">
        <f t="shared" si="15"/>
        <v>0</v>
      </c>
      <c r="CK42" s="262">
        <f t="shared" si="16"/>
        <v>0</v>
      </c>
      <c r="CL42" s="262">
        <f t="shared" si="17"/>
        <v>0</v>
      </c>
      <c r="CM42" s="262">
        <f t="shared" si="18"/>
        <v>0</v>
      </c>
      <c r="CN42" s="262">
        <f t="shared" si="19"/>
        <v>0</v>
      </c>
      <c r="CO42" s="259"/>
      <c r="CP42" s="263"/>
      <c r="CQ42" s="264"/>
      <c r="CR42" s="264"/>
      <c r="CS42" s="264"/>
      <c r="CT42" s="174" t="str">
        <f t="shared" si="20"/>
        <v>-</v>
      </c>
      <c r="CU42" s="264"/>
      <c r="CV42" s="264"/>
      <c r="CW42" s="264"/>
      <c r="CX42" s="269" t="str">
        <f t="shared" si="21"/>
        <v>-</v>
      </c>
    </row>
    <row r="43" spans="1:102" s="122" customFormat="1" ht="34.5">
      <c r="A43" s="254">
        <v>37</v>
      </c>
      <c r="B43" s="255"/>
      <c r="C43" s="255"/>
      <c r="D43" s="255"/>
      <c r="E43" s="256"/>
      <c r="F43" s="256"/>
      <c r="G43" s="255"/>
      <c r="H43" s="255"/>
      <c r="I43" s="255"/>
      <c r="J43" s="255"/>
      <c r="K43" s="255"/>
      <c r="L43" s="255"/>
      <c r="M43" s="256"/>
      <c r="N43" s="255"/>
      <c r="O43" s="255"/>
      <c r="P43" s="255"/>
      <c r="Q43" s="255"/>
      <c r="R43" s="255"/>
      <c r="S43" s="255"/>
      <c r="T43" s="255"/>
      <c r="U43" s="255"/>
      <c r="V43" s="255"/>
      <c r="W43" s="255"/>
      <c r="X43" s="255"/>
      <c r="Y43" s="255"/>
      <c r="Z43" s="255"/>
      <c r="AA43" s="254"/>
      <c r="AB43" s="255"/>
      <c r="AC43" s="255"/>
      <c r="AD43" s="255"/>
      <c r="AE43" s="254"/>
      <c r="AF43" s="254"/>
      <c r="AG43" s="256"/>
      <c r="AH43" s="255"/>
      <c r="AI43" s="256"/>
      <c r="AJ43" s="257"/>
      <c r="AK43" s="255"/>
      <c r="AL43" s="255"/>
      <c r="AM43" s="255"/>
      <c r="AN43" s="164" t="str">
        <f t="shared" si="11"/>
        <v>-</v>
      </c>
      <c r="AO43" s="255"/>
      <c r="AP43" s="255"/>
      <c r="AQ43" s="255"/>
      <c r="AR43" s="268" t="str">
        <f t="shared" si="12"/>
        <v>-</v>
      </c>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8"/>
      <c r="BS43" s="259"/>
      <c r="BT43" s="255"/>
      <c r="BU43" s="255"/>
      <c r="BV43" s="255"/>
      <c r="BW43" s="255"/>
      <c r="BX43" s="255"/>
      <c r="BY43" s="255"/>
      <c r="BZ43" s="255"/>
      <c r="CA43" s="260" t="e">
        <v>#N/A</v>
      </c>
      <c r="CB43" s="260">
        <v>0</v>
      </c>
      <c r="CC43" s="260">
        <v>0</v>
      </c>
      <c r="CD43" s="261" t="s">
        <v>511</v>
      </c>
      <c r="CE43" s="261" t="s">
        <v>512</v>
      </c>
      <c r="CF43" s="261" t="s">
        <v>512</v>
      </c>
      <c r="CG43" s="261" t="s">
        <v>512</v>
      </c>
      <c r="CH43" s="262">
        <f t="shared" si="13"/>
        <v>0</v>
      </c>
      <c r="CI43" s="262">
        <f t="shared" si="14"/>
        <v>0</v>
      </c>
      <c r="CJ43" s="262">
        <f t="shared" si="15"/>
        <v>0</v>
      </c>
      <c r="CK43" s="262">
        <f t="shared" si="16"/>
        <v>0</v>
      </c>
      <c r="CL43" s="262">
        <f t="shared" si="17"/>
        <v>0</v>
      </c>
      <c r="CM43" s="262">
        <f t="shared" si="18"/>
        <v>0</v>
      </c>
      <c r="CN43" s="262">
        <f t="shared" si="19"/>
        <v>0</v>
      </c>
      <c r="CO43" s="259"/>
      <c r="CP43" s="263"/>
      <c r="CQ43" s="264"/>
      <c r="CR43" s="264"/>
      <c r="CS43" s="264"/>
      <c r="CT43" s="174" t="str">
        <f t="shared" si="20"/>
        <v>-</v>
      </c>
      <c r="CU43" s="264"/>
      <c r="CV43" s="264"/>
      <c r="CW43" s="264"/>
      <c r="CX43" s="269" t="str">
        <f t="shared" si="21"/>
        <v>-</v>
      </c>
    </row>
    <row r="44" spans="1:102" s="122" customFormat="1" ht="34.5">
      <c r="A44" s="254">
        <v>38</v>
      </c>
      <c r="B44" s="255"/>
      <c r="C44" s="255"/>
      <c r="D44" s="255"/>
      <c r="E44" s="256"/>
      <c r="F44" s="256"/>
      <c r="G44" s="255"/>
      <c r="H44" s="255"/>
      <c r="I44" s="255"/>
      <c r="J44" s="255"/>
      <c r="K44" s="255"/>
      <c r="L44" s="255"/>
      <c r="M44" s="256"/>
      <c r="N44" s="255"/>
      <c r="O44" s="255"/>
      <c r="P44" s="255"/>
      <c r="Q44" s="255"/>
      <c r="R44" s="255"/>
      <c r="S44" s="255"/>
      <c r="T44" s="255"/>
      <c r="U44" s="255"/>
      <c r="V44" s="255"/>
      <c r="W44" s="255"/>
      <c r="X44" s="255"/>
      <c r="Y44" s="255"/>
      <c r="Z44" s="255"/>
      <c r="AA44" s="254"/>
      <c r="AB44" s="255"/>
      <c r="AC44" s="255"/>
      <c r="AD44" s="255"/>
      <c r="AE44" s="254"/>
      <c r="AF44" s="254"/>
      <c r="AG44" s="256"/>
      <c r="AH44" s="255"/>
      <c r="AI44" s="256"/>
      <c r="AJ44" s="257"/>
      <c r="AK44" s="255"/>
      <c r="AL44" s="255"/>
      <c r="AM44" s="255"/>
      <c r="AN44" s="164" t="str">
        <f t="shared" si="11"/>
        <v>-</v>
      </c>
      <c r="AO44" s="255"/>
      <c r="AP44" s="255"/>
      <c r="AQ44" s="255"/>
      <c r="AR44" s="268" t="str">
        <f t="shared" si="12"/>
        <v>-</v>
      </c>
      <c r="AS44" s="255"/>
      <c r="AT44" s="255"/>
      <c r="AU44" s="255"/>
      <c r="AV44" s="255"/>
      <c r="AW44" s="255"/>
      <c r="AX44" s="255"/>
      <c r="AY44" s="255"/>
      <c r="AZ44" s="255"/>
      <c r="BA44" s="255"/>
      <c r="BB44" s="255"/>
      <c r="BC44" s="255"/>
      <c r="BD44" s="255"/>
      <c r="BE44" s="255"/>
      <c r="BF44" s="255"/>
      <c r="BG44" s="255"/>
      <c r="BH44" s="255"/>
      <c r="BI44" s="255"/>
      <c r="BJ44" s="255"/>
      <c r="BK44" s="255"/>
      <c r="BL44" s="255"/>
      <c r="BM44" s="255"/>
      <c r="BN44" s="255"/>
      <c r="BO44" s="255"/>
      <c r="BP44" s="255"/>
      <c r="BQ44" s="255"/>
      <c r="BR44" s="258"/>
      <c r="BS44" s="259"/>
      <c r="BT44" s="255"/>
      <c r="BU44" s="255"/>
      <c r="BV44" s="255"/>
      <c r="BW44" s="255"/>
      <c r="BX44" s="255"/>
      <c r="BY44" s="255"/>
      <c r="BZ44" s="255"/>
      <c r="CA44" s="260" t="e">
        <v>#N/A</v>
      </c>
      <c r="CB44" s="260">
        <v>0</v>
      </c>
      <c r="CC44" s="260">
        <v>0</v>
      </c>
      <c r="CD44" s="261" t="s">
        <v>511</v>
      </c>
      <c r="CE44" s="261" t="s">
        <v>512</v>
      </c>
      <c r="CF44" s="261" t="s">
        <v>512</v>
      </c>
      <c r="CG44" s="261" t="s">
        <v>512</v>
      </c>
      <c r="CH44" s="262">
        <f t="shared" si="13"/>
        <v>0</v>
      </c>
      <c r="CI44" s="262">
        <f t="shared" si="14"/>
        <v>0</v>
      </c>
      <c r="CJ44" s="262">
        <f t="shared" si="15"/>
        <v>0</v>
      </c>
      <c r="CK44" s="262">
        <f t="shared" si="16"/>
        <v>0</v>
      </c>
      <c r="CL44" s="262">
        <f t="shared" si="17"/>
        <v>0</v>
      </c>
      <c r="CM44" s="262">
        <f t="shared" si="18"/>
        <v>0</v>
      </c>
      <c r="CN44" s="262">
        <f t="shared" si="19"/>
        <v>0</v>
      </c>
      <c r="CO44" s="259"/>
      <c r="CP44" s="263"/>
      <c r="CQ44" s="264"/>
      <c r="CR44" s="264"/>
      <c r="CS44" s="264"/>
      <c r="CT44" s="174" t="str">
        <f t="shared" si="20"/>
        <v>-</v>
      </c>
      <c r="CU44" s="264"/>
      <c r="CV44" s="264"/>
      <c r="CW44" s="264"/>
      <c r="CX44" s="269" t="str">
        <f t="shared" si="21"/>
        <v>-</v>
      </c>
    </row>
    <row r="45" spans="1:102" s="122" customFormat="1" ht="34.5">
      <c r="A45" s="254">
        <v>39</v>
      </c>
      <c r="B45" s="255"/>
      <c r="C45" s="255"/>
      <c r="D45" s="255"/>
      <c r="E45" s="256"/>
      <c r="F45" s="256"/>
      <c r="G45" s="255"/>
      <c r="H45" s="255"/>
      <c r="I45" s="255"/>
      <c r="J45" s="255"/>
      <c r="K45" s="255"/>
      <c r="L45" s="255"/>
      <c r="M45" s="256"/>
      <c r="N45" s="255"/>
      <c r="O45" s="255"/>
      <c r="P45" s="255"/>
      <c r="Q45" s="255"/>
      <c r="R45" s="255"/>
      <c r="S45" s="255"/>
      <c r="T45" s="255"/>
      <c r="U45" s="255"/>
      <c r="V45" s="255"/>
      <c r="W45" s="255"/>
      <c r="X45" s="255"/>
      <c r="Y45" s="255"/>
      <c r="Z45" s="255"/>
      <c r="AA45" s="254"/>
      <c r="AB45" s="255"/>
      <c r="AC45" s="255"/>
      <c r="AD45" s="255"/>
      <c r="AE45" s="254"/>
      <c r="AF45" s="254"/>
      <c r="AG45" s="256"/>
      <c r="AH45" s="255"/>
      <c r="AI45" s="256"/>
      <c r="AJ45" s="257"/>
      <c r="AK45" s="255"/>
      <c r="AL45" s="255"/>
      <c r="AM45" s="255"/>
      <c r="AN45" s="164" t="str">
        <f t="shared" si="11"/>
        <v>-</v>
      </c>
      <c r="AO45" s="255"/>
      <c r="AP45" s="255"/>
      <c r="AQ45" s="255"/>
      <c r="AR45" s="268" t="str">
        <f t="shared" si="12"/>
        <v>-</v>
      </c>
      <c r="AS45" s="255"/>
      <c r="AT45" s="255"/>
      <c r="AU45" s="255"/>
      <c r="AV45" s="255"/>
      <c r="AW45" s="255"/>
      <c r="AX45" s="255"/>
      <c r="AY45" s="255"/>
      <c r="AZ45" s="255"/>
      <c r="BA45" s="255"/>
      <c r="BB45" s="255"/>
      <c r="BC45" s="255"/>
      <c r="BD45" s="255"/>
      <c r="BE45" s="255"/>
      <c r="BF45" s="255"/>
      <c r="BG45" s="255"/>
      <c r="BH45" s="255"/>
      <c r="BI45" s="255"/>
      <c r="BJ45" s="255"/>
      <c r="BK45" s="255"/>
      <c r="BL45" s="255"/>
      <c r="BM45" s="255"/>
      <c r="BN45" s="255"/>
      <c r="BO45" s="255"/>
      <c r="BP45" s="255"/>
      <c r="BQ45" s="255"/>
      <c r="BR45" s="258"/>
      <c r="BS45" s="259"/>
      <c r="BT45" s="255"/>
      <c r="BU45" s="255"/>
      <c r="BV45" s="255"/>
      <c r="BW45" s="255"/>
      <c r="BX45" s="255"/>
      <c r="BY45" s="255"/>
      <c r="BZ45" s="255"/>
      <c r="CA45" s="260" t="e">
        <v>#N/A</v>
      </c>
      <c r="CB45" s="260">
        <v>0</v>
      </c>
      <c r="CC45" s="260">
        <v>0</v>
      </c>
      <c r="CD45" s="261" t="s">
        <v>511</v>
      </c>
      <c r="CE45" s="261" t="s">
        <v>512</v>
      </c>
      <c r="CF45" s="261" t="s">
        <v>512</v>
      </c>
      <c r="CG45" s="261" t="s">
        <v>512</v>
      </c>
      <c r="CH45" s="262">
        <f t="shared" si="13"/>
        <v>0</v>
      </c>
      <c r="CI45" s="262">
        <f t="shared" si="14"/>
        <v>0</v>
      </c>
      <c r="CJ45" s="262">
        <f t="shared" si="15"/>
        <v>0</v>
      </c>
      <c r="CK45" s="262">
        <f t="shared" si="16"/>
        <v>0</v>
      </c>
      <c r="CL45" s="262">
        <f t="shared" si="17"/>
        <v>0</v>
      </c>
      <c r="CM45" s="262">
        <f t="shared" si="18"/>
        <v>0</v>
      </c>
      <c r="CN45" s="262">
        <f t="shared" si="19"/>
        <v>0</v>
      </c>
      <c r="CO45" s="259"/>
      <c r="CP45" s="263"/>
      <c r="CQ45" s="264"/>
      <c r="CR45" s="264"/>
      <c r="CS45" s="264"/>
      <c r="CT45" s="174" t="str">
        <f t="shared" si="20"/>
        <v>-</v>
      </c>
      <c r="CU45" s="264"/>
      <c r="CV45" s="264"/>
      <c r="CW45" s="264"/>
      <c r="CX45" s="269" t="str">
        <f t="shared" si="21"/>
        <v>-</v>
      </c>
    </row>
    <row r="46" spans="1:102" s="122" customFormat="1" ht="34.5">
      <c r="A46" s="254">
        <v>40</v>
      </c>
      <c r="B46" s="255"/>
      <c r="C46" s="255"/>
      <c r="D46" s="255"/>
      <c r="E46" s="256"/>
      <c r="F46" s="256"/>
      <c r="G46" s="255"/>
      <c r="H46" s="255"/>
      <c r="I46" s="255"/>
      <c r="J46" s="255"/>
      <c r="K46" s="255"/>
      <c r="L46" s="255"/>
      <c r="M46" s="256"/>
      <c r="N46" s="255"/>
      <c r="O46" s="255"/>
      <c r="P46" s="255"/>
      <c r="Q46" s="255"/>
      <c r="R46" s="255"/>
      <c r="S46" s="255"/>
      <c r="T46" s="255"/>
      <c r="U46" s="255"/>
      <c r="V46" s="255"/>
      <c r="W46" s="255"/>
      <c r="X46" s="255"/>
      <c r="Y46" s="255"/>
      <c r="Z46" s="255"/>
      <c r="AA46" s="254"/>
      <c r="AB46" s="255"/>
      <c r="AC46" s="255"/>
      <c r="AD46" s="255"/>
      <c r="AE46" s="254"/>
      <c r="AF46" s="254"/>
      <c r="AG46" s="256"/>
      <c r="AH46" s="255"/>
      <c r="AI46" s="256"/>
      <c r="AJ46" s="257"/>
      <c r="AK46" s="255"/>
      <c r="AL46" s="255"/>
      <c r="AM46" s="255"/>
      <c r="AN46" s="164" t="str">
        <f t="shared" si="11"/>
        <v>-</v>
      </c>
      <c r="AO46" s="255"/>
      <c r="AP46" s="255"/>
      <c r="AQ46" s="255"/>
      <c r="AR46" s="268" t="str">
        <f t="shared" si="12"/>
        <v>-</v>
      </c>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255"/>
      <c r="BP46" s="255"/>
      <c r="BQ46" s="255"/>
      <c r="BR46" s="258"/>
      <c r="BS46" s="259"/>
      <c r="BT46" s="255"/>
      <c r="BU46" s="255"/>
      <c r="BV46" s="255"/>
      <c r="BW46" s="255"/>
      <c r="BX46" s="255"/>
      <c r="BY46" s="255"/>
      <c r="BZ46" s="255"/>
      <c r="CA46" s="260" t="e">
        <v>#N/A</v>
      </c>
      <c r="CB46" s="260">
        <v>0</v>
      </c>
      <c r="CC46" s="260">
        <v>0</v>
      </c>
      <c r="CD46" s="261" t="s">
        <v>511</v>
      </c>
      <c r="CE46" s="261" t="s">
        <v>512</v>
      </c>
      <c r="CF46" s="261" t="s">
        <v>512</v>
      </c>
      <c r="CG46" s="261" t="s">
        <v>512</v>
      </c>
      <c r="CH46" s="262">
        <f t="shared" si="13"/>
        <v>0</v>
      </c>
      <c r="CI46" s="262">
        <f t="shared" si="14"/>
        <v>0</v>
      </c>
      <c r="CJ46" s="262">
        <f t="shared" si="15"/>
        <v>0</v>
      </c>
      <c r="CK46" s="262">
        <f t="shared" si="16"/>
        <v>0</v>
      </c>
      <c r="CL46" s="262">
        <f t="shared" si="17"/>
        <v>0</v>
      </c>
      <c r="CM46" s="262">
        <f t="shared" si="18"/>
        <v>0</v>
      </c>
      <c r="CN46" s="262">
        <f t="shared" si="19"/>
        <v>0</v>
      </c>
      <c r="CO46" s="259"/>
      <c r="CP46" s="263"/>
      <c r="CQ46" s="264"/>
      <c r="CR46" s="264"/>
      <c r="CS46" s="264"/>
      <c r="CT46" s="174" t="str">
        <f t="shared" si="20"/>
        <v>-</v>
      </c>
      <c r="CU46" s="264"/>
      <c r="CV46" s="264"/>
      <c r="CW46" s="264"/>
      <c r="CX46" s="269" t="str">
        <f t="shared" si="21"/>
        <v>-</v>
      </c>
    </row>
    <row r="47" spans="1:102" s="122" customFormat="1" ht="34.5">
      <c r="A47" s="254">
        <v>41</v>
      </c>
      <c r="B47" s="255"/>
      <c r="C47" s="255"/>
      <c r="D47" s="255"/>
      <c r="E47" s="256"/>
      <c r="F47" s="256"/>
      <c r="G47" s="255"/>
      <c r="H47" s="255"/>
      <c r="I47" s="255"/>
      <c r="J47" s="255"/>
      <c r="K47" s="255"/>
      <c r="L47" s="255"/>
      <c r="M47" s="256"/>
      <c r="N47" s="255"/>
      <c r="O47" s="255"/>
      <c r="P47" s="255"/>
      <c r="Q47" s="255"/>
      <c r="R47" s="255"/>
      <c r="S47" s="255"/>
      <c r="T47" s="255"/>
      <c r="U47" s="255"/>
      <c r="V47" s="255"/>
      <c r="W47" s="255"/>
      <c r="X47" s="255"/>
      <c r="Y47" s="255"/>
      <c r="Z47" s="255"/>
      <c r="AA47" s="254"/>
      <c r="AB47" s="255"/>
      <c r="AC47" s="255"/>
      <c r="AD47" s="255"/>
      <c r="AE47" s="254"/>
      <c r="AF47" s="254"/>
      <c r="AG47" s="256"/>
      <c r="AH47" s="255"/>
      <c r="AI47" s="256"/>
      <c r="AJ47" s="257"/>
      <c r="AK47" s="255"/>
      <c r="AL47" s="255"/>
      <c r="AM47" s="255"/>
      <c r="AN47" s="164" t="str">
        <f t="shared" si="11"/>
        <v>-</v>
      </c>
      <c r="AO47" s="255"/>
      <c r="AP47" s="255"/>
      <c r="AQ47" s="255"/>
      <c r="AR47" s="268" t="str">
        <f t="shared" si="12"/>
        <v>-</v>
      </c>
      <c r="AS47" s="255"/>
      <c r="AT47" s="255"/>
      <c r="AU47" s="255"/>
      <c r="AV47" s="255"/>
      <c r="AW47" s="255"/>
      <c r="AX47" s="255"/>
      <c r="AY47" s="255"/>
      <c r="AZ47" s="255"/>
      <c r="BA47" s="255"/>
      <c r="BB47" s="255"/>
      <c r="BC47" s="255"/>
      <c r="BD47" s="255"/>
      <c r="BE47" s="255"/>
      <c r="BF47" s="255"/>
      <c r="BG47" s="255"/>
      <c r="BH47" s="255"/>
      <c r="BI47" s="255"/>
      <c r="BJ47" s="255"/>
      <c r="BK47" s="255"/>
      <c r="BL47" s="255"/>
      <c r="BM47" s="255"/>
      <c r="BN47" s="255"/>
      <c r="BO47" s="255"/>
      <c r="BP47" s="255"/>
      <c r="BQ47" s="255"/>
      <c r="BR47" s="258"/>
      <c r="BS47" s="259"/>
      <c r="BT47" s="255"/>
      <c r="BU47" s="255"/>
      <c r="BV47" s="255"/>
      <c r="BW47" s="255"/>
      <c r="BX47" s="255"/>
      <c r="BY47" s="255"/>
      <c r="BZ47" s="255"/>
      <c r="CA47" s="260" t="e">
        <v>#N/A</v>
      </c>
      <c r="CB47" s="260">
        <v>0</v>
      </c>
      <c r="CC47" s="260">
        <v>0</v>
      </c>
      <c r="CD47" s="261" t="s">
        <v>511</v>
      </c>
      <c r="CE47" s="261" t="s">
        <v>512</v>
      </c>
      <c r="CF47" s="261" t="s">
        <v>512</v>
      </c>
      <c r="CG47" s="261" t="s">
        <v>512</v>
      </c>
      <c r="CH47" s="262">
        <f t="shared" si="13"/>
        <v>0</v>
      </c>
      <c r="CI47" s="262">
        <f t="shared" si="14"/>
        <v>0</v>
      </c>
      <c r="CJ47" s="262">
        <f t="shared" si="15"/>
        <v>0</v>
      </c>
      <c r="CK47" s="262">
        <f t="shared" si="16"/>
        <v>0</v>
      </c>
      <c r="CL47" s="262">
        <f t="shared" si="17"/>
        <v>0</v>
      </c>
      <c r="CM47" s="262">
        <f t="shared" si="18"/>
        <v>0</v>
      </c>
      <c r="CN47" s="262">
        <f t="shared" si="19"/>
        <v>0</v>
      </c>
      <c r="CO47" s="259"/>
      <c r="CP47" s="263"/>
      <c r="CQ47" s="264"/>
      <c r="CR47" s="264"/>
      <c r="CS47" s="264"/>
      <c r="CT47" s="174" t="str">
        <f t="shared" si="20"/>
        <v>-</v>
      </c>
      <c r="CU47" s="264"/>
      <c r="CV47" s="264"/>
      <c r="CW47" s="264"/>
      <c r="CX47" s="269" t="str">
        <f t="shared" si="21"/>
        <v>-</v>
      </c>
    </row>
    <row r="48" spans="1:102" s="122" customFormat="1" ht="34.5">
      <c r="A48" s="254">
        <v>42</v>
      </c>
      <c r="B48" s="255"/>
      <c r="C48" s="255"/>
      <c r="D48" s="255"/>
      <c r="E48" s="256"/>
      <c r="F48" s="256"/>
      <c r="G48" s="255"/>
      <c r="H48" s="255"/>
      <c r="I48" s="255"/>
      <c r="J48" s="255"/>
      <c r="K48" s="255"/>
      <c r="L48" s="255"/>
      <c r="M48" s="256"/>
      <c r="N48" s="255"/>
      <c r="O48" s="255"/>
      <c r="P48" s="255"/>
      <c r="Q48" s="255"/>
      <c r="R48" s="255"/>
      <c r="S48" s="255"/>
      <c r="T48" s="255"/>
      <c r="U48" s="255"/>
      <c r="V48" s="255"/>
      <c r="W48" s="255"/>
      <c r="X48" s="255"/>
      <c r="Y48" s="255"/>
      <c r="Z48" s="255"/>
      <c r="AA48" s="254"/>
      <c r="AB48" s="255"/>
      <c r="AC48" s="255"/>
      <c r="AD48" s="255"/>
      <c r="AE48" s="254"/>
      <c r="AF48" s="254"/>
      <c r="AG48" s="256"/>
      <c r="AH48" s="255"/>
      <c r="AI48" s="256"/>
      <c r="AJ48" s="257"/>
      <c r="AK48" s="255"/>
      <c r="AL48" s="255"/>
      <c r="AM48" s="255"/>
      <c r="AN48" s="164" t="str">
        <f t="shared" si="11"/>
        <v>-</v>
      </c>
      <c r="AO48" s="255"/>
      <c r="AP48" s="255"/>
      <c r="AQ48" s="255"/>
      <c r="AR48" s="268" t="str">
        <f t="shared" si="12"/>
        <v>-</v>
      </c>
      <c r="AS48" s="255"/>
      <c r="AT48" s="255"/>
      <c r="AU48" s="255"/>
      <c r="AV48" s="255"/>
      <c r="AW48" s="255"/>
      <c r="AX48" s="255"/>
      <c r="AY48" s="255"/>
      <c r="AZ48" s="255"/>
      <c r="BA48" s="255"/>
      <c r="BB48" s="255"/>
      <c r="BC48" s="255"/>
      <c r="BD48" s="255"/>
      <c r="BE48" s="255"/>
      <c r="BF48" s="255"/>
      <c r="BG48" s="255"/>
      <c r="BH48" s="255"/>
      <c r="BI48" s="255"/>
      <c r="BJ48" s="255"/>
      <c r="BK48" s="255"/>
      <c r="BL48" s="255"/>
      <c r="BM48" s="255"/>
      <c r="BN48" s="255"/>
      <c r="BO48" s="255"/>
      <c r="BP48" s="255"/>
      <c r="BQ48" s="255"/>
      <c r="BR48" s="258"/>
      <c r="BS48" s="259"/>
      <c r="BT48" s="255"/>
      <c r="BU48" s="255"/>
      <c r="BV48" s="255"/>
      <c r="BW48" s="255"/>
      <c r="BX48" s="255"/>
      <c r="BY48" s="255"/>
      <c r="BZ48" s="255"/>
      <c r="CA48" s="260" t="e">
        <v>#N/A</v>
      </c>
      <c r="CB48" s="260">
        <v>0</v>
      </c>
      <c r="CC48" s="260">
        <v>0</v>
      </c>
      <c r="CD48" s="261" t="s">
        <v>511</v>
      </c>
      <c r="CE48" s="261" t="s">
        <v>512</v>
      </c>
      <c r="CF48" s="261" t="s">
        <v>512</v>
      </c>
      <c r="CG48" s="261" t="s">
        <v>512</v>
      </c>
      <c r="CH48" s="262">
        <f t="shared" si="13"/>
        <v>0</v>
      </c>
      <c r="CI48" s="262">
        <f t="shared" si="14"/>
        <v>0</v>
      </c>
      <c r="CJ48" s="262">
        <f t="shared" si="15"/>
        <v>0</v>
      </c>
      <c r="CK48" s="262">
        <f t="shared" si="16"/>
        <v>0</v>
      </c>
      <c r="CL48" s="262">
        <f t="shared" si="17"/>
        <v>0</v>
      </c>
      <c r="CM48" s="262">
        <f t="shared" si="18"/>
        <v>0</v>
      </c>
      <c r="CN48" s="262">
        <f t="shared" si="19"/>
        <v>0</v>
      </c>
      <c r="CO48" s="259"/>
      <c r="CP48" s="263"/>
      <c r="CQ48" s="264"/>
      <c r="CR48" s="264"/>
      <c r="CS48" s="264"/>
      <c r="CT48" s="174" t="str">
        <f t="shared" si="20"/>
        <v>-</v>
      </c>
      <c r="CU48" s="264"/>
      <c r="CV48" s="264"/>
      <c r="CW48" s="264"/>
      <c r="CX48" s="269" t="str">
        <f t="shared" si="21"/>
        <v>-</v>
      </c>
    </row>
    <row r="49" spans="1:102" s="122" customFormat="1" ht="34.5">
      <c r="A49" s="254">
        <v>43</v>
      </c>
      <c r="B49" s="255"/>
      <c r="C49" s="255"/>
      <c r="D49" s="255"/>
      <c r="E49" s="256"/>
      <c r="F49" s="256"/>
      <c r="G49" s="255"/>
      <c r="H49" s="255"/>
      <c r="I49" s="255"/>
      <c r="J49" s="255"/>
      <c r="K49" s="255"/>
      <c r="L49" s="255"/>
      <c r="M49" s="256"/>
      <c r="N49" s="255"/>
      <c r="O49" s="255"/>
      <c r="P49" s="255"/>
      <c r="Q49" s="255"/>
      <c r="R49" s="255"/>
      <c r="S49" s="255"/>
      <c r="T49" s="255"/>
      <c r="U49" s="255"/>
      <c r="V49" s="255"/>
      <c r="W49" s="255"/>
      <c r="X49" s="255"/>
      <c r="Y49" s="255"/>
      <c r="Z49" s="255"/>
      <c r="AA49" s="254"/>
      <c r="AB49" s="255"/>
      <c r="AC49" s="255"/>
      <c r="AD49" s="255"/>
      <c r="AE49" s="254"/>
      <c r="AF49" s="254"/>
      <c r="AG49" s="256"/>
      <c r="AH49" s="255"/>
      <c r="AI49" s="256"/>
      <c r="AJ49" s="257"/>
      <c r="AK49" s="255"/>
      <c r="AL49" s="255"/>
      <c r="AM49" s="255"/>
      <c r="AN49" s="164" t="str">
        <f t="shared" si="11"/>
        <v>-</v>
      </c>
      <c r="AO49" s="255"/>
      <c r="AP49" s="255"/>
      <c r="AQ49" s="255"/>
      <c r="AR49" s="268" t="str">
        <f t="shared" si="12"/>
        <v>-</v>
      </c>
      <c r="AS49" s="255"/>
      <c r="AT49" s="255"/>
      <c r="AU49" s="255"/>
      <c r="AV49" s="255"/>
      <c r="AW49" s="255"/>
      <c r="AX49" s="255"/>
      <c r="AY49" s="255"/>
      <c r="AZ49" s="255"/>
      <c r="BA49" s="255"/>
      <c r="BB49" s="255"/>
      <c r="BC49" s="255"/>
      <c r="BD49" s="255"/>
      <c r="BE49" s="255"/>
      <c r="BF49" s="255"/>
      <c r="BG49" s="255"/>
      <c r="BH49" s="255"/>
      <c r="BI49" s="255"/>
      <c r="BJ49" s="255"/>
      <c r="BK49" s="255"/>
      <c r="BL49" s="255"/>
      <c r="BM49" s="255"/>
      <c r="BN49" s="255"/>
      <c r="BO49" s="255"/>
      <c r="BP49" s="255"/>
      <c r="BQ49" s="255"/>
      <c r="BR49" s="258"/>
      <c r="BS49" s="259"/>
      <c r="BT49" s="255"/>
      <c r="BU49" s="255"/>
      <c r="BV49" s="255"/>
      <c r="BW49" s="255"/>
      <c r="BX49" s="255"/>
      <c r="BY49" s="255"/>
      <c r="BZ49" s="255"/>
      <c r="CA49" s="260" t="e">
        <v>#N/A</v>
      </c>
      <c r="CB49" s="260">
        <v>0</v>
      </c>
      <c r="CC49" s="260">
        <v>0</v>
      </c>
      <c r="CD49" s="261" t="s">
        <v>511</v>
      </c>
      <c r="CE49" s="261" t="s">
        <v>512</v>
      </c>
      <c r="CF49" s="261" t="s">
        <v>512</v>
      </c>
      <c r="CG49" s="261" t="s">
        <v>512</v>
      </c>
      <c r="CH49" s="262">
        <f t="shared" si="13"/>
        <v>0</v>
      </c>
      <c r="CI49" s="262">
        <f t="shared" si="14"/>
        <v>0</v>
      </c>
      <c r="CJ49" s="262">
        <f t="shared" si="15"/>
        <v>0</v>
      </c>
      <c r="CK49" s="262">
        <f t="shared" si="16"/>
        <v>0</v>
      </c>
      <c r="CL49" s="262">
        <f t="shared" si="17"/>
        <v>0</v>
      </c>
      <c r="CM49" s="262">
        <f t="shared" si="18"/>
        <v>0</v>
      </c>
      <c r="CN49" s="262">
        <f t="shared" si="19"/>
        <v>0</v>
      </c>
      <c r="CO49" s="259"/>
      <c r="CP49" s="263"/>
      <c r="CQ49" s="264"/>
      <c r="CR49" s="264"/>
      <c r="CS49" s="264"/>
      <c r="CT49" s="174" t="str">
        <f t="shared" si="20"/>
        <v>-</v>
      </c>
      <c r="CU49" s="264"/>
      <c r="CV49" s="264"/>
      <c r="CW49" s="264"/>
      <c r="CX49" s="269" t="str">
        <f t="shared" si="21"/>
        <v>-</v>
      </c>
    </row>
    <row r="50" spans="1:102" s="122" customFormat="1" ht="34.5">
      <c r="A50" s="254">
        <v>44</v>
      </c>
      <c r="B50" s="255"/>
      <c r="C50" s="255"/>
      <c r="D50" s="255"/>
      <c r="E50" s="256"/>
      <c r="F50" s="256"/>
      <c r="G50" s="255"/>
      <c r="H50" s="255"/>
      <c r="I50" s="255"/>
      <c r="J50" s="255"/>
      <c r="K50" s="255"/>
      <c r="L50" s="255"/>
      <c r="M50" s="256"/>
      <c r="N50" s="255"/>
      <c r="O50" s="255"/>
      <c r="P50" s="255"/>
      <c r="Q50" s="255"/>
      <c r="R50" s="255"/>
      <c r="S50" s="255"/>
      <c r="T50" s="255"/>
      <c r="U50" s="255"/>
      <c r="V50" s="255"/>
      <c r="W50" s="255"/>
      <c r="X50" s="255"/>
      <c r="Y50" s="255"/>
      <c r="Z50" s="255"/>
      <c r="AA50" s="254"/>
      <c r="AB50" s="255"/>
      <c r="AC50" s="255"/>
      <c r="AD50" s="255"/>
      <c r="AE50" s="254"/>
      <c r="AF50" s="254"/>
      <c r="AG50" s="256"/>
      <c r="AH50" s="255"/>
      <c r="AI50" s="256"/>
      <c r="AJ50" s="257"/>
      <c r="AK50" s="255"/>
      <c r="AL50" s="255"/>
      <c r="AM50" s="255"/>
      <c r="AN50" s="164" t="str">
        <f t="shared" si="11"/>
        <v>-</v>
      </c>
      <c r="AO50" s="255"/>
      <c r="AP50" s="255"/>
      <c r="AQ50" s="255"/>
      <c r="AR50" s="268" t="str">
        <f t="shared" si="12"/>
        <v>-</v>
      </c>
      <c r="AS50" s="255"/>
      <c r="AT50" s="255"/>
      <c r="AU50" s="255"/>
      <c r="AV50" s="255"/>
      <c r="AW50" s="255"/>
      <c r="AX50" s="255"/>
      <c r="AY50" s="255"/>
      <c r="AZ50" s="255"/>
      <c r="BA50" s="255"/>
      <c r="BB50" s="255"/>
      <c r="BC50" s="255"/>
      <c r="BD50" s="255"/>
      <c r="BE50" s="255"/>
      <c r="BF50" s="255"/>
      <c r="BG50" s="255"/>
      <c r="BH50" s="255"/>
      <c r="BI50" s="255"/>
      <c r="BJ50" s="255"/>
      <c r="BK50" s="255"/>
      <c r="BL50" s="255"/>
      <c r="BM50" s="255"/>
      <c r="BN50" s="255"/>
      <c r="BO50" s="255"/>
      <c r="BP50" s="255"/>
      <c r="BQ50" s="255"/>
      <c r="BR50" s="258"/>
      <c r="BS50" s="259"/>
      <c r="BT50" s="255"/>
      <c r="BU50" s="255"/>
      <c r="BV50" s="255"/>
      <c r="BW50" s="255"/>
      <c r="BX50" s="255"/>
      <c r="BY50" s="255"/>
      <c r="BZ50" s="255"/>
      <c r="CA50" s="260" t="e">
        <v>#N/A</v>
      </c>
      <c r="CB50" s="260">
        <v>0</v>
      </c>
      <c r="CC50" s="260">
        <v>0</v>
      </c>
      <c r="CD50" s="261" t="s">
        <v>511</v>
      </c>
      <c r="CE50" s="261" t="s">
        <v>512</v>
      </c>
      <c r="CF50" s="261" t="s">
        <v>512</v>
      </c>
      <c r="CG50" s="261" t="s">
        <v>512</v>
      </c>
      <c r="CH50" s="262">
        <f t="shared" si="13"/>
        <v>0</v>
      </c>
      <c r="CI50" s="262">
        <f t="shared" si="14"/>
        <v>0</v>
      </c>
      <c r="CJ50" s="262">
        <f t="shared" si="15"/>
        <v>0</v>
      </c>
      <c r="CK50" s="262">
        <f t="shared" si="16"/>
        <v>0</v>
      </c>
      <c r="CL50" s="262">
        <f t="shared" si="17"/>
        <v>0</v>
      </c>
      <c r="CM50" s="262">
        <f t="shared" si="18"/>
        <v>0</v>
      </c>
      <c r="CN50" s="262">
        <f t="shared" si="19"/>
        <v>0</v>
      </c>
      <c r="CO50" s="259"/>
      <c r="CP50" s="263"/>
      <c r="CQ50" s="264"/>
      <c r="CR50" s="264"/>
      <c r="CS50" s="264"/>
      <c r="CT50" s="174" t="str">
        <f t="shared" si="20"/>
        <v>-</v>
      </c>
      <c r="CU50" s="264"/>
      <c r="CV50" s="264"/>
      <c r="CW50" s="264"/>
      <c r="CX50" s="269" t="str">
        <f t="shared" si="21"/>
        <v>-</v>
      </c>
    </row>
    <row r="51" spans="1:102" s="122" customFormat="1" ht="34.5">
      <c r="A51" s="254">
        <v>45</v>
      </c>
      <c r="B51" s="255"/>
      <c r="C51" s="255"/>
      <c r="D51" s="255"/>
      <c r="E51" s="256"/>
      <c r="F51" s="256"/>
      <c r="G51" s="255"/>
      <c r="H51" s="255"/>
      <c r="I51" s="255"/>
      <c r="J51" s="255"/>
      <c r="K51" s="255"/>
      <c r="L51" s="255"/>
      <c r="M51" s="256"/>
      <c r="N51" s="255"/>
      <c r="O51" s="255"/>
      <c r="P51" s="255"/>
      <c r="Q51" s="255"/>
      <c r="R51" s="255"/>
      <c r="S51" s="255"/>
      <c r="T51" s="255"/>
      <c r="U51" s="255"/>
      <c r="V51" s="255"/>
      <c r="W51" s="255"/>
      <c r="X51" s="255"/>
      <c r="Y51" s="255"/>
      <c r="Z51" s="255"/>
      <c r="AA51" s="254"/>
      <c r="AB51" s="255"/>
      <c r="AC51" s="255"/>
      <c r="AD51" s="255"/>
      <c r="AE51" s="254"/>
      <c r="AF51" s="254"/>
      <c r="AG51" s="256"/>
      <c r="AH51" s="255"/>
      <c r="AI51" s="256"/>
      <c r="AJ51" s="257"/>
      <c r="AK51" s="255"/>
      <c r="AL51" s="255"/>
      <c r="AM51" s="255"/>
      <c r="AN51" s="164" t="str">
        <f t="shared" si="11"/>
        <v>-</v>
      </c>
      <c r="AO51" s="255"/>
      <c r="AP51" s="255"/>
      <c r="AQ51" s="255"/>
      <c r="AR51" s="268" t="str">
        <f t="shared" si="12"/>
        <v>-</v>
      </c>
      <c r="AS51" s="255"/>
      <c r="AT51" s="255"/>
      <c r="AU51" s="255"/>
      <c r="AV51" s="255"/>
      <c r="AW51" s="255"/>
      <c r="AX51" s="255"/>
      <c r="AY51" s="255"/>
      <c r="AZ51" s="255"/>
      <c r="BA51" s="255"/>
      <c r="BB51" s="255"/>
      <c r="BC51" s="255"/>
      <c r="BD51" s="255"/>
      <c r="BE51" s="255"/>
      <c r="BF51" s="255"/>
      <c r="BG51" s="255"/>
      <c r="BH51" s="255"/>
      <c r="BI51" s="255"/>
      <c r="BJ51" s="255"/>
      <c r="BK51" s="255"/>
      <c r="BL51" s="255"/>
      <c r="BM51" s="255"/>
      <c r="BN51" s="255"/>
      <c r="BO51" s="255"/>
      <c r="BP51" s="255"/>
      <c r="BQ51" s="255"/>
      <c r="BR51" s="258"/>
      <c r="BS51" s="259"/>
      <c r="BT51" s="255"/>
      <c r="BU51" s="255"/>
      <c r="BV51" s="255"/>
      <c r="BW51" s="255"/>
      <c r="BX51" s="255"/>
      <c r="BY51" s="255"/>
      <c r="BZ51" s="255"/>
      <c r="CA51" s="260" t="e">
        <v>#N/A</v>
      </c>
      <c r="CB51" s="260">
        <v>0</v>
      </c>
      <c r="CC51" s="260">
        <v>0</v>
      </c>
      <c r="CD51" s="261" t="s">
        <v>511</v>
      </c>
      <c r="CE51" s="261" t="s">
        <v>512</v>
      </c>
      <c r="CF51" s="261" t="s">
        <v>512</v>
      </c>
      <c r="CG51" s="261" t="s">
        <v>512</v>
      </c>
      <c r="CH51" s="262">
        <f t="shared" si="13"/>
        <v>0</v>
      </c>
      <c r="CI51" s="262">
        <f t="shared" si="14"/>
        <v>0</v>
      </c>
      <c r="CJ51" s="262">
        <f t="shared" si="15"/>
        <v>0</v>
      </c>
      <c r="CK51" s="262">
        <f t="shared" si="16"/>
        <v>0</v>
      </c>
      <c r="CL51" s="262">
        <f t="shared" si="17"/>
        <v>0</v>
      </c>
      <c r="CM51" s="262">
        <f t="shared" si="18"/>
        <v>0</v>
      </c>
      <c r="CN51" s="262">
        <f t="shared" si="19"/>
        <v>0</v>
      </c>
      <c r="CO51" s="259"/>
      <c r="CP51" s="263"/>
      <c r="CQ51" s="264"/>
      <c r="CR51" s="264"/>
      <c r="CS51" s="264"/>
      <c r="CT51" s="174" t="str">
        <f t="shared" si="20"/>
        <v>-</v>
      </c>
      <c r="CU51" s="264"/>
      <c r="CV51" s="264"/>
      <c r="CW51" s="264"/>
      <c r="CX51" s="269" t="str">
        <f t="shared" si="21"/>
        <v>-</v>
      </c>
    </row>
    <row r="52" spans="1:102" s="122" customFormat="1" ht="34.5">
      <c r="A52" s="254">
        <v>46</v>
      </c>
      <c r="B52" s="255"/>
      <c r="C52" s="255"/>
      <c r="D52" s="255"/>
      <c r="E52" s="256"/>
      <c r="F52" s="256"/>
      <c r="G52" s="255"/>
      <c r="H52" s="255"/>
      <c r="I52" s="255"/>
      <c r="J52" s="255"/>
      <c r="K52" s="255"/>
      <c r="L52" s="255"/>
      <c r="M52" s="256"/>
      <c r="N52" s="255"/>
      <c r="O52" s="255"/>
      <c r="P52" s="255"/>
      <c r="Q52" s="255"/>
      <c r="R52" s="255"/>
      <c r="S52" s="255"/>
      <c r="T52" s="255"/>
      <c r="U52" s="255"/>
      <c r="V52" s="255"/>
      <c r="W52" s="255"/>
      <c r="X52" s="255"/>
      <c r="Y52" s="255"/>
      <c r="Z52" s="255"/>
      <c r="AA52" s="254"/>
      <c r="AB52" s="255"/>
      <c r="AC52" s="255"/>
      <c r="AD52" s="255"/>
      <c r="AE52" s="254"/>
      <c r="AF52" s="254"/>
      <c r="AG52" s="256"/>
      <c r="AH52" s="255"/>
      <c r="AI52" s="256"/>
      <c r="AJ52" s="257"/>
      <c r="AK52" s="255"/>
      <c r="AL52" s="255"/>
      <c r="AM52" s="255"/>
      <c r="AN52" s="164" t="str">
        <f t="shared" si="11"/>
        <v>-</v>
      </c>
      <c r="AO52" s="255"/>
      <c r="AP52" s="255"/>
      <c r="AQ52" s="255"/>
      <c r="AR52" s="268" t="str">
        <f t="shared" si="12"/>
        <v>-</v>
      </c>
      <c r="AS52" s="255"/>
      <c r="AT52" s="255"/>
      <c r="AU52" s="255"/>
      <c r="AV52" s="255"/>
      <c r="AW52" s="255"/>
      <c r="AX52" s="255"/>
      <c r="AY52" s="255"/>
      <c r="AZ52" s="255"/>
      <c r="BA52" s="255"/>
      <c r="BB52" s="255"/>
      <c r="BC52" s="255"/>
      <c r="BD52" s="255"/>
      <c r="BE52" s="255"/>
      <c r="BF52" s="255"/>
      <c r="BG52" s="255"/>
      <c r="BH52" s="255"/>
      <c r="BI52" s="255"/>
      <c r="BJ52" s="255"/>
      <c r="BK52" s="255"/>
      <c r="BL52" s="255"/>
      <c r="BM52" s="255"/>
      <c r="BN52" s="255"/>
      <c r="BO52" s="255"/>
      <c r="BP52" s="255"/>
      <c r="BQ52" s="255"/>
      <c r="BR52" s="258"/>
      <c r="BS52" s="259"/>
      <c r="BT52" s="255"/>
      <c r="BU52" s="255"/>
      <c r="BV52" s="255"/>
      <c r="BW52" s="255"/>
      <c r="BX52" s="255"/>
      <c r="BY52" s="255"/>
      <c r="BZ52" s="255"/>
      <c r="CA52" s="260" t="e">
        <v>#N/A</v>
      </c>
      <c r="CB52" s="260">
        <v>0</v>
      </c>
      <c r="CC52" s="260">
        <v>0</v>
      </c>
      <c r="CD52" s="261" t="s">
        <v>511</v>
      </c>
      <c r="CE52" s="261" t="s">
        <v>512</v>
      </c>
      <c r="CF52" s="261" t="s">
        <v>512</v>
      </c>
      <c r="CG52" s="261" t="s">
        <v>512</v>
      </c>
      <c r="CH52" s="262">
        <f t="shared" si="13"/>
        <v>0</v>
      </c>
      <c r="CI52" s="262">
        <f t="shared" si="14"/>
        <v>0</v>
      </c>
      <c r="CJ52" s="262">
        <f t="shared" si="15"/>
        <v>0</v>
      </c>
      <c r="CK52" s="262">
        <f t="shared" si="16"/>
        <v>0</v>
      </c>
      <c r="CL52" s="262">
        <f t="shared" si="17"/>
        <v>0</v>
      </c>
      <c r="CM52" s="262">
        <f t="shared" si="18"/>
        <v>0</v>
      </c>
      <c r="CN52" s="262">
        <f t="shared" si="19"/>
        <v>0</v>
      </c>
      <c r="CO52" s="259"/>
      <c r="CP52" s="263"/>
      <c r="CQ52" s="264"/>
      <c r="CR52" s="264"/>
      <c r="CS52" s="264"/>
      <c r="CT52" s="174" t="str">
        <f t="shared" si="20"/>
        <v>-</v>
      </c>
      <c r="CU52" s="264"/>
      <c r="CV52" s="264"/>
      <c r="CW52" s="264"/>
      <c r="CX52" s="269" t="str">
        <f t="shared" si="21"/>
        <v>-</v>
      </c>
    </row>
    <row r="53" spans="1:102" s="122" customFormat="1" ht="34.5">
      <c r="A53" s="254">
        <v>47</v>
      </c>
      <c r="B53" s="255"/>
      <c r="C53" s="255"/>
      <c r="D53" s="255"/>
      <c r="E53" s="256"/>
      <c r="F53" s="256"/>
      <c r="G53" s="255"/>
      <c r="H53" s="255"/>
      <c r="I53" s="255"/>
      <c r="J53" s="255"/>
      <c r="K53" s="255"/>
      <c r="L53" s="255"/>
      <c r="M53" s="256"/>
      <c r="N53" s="255"/>
      <c r="O53" s="255"/>
      <c r="P53" s="255"/>
      <c r="Q53" s="255"/>
      <c r="R53" s="255"/>
      <c r="S53" s="255"/>
      <c r="T53" s="255"/>
      <c r="U53" s="255"/>
      <c r="V53" s="255"/>
      <c r="W53" s="255"/>
      <c r="X53" s="255"/>
      <c r="Y53" s="255"/>
      <c r="Z53" s="255"/>
      <c r="AA53" s="254"/>
      <c r="AB53" s="255"/>
      <c r="AC53" s="255"/>
      <c r="AD53" s="255"/>
      <c r="AE53" s="254"/>
      <c r="AF53" s="254"/>
      <c r="AG53" s="256"/>
      <c r="AH53" s="255"/>
      <c r="AI53" s="256"/>
      <c r="AJ53" s="257"/>
      <c r="AK53" s="255"/>
      <c r="AL53" s="255"/>
      <c r="AM53" s="255"/>
      <c r="AN53" s="164" t="str">
        <f t="shared" si="11"/>
        <v>-</v>
      </c>
      <c r="AO53" s="255"/>
      <c r="AP53" s="255"/>
      <c r="AQ53" s="255"/>
      <c r="AR53" s="268" t="str">
        <f t="shared" si="12"/>
        <v>-</v>
      </c>
      <c r="AS53" s="255"/>
      <c r="AT53" s="255"/>
      <c r="AU53" s="255"/>
      <c r="AV53" s="255"/>
      <c r="AW53" s="255"/>
      <c r="AX53" s="255"/>
      <c r="AY53" s="255"/>
      <c r="AZ53" s="255"/>
      <c r="BA53" s="255"/>
      <c r="BB53" s="255"/>
      <c r="BC53" s="255"/>
      <c r="BD53" s="255"/>
      <c r="BE53" s="255"/>
      <c r="BF53" s="255"/>
      <c r="BG53" s="255"/>
      <c r="BH53" s="255"/>
      <c r="BI53" s="255"/>
      <c r="BJ53" s="255"/>
      <c r="BK53" s="255"/>
      <c r="BL53" s="255"/>
      <c r="BM53" s="255"/>
      <c r="BN53" s="255"/>
      <c r="BO53" s="255"/>
      <c r="BP53" s="255"/>
      <c r="BQ53" s="255"/>
      <c r="BR53" s="258"/>
      <c r="BS53" s="259"/>
      <c r="BT53" s="255"/>
      <c r="BU53" s="255"/>
      <c r="BV53" s="255"/>
      <c r="BW53" s="255"/>
      <c r="BX53" s="255"/>
      <c r="BY53" s="255"/>
      <c r="BZ53" s="255"/>
      <c r="CA53" s="260" t="e">
        <v>#N/A</v>
      </c>
      <c r="CB53" s="260">
        <v>0</v>
      </c>
      <c r="CC53" s="260">
        <v>0</v>
      </c>
      <c r="CD53" s="261" t="s">
        <v>511</v>
      </c>
      <c r="CE53" s="261" t="s">
        <v>512</v>
      </c>
      <c r="CF53" s="261" t="s">
        <v>512</v>
      </c>
      <c r="CG53" s="261" t="s">
        <v>512</v>
      </c>
      <c r="CH53" s="262">
        <f t="shared" si="13"/>
        <v>0</v>
      </c>
      <c r="CI53" s="262">
        <f t="shared" si="14"/>
        <v>0</v>
      </c>
      <c r="CJ53" s="262">
        <f t="shared" si="15"/>
        <v>0</v>
      </c>
      <c r="CK53" s="262">
        <f t="shared" si="16"/>
        <v>0</v>
      </c>
      <c r="CL53" s="262">
        <f t="shared" si="17"/>
        <v>0</v>
      </c>
      <c r="CM53" s="262">
        <f t="shared" si="18"/>
        <v>0</v>
      </c>
      <c r="CN53" s="262">
        <f t="shared" si="19"/>
        <v>0</v>
      </c>
      <c r="CO53" s="259"/>
      <c r="CP53" s="263"/>
      <c r="CQ53" s="264"/>
      <c r="CR53" s="264"/>
      <c r="CS53" s="264"/>
      <c r="CT53" s="174" t="str">
        <f t="shared" si="20"/>
        <v>-</v>
      </c>
      <c r="CU53" s="264"/>
      <c r="CV53" s="264"/>
      <c r="CW53" s="264"/>
      <c r="CX53" s="269" t="str">
        <f t="shared" si="21"/>
        <v>-</v>
      </c>
    </row>
    <row r="54" spans="1:102" s="122" customFormat="1" ht="34.5">
      <c r="A54" s="254">
        <v>48</v>
      </c>
      <c r="B54" s="255"/>
      <c r="C54" s="255"/>
      <c r="D54" s="255"/>
      <c r="E54" s="256"/>
      <c r="F54" s="256"/>
      <c r="G54" s="255"/>
      <c r="H54" s="255"/>
      <c r="I54" s="255"/>
      <c r="J54" s="255"/>
      <c r="K54" s="255"/>
      <c r="L54" s="255"/>
      <c r="M54" s="256"/>
      <c r="N54" s="255"/>
      <c r="O54" s="255"/>
      <c r="P54" s="255"/>
      <c r="Q54" s="255"/>
      <c r="R54" s="255"/>
      <c r="S54" s="255"/>
      <c r="T54" s="255"/>
      <c r="U54" s="255"/>
      <c r="V54" s="255"/>
      <c r="W54" s="255"/>
      <c r="X54" s="255"/>
      <c r="Y54" s="255"/>
      <c r="Z54" s="255"/>
      <c r="AA54" s="254"/>
      <c r="AB54" s="255"/>
      <c r="AC54" s="255"/>
      <c r="AD54" s="255"/>
      <c r="AE54" s="254"/>
      <c r="AF54" s="254"/>
      <c r="AG54" s="256"/>
      <c r="AH54" s="255"/>
      <c r="AI54" s="256"/>
      <c r="AJ54" s="257"/>
      <c r="AK54" s="255"/>
      <c r="AL54" s="255"/>
      <c r="AM54" s="255"/>
      <c r="AN54" s="164" t="str">
        <f t="shared" si="11"/>
        <v>-</v>
      </c>
      <c r="AO54" s="255"/>
      <c r="AP54" s="255"/>
      <c r="AQ54" s="255"/>
      <c r="AR54" s="268" t="str">
        <f t="shared" si="12"/>
        <v>-</v>
      </c>
      <c r="AS54" s="255"/>
      <c r="AT54" s="255"/>
      <c r="AU54" s="255"/>
      <c r="AV54" s="255"/>
      <c r="AW54" s="255"/>
      <c r="AX54" s="255"/>
      <c r="AY54" s="255"/>
      <c r="AZ54" s="255"/>
      <c r="BA54" s="255"/>
      <c r="BB54" s="255"/>
      <c r="BC54" s="255"/>
      <c r="BD54" s="255"/>
      <c r="BE54" s="255"/>
      <c r="BF54" s="255"/>
      <c r="BG54" s="255"/>
      <c r="BH54" s="255"/>
      <c r="BI54" s="255"/>
      <c r="BJ54" s="255"/>
      <c r="BK54" s="255"/>
      <c r="BL54" s="255"/>
      <c r="BM54" s="255"/>
      <c r="BN54" s="255"/>
      <c r="BO54" s="255"/>
      <c r="BP54" s="255"/>
      <c r="BQ54" s="255"/>
      <c r="BR54" s="258"/>
      <c r="BS54" s="259"/>
      <c r="BT54" s="255"/>
      <c r="BU54" s="255"/>
      <c r="BV54" s="255"/>
      <c r="BW54" s="255"/>
      <c r="BX54" s="255"/>
      <c r="BY54" s="255"/>
      <c r="BZ54" s="255"/>
      <c r="CA54" s="260" t="e">
        <v>#N/A</v>
      </c>
      <c r="CB54" s="260">
        <v>0</v>
      </c>
      <c r="CC54" s="260">
        <v>0</v>
      </c>
      <c r="CD54" s="261" t="s">
        <v>511</v>
      </c>
      <c r="CE54" s="261" t="s">
        <v>512</v>
      </c>
      <c r="CF54" s="261" t="s">
        <v>512</v>
      </c>
      <c r="CG54" s="261" t="s">
        <v>512</v>
      </c>
      <c r="CH54" s="262">
        <f t="shared" si="13"/>
        <v>0</v>
      </c>
      <c r="CI54" s="262">
        <f t="shared" si="14"/>
        <v>0</v>
      </c>
      <c r="CJ54" s="262">
        <f t="shared" si="15"/>
        <v>0</v>
      </c>
      <c r="CK54" s="262">
        <f t="shared" si="16"/>
        <v>0</v>
      </c>
      <c r="CL54" s="262">
        <f t="shared" si="17"/>
        <v>0</v>
      </c>
      <c r="CM54" s="262">
        <f t="shared" si="18"/>
        <v>0</v>
      </c>
      <c r="CN54" s="262">
        <f t="shared" si="19"/>
        <v>0</v>
      </c>
      <c r="CO54" s="259"/>
      <c r="CP54" s="263"/>
      <c r="CQ54" s="264"/>
      <c r="CR54" s="264"/>
      <c r="CS54" s="264"/>
      <c r="CT54" s="174" t="str">
        <f t="shared" si="20"/>
        <v>-</v>
      </c>
      <c r="CU54" s="264"/>
      <c r="CV54" s="264"/>
      <c r="CW54" s="264"/>
      <c r="CX54" s="269" t="str">
        <f t="shared" si="21"/>
        <v>-</v>
      </c>
    </row>
    <row r="55" spans="1:102" s="122" customFormat="1" ht="34.5">
      <c r="A55" s="254">
        <v>49</v>
      </c>
      <c r="B55" s="255"/>
      <c r="C55" s="255"/>
      <c r="D55" s="255"/>
      <c r="E55" s="256"/>
      <c r="F55" s="256"/>
      <c r="G55" s="255"/>
      <c r="H55" s="255"/>
      <c r="I55" s="255"/>
      <c r="J55" s="255"/>
      <c r="K55" s="255"/>
      <c r="L55" s="255"/>
      <c r="M55" s="256"/>
      <c r="N55" s="255"/>
      <c r="O55" s="255"/>
      <c r="P55" s="255"/>
      <c r="Q55" s="255"/>
      <c r="R55" s="255"/>
      <c r="S55" s="255"/>
      <c r="T55" s="255"/>
      <c r="U55" s="255"/>
      <c r="V55" s="255"/>
      <c r="W55" s="255"/>
      <c r="X55" s="255"/>
      <c r="Y55" s="255"/>
      <c r="Z55" s="255"/>
      <c r="AA55" s="254"/>
      <c r="AB55" s="255"/>
      <c r="AC55" s="255"/>
      <c r="AD55" s="255"/>
      <c r="AE55" s="254"/>
      <c r="AF55" s="254"/>
      <c r="AG55" s="256"/>
      <c r="AH55" s="255"/>
      <c r="AI55" s="256"/>
      <c r="AJ55" s="257"/>
      <c r="AK55" s="255"/>
      <c r="AL55" s="255"/>
      <c r="AM55" s="255"/>
      <c r="AN55" s="164" t="str">
        <f t="shared" si="11"/>
        <v>-</v>
      </c>
      <c r="AO55" s="255"/>
      <c r="AP55" s="255"/>
      <c r="AQ55" s="255"/>
      <c r="AR55" s="268" t="str">
        <f t="shared" si="12"/>
        <v>-</v>
      </c>
      <c r="AS55" s="255"/>
      <c r="AT55" s="255"/>
      <c r="AU55" s="255"/>
      <c r="AV55" s="255"/>
      <c r="AW55" s="255"/>
      <c r="AX55" s="255"/>
      <c r="AY55" s="255"/>
      <c r="AZ55" s="255"/>
      <c r="BA55" s="255"/>
      <c r="BB55" s="255"/>
      <c r="BC55" s="255"/>
      <c r="BD55" s="255"/>
      <c r="BE55" s="255"/>
      <c r="BF55" s="255"/>
      <c r="BG55" s="255"/>
      <c r="BH55" s="255"/>
      <c r="BI55" s="255"/>
      <c r="BJ55" s="255"/>
      <c r="BK55" s="255"/>
      <c r="BL55" s="255"/>
      <c r="BM55" s="255"/>
      <c r="BN55" s="255"/>
      <c r="BO55" s="255"/>
      <c r="BP55" s="255"/>
      <c r="BQ55" s="255"/>
      <c r="BR55" s="258"/>
      <c r="BS55" s="259"/>
      <c r="BT55" s="255"/>
      <c r="BU55" s="255"/>
      <c r="BV55" s="255"/>
      <c r="BW55" s="255"/>
      <c r="BX55" s="255"/>
      <c r="BY55" s="255"/>
      <c r="BZ55" s="255"/>
      <c r="CA55" s="260" t="e">
        <v>#N/A</v>
      </c>
      <c r="CB55" s="260">
        <v>0</v>
      </c>
      <c r="CC55" s="260">
        <v>0</v>
      </c>
      <c r="CD55" s="261" t="s">
        <v>511</v>
      </c>
      <c r="CE55" s="261" t="s">
        <v>512</v>
      </c>
      <c r="CF55" s="261" t="s">
        <v>512</v>
      </c>
      <c r="CG55" s="261" t="s">
        <v>512</v>
      </c>
      <c r="CH55" s="262">
        <f t="shared" si="13"/>
        <v>0</v>
      </c>
      <c r="CI55" s="262">
        <f t="shared" si="14"/>
        <v>0</v>
      </c>
      <c r="CJ55" s="262">
        <f t="shared" si="15"/>
        <v>0</v>
      </c>
      <c r="CK55" s="262">
        <f t="shared" si="16"/>
        <v>0</v>
      </c>
      <c r="CL55" s="262">
        <f t="shared" si="17"/>
        <v>0</v>
      </c>
      <c r="CM55" s="262">
        <f t="shared" si="18"/>
        <v>0</v>
      </c>
      <c r="CN55" s="262">
        <f t="shared" si="19"/>
        <v>0</v>
      </c>
      <c r="CO55" s="259"/>
      <c r="CP55" s="263"/>
      <c r="CQ55" s="264"/>
      <c r="CR55" s="264"/>
      <c r="CS55" s="264"/>
      <c r="CT55" s="174" t="str">
        <f t="shared" si="20"/>
        <v>-</v>
      </c>
      <c r="CU55" s="264"/>
      <c r="CV55" s="264"/>
      <c r="CW55" s="264"/>
      <c r="CX55" s="269" t="str">
        <f t="shared" si="21"/>
        <v>-</v>
      </c>
    </row>
    <row r="56" spans="1:102" s="122" customFormat="1" ht="34.5">
      <c r="A56" s="254">
        <v>50</v>
      </c>
      <c r="B56" s="255"/>
      <c r="C56" s="255"/>
      <c r="D56" s="255"/>
      <c r="E56" s="256"/>
      <c r="F56" s="256"/>
      <c r="G56" s="255"/>
      <c r="H56" s="255"/>
      <c r="I56" s="255"/>
      <c r="J56" s="255"/>
      <c r="K56" s="255"/>
      <c r="L56" s="255"/>
      <c r="M56" s="256"/>
      <c r="N56" s="255"/>
      <c r="O56" s="255"/>
      <c r="P56" s="255"/>
      <c r="Q56" s="255"/>
      <c r="R56" s="255"/>
      <c r="S56" s="255"/>
      <c r="T56" s="255"/>
      <c r="U56" s="255"/>
      <c r="V56" s="255"/>
      <c r="W56" s="255"/>
      <c r="X56" s="255"/>
      <c r="Y56" s="255"/>
      <c r="Z56" s="255"/>
      <c r="AA56" s="254"/>
      <c r="AB56" s="255"/>
      <c r="AC56" s="255"/>
      <c r="AD56" s="255"/>
      <c r="AE56" s="254"/>
      <c r="AF56" s="254"/>
      <c r="AG56" s="256"/>
      <c r="AH56" s="255"/>
      <c r="AI56" s="256"/>
      <c r="AJ56" s="257"/>
      <c r="AK56" s="255"/>
      <c r="AL56" s="255"/>
      <c r="AM56" s="255"/>
      <c r="AN56" s="164" t="str">
        <f t="shared" si="11"/>
        <v>-</v>
      </c>
      <c r="AO56" s="255"/>
      <c r="AP56" s="255"/>
      <c r="AQ56" s="255"/>
      <c r="AR56" s="268" t="str">
        <f t="shared" si="12"/>
        <v>-</v>
      </c>
      <c r="AS56" s="255"/>
      <c r="AT56" s="255"/>
      <c r="AU56" s="255"/>
      <c r="AV56" s="255"/>
      <c r="AW56" s="255"/>
      <c r="AX56" s="255"/>
      <c r="AY56" s="255"/>
      <c r="AZ56" s="255"/>
      <c r="BA56" s="255"/>
      <c r="BB56" s="255"/>
      <c r="BC56" s="255"/>
      <c r="BD56" s="255"/>
      <c r="BE56" s="255"/>
      <c r="BF56" s="255"/>
      <c r="BG56" s="255"/>
      <c r="BH56" s="255"/>
      <c r="BI56" s="255"/>
      <c r="BJ56" s="255"/>
      <c r="BK56" s="255"/>
      <c r="BL56" s="255"/>
      <c r="BM56" s="255"/>
      <c r="BN56" s="255"/>
      <c r="BO56" s="255"/>
      <c r="BP56" s="255"/>
      <c r="BQ56" s="255"/>
      <c r="BR56" s="258"/>
      <c r="BS56" s="259"/>
      <c r="BT56" s="255"/>
      <c r="BU56" s="255"/>
      <c r="BV56" s="255"/>
      <c r="BW56" s="255"/>
      <c r="BX56" s="255"/>
      <c r="BY56" s="255"/>
      <c r="BZ56" s="255"/>
      <c r="CA56" s="260" t="e">
        <v>#N/A</v>
      </c>
      <c r="CB56" s="260">
        <v>0</v>
      </c>
      <c r="CC56" s="260">
        <v>0</v>
      </c>
      <c r="CD56" s="261" t="s">
        <v>511</v>
      </c>
      <c r="CE56" s="261" t="s">
        <v>512</v>
      </c>
      <c r="CF56" s="261" t="s">
        <v>512</v>
      </c>
      <c r="CG56" s="261" t="s">
        <v>512</v>
      </c>
      <c r="CH56" s="262">
        <f t="shared" si="13"/>
        <v>0</v>
      </c>
      <c r="CI56" s="262">
        <f t="shared" si="14"/>
        <v>0</v>
      </c>
      <c r="CJ56" s="262">
        <f t="shared" si="15"/>
        <v>0</v>
      </c>
      <c r="CK56" s="262">
        <f t="shared" si="16"/>
        <v>0</v>
      </c>
      <c r="CL56" s="262">
        <f t="shared" si="17"/>
        <v>0</v>
      </c>
      <c r="CM56" s="262">
        <f t="shared" si="18"/>
        <v>0</v>
      </c>
      <c r="CN56" s="262">
        <f t="shared" si="19"/>
        <v>0</v>
      </c>
      <c r="CO56" s="259"/>
      <c r="CP56" s="263"/>
      <c r="CQ56" s="264"/>
      <c r="CR56" s="264"/>
      <c r="CS56" s="264"/>
      <c r="CT56" s="174" t="str">
        <f t="shared" si="20"/>
        <v>-</v>
      </c>
      <c r="CU56" s="264"/>
      <c r="CV56" s="264"/>
      <c r="CW56" s="264"/>
      <c r="CX56" s="269" t="str">
        <f t="shared" si="21"/>
        <v>-</v>
      </c>
    </row>
    <row r="57" spans="1:102" s="122" customFormat="1" ht="34.5">
      <c r="A57" s="254">
        <v>51</v>
      </c>
      <c r="B57" s="255"/>
      <c r="C57" s="255"/>
      <c r="D57" s="255"/>
      <c r="E57" s="256"/>
      <c r="F57" s="256"/>
      <c r="G57" s="255"/>
      <c r="H57" s="255"/>
      <c r="I57" s="255"/>
      <c r="J57" s="255"/>
      <c r="K57" s="255"/>
      <c r="L57" s="255"/>
      <c r="M57" s="256"/>
      <c r="N57" s="255"/>
      <c r="O57" s="255"/>
      <c r="P57" s="255"/>
      <c r="Q57" s="255"/>
      <c r="R57" s="255"/>
      <c r="S57" s="255"/>
      <c r="T57" s="255"/>
      <c r="U57" s="255"/>
      <c r="V57" s="255"/>
      <c r="W57" s="255"/>
      <c r="X57" s="255"/>
      <c r="Y57" s="255"/>
      <c r="Z57" s="255"/>
      <c r="AA57" s="254"/>
      <c r="AB57" s="255"/>
      <c r="AC57" s="255"/>
      <c r="AD57" s="255"/>
      <c r="AE57" s="254"/>
      <c r="AF57" s="254"/>
      <c r="AG57" s="256"/>
      <c r="AH57" s="255"/>
      <c r="AI57" s="256"/>
      <c r="AJ57" s="257"/>
      <c r="AK57" s="255"/>
      <c r="AL57" s="255"/>
      <c r="AM57" s="255"/>
      <c r="AN57" s="164" t="str">
        <f t="shared" si="11"/>
        <v>-</v>
      </c>
      <c r="AO57" s="255"/>
      <c r="AP57" s="255"/>
      <c r="AQ57" s="255"/>
      <c r="AR57" s="268" t="str">
        <f t="shared" si="12"/>
        <v>-</v>
      </c>
      <c r="AS57" s="255"/>
      <c r="AT57" s="255"/>
      <c r="AU57" s="255"/>
      <c r="AV57" s="255"/>
      <c r="AW57" s="255"/>
      <c r="AX57" s="255"/>
      <c r="AY57" s="255"/>
      <c r="AZ57" s="255"/>
      <c r="BA57" s="255"/>
      <c r="BB57" s="255"/>
      <c r="BC57" s="255"/>
      <c r="BD57" s="255"/>
      <c r="BE57" s="255"/>
      <c r="BF57" s="255"/>
      <c r="BG57" s="255"/>
      <c r="BH57" s="255"/>
      <c r="BI57" s="255"/>
      <c r="BJ57" s="255"/>
      <c r="BK57" s="255"/>
      <c r="BL57" s="255"/>
      <c r="BM57" s="255"/>
      <c r="BN57" s="255"/>
      <c r="BO57" s="255"/>
      <c r="BP57" s="255"/>
      <c r="BQ57" s="255"/>
      <c r="BR57" s="258"/>
      <c r="BS57" s="259"/>
      <c r="BT57" s="255"/>
      <c r="BU57" s="255"/>
      <c r="BV57" s="255"/>
      <c r="BW57" s="255"/>
      <c r="BX57" s="255"/>
      <c r="BY57" s="255"/>
      <c r="BZ57" s="255"/>
      <c r="CA57" s="260" t="e">
        <v>#N/A</v>
      </c>
      <c r="CB57" s="260">
        <v>0</v>
      </c>
      <c r="CC57" s="260">
        <v>0</v>
      </c>
      <c r="CD57" s="261" t="s">
        <v>511</v>
      </c>
      <c r="CE57" s="261" t="s">
        <v>512</v>
      </c>
      <c r="CF57" s="261" t="s">
        <v>512</v>
      </c>
      <c r="CG57" s="261" t="s">
        <v>512</v>
      </c>
      <c r="CH57" s="262">
        <f t="shared" si="13"/>
        <v>0</v>
      </c>
      <c r="CI57" s="262">
        <f t="shared" si="14"/>
        <v>0</v>
      </c>
      <c r="CJ57" s="262">
        <f t="shared" si="15"/>
        <v>0</v>
      </c>
      <c r="CK57" s="262">
        <f t="shared" si="16"/>
        <v>0</v>
      </c>
      <c r="CL57" s="262">
        <f t="shared" si="17"/>
        <v>0</v>
      </c>
      <c r="CM57" s="262">
        <f t="shared" si="18"/>
        <v>0</v>
      </c>
      <c r="CN57" s="262">
        <f t="shared" si="19"/>
        <v>0</v>
      </c>
      <c r="CO57" s="259"/>
      <c r="CP57" s="263"/>
      <c r="CQ57" s="264"/>
      <c r="CR57" s="264"/>
      <c r="CS57" s="264"/>
      <c r="CT57" s="174" t="str">
        <f t="shared" si="20"/>
        <v>-</v>
      </c>
      <c r="CU57" s="264"/>
      <c r="CV57" s="264"/>
      <c r="CW57" s="264"/>
      <c r="CX57" s="269" t="str">
        <f t="shared" si="21"/>
        <v>-</v>
      </c>
    </row>
    <row r="58" spans="1:102" s="122" customFormat="1" ht="34.5">
      <c r="A58" s="254">
        <v>52</v>
      </c>
      <c r="B58" s="255"/>
      <c r="C58" s="255"/>
      <c r="D58" s="255"/>
      <c r="E58" s="256"/>
      <c r="F58" s="256"/>
      <c r="G58" s="255"/>
      <c r="H58" s="255"/>
      <c r="I58" s="255"/>
      <c r="J58" s="255"/>
      <c r="K58" s="255"/>
      <c r="L58" s="255"/>
      <c r="M58" s="256"/>
      <c r="N58" s="255"/>
      <c r="O58" s="255"/>
      <c r="P58" s="255"/>
      <c r="Q58" s="255"/>
      <c r="R58" s="255"/>
      <c r="S58" s="255"/>
      <c r="T58" s="255"/>
      <c r="U58" s="255"/>
      <c r="V58" s="255"/>
      <c r="W58" s="255"/>
      <c r="X58" s="255"/>
      <c r="Y58" s="255"/>
      <c r="Z58" s="255"/>
      <c r="AA58" s="254"/>
      <c r="AB58" s="255"/>
      <c r="AC58" s="255"/>
      <c r="AD58" s="255"/>
      <c r="AE58" s="254"/>
      <c r="AF58" s="254"/>
      <c r="AG58" s="256"/>
      <c r="AH58" s="255"/>
      <c r="AI58" s="256"/>
      <c r="AJ58" s="257"/>
      <c r="AK58" s="255"/>
      <c r="AL58" s="255"/>
      <c r="AM58" s="255"/>
      <c r="AN58" s="164" t="str">
        <f t="shared" si="11"/>
        <v>-</v>
      </c>
      <c r="AO58" s="255"/>
      <c r="AP58" s="255"/>
      <c r="AQ58" s="255"/>
      <c r="AR58" s="268" t="str">
        <f t="shared" si="12"/>
        <v>-</v>
      </c>
      <c r="AS58" s="255"/>
      <c r="AT58" s="255"/>
      <c r="AU58" s="255"/>
      <c r="AV58" s="255"/>
      <c r="AW58" s="255"/>
      <c r="AX58" s="255"/>
      <c r="AY58" s="255"/>
      <c r="AZ58" s="255"/>
      <c r="BA58" s="255"/>
      <c r="BB58" s="255"/>
      <c r="BC58" s="255"/>
      <c r="BD58" s="255"/>
      <c r="BE58" s="255"/>
      <c r="BF58" s="255"/>
      <c r="BG58" s="255"/>
      <c r="BH58" s="255"/>
      <c r="BI58" s="255"/>
      <c r="BJ58" s="255"/>
      <c r="BK58" s="255"/>
      <c r="BL58" s="255"/>
      <c r="BM58" s="255"/>
      <c r="BN58" s="255"/>
      <c r="BO58" s="255"/>
      <c r="BP58" s="255"/>
      <c r="BQ58" s="255"/>
      <c r="BR58" s="258"/>
      <c r="BS58" s="259"/>
      <c r="BT58" s="255"/>
      <c r="BU58" s="255"/>
      <c r="BV58" s="255"/>
      <c r="BW58" s="255"/>
      <c r="BX58" s="255"/>
      <c r="BY58" s="255"/>
      <c r="BZ58" s="255"/>
      <c r="CA58" s="260" t="e">
        <v>#N/A</v>
      </c>
      <c r="CB58" s="260">
        <v>0</v>
      </c>
      <c r="CC58" s="260">
        <v>0</v>
      </c>
      <c r="CD58" s="261" t="s">
        <v>511</v>
      </c>
      <c r="CE58" s="261" t="s">
        <v>512</v>
      </c>
      <c r="CF58" s="261" t="s">
        <v>512</v>
      </c>
      <c r="CG58" s="261" t="s">
        <v>512</v>
      </c>
      <c r="CH58" s="262">
        <f t="shared" si="13"/>
        <v>0</v>
      </c>
      <c r="CI58" s="262">
        <f t="shared" si="14"/>
        <v>0</v>
      </c>
      <c r="CJ58" s="262">
        <f t="shared" si="15"/>
        <v>0</v>
      </c>
      <c r="CK58" s="262">
        <f t="shared" si="16"/>
        <v>0</v>
      </c>
      <c r="CL58" s="262">
        <f t="shared" si="17"/>
        <v>0</v>
      </c>
      <c r="CM58" s="262">
        <f t="shared" si="18"/>
        <v>0</v>
      </c>
      <c r="CN58" s="262">
        <f t="shared" si="19"/>
        <v>0</v>
      </c>
      <c r="CO58" s="259"/>
      <c r="CP58" s="263"/>
      <c r="CQ58" s="264"/>
      <c r="CR58" s="264"/>
      <c r="CS58" s="264"/>
      <c r="CT58" s="174" t="str">
        <f t="shared" si="20"/>
        <v>-</v>
      </c>
      <c r="CU58" s="264"/>
      <c r="CV58" s="264"/>
      <c r="CW58" s="264"/>
      <c r="CX58" s="269" t="str">
        <f t="shared" si="21"/>
        <v>-</v>
      </c>
    </row>
    <row r="59" spans="1:102" s="122" customFormat="1" ht="34.5">
      <c r="A59" s="254">
        <v>53</v>
      </c>
      <c r="B59" s="255"/>
      <c r="C59" s="255"/>
      <c r="D59" s="255"/>
      <c r="E59" s="256"/>
      <c r="F59" s="256"/>
      <c r="G59" s="255"/>
      <c r="H59" s="255"/>
      <c r="I59" s="255"/>
      <c r="J59" s="255"/>
      <c r="K59" s="255"/>
      <c r="L59" s="255"/>
      <c r="M59" s="256"/>
      <c r="N59" s="255"/>
      <c r="O59" s="255"/>
      <c r="P59" s="255"/>
      <c r="Q59" s="255"/>
      <c r="R59" s="255"/>
      <c r="S59" s="255"/>
      <c r="T59" s="255"/>
      <c r="U59" s="255"/>
      <c r="V59" s="255"/>
      <c r="W59" s="255"/>
      <c r="X59" s="255"/>
      <c r="Y59" s="255"/>
      <c r="Z59" s="255"/>
      <c r="AA59" s="254"/>
      <c r="AB59" s="255"/>
      <c r="AC59" s="255"/>
      <c r="AD59" s="255"/>
      <c r="AE59" s="254"/>
      <c r="AF59" s="254"/>
      <c r="AG59" s="256"/>
      <c r="AH59" s="255"/>
      <c r="AI59" s="256"/>
      <c r="AJ59" s="257"/>
      <c r="AK59" s="255"/>
      <c r="AL59" s="255"/>
      <c r="AM59" s="255"/>
      <c r="AN59" s="164" t="str">
        <f t="shared" si="11"/>
        <v>-</v>
      </c>
      <c r="AO59" s="255"/>
      <c r="AP59" s="255"/>
      <c r="AQ59" s="255"/>
      <c r="AR59" s="268" t="str">
        <f t="shared" si="12"/>
        <v>-</v>
      </c>
      <c r="AS59" s="255"/>
      <c r="AT59" s="255"/>
      <c r="AU59" s="255"/>
      <c r="AV59" s="255"/>
      <c r="AW59" s="255"/>
      <c r="AX59" s="255"/>
      <c r="AY59" s="255"/>
      <c r="AZ59" s="255"/>
      <c r="BA59" s="255"/>
      <c r="BB59" s="255"/>
      <c r="BC59" s="255"/>
      <c r="BD59" s="255"/>
      <c r="BE59" s="255"/>
      <c r="BF59" s="255"/>
      <c r="BG59" s="255"/>
      <c r="BH59" s="255"/>
      <c r="BI59" s="255"/>
      <c r="BJ59" s="255"/>
      <c r="BK59" s="255"/>
      <c r="BL59" s="255"/>
      <c r="BM59" s="255"/>
      <c r="BN59" s="255"/>
      <c r="BO59" s="255"/>
      <c r="BP59" s="255"/>
      <c r="BQ59" s="255"/>
      <c r="BR59" s="258"/>
      <c r="BS59" s="259"/>
      <c r="BT59" s="255"/>
      <c r="BU59" s="255"/>
      <c r="BV59" s="255"/>
      <c r="BW59" s="255"/>
      <c r="BX59" s="255"/>
      <c r="BY59" s="255"/>
      <c r="BZ59" s="255"/>
      <c r="CA59" s="260" t="e">
        <v>#N/A</v>
      </c>
      <c r="CB59" s="260">
        <v>0</v>
      </c>
      <c r="CC59" s="260">
        <v>0</v>
      </c>
      <c r="CD59" s="261" t="s">
        <v>511</v>
      </c>
      <c r="CE59" s="261" t="s">
        <v>512</v>
      </c>
      <c r="CF59" s="261" t="s">
        <v>512</v>
      </c>
      <c r="CG59" s="261" t="s">
        <v>512</v>
      </c>
      <c r="CH59" s="262">
        <f t="shared" si="13"/>
        <v>0</v>
      </c>
      <c r="CI59" s="262">
        <f t="shared" si="14"/>
        <v>0</v>
      </c>
      <c r="CJ59" s="262">
        <f t="shared" si="15"/>
        <v>0</v>
      </c>
      <c r="CK59" s="262">
        <f t="shared" si="16"/>
        <v>0</v>
      </c>
      <c r="CL59" s="262">
        <f t="shared" si="17"/>
        <v>0</v>
      </c>
      <c r="CM59" s="262">
        <f t="shared" si="18"/>
        <v>0</v>
      </c>
      <c r="CN59" s="262">
        <f t="shared" si="19"/>
        <v>0</v>
      </c>
      <c r="CO59" s="259"/>
      <c r="CP59" s="263"/>
      <c r="CQ59" s="264"/>
      <c r="CR59" s="264"/>
      <c r="CS59" s="264"/>
      <c r="CT59" s="174" t="str">
        <f t="shared" si="20"/>
        <v>-</v>
      </c>
      <c r="CU59" s="264"/>
      <c r="CV59" s="264"/>
      <c r="CW59" s="264"/>
      <c r="CX59" s="269" t="str">
        <f t="shared" si="21"/>
        <v>-</v>
      </c>
    </row>
    <row r="60" spans="1:102" s="122" customFormat="1" ht="34.5">
      <c r="A60" s="254">
        <v>54</v>
      </c>
      <c r="B60" s="255"/>
      <c r="C60" s="255"/>
      <c r="D60" s="255"/>
      <c r="E60" s="256"/>
      <c r="F60" s="256"/>
      <c r="G60" s="255"/>
      <c r="H60" s="255"/>
      <c r="I60" s="255"/>
      <c r="J60" s="255"/>
      <c r="K60" s="255"/>
      <c r="L60" s="255"/>
      <c r="M60" s="256"/>
      <c r="N60" s="255"/>
      <c r="O60" s="255"/>
      <c r="P60" s="255"/>
      <c r="Q60" s="255"/>
      <c r="R60" s="255"/>
      <c r="S60" s="255"/>
      <c r="T60" s="255"/>
      <c r="U60" s="255"/>
      <c r="V60" s="255"/>
      <c r="W60" s="255"/>
      <c r="X60" s="255"/>
      <c r="Y60" s="255"/>
      <c r="Z60" s="255"/>
      <c r="AA60" s="254"/>
      <c r="AB60" s="255"/>
      <c r="AC60" s="255"/>
      <c r="AD60" s="255"/>
      <c r="AE60" s="254"/>
      <c r="AF60" s="254"/>
      <c r="AG60" s="256"/>
      <c r="AH60" s="255"/>
      <c r="AI60" s="256"/>
      <c r="AJ60" s="257"/>
      <c r="AK60" s="255"/>
      <c r="AL60" s="255"/>
      <c r="AM60" s="255"/>
      <c r="AN60" s="164" t="str">
        <f t="shared" si="11"/>
        <v>-</v>
      </c>
      <c r="AO60" s="255"/>
      <c r="AP60" s="255"/>
      <c r="AQ60" s="255"/>
      <c r="AR60" s="268" t="str">
        <f t="shared" si="12"/>
        <v>-</v>
      </c>
      <c r="AS60" s="255"/>
      <c r="AT60" s="255"/>
      <c r="AU60" s="255"/>
      <c r="AV60" s="255"/>
      <c r="AW60" s="255"/>
      <c r="AX60" s="255"/>
      <c r="AY60" s="255"/>
      <c r="AZ60" s="255"/>
      <c r="BA60" s="255"/>
      <c r="BB60" s="255"/>
      <c r="BC60" s="255"/>
      <c r="BD60" s="255"/>
      <c r="BE60" s="255"/>
      <c r="BF60" s="255"/>
      <c r="BG60" s="255"/>
      <c r="BH60" s="255"/>
      <c r="BI60" s="255"/>
      <c r="BJ60" s="255"/>
      <c r="BK60" s="255"/>
      <c r="BL60" s="255"/>
      <c r="BM60" s="255"/>
      <c r="BN60" s="255"/>
      <c r="BO60" s="255"/>
      <c r="BP60" s="255"/>
      <c r="BQ60" s="255"/>
      <c r="BR60" s="258"/>
      <c r="BS60" s="259"/>
      <c r="BT60" s="255"/>
      <c r="BU60" s="255"/>
      <c r="BV60" s="255"/>
      <c r="BW60" s="255"/>
      <c r="BX60" s="255"/>
      <c r="BY60" s="255"/>
      <c r="BZ60" s="255"/>
      <c r="CA60" s="260" t="e">
        <v>#N/A</v>
      </c>
      <c r="CB60" s="260">
        <v>0</v>
      </c>
      <c r="CC60" s="260">
        <v>0</v>
      </c>
      <c r="CD60" s="261" t="s">
        <v>511</v>
      </c>
      <c r="CE60" s="261" t="s">
        <v>512</v>
      </c>
      <c r="CF60" s="261" t="s">
        <v>512</v>
      </c>
      <c r="CG60" s="261" t="s">
        <v>512</v>
      </c>
      <c r="CH60" s="262">
        <f t="shared" si="13"/>
        <v>0</v>
      </c>
      <c r="CI60" s="262">
        <f t="shared" si="14"/>
        <v>0</v>
      </c>
      <c r="CJ60" s="262">
        <f t="shared" si="15"/>
        <v>0</v>
      </c>
      <c r="CK60" s="262">
        <f t="shared" si="16"/>
        <v>0</v>
      </c>
      <c r="CL60" s="262">
        <f t="shared" si="17"/>
        <v>0</v>
      </c>
      <c r="CM60" s="262">
        <f t="shared" si="18"/>
        <v>0</v>
      </c>
      <c r="CN60" s="262">
        <f t="shared" si="19"/>
        <v>0</v>
      </c>
      <c r="CO60" s="259"/>
      <c r="CP60" s="263"/>
      <c r="CQ60" s="264"/>
      <c r="CR60" s="264"/>
      <c r="CS60" s="264"/>
      <c r="CT60" s="174" t="str">
        <f t="shared" si="20"/>
        <v>-</v>
      </c>
      <c r="CU60" s="264"/>
      <c r="CV60" s="264"/>
      <c r="CW60" s="264"/>
      <c r="CX60" s="269" t="str">
        <f t="shared" si="21"/>
        <v>-</v>
      </c>
    </row>
    <row r="61" spans="1:102" s="122" customFormat="1" ht="34.5">
      <c r="A61" s="254">
        <v>55</v>
      </c>
      <c r="B61" s="255"/>
      <c r="C61" s="255"/>
      <c r="D61" s="255"/>
      <c r="E61" s="256"/>
      <c r="F61" s="256"/>
      <c r="G61" s="255"/>
      <c r="H61" s="255"/>
      <c r="I61" s="255"/>
      <c r="J61" s="255"/>
      <c r="K61" s="255"/>
      <c r="L61" s="255"/>
      <c r="M61" s="256"/>
      <c r="N61" s="255"/>
      <c r="O61" s="255"/>
      <c r="P61" s="255"/>
      <c r="Q61" s="255"/>
      <c r="R61" s="255"/>
      <c r="S61" s="255"/>
      <c r="T61" s="255"/>
      <c r="U61" s="255"/>
      <c r="V61" s="255"/>
      <c r="W61" s="255"/>
      <c r="X61" s="255"/>
      <c r="Y61" s="255"/>
      <c r="Z61" s="255"/>
      <c r="AA61" s="254"/>
      <c r="AB61" s="255"/>
      <c r="AC61" s="255"/>
      <c r="AD61" s="255"/>
      <c r="AE61" s="254"/>
      <c r="AF61" s="254"/>
      <c r="AG61" s="256"/>
      <c r="AH61" s="255"/>
      <c r="AI61" s="256"/>
      <c r="AJ61" s="257"/>
      <c r="AK61" s="255"/>
      <c r="AL61" s="255"/>
      <c r="AM61" s="255"/>
      <c r="AN61" s="164" t="str">
        <f t="shared" si="11"/>
        <v>-</v>
      </c>
      <c r="AO61" s="255"/>
      <c r="AP61" s="255"/>
      <c r="AQ61" s="255"/>
      <c r="AR61" s="268" t="str">
        <f t="shared" si="12"/>
        <v>-</v>
      </c>
      <c r="AS61" s="255"/>
      <c r="AT61" s="255"/>
      <c r="AU61" s="255"/>
      <c r="AV61" s="255"/>
      <c r="AW61" s="255"/>
      <c r="AX61" s="255"/>
      <c r="AY61" s="255"/>
      <c r="AZ61" s="255"/>
      <c r="BA61" s="255"/>
      <c r="BB61" s="255"/>
      <c r="BC61" s="255"/>
      <c r="BD61" s="255"/>
      <c r="BE61" s="255"/>
      <c r="BF61" s="255"/>
      <c r="BG61" s="255"/>
      <c r="BH61" s="255"/>
      <c r="BI61" s="255"/>
      <c r="BJ61" s="255"/>
      <c r="BK61" s="255"/>
      <c r="BL61" s="255"/>
      <c r="BM61" s="255"/>
      <c r="BN61" s="255"/>
      <c r="BO61" s="255"/>
      <c r="BP61" s="255"/>
      <c r="BQ61" s="255"/>
      <c r="BR61" s="258"/>
      <c r="BS61" s="259"/>
      <c r="BT61" s="255"/>
      <c r="BU61" s="255"/>
      <c r="BV61" s="255"/>
      <c r="BW61" s="255"/>
      <c r="BX61" s="255"/>
      <c r="BY61" s="255"/>
      <c r="BZ61" s="255"/>
      <c r="CA61" s="260" t="e">
        <v>#N/A</v>
      </c>
      <c r="CB61" s="260">
        <v>0</v>
      </c>
      <c r="CC61" s="260">
        <v>0</v>
      </c>
      <c r="CD61" s="261" t="s">
        <v>511</v>
      </c>
      <c r="CE61" s="261" t="s">
        <v>512</v>
      </c>
      <c r="CF61" s="261" t="s">
        <v>512</v>
      </c>
      <c r="CG61" s="261" t="s">
        <v>512</v>
      </c>
      <c r="CH61" s="262">
        <f t="shared" si="13"/>
        <v>0</v>
      </c>
      <c r="CI61" s="262">
        <f t="shared" si="14"/>
        <v>0</v>
      </c>
      <c r="CJ61" s="262">
        <f t="shared" si="15"/>
        <v>0</v>
      </c>
      <c r="CK61" s="262">
        <f t="shared" si="16"/>
        <v>0</v>
      </c>
      <c r="CL61" s="262">
        <f t="shared" si="17"/>
        <v>0</v>
      </c>
      <c r="CM61" s="262">
        <f t="shared" si="18"/>
        <v>0</v>
      </c>
      <c r="CN61" s="262">
        <f t="shared" si="19"/>
        <v>0</v>
      </c>
      <c r="CO61" s="259"/>
      <c r="CP61" s="263"/>
      <c r="CQ61" s="264"/>
      <c r="CR61" s="264"/>
      <c r="CS61" s="264"/>
      <c r="CT61" s="174" t="str">
        <f t="shared" si="20"/>
        <v>-</v>
      </c>
      <c r="CU61" s="264"/>
      <c r="CV61" s="264"/>
      <c r="CW61" s="264"/>
      <c r="CX61" s="269" t="str">
        <f t="shared" si="21"/>
        <v>-</v>
      </c>
    </row>
    <row r="62" spans="1:102" s="122" customFormat="1" ht="34.5">
      <c r="A62" s="254">
        <v>56</v>
      </c>
      <c r="B62" s="255"/>
      <c r="C62" s="255"/>
      <c r="D62" s="255"/>
      <c r="E62" s="256"/>
      <c r="F62" s="256"/>
      <c r="G62" s="255"/>
      <c r="H62" s="255"/>
      <c r="I62" s="255"/>
      <c r="J62" s="255"/>
      <c r="K62" s="255"/>
      <c r="L62" s="255"/>
      <c r="M62" s="256"/>
      <c r="N62" s="255"/>
      <c r="O62" s="255"/>
      <c r="P62" s="255"/>
      <c r="Q62" s="255"/>
      <c r="R62" s="255"/>
      <c r="S62" s="255"/>
      <c r="T62" s="255"/>
      <c r="U62" s="255"/>
      <c r="V62" s="255"/>
      <c r="W62" s="255"/>
      <c r="X62" s="255"/>
      <c r="Y62" s="255"/>
      <c r="Z62" s="255"/>
      <c r="AA62" s="254"/>
      <c r="AB62" s="255"/>
      <c r="AC62" s="255"/>
      <c r="AD62" s="255"/>
      <c r="AE62" s="254"/>
      <c r="AF62" s="254"/>
      <c r="AG62" s="256"/>
      <c r="AH62" s="255"/>
      <c r="AI62" s="256"/>
      <c r="AJ62" s="257"/>
      <c r="AK62" s="255"/>
      <c r="AL62" s="255"/>
      <c r="AM62" s="255"/>
      <c r="AN62" s="164" t="str">
        <f t="shared" si="11"/>
        <v>-</v>
      </c>
      <c r="AO62" s="255"/>
      <c r="AP62" s="255"/>
      <c r="AQ62" s="255"/>
      <c r="AR62" s="268" t="str">
        <f t="shared" si="12"/>
        <v>-</v>
      </c>
      <c r="AS62" s="255"/>
      <c r="AT62" s="255"/>
      <c r="AU62" s="255"/>
      <c r="AV62" s="255"/>
      <c r="AW62" s="255"/>
      <c r="AX62" s="255"/>
      <c r="AY62" s="255"/>
      <c r="AZ62" s="255"/>
      <c r="BA62" s="255"/>
      <c r="BB62" s="255"/>
      <c r="BC62" s="255"/>
      <c r="BD62" s="255"/>
      <c r="BE62" s="255"/>
      <c r="BF62" s="255"/>
      <c r="BG62" s="255"/>
      <c r="BH62" s="255"/>
      <c r="BI62" s="255"/>
      <c r="BJ62" s="255"/>
      <c r="BK62" s="255"/>
      <c r="BL62" s="255"/>
      <c r="BM62" s="255"/>
      <c r="BN62" s="255"/>
      <c r="BO62" s="255"/>
      <c r="BP62" s="255"/>
      <c r="BQ62" s="255"/>
      <c r="BR62" s="258"/>
      <c r="BS62" s="259"/>
      <c r="BT62" s="255"/>
      <c r="BU62" s="255"/>
      <c r="BV62" s="255"/>
      <c r="BW62" s="255"/>
      <c r="BX62" s="255"/>
      <c r="BY62" s="255"/>
      <c r="BZ62" s="255"/>
      <c r="CA62" s="260" t="e">
        <v>#N/A</v>
      </c>
      <c r="CB62" s="260">
        <v>0</v>
      </c>
      <c r="CC62" s="260">
        <v>0</v>
      </c>
      <c r="CD62" s="261" t="s">
        <v>511</v>
      </c>
      <c r="CE62" s="261" t="s">
        <v>512</v>
      </c>
      <c r="CF62" s="261" t="s">
        <v>512</v>
      </c>
      <c r="CG62" s="261" t="s">
        <v>512</v>
      </c>
      <c r="CH62" s="262">
        <f t="shared" si="13"/>
        <v>0</v>
      </c>
      <c r="CI62" s="262">
        <f t="shared" si="14"/>
        <v>0</v>
      </c>
      <c r="CJ62" s="262">
        <f t="shared" si="15"/>
        <v>0</v>
      </c>
      <c r="CK62" s="262">
        <f t="shared" si="16"/>
        <v>0</v>
      </c>
      <c r="CL62" s="262">
        <f t="shared" si="17"/>
        <v>0</v>
      </c>
      <c r="CM62" s="262">
        <f t="shared" si="18"/>
        <v>0</v>
      </c>
      <c r="CN62" s="262">
        <f t="shared" si="19"/>
        <v>0</v>
      </c>
      <c r="CO62" s="259"/>
      <c r="CP62" s="263"/>
      <c r="CQ62" s="264"/>
      <c r="CR62" s="264"/>
      <c r="CS62" s="264"/>
      <c r="CT62" s="174" t="str">
        <f t="shared" si="20"/>
        <v>-</v>
      </c>
      <c r="CU62" s="264"/>
      <c r="CV62" s="264"/>
      <c r="CW62" s="264"/>
      <c r="CX62" s="269" t="str">
        <f t="shared" si="21"/>
        <v>-</v>
      </c>
    </row>
    <row r="63" spans="1:102" s="122" customFormat="1" ht="34.5">
      <c r="A63" s="254">
        <v>57</v>
      </c>
      <c r="B63" s="255"/>
      <c r="C63" s="255"/>
      <c r="D63" s="255"/>
      <c r="E63" s="256"/>
      <c r="F63" s="256"/>
      <c r="G63" s="255"/>
      <c r="H63" s="255"/>
      <c r="I63" s="255"/>
      <c r="J63" s="255"/>
      <c r="K63" s="255"/>
      <c r="L63" s="255"/>
      <c r="M63" s="256"/>
      <c r="N63" s="255"/>
      <c r="O63" s="255"/>
      <c r="P63" s="255"/>
      <c r="Q63" s="255"/>
      <c r="R63" s="255"/>
      <c r="S63" s="255"/>
      <c r="T63" s="255"/>
      <c r="U63" s="255"/>
      <c r="V63" s="255"/>
      <c r="W63" s="255"/>
      <c r="X63" s="255"/>
      <c r="Y63" s="255"/>
      <c r="Z63" s="255"/>
      <c r="AA63" s="254"/>
      <c r="AB63" s="255"/>
      <c r="AC63" s="255"/>
      <c r="AD63" s="255"/>
      <c r="AE63" s="254"/>
      <c r="AF63" s="254"/>
      <c r="AG63" s="256"/>
      <c r="AH63" s="255"/>
      <c r="AI63" s="256"/>
      <c r="AJ63" s="257"/>
      <c r="AK63" s="255"/>
      <c r="AL63" s="255"/>
      <c r="AM63" s="255"/>
      <c r="AN63" s="164" t="str">
        <f t="shared" si="11"/>
        <v>-</v>
      </c>
      <c r="AO63" s="255"/>
      <c r="AP63" s="255"/>
      <c r="AQ63" s="255"/>
      <c r="AR63" s="268" t="str">
        <f t="shared" si="12"/>
        <v>-</v>
      </c>
      <c r="AS63" s="255"/>
      <c r="AT63" s="255"/>
      <c r="AU63" s="255"/>
      <c r="AV63" s="255"/>
      <c r="AW63" s="255"/>
      <c r="AX63" s="255"/>
      <c r="AY63" s="255"/>
      <c r="AZ63" s="255"/>
      <c r="BA63" s="255"/>
      <c r="BB63" s="255"/>
      <c r="BC63" s="255"/>
      <c r="BD63" s="255"/>
      <c r="BE63" s="255"/>
      <c r="BF63" s="255"/>
      <c r="BG63" s="255"/>
      <c r="BH63" s="255"/>
      <c r="BI63" s="255"/>
      <c r="BJ63" s="255"/>
      <c r="BK63" s="255"/>
      <c r="BL63" s="255"/>
      <c r="BM63" s="255"/>
      <c r="BN63" s="255"/>
      <c r="BO63" s="255"/>
      <c r="BP63" s="255"/>
      <c r="BQ63" s="255"/>
      <c r="BR63" s="258"/>
      <c r="BS63" s="259"/>
      <c r="BT63" s="255"/>
      <c r="BU63" s="255"/>
      <c r="BV63" s="255"/>
      <c r="BW63" s="255"/>
      <c r="BX63" s="255"/>
      <c r="BY63" s="255"/>
      <c r="BZ63" s="255"/>
      <c r="CA63" s="260" t="e">
        <v>#N/A</v>
      </c>
      <c r="CB63" s="260">
        <v>0</v>
      </c>
      <c r="CC63" s="260">
        <v>0</v>
      </c>
      <c r="CD63" s="261" t="s">
        <v>511</v>
      </c>
      <c r="CE63" s="261" t="s">
        <v>512</v>
      </c>
      <c r="CF63" s="261" t="s">
        <v>512</v>
      </c>
      <c r="CG63" s="261" t="s">
        <v>512</v>
      </c>
      <c r="CH63" s="262">
        <f t="shared" si="13"/>
        <v>0</v>
      </c>
      <c r="CI63" s="262">
        <f t="shared" si="14"/>
        <v>0</v>
      </c>
      <c r="CJ63" s="262">
        <f t="shared" si="15"/>
        <v>0</v>
      </c>
      <c r="CK63" s="262">
        <f t="shared" si="16"/>
        <v>0</v>
      </c>
      <c r="CL63" s="262">
        <f t="shared" si="17"/>
        <v>0</v>
      </c>
      <c r="CM63" s="262">
        <f t="shared" si="18"/>
        <v>0</v>
      </c>
      <c r="CN63" s="262">
        <f t="shared" si="19"/>
        <v>0</v>
      </c>
      <c r="CO63" s="259"/>
      <c r="CP63" s="263"/>
      <c r="CQ63" s="264"/>
      <c r="CR63" s="264"/>
      <c r="CS63" s="264"/>
      <c r="CT63" s="174" t="str">
        <f t="shared" si="20"/>
        <v>-</v>
      </c>
      <c r="CU63" s="264"/>
      <c r="CV63" s="264"/>
      <c r="CW63" s="264"/>
      <c r="CX63" s="269" t="str">
        <f t="shared" si="21"/>
        <v>-</v>
      </c>
    </row>
    <row r="64" spans="1:102" s="122" customFormat="1" ht="34.5">
      <c r="A64" s="254">
        <v>58</v>
      </c>
      <c r="B64" s="255"/>
      <c r="C64" s="255"/>
      <c r="D64" s="255"/>
      <c r="E64" s="256"/>
      <c r="F64" s="256"/>
      <c r="G64" s="255"/>
      <c r="H64" s="255"/>
      <c r="I64" s="255"/>
      <c r="J64" s="255"/>
      <c r="K64" s="255"/>
      <c r="L64" s="255"/>
      <c r="M64" s="256"/>
      <c r="N64" s="255"/>
      <c r="O64" s="255"/>
      <c r="P64" s="255"/>
      <c r="Q64" s="255"/>
      <c r="R64" s="255"/>
      <c r="S64" s="255"/>
      <c r="T64" s="255"/>
      <c r="U64" s="255"/>
      <c r="V64" s="255"/>
      <c r="W64" s="255"/>
      <c r="X64" s="255"/>
      <c r="Y64" s="255"/>
      <c r="Z64" s="255"/>
      <c r="AA64" s="254"/>
      <c r="AB64" s="255"/>
      <c r="AC64" s="255"/>
      <c r="AD64" s="255"/>
      <c r="AE64" s="254"/>
      <c r="AF64" s="254"/>
      <c r="AG64" s="256"/>
      <c r="AH64" s="255"/>
      <c r="AI64" s="256"/>
      <c r="AJ64" s="257"/>
      <c r="AK64" s="255"/>
      <c r="AL64" s="255"/>
      <c r="AM64" s="255"/>
      <c r="AN64" s="164" t="str">
        <f t="shared" si="11"/>
        <v>-</v>
      </c>
      <c r="AO64" s="255"/>
      <c r="AP64" s="255"/>
      <c r="AQ64" s="255"/>
      <c r="AR64" s="268" t="str">
        <f t="shared" si="12"/>
        <v>-</v>
      </c>
      <c r="AS64" s="255"/>
      <c r="AT64" s="255"/>
      <c r="AU64" s="255"/>
      <c r="AV64" s="255"/>
      <c r="AW64" s="255"/>
      <c r="AX64" s="255"/>
      <c r="AY64" s="255"/>
      <c r="AZ64" s="255"/>
      <c r="BA64" s="255"/>
      <c r="BB64" s="255"/>
      <c r="BC64" s="255"/>
      <c r="BD64" s="255"/>
      <c r="BE64" s="255"/>
      <c r="BF64" s="255"/>
      <c r="BG64" s="255"/>
      <c r="BH64" s="255"/>
      <c r="BI64" s="255"/>
      <c r="BJ64" s="255"/>
      <c r="BK64" s="255"/>
      <c r="BL64" s="255"/>
      <c r="BM64" s="255"/>
      <c r="BN64" s="255"/>
      <c r="BO64" s="255"/>
      <c r="BP64" s="255"/>
      <c r="BQ64" s="255"/>
      <c r="BR64" s="258"/>
      <c r="BS64" s="259"/>
      <c r="BT64" s="255"/>
      <c r="BU64" s="255"/>
      <c r="BV64" s="255"/>
      <c r="BW64" s="255"/>
      <c r="BX64" s="255"/>
      <c r="BY64" s="255"/>
      <c r="BZ64" s="255"/>
      <c r="CA64" s="260" t="e">
        <v>#N/A</v>
      </c>
      <c r="CB64" s="260">
        <v>0</v>
      </c>
      <c r="CC64" s="260">
        <v>0</v>
      </c>
      <c r="CD64" s="261" t="s">
        <v>511</v>
      </c>
      <c r="CE64" s="261" t="s">
        <v>512</v>
      </c>
      <c r="CF64" s="261" t="s">
        <v>512</v>
      </c>
      <c r="CG64" s="261" t="s">
        <v>512</v>
      </c>
      <c r="CH64" s="262">
        <f t="shared" si="13"/>
        <v>0</v>
      </c>
      <c r="CI64" s="262">
        <f t="shared" si="14"/>
        <v>0</v>
      </c>
      <c r="CJ64" s="262">
        <f t="shared" si="15"/>
        <v>0</v>
      </c>
      <c r="CK64" s="262">
        <f t="shared" si="16"/>
        <v>0</v>
      </c>
      <c r="CL64" s="262">
        <f t="shared" si="17"/>
        <v>0</v>
      </c>
      <c r="CM64" s="262">
        <f t="shared" si="18"/>
        <v>0</v>
      </c>
      <c r="CN64" s="262">
        <f t="shared" si="19"/>
        <v>0</v>
      </c>
      <c r="CO64" s="259"/>
      <c r="CP64" s="263"/>
      <c r="CQ64" s="264"/>
      <c r="CR64" s="264"/>
      <c r="CS64" s="264"/>
      <c r="CT64" s="174" t="str">
        <f t="shared" si="20"/>
        <v>-</v>
      </c>
      <c r="CU64" s="264"/>
      <c r="CV64" s="264"/>
      <c r="CW64" s="264"/>
      <c r="CX64" s="269" t="str">
        <f t="shared" si="21"/>
        <v>-</v>
      </c>
    </row>
    <row r="65" spans="1:102" s="122" customFormat="1" ht="34.5">
      <c r="A65" s="254">
        <v>59</v>
      </c>
      <c r="B65" s="255"/>
      <c r="C65" s="255"/>
      <c r="D65" s="255"/>
      <c r="E65" s="256"/>
      <c r="F65" s="256"/>
      <c r="G65" s="255"/>
      <c r="H65" s="255"/>
      <c r="I65" s="255"/>
      <c r="J65" s="255"/>
      <c r="K65" s="255"/>
      <c r="L65" s="255"/>
      <c r="M65" s="256"/>
      <c r="N65" s="255"/>
      <c r="O65" s="255"/>
      <c r="P65" s="255"/>
      <c r="Q65" s="255"/>
      <c r="R65" s="255"/>
      <c r="S65" s="255"/>
      <c r="T65" s="255"/>
      <c r="U65" s="255"/>
      <c r="V65" s="255"/>
      <c r="W65" s="255"/>
      <c r="X65" s="255"/>
      <c r="Y65" s="255"/>
      <c r="Z65" s="255"/>
      <c r="AA65" s="254"/>
      <c r="AB65" s="255"/>
      <c r="AC65" s="255"/>
      <c r="AD65" s="255"/>
      <c r="AE65" s="254"/>
      <c r="AF65" s="254"/>
      <c r="AG65" s="256"/>
      <c r="AH65" s="255"/>
      <c r="AI65" s="256"/>
      <c r="AJ65" s="257"/>
      <c r="AK65" s="255"/>
      <c r="AL65" s="255"/>
      <c r="AM65" s="255"/>
      <c r="AN65" s="164" t="str">
        <f t="shared" si="11"/>
        <v>-</v>
      </c>
      <c r="AO65" s="255"/>
      <c r="AP65" s="255"/>
      <c r="AQ65" s="255"/>
      <c r="AR65" s="268" t="str">
        <f t="shared" si="12"/>
        <v>-</v>
      </c>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8"/>
      <c r="BS65" s="259"/>
      <c r="BT65" s="255"/>
      <c r="BU65" s="255"/>
      <c r="BV65" s="255"/>
      <c r="BW65" s="255"/>
      <c r="BX65" s="255"/>
      <c r="BY65" s="255"/>
      <c r="BZ65" s="255"/>
      <c r="CA65" s="260" t="e">
        <v>#N/A</v>
      </c>
      <c r="CB65" s="260">
        <v>0</v>
      </c>
      <c r="CC65" s="260">
        <v>0</v>
      </c>
      <c r="CD65" s="261" t="s">
        <v>511</v>
      </c>
      <c r="CE65" s="261" t="s">
        <v>512</v>
      </c>
      <c r="CF65" s="261" t="s">
        <v>512</v>
      </c>
      <c r="CG65" s="261" t="s">
        <v>512</v>
      </c>
      <c r="CH65" s="262">
        <f t="shared" si="13"/>
        <v>0</v>
      </c>
      <c r="CI65" s="262">
        <f t="shared" si="14"/>
        <v>0</v>
      </c>
      <c r="CJ65" s="262">
        <f t="shared" si="15"/>
        <v>0</v>
      </c>
      <c r="CK65" s="262">
        <f t="shared" si="16"/>
        <v>0</v>
      </c>
      <c r="CL65" s="262">
        <f t="shared" si="17"/>
        <v>0</v>
      </c>
      <c r="CM65" s="262">
        <f t="shared" si="18"/>
        <v>0</v>
      </c>
      <c r="CN65" s="262">
        <f t="shared" si="19"/>
        <v>0</v>
      </c>
      <c r="CO65" s="259"/>
      <c r="CP65" s="263"/>
      <c r="CQ65" s="264"/>
      <c r="CR65" s="264"/>
      <c r="CS65" s="264"/>
      <c r="CT65" s="174" t="str">
        <f t="shared" si="20"/>
        <v>-</v>
      </c>
      <c r="CU65" s="264"/>
      <c r="CV65" s="264"/>
      <c r="CW65" s="264"/>
      <c r="CX65" s="269" t="str">
        <f t="shared" si="21"/>
        <v>-</v>
      </c>
    </row>
    <row r="66" spans="1:102" s="122" customFormat="1" ht="34.5">
      <c r="A66" s="254">
        <v>60</v>
      </c>
      <c r="B66" s="255"/>
      <c r="C66" s="255"/>
      <c r="D66" s="255"/>
      <c r="E66" s="256"/>
      <c r="F66" s="256"/>
      <c r="G66" s="255"/>
      <c r="H66" s="255"/>
      <c r="I66" s="255"/>
      <c r="J66" s="255"/>
      <c r="K66" s="255"/>
      <c r="L66" s="255"/>
      <c r="M66" s="256"/>
      <c r="N66" s="255"/>
      <c r="O66" s="255"/>
      <c r="P66" s="255"/>
      <c r="Q66" s="255"/>
      <c r="R66" s="255"/>
      <c r="S66" s="255"/>
      <c r="T66" s="255"/>
      <c r="U66" s="255"/>
      <c r="V66" s="255"/>
      <c r="W66" s="255"/>
      <c r="X66" s="255"/>
      <c r="Y66" s="255"/>
      <c r="Z66" s="255"/>
      <c r="AA66" s="254"/>
      <c r="AB66" s="255"/>
      <c r="AC66" s="255"/>
      <c r="AD66" s="255"/>
      <c r="AE66" s="254"/>
      <c r="AF66" s="254"/>
      <c r="AG66" s="256"/>
      <c r="AH66" s="255"/>
      <c r="AI66" s="256"/>
      <c r="AJ66" s="257"/>
      <c r="AK66" s="255"/>
      <c r="AL66" s="255"/>
      <c r="AM66" s="255"/>
      <c r="AN66" s="164" t="str">
        <f t="shared" si="11"/>
        <v>-</v>
      </c>
      <c r="AO66" s="255"/>
      <c r="AP66" s="255"/>
      <c r="AQ66" s="255"/>
      <c r="AR66" s="268" t="str">
        <f t="shared" si="12"/>
        <v>-</v>
      </c>
      <c r="AS66" s="255"/>
      <c r="AT66" s="255"/>
      <c r="AU66" s="255"/>
      <c r="AV66" s="255"/>
      <c r="AW66" s="255"/>
      <c r="AX66" s="255"/>
      <c r="AY66" s="255"/>
      <c r="AZ66" s="255"/>
      <c r="BA66" s="255"/>
      <c r="BB66" s="255"/>
      <c r="BC66" s="255"/>
      <c r="BD66" s="255"/>
      <c r="BE66" s="255"/>
      <c r="BF66" s="255"/>
      <c r="BG66" s="255"/>
      <c r="BH66" s="255"/>
      <c r="BI66" s="255"/>
      <c r="BJ66" s="255"/>
      <c r="BK66" s="255"/>
      <c r="BL66" s="255"/>
      <c r="BM66" s="255"/>
      <c r="BN66" s="255"/>
      <c r="BO66" s="255"/>
      <c r="BP66" s="255"/>
      <c r="BQ66" s="255"/>
      <c r="BR66" s="258"/>
      <c r="BS66" s="259"/>
      <c r="BT66" s="255"/>
      <c r="BU66" s="255"/>
      <c r="BV66" s="255"/>
      <c r="BW66" s="255"/>
      <c r="BX66" s="255"/>
      <c r="BY66" s="255"/>
      <c r="BZ66" s="255"/>
      <c r="CA66" s="260" t="e">
        <v>#N/A</v>
      </c>
      <c r="CB66" s="260">
        <v>0</v>
      </c>
      <c r="CC66" s="260">
        <v>0</v>
      </c>
      <c r="CD66" s="261" t="s">
        <v>511</v>
      </c>
      <c r="CE66" s="261" t="s">
        <v>512</v>
      </c>
      <c r="CF66" s="261" t="s">
        <v>512</v>
      </c>
      <c r="CG66" s="261" t="s">
        <v>512</v>
      </c>
      <c r="CH66" s="262">
        <f t="shared" si="13"/>
        <v>0</v>
      </c>
      <c r="CI66" s="262">
        <f t="shared" si="14"/>
        <v>0</v>
      </c>
      <c r="CJ66" s="262">
        <f t="shared" si="15"/>
        <v>0</v>
      </c>
      <c r="CK66" s="262">
        <f t="shared" si="16"/>
        <v>0</v>
      </c>
      <c r="CL66" s="262">
        <f t="shared" si="17"/>
        <v>0</v>
      </c>
      <c r="CM66" s="262">
        <f t="shared" si="18"/>
        <v>0</v>
      </c>
      <c r="CN66" s="262">
        <f t="shared" si="19"/>
        <v>0</v>
      </c>
      <c r="CO66" s="259"/>
      <c r="CP66" s="263"/>
      <c r="CQ66" s="264"/>
      <c r="CR66" s="264"/>
      <c r="CS66" s="264"/>
      <c r="CT66" s="174" t="str">
        <f t="shared" si="20"/>
        <v>-</v>
      </c>
      <c r="CU66" s="264"/>
      <c r="CV66" s="264"/>
      <c r="CW66" s="264"/>
      <c r="CX66" s="269" t="str">
        <f t="shared" si="21"/>
        <v>-</v>
      </c>
    </row>
    <row r="67" spans="1:102" s="122" customFormat="1" ht="34.5">
      <c r="A67" s="254">
        <v>61</v>
      </c>
      <c r="B67" s="255"/>
      <c r="C67" s="255"/>
      <c r="D67" s="255"/>
      <c r="E67" s="256"/>
      <c r="F67" s="256"/>
      <c r="G67" s="255"/>
      <c r="H67" s="255"/>
      <c r="I67" s="255"/>
      <c r="J67" s="255"/>
      <c r="K67" s="255"/>
      <c r="L67" s="255"/>
      <c r="M67" s="256"/>
      <c r="N67" s="255"/>
      <c r="O67" s="255"/>
      <c r="P67" s="255"/>
      <c r="Q67" s="255"/>
      <c r="R67" s="255"/>
      <c r="S67" s="255"/>
      <c r="T67" s="255"/>
      <c r="U67" s="255"/>
      <c r="V67" s="255"/>
      <c r="W67" s="255"/>
      <c r="X67" s="255"/>
      <c r="Y67" s="255"/>
      <c r="Z67" s="255"/>
      <c r="AA67" s="254"/>
      <c r="AB67" s="255"/>
      <c r="AC67" s="255"/>
      <c r="AD67" s="255"/>
      <c r="AE67" s="254"/>
      <c r="AF67" s="254"/>
      <c r="AG67" s="256"/>
      <c r="AH67" s="255"/>
      <c r="AI67" s="256"/>
      <c r="AJ67" s="257"/>
      <c r="AK67" s="255"/>
      <c r="AL67" s="255"/>
      <c r="AM67" s="255"/>
      <c r="AN67" s="164" t="str">
        <f t="shared" si="11"/>
        <v>-</v>
      </c>
      <c r="AO67" s="255"/>
      <c r="AP67" s="255"/>
      <c r="AQ67" s="255"/>
      <c r="AR67" s="268" t="str">
        <f t="shared" si="12"/>
        <v>-</v>
      </c>
      <c r="AS67" s="255"/>
      <c r="AT67" s="255"/>
      <c r="AU67" s="255"/>
      <c r="AV67" s="255"/>
      <c r="AW67" s="255"/>
      <c r="AX67" s="255"/>
      <c r="AY67" s="255"/>
      <c r="AZ67" s="255"/>
      <c r="BA67" s="255"/>
      <c r="BB67" s="255"/>
      <c r="BC67" s="255"/>
      <c r="BD67" s="255"/>
      <c r="BE67" s="255"/>
      <c r="BF67" s="255"/>
      <c r="BG67" s="255"/>
      <c r="BH67" s="255"/>
      <c r="BI67" s="255"/>
      <c r="BJ67" s="255"/>
      <c r="BK67" s="255"/>
      <c r="BL67" s="255"/>
      <c r="BM67" s="255"/>
      <c r="BN67" s="255"/>
      <c r="BO67" s="255"/>
      <c r="BP67" s="255"/>
      <c r="BQ67" s="255"/>
      <c r="BR67" s="258"/>
      <c r="BS67" s="259"/>
      <c r="BT67" s="255"/>
      <c r="BU67" s="255"/>
      <c r="BV67" s="255"/>
      <c r="BW67" s="255"/>
      <c r="BX67" s="255"/>
      <c r="BY67" s="255"/>
      <c r="BZ67" s="255"/>
      <c r="CA67" s="260" t="e">
        <v>#N/A</v>
      </c>
      <c r="CB67" s="260">
        <v>0</v>
      </c>
      <c r="CC67" s="260">
        <v>0</v>
      </c>
      <c r="CD67" s="261" t="s">
        <v>511</v>
      </c>
      <c r="CE67" s="261" t="s">
        <v>512</v>
      </c>
      <c r="CF67" s="261" t="s">
        <v>512</v>
      </c>
      <c r="CG67" s="261" t="s">
        <v>512</v>
      </c>
      <c r="CH67" s="262">
        <f t="shared" si="13"/>
        <v>0</v>
      </c>
      <c r="CI67" s="262">
        <f t="shared" si="14"/>
        <v>0</v>
      </c>
      <c r="CJ67" s="262">
        <f t="shared" si="15"/>
        <v>0</v>
      </c>
      <c r="CK67" s="262">
        <f t="shared" si="16"/>
        <v>0</v>
      </c>
      <c r="CL67" s="262">
        <f t="shared" si="17"/>
        <v>0</v>
      </c>
      <c r="CM67" s="262">
        <f t="shared" si="18"/>
        <v>0</v>
      </c>
      <c r="CN67" s="262">
        <f t="shared" si="19"/>
        <v>0</v>
      </c>
      <c r="CO67" s="259"/>
      <c r="CP67" s="263"/>
      <c r="CQ67" s="264"/>
      <c r="CR67" s="264"/>
      <c r="CS67" s="264"/>
      <c r="CT67" s="174" t="str">
        <f t="shared" si="20"/>
        <v>-</v>
      </c>
      <c r="CU67" s="264"/>
      <c r="CV67" s="264"/>
      <c r="CW67" s="264"/>
      <c r="CX67" s="269" t="str">
        <f t="shared" si="21"/>
        <v>-</v>
      </c>
    </row>
    <row r="68" spans="1:102" s="122" customFormat="1" ht="34.5">
      <c r="A68" s="254">
        <v>62</v>
      </c>
      <c r="B68" s="255"/>
      <c r="C68" s="255"/>
      <c r="D68" s="255"/>
      <c r="E68" s="256"/>
      <c r="F68" s="256"/>
      <c r="G68" s="255"/>
      <c r="H68" s="255"/>
      <c r="I68" s="255"/>
      <c r="J68" s="255"/>
      <c r="K68" s="255"/>
      <c r="L68" s="255"/>
      <c r="M68" s="256"/>
      <c r="N68" s="255"/>
      <c r="O68" s="255"/>
      <c r="P68" s="255"/>
      <c r="Q68" s="255"/>
      <c r="R68" s="255"/>
      <c r="S68" s="255"/>
      <c r="T68" s="255"/>
      <c r="U68" s="255"/>
      <c r="V68" s="255"/>
      <c r="W68" s="255"/>
      <c r="X68" s="255"/>
      <c r="Y68" s="255"/>
      <c r="Z68" s="255"/>
      <c r="AA68" s="254"/>
      <c r="AB68" s="255"/>
      <c r="AC68" s="255"/>
      <c r="AD68" s="255"/>
      <c r="AE68" s="254"/>
      <c r="AF68" s="254"/>
      <c r="AG68" s="256"/>
      <c r="AH68" s="255"/>
      <c r="AI68" s="256"/>
      <c r="AJ68" s="257"/>
      <c r="AK68" s="255"/>
      <c r="AL68" s="255"/>
      <c r="AM68" s="255"/>
      <c r="AN68" s="164" t="str">
        <f t="shared" si="11"/>
        <v>-</v>
      </c>
      <c r="AO68" s="255"/>
      <c r="AP68" s="255"/>
      <c r="AQ68" s="255"/>
      <c r="AR68" s="268" t="str">
        <f t="shared" si="12"/>
        <v>-</v>
      </c>
      <c r="AS68" s="255"/>
      <c r="AT68" s="255"/>
      <c r="AU68" s="255"/>
      <c r="AV68" s="255"/>
      <c r="AW68" s="255"/>
      <c r="AX68" s="255"/>
      <c r="AY68" s="255"/>
      <c r="AZ68" s="255"/>
      <c r="BA68" s="255"/>
      <c r="BB68" s="255"/>
      <c r="BC68" s="255"/>
      <c r="BD68" s="255"/>
      <c r="BE68" s="255"/>
      <c r="BF68" s="255"/>
      <c r="BG68" s="255"/>
      <c r="BH68" s="255"/>
      <c r="BI68" s="255"/>
      <c r="BJ68" s="255"/>
      <c r="BK68" s="255"/>
      <c r="BL68" s="255"/>
      <c r="BM68" s="255"/>
      <c r="BN68" s="255"/>
      <c r="BO68" s="255"/>
      <c r="BP68" s="255"/>
      <c r="BQ68" s="255"/>
      <c r="BR68" s="258"/>
      <c r="BS68" s="259"/>
      <c r="BT68" s="255"/>
      <c r="BU68" s="255"/>
      <c r="BV68" s="255"/>
      <c r="BW68" s="255"/>
      <c r="BX68" s="255"/>
      <c r="BY68" s="255"/>
      <c r="BZ68" s="255"/>
      <c r="CA68" s="260" t="e">
        <v>#N/A</v>
      </c>
      <c r="CB68" s="260">
        <v>0</v>
      </c>
      <c r="CC68" s="260">
        <v>0</v>
      </c>
      <c r="CD68" s="261" t="s">
        <v>511</v>
      </c>
      <c r="CE68" s="261" t="s">
        <v>512</v>
      </c>
      <c r="CF68" s="261" t="s">
        <v>512</v>
      </c>
      <c r="CG68" s="261" t="s">
        <v>512</v>
      </c>
      <c r="CH68" s="262">
        <f t="shared" si="13"/>
        <v>0</v>
      </c>
      <c r="CI68" s="262">
        <f t="shared" si="14"/>
        <v>0</v>
      </c>
      <c r="CJ68" s="262">
        <f t="shared" si="15"/>
        <v>0</v>
      </c>
      <c r="CK68" s="262">
        <f t="shared" si="16"/>
        <v>0</v>
      </c>
      <c r="CL68" s="262">
        <f t="shared" si="17"/>
        <v>0</v>
      </c>
      <c r="CM68" s="262">
        <f t="shared" si="18"/>
        <v>0</v>
      </c>
      <c r="CN68" s="262">
        <f t="shared" si="19"/>
        <v>0</v>
      </c>
      <c r="CO68" s="259"/>
      <c r="CP68" s="263"/>
      <c r="CQ68" s="264"/>
      <c r="CR68" s="264"/>
      <c r="CS68" s="264"/>
      <c r="CT68" s="174" t="str">
        <f t="shared" si="20"/>
        <v>-</v>
      </c>
      <c r="CU68" s="264"/>
      <c r="CV68" s="264"/>
      <c r="CW68" s="264"/>
      <c r="CX68" s="269" t="str">
        <f t="shared" si="21"/>
        <v>-</v>
      </c>
    </row>
    <row r="69" spans="1:102" s="122" customFormat="1" ht="34.5">
      <c r="A69" s="254">
        <v>63</v>
      </c>
      <c r="B69" s="255"/>
      <c r="C69" s="255"/>
      <c r="D69" s="255"/>
      <c r="E69" s="256"/>
      <c r="F69" s="256"/>
      <c r="G69" s="255"/>
      <c r="H69" s="255"/>
      <c r="I69" s="255"/>
      <c r="J69" s="255"/>
      <c r="K69" s="255"/>
      <c r="L69" s="255"/>
      <c r="M69" s="256"/>
      <c r="N69" s="255"/>
      <c r="O69" s="255"/>
      <c r="P69" s="255"/>
      <c r="Q69" s="255"/>
      <c r="R69" s="255"/>
      <c r="S69" s="255"/>
      <c r="T69" s="255"/>
      <c r="U69" s="255"/>
      <c r="V69" s="255"/>
      <c r="W69" s="255"/>
      <c r="X69" s="255"/>
      <c r="Y69" s="255"/>
      <c r="Z69" s="255"/>
      <c r="AA69" s="254"/>
      <c r="AB69" s="255"/>
      <c r="AC69" s="255"/>
      <c r="AD69" s="255"/>
      <c r="AE69" s="254"/>
      <c r="AF69" s="254"/>
      <c r="AG69" s="256"/>
      <c r="AH69" s="255"/>
      <c r="AI69" s="256"/>
      <c r="AJ69" s="257"/>
      <c r="AK69" s="255"/>
      <c r="AL69" s="255"/>
      <c r="AM69" s="255"/>
      <c r="AN69" s="164" t="str">
        <f t="shared" si="11"/>
        <v>-</v>
      </c>
      <c r="AO69" s="255"/>
      <c r="AP69" s="255"/>
      <c r="AQ69" s="255"/>
      <c r="AR69" s="268" t="str">
        <f t="shared" si="12"/>
        <v>-</v>
      </c>
      <c r="AS69" s="255"/>
      <c r="AT69" s="255"/>
      <c r="AU69" s="255"/>
      <c r="AV69" s="255"/>
      <c r="AW69" s="255"/>
      <c r="AX69" s="255"/>
      <c r="AY69" s="255"/>
      <c r="AZ69" s="255"/>
      <c r="BA69" s="255"/>
      <c r="BB69" s="255"/>
      <c r="BC69" s="255"/>
      <c r="BD69" s="255"/>
      <c r="BE69" s="255"/>
      <c r="BF69" s="255"/>
      <c r="BG69" s="255"/>
      <c r="BH69" s="255"/>
      <c r="BI69" s="255"/>
      <c r="BJ69" s="255"/>
      <c r="BK69" s="255"/>
      <c r="BL69" s="255"/>
      <c r="BM69" s="255"/>
      <c r="BN69" s="255"/>
      <c r="BO69" s="255"/>
      <c r="BP69" s="255"/>
      <c r="BQ69" s="255"/>
      <c r="BR69" s="258"/>
      <c r="BS69" s="259"/>
      <c r="BT69" s="255"/>
      <c r="BU69" s="255"/>
      <c r="BV69" s="255"/>
      <c r="BW69" s="255"/>
      <c r="BX69" s="255"/>
      <c r="BY69" s="255"/>
      <c r="BZ69" s="255"/>
      <c r="CA69" s="260" t="e">
        <v>#N/A</v>
      </c>
      <c r="CB69" s="260">
        <v>0</v>
      </c>
      <c r="CC69" s="260">
        <v>0</v>
      </c>
      <c r="CD69" s="261" t="s">
        <v>511</v>
      </c>
      <c r="CE69" s="261" t="s">
        <v>512</v>
      </c>
      <c r="CF69" s="261" t="s">
        <v>512</v>
      </c>
      <c r="CG69" s="261" t="s">
        <v>512</v>
      </c>
      <c r="CH69" s="262">
        <f t="shared" si="13"/>
        <v>0</v>
      </c>
      <c r="CI69" s="262">
        <f t="shared" si="14"/>
        <v>0</v>
      </c>
      <c r="CJ69" s="262">
        <f t="shared" si="15"/>
        <v>0</v>
      </c>
      <c r="CK69" s="262">
        <f t="shared" si="16"/>
        <v>0</v>
      </c>
      <c r="CL69" s="262">
        <f t="shared" si="17"/>
        <v>0</v>
      </c>
      <c r="CM69" s="262">
        <f t="shared" si="18"/>
        <v>0</v>
      </c>
      <c r="CN69" s="262">
        <f t="shared" si="19"/>
        <v>0</v>
      </c>
      <c r="CO69" s="259"/>
      <c r="CP69" s="263"/>
      <c r="CQ69" s="264"/>
      <c r="CR69" s="264"/>
      <c r="CS69" s="264"/>
      <c r="CT69" s="174" t="str">
        <f t="shared" si="20"/>
        <v>-</v>
      </c>
      <c r="CU69" s="264"/>
      <c r="CV69" s="264"/>
      <c r="CW69" s="264"/>
      <c r="CX69" s="269" t="str">
        <f t="shared" si="21"/>
        <v>-</v>
      </c>
    </row>
    <row r="70" spans="1:102" s="122" customFormat="1" ht="34.5">
      <c r="A70" s="254">
        <v>64</v>
      </c>
      <c r="B70" s="255"/>
      <c r="C70" s="255"/>
      <c r="D70" s="255"/>
      <c r="E70" s="256"/>
      <c r="F70" s="256"/>
      <c r="G70" s="255"/>
      <c r="H70" s="255"/>
      <c r="I70" s="255"/>
      <c r="J70" s="255"/>
      <c r="K70" s="255"/>
      <c r="L70" s="255"/>
      <c r="M70" s="256"/>
      <c r="N70" s="255"/>
      <c r="O70" s="255"/>
      <c r="P70" s="255"/>
      <c r="Q70" s="255"/>
      <c r="R70" s="255"/>
      <c r="S70" s="255"/>
      <c r="T70" s="255"/>
      <c r="U70" s="255"/>
      <c r="V70" s="255"/>
      <c r="W70" s="255"/>
      <c r="X70" s="255"/>
      <c r="Y70" s="255"/>
      <c r="Z70" s="255"/>
      <c r="AA70" s="254"/>
      <c r="AB70" s="255"/>
      <c r="AC70" s="255"/>
      <c r="AD70" s="255"/>
      <c r="AE70" s="254"/>
      <c r="AF70" s="254"/>
      <c r="AG70" s="256"/>
      <c r="AH70" s="255"/>
      <c r="AI70" s="256"/>
      <c r="AJ70" s="257"/>
      <c r="AK70" s="255"/>
      <c r="AL70" s="255"/>
      <c r="AM70" s="255"/>
      <c r="AN70" s="164" t="str">
        <f t="shared" si="11"/>
        <v>-</v>
      </c>
      <c r="AO70" s="255"/>
      <c r="AP70" s="255"/>
      <c r="AQ70" s="255"/>
      <c r="AR70" s="268" t="str">
        <f t="shared" si="12"/>
        <v>-</v>
      </c>
      <c r="AS70" s="255"/>
      <c r="AT70" s="255"/>
      <c r="AU70" s="255"/>
      <c r="AV70" s="255"/>
      <c r="AW70" s="255"/>
      <c r="AX70" s="255"/>
      <c r="AY70" s="255"/>
      <c r="AZ70" s="255"/>
      <c r="BA70" s="255"/>
      <c r="BB70" s="255"/>
      <c r="BC70" s="255"/>
      <c r="BD70" s="255"/>
      <c r="BE70" s="255"/>
      <c r="BF70" s="255"/>
      <c r="BG70" s="255"/>
      <c r="BH70" s="255"/>
      <c r="BI70" s="255"/>
      <c r="BJ70" s="255"/>
      <c r="BK70" s="255"/>
      <c r="BL70" s="255"/>
      <c r="BM70" s="255"/>
      <c r="BN70" s="255"/>
      <c r="BO70" s="255"/>
      <c r="BP70" s="255"/>
      <c r="BQ70" s="255"/>
      <c r="BR70" s="258"/>
      <c r="BS70" s="259"/>
      <c r="BT70" s="255"/>
      <c r="BU70" s="255"/>
      <c r="BV70" s="255"/>
      <c r="BW70" s="255"/>
      <c r="BX70" s="255"/>
      <c r="BY70" s="255"/>
      <c r="BZ70" s="255"/>
      <c r="CA70" s="260" t="e">
        <v>#N/A</v>
      </c>
      <c r="CB70" s="260">
        <v>0</v>
      </c>
      <c r="CC70" s="260">
        <v>0</v>
      </c>
      <c r="CD70" s="261" t="s">
        <v>511</v>
      </c>
      <c r="CE70" s="261" t="s">
        <v>512</v>
      </c>
      <c r="CF70" s="261" t="s">
        <v>512</v>
      </c>
      <c r="CG70" s="261" t="s">
        <v>512</v>
      </c>
      <c r="CH70" s="262">
        <f t="shared" si="13"/>
        <v>0</v>
      </c>
      <c r="CI70" s="262">
        <f t="shared" si="14"/>
        <v>0</v>
      </c>
      <c r="CJ70" s="262">
        <f t="shared" si="15"/>
        <v>0</v>
      </c>
      <c r="CK70" s="262">
        <f t="shared" si="16"/>
        <v>0</v>
      </c>
      <c r="CL70" s="262">
        <f t="shared" si="17"/>
        <v>0</v>
      </c>
      <c r="CM70" s="262">
        <f t="shared" si="18"/>
        <v>0</v>
      </c>
      <c r="CN70" s="262">
        <f t="shared" si="19"/>
        <v>0</v>
      </c>
      <c r="CO70" s="259"/>
      <c r="CP70" s="263"/>
      <c r="CQ70" s="264"/>
      <c r="CR70" s="264"/>
      <c r="CS70" s="264"/>
      <c r="CT70" s="174" t="str">
        <f t="shared" si="20"/>
        <v>-</v>
      </c>
      <c r="CU70" s="264"/>
      <c r="CV70" s="264"/>
      <c r="CW70" s="264"/>
      <c r="CX70" s="269" t="str">
        <f t="shared" si="21"/>
        <v>-</v>
      </c>
    </row>
    <row r="71" spans="1:102" s="122" customFormat="1" ht="34.5">
      <c r="A71" s="254">
        <v>65</v>
      </c>
      <c r="B71" s="255"/>
      <c r="C71" s="255"/>
      <c r="D71" s="255"/>
      <c r="E71" s="256"/>
      <c r="F71" s="256"/>
      <c r="G71" s="255"/>
      <c r="H71" s="255"/>
      <c r="I71" s="255"/>
      <c r="J71" s="255"/>
      <c r="K71" s="255"/>
      <c r="L71" s="255"/>
      <c r="M71" s="256"/>
      <c r="N71" s="255"/>
      <c r="O71" s="255"/>
      <c r="P71" s="255"/>
      <c r="Q71" s="255"/>
      <c r="R71" s="255"/>
      <c r="S71" s="255"/>
      <c r="T71" s="255"/>
      <c r="U71" s="255"/>
      <c r="V71" s="255"/>
      <c r="W71" s="255"/>
      <c r="X71" s="255"/>
      <c r="Y71" s="255"/>
      <c r="Z71" s="255"/>
      <c r="AA71" s="254"/>
      <c r="AB71" s="255"/>
      <c r="AC71" s="255"/>
      <c r="AD71" s="255"/>
      <c r="AE71" s="254"/>
      <c r="AF71" s="254"/>
      <c r="AG71" s="256"/>
      <c r="AH71" s="255"/>
      <c r="AI71" s="256"/>
      <c r="AJ71" s="257"/>
      <c r="AK71" s="255"/>
      <c r="AL71" s="255"/>
      <c r="AM71" s="255"/>
      <c r="AN71" s="164" t="str">
        <f t="shared" ref="AN71:AN102" si="22">IF(AND(AK71=0, AL71=0, AM71=0), "-", IF(AND(AK71=0,AM71=0),(AJ71*AL71),(AJ71*(((AK71)+(AL71*4)+(AM71))/6))))</f>
        <v>-</v>
      </c>
      <c r="AO71" s="255"/>
      <c r="AP71" s="255"/>
      <c r="AQ71" s="255"/>
      <c r="AR71" s="268" t="str">
        <f t="shared" ref="AR71:AR102" si="23">IF(AND(AO71=0, AP71=0, AQ71=0), "-", IF(AND(AO71=0,AQ71=0),(AJ71*AP71),(AJ71*(((AO71)+(AP71*4)+(AQ71))/6))))</f>
        <v>-</v>
      </c>
      <c r="AS71" s="255"/>
      <c r="AT71" s="255"/>
      <c r="AU71" s="255"/>
      <c r="AV71" s="255"/>
      <c r="AW71" s="255"/>
      <c r="AX71" s="255"/>
      <c r="AY71" s="255"/>
      <c r="AZ71" s="255"/>
      <c r="BA71" s="255"/>
      <c r="BB71" s="255"/>
      <c r="BC71" s="255"/>
      <c r="BD71" s="255"/>
      <c r="BE71" s="255"/>
      <c r="BF71" s="255"/>
      <c r="BG71" s="255"/>
      <c r="BH71" s="255"/>
      <c r="BI71" s="255"/>
      <c r="BJ71" s="255"/>
      <c r="BK71" s="255"/>
      <c r="BL71" s="255"/>
      <c r="BM71" s="255"/>
      <c r="BN71" s="255"/>
      <c r="BO71" s="255"/>
      <c r="BP71" s="255"/>
      <c r="BQ71" s="255"/>
      <c r="BR71" s="258"/>
      <c r="BS71" s="259"/>
      <c r="BT71" s="255"/>
      <c r="BU71" s="255"/>
      <c r="BV71" s="255"/>
      <c r="BW71" s="255"/>
      <c r="BX71" s="255"/>
      <c r="BY71" s="255"/>
      <c r="BZ71" s="255"/>
      <c r="CA71" s="260" t="e">
        <v>#N/A</v>
      </c>
      <c r="CB71" s="260">
        <v>0</v>
      </c>
      <c r="CC71" s="260">
        <v>0</v>
      </c>
      <c r="CD71" s="261" t="s">
        <v>511</v>
      </c>
      <c r="CE71" s="261" t="s">
        <v>512</v>
      </c>
      <c r="CF71" s="261" t="s">
        <v>512</v>
      </c>
      <c r="CG71" s="261" t="s">
        <v>512</v>
      </c>
      <c r="CH71" s="262">
        <f t="shared" ref="CH71:CH106" si="24">BT71*BU71</f>
        <v>0</v>
      </c>
      <c r="CI71" s="262">
        <f t="shared" ref="CI71:CI106" si="25">BT71*BV71</f>
        <v>0</v>
      </c>
      <c r="CJ71" s="262">
        <f t="shared" ref="CJ71:CJ106" si="26">BT71*BW71</f>
        <v>0</v>
      </c>
      <c r="CK71" s="262">
        <f t="shared" ref="CK71:CK106" si="27">BT71*BX71</f>
        <v>0</v>
      </c>
      <c r="CL71" s="262">
        <f t="shared" ref="CL71:CL106" si="28">BT71*BY71</f>
        <v>0</v>
      </c>
      <c r="CM71" s="262">
        <f t="shared" ref="CM71:CM106" si="29">BT71*BZ71</f>
        <v>0</v>
      </c>
      <c r="CN71" s="262">
        <f t="shared" ref="CN71:CN106" si="30">BT71*(BU71+BV71+BW71+BX71+BY71+BZ71)</f>
        <v>0</v>
      </c>
      <c r="CO71" s="259"/>
      <c r="CP71" s="263"/>
      <c r="CQ71" s="264"/>
      <c r="CR71" s="264"/>
      <c r="CS71" s="264"/>
      <c r="CT71" s="174" t="str">
        <f t="shared" ref="CT71:CT102" si="31">IF(AND(CQ71=0, CR71=0, CS71=0), "-", IF(AND(CQ71=0,CS71=0),(CP71*CR71),(CP71*(((CQ71)+(CR71*4)+(CS71))/6))))</f>
        <v>-</v>
      </c>
      <c r="CU71" s="264"/>
      <c r="CV71" s="264"/>
      <c r="CW71" s="264"/>
      <c r="CX71" s="269" t="str">
        <f t="shared" ref="CX71:CX102" si="32">IF(AND(CU71=0, CV71=0, CW71=0), "-", IF(AND(CU71=0,CW71=0),(CP71*CV71),(CP71*(((CU71)+(CV71*4)+(CW71))/6))))</f>
        <v>-</v>
      </c>
    </row>
    <row r="72" spans="1:102" s="122" customFormat="1" ht="34.5">
      <c r="A72" s="254">
        <v>66</v>
      </c>
      <c r="B72" s="255"/>
      <c r="C72" s="255"/>
      <c r="D72" s="255"/>
      <c r="E72" s="256"/>
      <c r="F72" s="256"/>
      <c r="G72" s="255"/>
      <c r="H72" s="255"/>
      <c r="I72" s="255"/>
      <c r="J72" s="255"/>
      <c r="K72" s="255"/>
      <c r="L72" s="255"/>
      <c r="M72" s="256"/>
      <c r="N72" s="255"/>
      <c r="O72" s="255"/>
      <c r="P72" s="255"/>
      <c r="Q72" s="255"/>
      <c r="R72" s="255"/>
      <c r="S72" s="255"/>
      <c r="T72" s="255"/>
      <c r="U72" s="255"/>
      <c r="V72" s="255"/>
      <c r="W72" s="255"/>
      <c r="X72" s="255"/>
      <c r="Y72" s="255"/>
      <c r="Z72" s="255"/>
      <c r="AA72" s="254"/>
      <c r="AB72" s="255"/>
      <c r="AC72" s="255"/>
      <c r="AD72" s="255"/>
      <c r="AE72" s="254"/>
      <c r="AF72" s="254"/>
      <c r="AG72" s="256"/>
      <c r="AH72" s="255"/>
      <c r="AI72" s="256"/>
      <c r="AJ72" s="257"/>
      <c r="AK72" s="255"/>
      <c r="AL72" s="255"/>
      <c r="AM72" s="255"/>
      <c r="AN72" s="164" t="str">
        <f t="shared" si="22"/>
        <v>-</v>
      </c>
      <c r="AO72" s="255"/>
      <c r="AP72" s="255"/>
      <c r="AQ72" s="255"/>
      <c r="AR72" s="268" t="str">
        <f t="shared" si="23"/>
        <v>-</v>
      </c>
      <c r="AS72" s="255"/>
      <c r="AT72" s="255"/>
      <c r="AU72" s="255"/>
      <c r="AV72" s="255"/>
      <c r="AW72" s="255"/>
      <c r="AX72" s="255"/>
      <c r="AY72" s="255"/>
      <c r="AZ72" s="255"/>
      <c r="BA72" s="255"/>
      <c r="BB72" s="255"/>
      <c r="BC72" s="255"/>
      <c r="BD72" s="255"/>
      <c r="BE72" s="255"/>
      <c r="BF72" s="255"/>
      <c r="BG72" s="255"/>
      <c r="BH72" s="255"/>
      <c r="BI72" s="255"/>
      <c r="BJ72" s="255"/>
      <c r="BK72" s="255"/>
      <c r="BL72" s="255"/>
      <c r="BM72" s="255"/>
      <c r="BN72" s="255"/>
      <c r="BO72" s="255"/>
      <c r="BP72" s="255"/>
      <c r="BQ72" s="255"/>
      <c r="BR72" s="258"/>
      <c r="BS72" s="259"/>
      <c r="BT72" s="255"/>
      <c r="BU72" s="255"/>
      <c r="BV72" s="255"/>
      <c r="BW72" s="255"/>
      <c r="BX72" s="255"/>
      <c r="BY72" s="255"/>
      <c r="BZ72" s="255"/>
      <c r="CA72" s="260" t="e">
        <v>#N/A</v>
      </c>
      <c r="CB72" s="260">
        <v>0</v>
      </c>
      <c r="CC72" s="260">
        <v>0</v>
      </c>
      <c r="CD72" s="261" t="s">
        <v>511</v>
      </c>
      <c r="CE72" s="261" t="s">
        <v>512</v>
      </c>
      <c r="CF72" s="261" t="s">
        <v>512</v>
      </c>
      <c r="CG72" s="261" t="s">
        <v>512</v>
      </c>
      <c r="CH72" s="262">
        <f t="shared" si="24"/>
        <v>0</v>
      </c>
      <c r="CI72" s="262">
        <f t="shared" si="25"/>
        <v>0</v>
      </c>
      <c r="CJ72" s="262">
        <f t="shared" si="26"/>
        <v>0</v>
      </c>
      <c r="CK72" s="262">
        <f t="shared" si="27"/>
        <v>0</v>
      </c>
      <c r="CL72" s="262">
        <f t="shared" si="28"/>
        <v>0</v>
      </c>
      <c r="CM72" s="262">
        <f t="shared" si="29"/>
        <v>0</v>
      </c>
      <c r="CN72" s="262">
        <f t="shared" si="30"/>
        <v>0</v>
      </c>
      <c r="CO72" s="259"/>
      <c r="CP72" s="263"/>
      <c r="CQ72" s="264"/>
      <c r="CR72" s="264"/>
      <c r="CS72" s="264"/>
      <c r="CT72" s="174" t="str">
        <f t="shared" si="31"/>
        <v>-</v>
      </c>
      <c r="CU72" s="264"/>
      <c r="CV72" s="264"/>
      <c r="CW72" s="264"/>
      <c r="CX72" s="269" t="str">
        <f t="shared" si="32"/>
        <v>-</v>
      </c>
    </row>
    <row r="73" spans="1:102" s="122" customFormat="1" ht="34.5">
      <c r="A73" s="254">
        <v>67</v>
      </c>
      <c r="B73" s="255"/>
      <c r="C73" s="255"/>
      <c r="D73" s="255"/>
      <c r="E73" s="256"/>
      <c r="F73" s="256"/>
      <c r="G73" s="255"/>
      <c r="H73" s="255"/>
      <c r="I73" s="255"/>
      <c r="J73" s="255"/>
      <c r="K73" s="255"/>
      <c r="L73" s="255"/>
      <c r="M73" s="256"/>
      <c r="N73" s="255"/>
      <c r="O73" s="255"/>
      <c r="P73" s="255"/>
      <c r="Q73" s="255"/>
      <c r="R73" s="255"/>
      <c r="S73" s="255"/>
      <c r="T73" s="255"/>
      <c r="U73" s="255"/>
      <c r="V73" s="255"/>
      <c r="W73" s="255"/>
      <c r="X73" s="255"/>
      <c r="Y73" s="255"/>
      <c r="Z73" s="255"/>
      <c r="AA73" s="254"/>
      <c r="AB73" s="255"/>
      <c r="AC73" s="255"/>
      <c r="AD73" s="255"/>
      <c r="AE73" s="254"/>
      <c r="AF73" s="254"/>
      <c r="AG73" s="256"/>
      <c r="AH73" s="255"/>
      <c r="AI73" s="256"/>
      <c r="AJ73" s="257"/>
      <c r="AK73" s="255"/>
      <c r="AL73" s="255"/>
      <c r="AM73" s="255"/>
      <c r="AN73" s="164" t="str">
        <f t="shared" si="22"/>
        <v>-</v>
      </c>
      <c r="AO73" s="255"/>
      <c r="AP73" s="255"/>
      <c r="AQ73" s="255"/>
      <c r="AR73" s="268" t="str">
        <f t="shared" si="23"/>
        <v>-</v>
      </c>
      <c r="AS73" s="255"/>
      <c r="AT73" s="255"/>
      <c r="AU73" s="255"/>
      <c r="AV73" s="255"/>
      <c r="AW73" s="255"/>
      <c r="AX73" s="255"/>
      <c r="AY73" s="255"/>
      <c r="AZ73" s="255"/>
      <c r="BA73" s="255"/>
      <c r="BB73" s="255"/>
      <c r="BC73" s="255"/>
      <c r="BD73" s="255"/>
      <c r="BE73" s="255"/>
      <c r="BF73" s="255"/>
      <c r="BG73" s="255"/>
      <c r="BH73" s="255"/>
      <c r="BI73" s="255"/>
      <c r="BJ73" s="255"/>
      <c r="BK73" s="255"/>
      <c r="BL73" s="255"/>
      <c r="BM73" s="255"/>
      <c r="BN73" s="255"/>
      <c r="BO73" s="255"/>
      <c r="BP73" s="255"/>
      <c r="BQ73" s="255"/>
      <c r="BR73" s="258"/>
      <c r="BS73" s="259"/>
      <c r="BT73" s="255"/>
      <c r="BU73" s="255"/>
      <c r="BV73" s="255"/>
      <c r="BW73" s="255"/>
      <c r="BX73" s="255"/>
      <c r="BY73" s="255"/>
      <c r="BZ73" s="255"/>
      <c r="CA73" s="260" t="e">
        <v>#N/A</v>
      </c>
      <c r="CB73" s="260">
        <v>0</v>
      </c>
      <c r="CC73" s="260">
        <v>0</v>
      </c>
      <c r="CD73" s="261" t="s">
        <v>511</v>
      </c>
      <c r="CE73" s="261" t="s">
        <v>512</v>
      </c>
      <c r="CF73" s="261" t="s">
        <v>512</v>
      </c>
      <c r="CG73" s="261" t="s">
        <v>512</v>
      </c>
      <c r="CH73" s="262">
        <f t="shared" si="24"/>
        <v>0</v>
      </c>
      <c r="CI73" s="262">
        <f t="shared" si="25"/>
        <v>0</v>
      </c>
      <c r="CJ73" s="262">
        <f t="shared" si="26"/>
        <v>0</v>
      </c>
      <c r="CK73" s="262">
        <f t="shared" si="27"/>
        <v>0</v>
      </c>
      <c r="CL73" s="262">
        <f t="shared" si="28"/>
        <v>0</v>
      </c>
      <c r="CM73" s="262">
        <f t="shared" si="29"/>
        <v>0</v>
      </c>
      <c r="CN73" s="262">
        <f t="shared" si="30"/>
        <v>0</v>
      </c>
      <c r="CO73" s="259"/>
      <c r="CP73" s="263"/>
      <c r="CQ73" s="264"/>
      <c r="CR73" s="264"/>
      <c r="CS73" s="264"/>
      <c r="CT73" s="174" t="str">
        <f t="shared" si="31"/>
        <v>-</v>
      </c>
      <c r="CU73" s="264"/>
      <c r="CV73" s="264"/>
      <c r="CW73" s="264"/>
      <c r="CX73" s="269" t="str">
        <f t="shared" si="32"/>
        <v>-</v>
      </c>
    </row>
    <row r="74" spans="1:102" s="122" customFormat="1" ht="34.5">
      <c r="A74" s="254">
        <v>68</v>
      </c>
      <c r="B74" s="255"/>
      <c r="C74" s="255"/>
      <c r="D74" s="255"/>
      <c r="E74" s="256"/>
      <c r="F74" s="256"/>
      <c r="G74" s="255"/>
      <c r="H74" s="255"/>
      <c r="I74" s="255"/>
      <c r="J74" s="255"/>
      <c r="K74" s="255"/>
      <c r="L74" s="255"/>
      <c r="M74" s="256"/>
      <c r="N74" s="255"/>
      <c r="O74" s="255"/>
      <c r="P74" s="255"/>
      <c r="Q74" s="255"/>
      <c r="R74" s="255"/>
      <c r="S74" s="255"/>
      <c r="T74" s="255"/>
      <c r="U74" s="255"/>
      <c r="V74" s="255"/>
      <c r="W74" s="255"/>
      <c r="X74" s="255"/>
      <c r="Y74" s="255"/>
      <c r="Z74" s="255"/>
      <c r="AA74" s="254"/>
      <c r="AB74" s="255"/>
      <c r="AC74" s="255"/>
      <c r="AD74" s="255"/>
      <c r="AE74" s="254"/>
      <c r="AF74" s="254"/>
      <c r="AG74" s="256"/>
      <c r="AH74" s="255"/>
      <c r="AI74" s="256"/>
      <c r="AJ74" s="257"/>
      <c r="AK74" s="255"/>
      <c r="AL74" s="255"/>
      <c r="AM74" s="255"/>
      <c r="AN74" s="164" t="str">
        <f t="shared" si="22"/>
        <v>-</v>
      </c>
      <c r="AO74" s="255"/>
      <c r="AP74" s="255"/>
      <c r="AQ74" s="255"/>
      <c r="AR74" s="268" t="str">
        <f t="shared" si="23"/>
        <v>-</v>
      </c>
      <c r="AS74" s="255"/>
      <c r="AT74" s="255"/>
      <c r="AU74" s="255"/>
      <c r="AV74" s="255"/>
      <c r="AW74" s="255"/>
      <c r="AX74" s="255"/>
      <c r="AY74" s="255"/>
      <c r="AZ74" s="255"/>
      <c r="BA74" s="255"/>
      <c r="BB74" s="255"/>
      <c r="BC74" s="255"/>
      <c r="BD74" s="255"/>
      <c r="BE74" s="255"/>
      <c r="BF74" s="255"/>
      <c r="BG74" s="255"/>
      <c r="BH74" s="255"/>
      <c r="BI74" s="255"/>
      <c r="BJ74" s="255"/>
      <c r="BK74" s="255"/>
      <c r="BL74" s="255"/>
      <c r="BM74" s="255"/>
      <c r="BN74" s="255"/>
      <c r="BO74" s="255"/>
      <c r="BP74" s="255"/>
      <c r="BQ74" s="255"/>
      <c r="BR74" s="258"/>
      <c r="BS74" s="259"/>
      <c r="BT74" s="255"/>
      <c r="BU74" s="255"/>
      <c r="BV74" s="255"/>
      <c r="BW74" s="255"/>
      <c r="BX74" s="255"/>
      <c r="BY74" s="255"/>
      <c r="BZ74" s="255"/>
      <c r="CA74" s="260" t="e">
        <v>#N/A</v>
      </c>
      <c r="CB74" s="260">
        <v>0</v>
      </c>
      <c r="CC74" s="260">
        <v>0</v>
      </c>
      <c r="CD74" s="261" t="s">
        <v>511</v>
      </c>
      <c r="CE74" s="261" t="s">
        <v>512</v>
      </c>
      <c r="CF74" s="261" t="s">
        <v>512</v>
      </c>
      <c r="CG74" s="261" t="s">
        <v>512</v>
      </c>
      <c r="CH74" s="262">
        <f t="shared" si="24"/>
        <v>0</v>
      </c>
      <c r="CI74" s="262">
        <f t="shared" si="25"/>
        <v>0</v>
      </c>
      <c r="CJ74" s="262">
        <f t="shared" si="26"/>
        <v>0</v>
      </c>
      <c r="CK74" s="262">
        <f t="shared" si="27"/>
        <v>0</v>
      </c>
      <c r="CL74" s="262">
        <f t="shared" si="28"/>
        <v>0</v>
      </c>
      <c r="CM74" s="262">
        <f t="shared" si="29"/>
        <v>0</v>
      </c>
      <c r="CN74" s="262">
        <f t="shared" si="30"/>
        <v>0</v>
      </c>
      <c r="CO74" s="259"/>
      <c r="CP74" s="263"/>
      <c r="CQ74" s="264"/>
      <c r="CR74" s="264"/>
      <c r="CS74" s="264"/>
      <c r="CT74" s="174" t="str">
        <f t="shared" si="31"/>
        <v>-</v>
      </c>
      <c r="CU74" s="264"/>
      <c r="CV74" s="264"/>
      <c r="CW74" s="264"/>
      <c r="CX74" s="269" t="str">
        <f t="shared" si="32"/>
        <v>-</v>
      </c>
    </row>
    <row r="75" spans="1:102" s="122" customFormat="1" ht="34.5">
      <c r="A75" s="254">
        <v>69</v>
      </c>
      <c r="B75" s="255"/>
      <c r="C75" s="255"/>
      <c r="D75" s="255"/>
      <c r="E75" s="256"/>
      <c r="F75" s="256"/>
      <c r="G75" s="255"/>
      <c r="H75" s="255"/>
      <c r="I75" s="255"/>
      <c r="J75" s="255"/>
      <c r="K75" s="255"/>
      <c r="L75" s="255"/>
      <c r="M75" s="256"/>
      <c r="N75" s="255"/>
      <c r="O75" s="255"/>
      <c r="P75" s="255"/>
      <c r="Q75" s="255"/>
      <c r="R75" s="255"/>
      <c r="S75" s="255"/>
      <c r="T75" s="255"/>
      <c r="U75" s="255"/>
      <c r="V75" s="255"/>
      <c r="W75" s="255"/>
      <c r="X75" s="255"/>
      <c r="Y75" s="255"/>
      <c r="Z75" s="255"/>
      <c r="AA75" s="254"/>
      <c r="AB75" s="255"/>
      <c r="AC75" s="255"/>
      <c r="AD75" s="255"/>
      <c r="AE75" s="254"/>
      <c r="AF75" s="254"/>
      <c r="AG75" s="256"/>
      <c r="AH75" s="255"/>
      <c r="AI75" s="256"/>
      <c r="AJ75" s="257"/>
      <c r="AK75" s="255"/>
      <c r="AL75" s="255"/>
      <c r="AM75" s="255"/>
      <c r="AN75" s="164" t="str">
        <f t="shared" si="22"/>
        <v>-</v>
      </c>
      <c r="AO75" s="255"/>
      <c r="AP75" s="255"/>
      <c r="AQ75" s="255"/>
      <c r="AR75" s="268" t="str">
        <f t="shared" si="23"/>
        <v>-</v>
      </c>
      <c r="AS75" s="255"/>
      <c r="AT75" s="255"/>
      <c r="AU75" s="255"/>
      <c r="AV75" s="255"/>
      <c r="AW75" s="255"/>
      <c r="AX75" s="255"/>
      <c r="AY75" s="255"/>
      <c r="AZ75" s="255"/>
      <c r="BA75" s="255"/>
      <c r="BB75" s="255"/>
      <c r="BC75" s="255"/>
      <c r="BD75" s="255"/>
      <c r="BE75" s="255"/>
      <c r="BF75" s="255"/>
      <c r="BG75" s="255"/>
      <c r="BH75" s="255"/>
      <c r="BI75" s="255"/>
      <c r="BJ75" s="255"/>
      <c r="BK75" s="255"/>
      <c r="BL75" s="255"/>
      <c r="BM75" s="255"/>
      <c r="BN75" s="255"/>
      <c r="BO75" s="255"/>
      <c r="BP75" s="255"/>
      <c r="BQ75" s="255"/>
      <c r="BR75" s="258"/>
      <c r="BS75" s="259"/>
      <c r="BT75" s="255"/>
      <c r="BU75" s="255"/>
      <c r="BV75" s="255"/>
      <c r="BW75" s="255"/>
      <c r="BX75" s="255"/>
      <c r="BY75" s="255"/>
      <c r="BZ75" s="255"/>
      <c r="CA75" s="260" t="e">
        <v>#N/A</v>
      </c>
      <c r="CB75" s="260">
        <v>0</v>
      </c>
      <c r="CC75" s="260">
        <v>0</v>
      </c>
      <c r="CD75" s="261" t="s">
        <v>511</v>
      </c>
      <c r="CE75" s="261" t="s">
        <v>512</v>
      </c>
      <c r="CF75" s="261" t="s">
        <v>512</v>
      </c>
      <c r="CG75" s="261" t="s">
        <v>512</v>
      </c>
      <c r="CH75" s="262">
        <f t="shared" si="24"/>
        <v>0</v>
      </c>
      <c r="CI75" s="262">
        <f t="shared" si="25"/>
        <v>0</v>
      </c>
      <c r="CJ75" s="262">
        <f t="shared" si="26"/>
        <v>0</v>
      </c>
      <c r="CK75" s="262">
        <f t="shared" si="27"/>
        <v>0</v>
      </c>
      <c r="CL75" s="262">
        <f t="shared" si="28"/>
        <v>0</v>
      </c>
      <c r="CM75" s="262">
        <f t="shared" si="29"/>
        <v>0</v>
      </c>
      <c r="CN75" s="262">
        <f t="shared" si="30"/>
        <v>0</v>
      </c>
      <c r="CO75" s="259"/>
      <c r="CP75" s="263"/>
      <c r="CQ75" s="264"/>
      <c r="CR75" s="264"/>
      <c r="CS75" s="264"/>
      <c r="CT75" s="174" t="str">
        <f t="shared" si="31"/>
        <v>-</v>
      </c>
      <c r="CU75" s="264"/>
      <c r="CV75" s="264"/>
      <c r="CW75" s="264"/>
      <c r="CX75" s="269" t="str">
        <f t="shared" si="32"/>
        <v>-</v>
      </c>
    </row>
    <row r="76" spans="1:102" s="122" customFormat="1" ht="34.5">
      <c r="A76" s="254">
        <v>70</v>
      </c>
      <c r="B76" s="255"/>
      <c r="C76" s="255"/>
      <c r="D76" s="255"/>
      <c r="E76" s="256"/>
      <c r="F76" s="256"/>
      <c r="G76" s="255"/>
      <c r="H76" s="255"/>
      <c r="I76" s="255"/>
      <c r="J76" s="255"/>
      <c r="K76" s="255"/>
      <c r="L76" s="255"/>
      <c r="M76" s="256"/>
      <c r="N76" s="255"/>
      <c r="O76" s="255"/>
      <c r="P76" s="255"/>
      <c r="Q76" s="255"/>
      <c r="R76" s="255"/>
      <c r="S76" s="255"/>
      <c r="T76" s="255"/>
      <c r="U76" s="255"/>
      <c r="V76" s="255"/>
      <c r="W76" s="255"/>
      <c r="X76" s="255"/>
      <c r="Y76" s="255"/>
      <c r="Z76" s="255"/>
      <c r="AA76" s="254"/>
      <c r="AB76" s="255"/>
      <c r="AC76" s="255"/>
      <c r="AD76" s="255"/>
      <c r="AE76" s="254"/>
      <c r="AF76" s="254"/>
      <c r="AG76" s="256"/>
      <c r="AH76" s="255"/>
      <c r="AI76" s="256"/>
      <c r="AJ76" s="257"/>
      <c r="AK76" s="255"/>
      <c r="AL76" s="255"/>
      <c r="AM76" s="255"/>
      <c r="AN76" s="164" t="str">
        <f t="shared" si="22"/>
        <v>-</v>
      </c>
      <c r="AO76" s="255"/>
      <c r="AP76" s="255"/>
      <c r="AQ76" s="255"/>
      <c r="AR76" s="268" t="str">
        <f t="shared" si="23"/>
        <v>-</v>
      </c>
      <c r="AS76" s="255"/>
      <c r="AT76" s="255"/>
      <c r="AU76" s="255"/>
      <c r="AV76" s="255"/>
      <c r="AW76" s="255"/>
      <c r="AX76" s="255"/>
      <c r="AY76" s="255"/>
      <c r="AZ76" s="255"/>
      <c r="BA76" s="255"/>
      <c r="BB76" s="255"/>
      <c r="BC76" s="255"/>
      <c r="BD76" s="255"/>
      <c r="BE76" s="255"/>
      <c r="BF76" s="255"/>
      <c r="BG76" s="255"/>
      <c r="BH76" s="255"/>
      <c r="BI76" s="255"/>
      <c r="BJ76" s="255"/>
      <c r="BK76" s="255"/>
      <c r="BL76" s="255"/>
      <c r="BM76" s="255"/>
      <c r="BN76" s="255"/>
      <c r="BO76" s="255"/>
      <c r="BP76" s="255"/>
      <c r="BQ76" s="255"/>
      <c r="BR76" s="258"/>
      <c r="BS76" s="259"/>
      <c r="BT76" s="255"/>
      <c r="BU76" s="255"/>
      <c r="BV76" s="255"/>
      <c r="BW76" s="255"/>
      <c r="BX76" s="255"/>
      <c r="BY76" s="255"/>
      <c r="BZ76" s="255"/>
      <c r="CA76" s="260" t="e">
        <v>#N/A</v>
      </c>
      <c r="CB76" s="260">
        <v>0</v>
      </c>
      <c r="CC76" s="260">
        <v>0</v>
      </c>
      <c r="CD76" s="261" t="s">
        <v>511</v>
      </c>
      <c r="CE76" s="261" t="s">
        <v>512</v>
      </c>
      <c r="CF76" s="261" t="s">
        <v>512</v>
      </c>
      <c r="CG76" s="261" t="s">
        <v>512</v>
      </c>
      <c r="CH76" s="262">
        <f t="shared" si="24"/>
        <v>0</v>
      </c>
      <c r="CI76" s="262">
        <f t="shared" si="25"/>
        <v>0</v>
      </c>
      <c r="CJ76" s="262">
        <f t="shared" si="26"/>
        <v>0</v>
      </c>
      <c r="CK76" s="262">
        <f t="shared" si="27"/>
        <v>0</v>
      </c>
      <c r="CL76" s="262">
        <f t="shared" si="28"/>
        <v>0</v>
      </c>
      <c r="CM76" s="262">
        <f t="shared" si="29"/>
        <v>0</v>
      </c>
      <c r="CN76" s="262">
        <f t="shared" si="30"/>
        <v>0</v>
      </c>
      <c r="CO76" s="259"/>
      <c r="CP76" s="263"/>
      <c r="CQ76" s="264"/>
      <c r="CR76" s="264"/>
      <c r="CS76" s="264"/>
      <c r="CT76" s="174" t="str">
        <f t="shared" si="31"/>
        <v>-</v>
      </c>
      <c r="CU76" s="264"/>
      <c r="CV76" s="264"/>
      <c r="CW76" s="264"/>
      <c r="CX76" s="269" t="str">
        <f t="shared" si="32"/>
        <v>-</v>
      </c>
    </row>
    <row r="77" spans="1:102" s="122" customFormat="1" ht="34.5">
      <c r="A77" s="254">
        <v>71</v>
      </c>
      <c r="B77" s="255"/>
      <c r="C77" s="255"/>
      <c r="D77" s="255"/>
      <c r="E77" s="256"/>
      <c r="F77" s="256"/>
      <c r="G77" s="255"/>
      <c r="H77" s="255"/>
      <c r="I77" s="255"/>
      <c r="J77" s="255"/>
      <c r="K77" s="255"/>
      <c r="L77" s="255"/>
      <c r="M77" s="256"/>
      <c r="N77" s="255"/>
      <c r="O77" s="255"/>
      <c r="P77" s="255"/>
      <c r="Q77" s="255"/>
      <c r="R77" s="255"/>
      <c r="S77" s="255"/>
      <c r="T77" s="255"/>
      <c r="U77" s="255"/>
      <c r="V77" s="255"/>
      <c r="W77" s="255"/>
      <c r="X77" s="255"/>
      <c r="Y77" s="255"/>
      <c r="Z77" s="255"/>
      <c r="AA77" s="254"/>
      <c r="AB77" s="255"/>
      <c r="AC77" s="255"/>
      <c r="AD77" s="255"/>
      <c r="AE77" s="254"/>
      <c r="AF77" s="254"/>
      <c r="AG77" s="256"/>
      <c r="AH77" s="255"/>
      <c r="AI77" s="256"/>
      <c r="AJ77" s="257"/>
      <c r="AK77" s="255"/>
      <c r="AL77" s="255"/>
      <c r="AM77" s="255"/>
      <c r="AN77" s="164" t="str">
        <f t="shared" si="22"/>
        <v>-</v>
      </c>
      <c r="AO77" s="255"/>
      <c r="AP77" s="255"/>
      <c r="AQ77" s="255"/>
      <c r="AR77" s="268" t="str">
        <f t="shared" si="23"/>
        <v>-</v>
      </c>
      <c r="AS77" s="255"/>
      <c r="AT77" s="255"/>
      <c r="AU77" s="255"/>
      <c r="AV77" s="255"/>
      <c r="AW77" s="255"/>
      <c r="AX77" s="255"/>
      <c r="AY77" s="255"/>
      <c r="AZ77" s="255"/>
      <c r="BA77" s="255"/>
      <c r="BB77" s="255"/>
      <c r="BC77" s="255"/>
      <c r="BD77" s="255"/>
      <c r="BE77" s="255"/>
      <c r="BF77" s="255"/>
      <c r="BG77" s="255"/>
      <c r="BH77" s="255"/>
      <c r="BI77" s="255"/>
      <c r="BJ77" s="255"/>
      <c r="BK77" s="255"/>
      <c r="BL77" s="255"/>
      <c r="BM77" s="255"/>
      <c r="BN77" s="255"/>
      <c r="BO77" s="255"/>
      <c r="BP77" s="255"/>
      <c r="BQ77" s="255"/>
      <c r="BR77" s="258"/>
      <c r="BS77" s="259"/>
      <c r="BT77" s="255"/>
      <c r="BU77" s="255"/>
      <c r="BV77" s="255"/>
      <c r="BW77" s="255"/>
      <c r="BX77" s="255"/>
      <c r="BY77" s="255"/>
      <c r="BZ77" s="255"/>
      <c r="CA77" s="260" t="e">
        <v>#N/A</v>
      </c>
      <c r="CB77" s="260">
        <v>0</v>
      </c>
      <c r="CC77" s="260">
        <v>0</v>
      </c>
      <c r="CD77" s="261" t="s">
        <v>511</v>
      </c>
      <c r="CE77" s="261" t="s">
        <v>512</v>
      </c>
      <c r="CF77" s="261" t="s">
        <v>512</v>
      </c>
      <c r="CG77" s="261" t="s">
        <v>512</v>
      </c>
      <c r="CH77" s="262">
        <f t="shared" si="24"/>
        <v>0</v>
      </c>
      <c r="CI77" s="262">
        <f t="shared" si="25"/>
        <v>0</v>
      </c>
      <c r="CJ77" s="262">
        <f t="shared" si="26"/>
        <v>0</v>
      </c>
      <c r="CK77" s="262">
        <f t="shared" si="27"/>
        <v>0</v>
      </c>
      <c r="CL77" s="262">
        <f t="shared" si="28"/>
        <v>0</v>
      </c>
      <c r="CM77" s="262">
        <f t="shared" si="29"/>
        <v>0</v>
      </c>
      <c r="CN77" s="262">
        <f t="shared" si="30"/>
        <v>0</v>
      </c>
      <c r="CO77" s="259"/>
      <c r="CP77" s="263"/>
      <c r="CQ77" s="264"/>
      <c r="CR77" s="264"/>
      <c r="CS77" s="264"/>
      <c r="CT77" s="174" t="str">
        <f t="shared" si="31"/>
        <v>-</v>
      </c>
      <c r="CU77" s="264"/>
      <c r="CV77" s="264"/>
      <c r="CW77" s="264"/>
      <c r="CX77" s="269" t="str">
        <f t="shared" si="32"/>
        <v>-</v>
      </c>
    </row>
    <row r="78" spans="1:102" s="122" customFormat="1" ht="34.5">
      <c r="A78" s="254">
        <v>72</v>
      </c>
      <c r="B78" s="255"/>
      <c r="C78" s="255"/>
      <c r="D78" s="255"/>
      <c r="E78" s="256"/>
      <c r="F78" s="256"/>
      <c r="G78" s="255"/>
      <c r="H78" s="255"/>
      <c r="I78" s="255"/>
      <c r="J78" s="255"/>
      <c r="K78" s="255"/>
      <c r="L78" s="255"/>
      <c r="M78" s="256"/>
      <c r="N78" s="255"/>
      <c r="O78" s="255"/>
      <c r="P78" s="255"/>
      <c r="Q78" s="255"/>
      <c r="R78" s="255"/>
      <c r="S78" s="255"/>
      <c r="T78" s="255"/>
      <c r="U78" s="255"/>
      <c r="V78" s="255"/>
      <c r="W78" s="255"/>
      <c r="X78" s="255"/>
      <c r="Y78" s="255"/>
      <c r="Z78" s="255"/>
      <c r="AA78" s="254"/>
      <c r="AB78" s="255"/>
      <c r="AC78" s="255"/>
      <c r="AD78" s="255"/>
      <c r="AE78" s="254"/>
      <c r="AF78" s="254"/>
      <c r="AG78" s="256"/>
      <c r="AH78" s="255"/>
      <c r="AI78" s="256"/>
      <c r="AJ78" s="257"/>
      <c r="AK78" s="255"/>
      <c r="AL78" s="255"/>
      <c r="AM78" s="255"/>
      <c r="AN78" s="164" t="str">
        <f t="shared" si="22"/>
        <v>-</v>
      </c>
      <c r="AO78" s="255"/>
      <c r="AP78" s="255"/>
      <c r="AQ78" s="255"/>
      <c r="AR78" s="268" t="str">
        <f t="shared" si="23"/>
        <v>-</v>
      </c>
      <c r="AS78" s="255"/>
      <c r="AT78" s="255"/>
      <c r="AU78" s="255"/>
      <c r="AV78" s="255"/>
      <c r="AW78" s="255"/>
      <c r="AX78" s="255"/>
      <c r="AY78" s="255"/>
      <c r="AZ78" s="255"/>
      <c r="BA78" s="255"/>
      <c r="BB78" s="255"/>
      <c r="BC78" s="255"/>
      <c r="BD78" s="255"/>
      <c r="BE78" s="255"/>
      <c r="BF78" s="255"/>
      <c r="BG78" s="255"/>
      <c r="BH78" s="255"/>
      <c r="BI78" s="255"/>
      <c r="BJ78" s="255"/>
      <c r="BK78" s="255"/>
      <c r="BL78" s="255"/>
      <c r="BM78" s="255"/>
      <c r="BN78" s="255"/>
      <c r="BO78" s="255"/>
      <c r="BP78" s="255"/>
      <c r="BQ78" s="255"/>
      <c r="BR78" s="258"/>
      <c r="BS78" s="259"/>
      <c r="BT78" s="255"/>
      <c r="BU78" s="255"/>
      <c r="BV78" s="255"/>
      <c r="BW78" s="255"/>
      <c r="BX78" s="255"/>
      <c r="BY78" s="255"/>
      <c r="BZ78" s="255"/>
      <c r="CA78" s="260" t="e">
        <v>#N/A</v>
      </c>
      <c r="CB78" s="260">
        <v>0</v>
      </c>
      <c r="CC78" s="260">
        <v>0</v>
      </c>
      <c r="CD78" s="261" t="s">
        <v>511</v>
      </c>
      <c r="CE78" s="261" t="s">
        <v>512</v>
      </c>
      <c r="CF78" s="261" t="s">
        <v>512</v>
      </c>
      <c r="CG78" s="261" t="s">
        <v>512</v>
      </c>
      <c r="CH78" s="262">
        <f t="shared" si="24"/>
        <v>0</v>
      </c>
      <c r="CI78" s="262">
        <f t="shared" si="25"/>
        <v>0</v>
      </c>
      <c r="CJ78" s="262">
        <f t="shared" si="26"/>
        <v>0</v>
      </c>
      <c r="CK78" s="262">
        <f t="shared" si="27"/>
        <v>0</v>
      </c>
      <c r="CL78" s="262">
        <f t="shared" si="28"/>
        <v>0</v>
      </c>
      <c r="CM78" s="262">
        <f t="shared" si="29"/>
        <v>0</v>
      </c>
      <c r="CN78" s="262">
        <f t="shared" si="30"/>
        <v>0</v>
      </c>
      <c r="CO78" s="259"/>
      <c r="CP78" s="263"/>
      <c r="CQ78" s="264"/>
      <c r="CR78" s="264"/>
      <c r="CS78" s="264"/>
      <c r="CT78" s="174" t="str">
        <f t="shared" si="31"/>
        <v>-</v>
      </c>
      <c r="CU78" s="264"/>
      <c r="CV78" s="264"/>
      <c r="CW78" s="264"/>
      <c r="CX78" s="269" t="str">
        <f t="shared" si="32"/>
        <v>-</v>
      </c>
    </row>
    <row r="79" spans="1:102" s="122" customFormat="1" ht="34.5">
      <c r="A79" s="254">
        <v>73</v>
      </c>
      <c r="B79" s="255"/>
      <c r="C79" s="255"/>
      <c r="D79" s="255"/>
      <c r="E79" s="256"/>
      <c r="F79" s="256"/>
      <c r="G79" s="255"/>
      <c r="H79" s="255"/>
      <c r="I79" s="255"/>
      <c r="J79" s="255"/>
      <c r="K79" s="255"/>
      <c r="L79" s="255"/>
      <c r="M79" s="256"/>
      <c r="N79" s="255"/>
      <c r="O79" s="255"/>
      <c r="P79" s="255"/>
      <c r="Q79" s="255"/>
      <c r="R79" s="255"/>
      <c r="S79" s="255"/>
      <c r="T79" s="255"/>
      <c r="U79" s="255"/>
      <c r="V79" s="255"/>
      <c r="W79" s="255"/>
      <c r="X79" s="255"/>
      <c r="Y79" s="255"/>
      <c r="Z79" s="255"/>
      <c r="AA79" s="254"/>
      <c r="AB79" s="255"/>
      <c r="AC79" s="255"/>
      <c r="AD79" s="255"/>
      <c r="AE79" s="254"/>
      <c r="AF79" s="254"/>
      <c r="AG79" s="256"/>
      <c r="AH79" s="255"/>
      <c r="AI79" s="256"/>
      <c r="AJ79" s="257"/>
      <c r="AK79" s="255"/>
      <c r="AL79" s="255"/>
      <c r="AM79" s="255"/>
      <c r="AN79" s="164" t="str">
        <f t="shared" si="22"/>
        <v>-</v>
      </c>
      <c r="AO79" s="255"/>
      <c r="AP79" s="255"/>
      <c r="AQ79" s="255"/>
      <c r="AR79" s="268" t="str">
        <f t="shared" si="23"/>
        <v>-</v>
      </c>
      <c r="AS79" s="255"/>
      <c r="AT79" s="255"/>
      <c r="AU79" s="255"/>
      <c r="AV79" s="255"/>
      <c r="AW79" s="255"/>
      <c r="AX79" s="255"/>
      <c r="AY79" s="255"/>
      <c r="AZ79" s="255"/>
      <c r="BA79" s="255"/>
      <c r="BB79" s="255"/>
      <c r="BC79" s="255"/>
      <c r="BD79" s="255"/>
      <c r="BE79" s="255"/>
      <c r="BF79" s="255"/>
      <c r="BG79" s="255"/>
      <c r="BH79" s="255"/>
      <c r="BI79" s="255"/>
      <c r="BJ79" s="255"/>
      <c r="BK79" s="255"/>
      <c r="BL79" s="255"/>
      <c r="BM79" s="255"/>
      <c r="BN79" s="255"/>
      <c r="BO79" s="255"/>
      <c r="BP79" s="255"/>
      <c r="BQ79" s="255"/>
      <c r="BR79" s="258"/>
      <c r="BS79" s="259"/>
      <c r="BT79" s="255"/>
      <c r="BU79" s="255"/>
      <c r="BV79" s="255"/>
      <c r="BW79" s="255"/>
      <c r="BX79" s="255"/>
      <c r="BY79" s="255"/>
      <c r="BZ79" s="255"/>
      <c r="CA79" s="260" t="e">
        <v>#N/A</v>
      </c>
      <c r="CB79" s="260">
        <v>0</v>
      </c>
      <c r="CC79" s="260">
        <v>0</v>
      </c>
      <c r="CD79" s="261" t="s">
        <v>511</v>
      </c>
      <c r="CE79" s="261" t="s">
        <v>512</v>
      </c>
      <c r="CF79" s="261" t="s">
        <v>512</v>
      </c>
      <c r="CG79" s="261" t="s">
        <v>512</v>
      </c>
      <c r="CH79" s="262">
        <f t="shared" si="24"/>
        <v>0</v>
      </c>
      <c r="CI79" s="262">
        <f t="shared" si="25"/>
        <v>0</v>
      </c>
      <c r="CJ79" s="262">
        <f t="shared" si="26"/>
        <v>0</v>
      </c>
      <c r="CK79" s="262">
        <f t="shared" si="27"/>
        <v>0</v>
      </c>
      <c r="CL79" s="262">
        <f t="shared" si="28"/>
        <v>0</v>
      </c>
      <c r="CM79" s="262">
        <f t="shared" si="29"/>
        <v>0</v>
      </c>
      <c r="CN79" s="262">
        <f t="shared" si="30"/>
        <v>0</v>
      </c>
      <c r="CO79" s="259"/>
      <c r="CP79" s="263"/>
      <c r="CQ79" s="264"/>
      <c r="CR79" s="264"/>
      <c r="CS79" s="264"/>
      <c r="CT79" s="174" t="str">
        <f t="shared" si="31"/>
        <v>-</v>
      </c>
      <c r="CU79" s="264"/>
      <c r="CV79" s="264"/>
      <c r="CW79" s="264"/>
      <c r="CX79" s="269" t="str">
        <f t="shared" si="32"/>
        <v>-</v>
      </c>
    </row>
    <row r="80" spans="1:102" s="122" customFormat="1" ht="34.5">
      <c r="A80" s="254">
        <v>74</v>
      </c>
      <c r="B80" s="255"/>
      <c r="C80" s="255"/>
      <c r="D80" s="255"/>
      <c r="E80" s="256"/>
      <c r="F80" s="256"/>
      <c r="G80" s="255"/>
      <c r="H80" s="255"/>
      <c r="I80" s="255"/>
      <c r="J80" s="255"/>
      <c r="K80" s="255"/>
      <c r="L80" s="255"/>
      <c r="M80" s="256"/>
      <c r="N80" s="255"/>
      <c r="O80" s="255"/>
      <c r="P80" s="255"/>
      <c r="Q80" s="255"/>
      <c r="R80" s="255"/>
      <c r="S80" s="255"/>
      <c r="T80" s="255"/>
      <c r="U80" s="255"/>
      <c r="V80" s="255"/>
      <c r="W80" s="255"/>
      <c r="X80" s="255"/>
      <c r="Y80" s="255"/>
      <c r="Z80" s="255"/>
      <c r="AA80" s="254"/>
      <c r="AB80" s="255"/>
      <c r="AC80" s="255"/>
      <c r="AD80" s="255"/>
      <c r="AE80" s="254"/>
      <c r="AF80" s="254"/>
      <c r="AG80" s="256"/>
      <c r="AH80" s="255"/>
      <c r="AI80" s="256"/>
      <c r="AJ80" s="257"/>
      <c r="AK80" s="255"/>
      <c r="AL80" s="255"/>
      <c r="AM80" s="255"/>
      <c r="AN80" s="164" t="str">
        <f t="shared" si="22"/>
        <v>-</v>
      </c>
      <c r="AO80" s="255"/>
      <c r="AP80" s="255"/>
      <c r="AQ80" s="255"/>
      <c r="AR80" s="268" t="str">
        <f t="shared" si="23"/>
        <v>-</v>
      </c>
      <c r="AS80" s="255"/>
      <c r="AT80" s="255"/>
      <c r="AU80" s="255"/>
      <c r="AV80" s="255"/>
      <c r="AW80" s="255"/>
      <c r="AX80" s="255"/>
      <c r="AY80" s="255"/>
      <c r="AZ80" s="255"/>
      <c r="BA80" s="255"/>
      <c r="BB80" s="255"/>
      <c r="BC80" s="255"/>
      <c r="BD80" s="255"/>
      <c r="BE80" s="255"/>
      <c r="BF80" s="255"/>
      <c r="BG80" s="255"/>
      <c r="BH80" s="255"/>
      <c r="BI80" s="255"/>
      <c r="BJ80" s="255"/>
      <c r="BK80" s="255"/>
      <c r="BL80" s="255"/>
      <c r="BM80" s="255"/>
      <c r="BN80" s="255"/>
      <c r="BO80" s="255"/>
      <c r="BP80" s="255"/>
      <c r="BQ80" s="255"/>
      <c r="BR80" s="258"/>
      <c r="BS80" s="259"/>
      <c r="BT80" s="255"/>
      <c r="BU80" s="255"/>
      <c r="BV80" s="255"/>
      <c r="BW80" s="255"/>
      <c r="BX80" s="255"/>
      <c r="BY80" s="255"/>
      <c r="BZ80" s="255"/>
      <c r="CA80" s="260" t="e">
        <v>#N/A</v>
      </c>
      <c r="CB80" s="260">
        <v>0</v>
      </c>
      <c r="CC80" s="260">
        <v>0</v>
      </c>
      <c r="CD80" s="261" t="s">
        <v>511</v>
      </c>
      <c r="CE80" s="261" t="s">
        <v>512</v>
      </c>
      <c r="CF80" s="261" t="s">
        <v>512</v>
      </c>
      <c r="CG80" s="261" t="s">
        <v>512</v>
      </c>
      <c r="CH80" s="262">
        <f t="shared" si="24"/>
        <v>0</v>
      </c>
      <c r="CI80" s="262">
        <f t="shared" si="25"/>
        <v>0</v>
      </c>
      <c r="CJ80" s="262">
        <f t="shared" si="26"/>
        <v>0</v>
      </c>
      <c r="CK80" s="262">
        <f t="shared" si="27"/>
        <v>0</v>
      </c>
      <c r="CL80" s="262">
        <f t="shared" si="28"/>
        <v>0</v>
      </c>
      <c r="CM80" s="262">
        <f t="shared" si="29"/>
        <v>0</v>
      </c>
      <c r="CN80" s="262">
        <f t="shared" si="30"/>
        <v>0</v>
      </c>
      <c r="CO80" s="259"/>
      <c r="CP80" s="263"/>
      <c r="CQ80" s="264"/>
      <c r="CR80" s="264"/>
      <c r="CS80" s="264"/>
      <c r="CT80" s="174" t="str">
        <f t="shared" si="31"/>
        <v>-</v>
      </c>
      <c r="CU80" s="264"/>
      <c r="CV80" s="264"/>
      <c r="CW80" s="264"/>
      <c r="CX80" s="269" t="str">
        <f t="shared" si="32"/>
        <v>-</v>
      </c>
    </row>
    <row r="81" spans="1:102" s="122" customFormat="1" ht="34.5">
      <c r="A81" s="254">
        <v>75</v>
      </c>
      <c r="B81" s="255"/>
      <c r="C81" s="255"/>
      <c r="D81" s="255"/>
      <c r="E81" s="256"/>
      <c r="F81" s="256"/>
      <c r="G81" s="255"/>
      <c r="H81" s="255"/>
      <c r="I81" s="255"/>
      <c r="J81" s="255"/>
      <c r="K81" s="255"/>
      <c r="L81" s="255"/>
      <c r="M81" s="256"/>
      <c r="N81" s="255"/>
      <c r="O81" s="255"/>
      <c r="P81" s="255"/>
      <c r="Q81" s="255"/>
      <c r="R81" s="255"/>
      <c r="S81" s="255"/>
      <c r="T81" s="255"/>
      <c r="U81" s="255"/>
      <c r="V81" s="255"/>
      <c r="W81" s="255"/>
      <c r="X81" s="255"/>
      <c r="Y81" s="255"/>
      <c r="Z81" s="255"/>
      <c r="AA81" s="254"/>
      <c r="AB81" s="255"/>
      <c r="AC81" s="255"/>
      <c r="AD81" s="255"/>
      <c r="AE81" s="254"/>
      <c r="AF81" s="254"/>
      <c r="AG81" s="256"/>
      <c r="AH81" s="255"/>
      <c r="AI81" s="256"/>
      <c r="AJ81" s="257"/>
      <c r="AK81" s="255"/>
      <c r="AL81" s="255"/>
      <c r="AM81" s="255"/>
      <c r="AN81" s="164" t="str">
        <f t="shared" si="22"/>
        <v>-</v>
      </c>
      <c r="AO81" s="255"/>
      <c r="AP81" s="255"/>
      <c r="AQ81" s="255"/>
      <c r="AR81" s="268" t="str">
        <f t="shared" si="23"/>
        <v>-</v>
      </c>
      <c r="AS81" s="255"/>
      <c r="AT81" s="255"/>
      <c r="AU81" s="255"/>
      <c r="AV81" s="255"/>
      <c r="AW81" s="255"/>
      <c r="AX81" s="255"/>
      <c r="AY81" s="255"/>
      <c r="AZ81" s="255"/>
      <c r="BA81" s="255"/>
      <c r="BB81" s="255"/>
      <c r="BC81" s="255"/>
      <c r="BD81" s="255"/>
      <c r="BE81" s="255"/>
      <c r="BF81" s="255"/>
      <c r="BG81" s="255"/>
      <c r="BH81" s="255"/>
      <c r="BI81" s="255"/>
      <c r="BJ81" s="255"/>
      <c r="BK81" s="255"/>
      <c r="BL81" s="255"/>
      <c r="BM81" s="255"/>
      <c r="BN81" s="255"/>
      <c r="BO81" s="255"/>
      <c r="BP81" s="255"/>
      <c r="BQ81" s="255"/>
      <c r="BR81" s="258"/>
      <c r="BS81" s="259"/>
      <c r="BT81" s="255"/>
      <c r="BU81" s="255"/>
      <c r="BV81" s="255"/>
      <c r="BW81" s="255"/>
      <c r="BX81" s="255"/>
      <c r="BY81" s="255"/>
      <c r="BZ81" s="255"/>
      <c r="CA81" s="260" t="e">
        <v>#N/A</v>
      </c>
      <c r="CB81" s="260">
        <v>0</v>
      </c>
      <c r="CC81" s="260">
        <v>0</v>
      </c>
      <c r="CD81" s="261" t="s">
        <v>511</v>
      </c>
      <c r="CE81" s="261" t="s">
        <v>512</v>
      </c>
      <c r="CF81" s="261" t="s">
        <v>512</v>
      </c>
      <c r="CG81" s="261" t="s">
        <v>512</v>
      </c>
      <c r="CH81" s="262">
        <f t="shared" si="24"/>
        <v>0</v>
      </c>
      <c r="CI81" s="262">
        <f t="shared" si="25"/>
        <v>0</v>
      </c>
      <c r="CJ81" s="262">
        <f t="shared" si="26"/>
        <v>0</v>
      </c>
      <c r="CK81" s="262">
        <f t="shared" si="27"/>
        <v>0</v>
      </c>
      <c r="CL81" s="262">
        <f t="shared" si="28"/>
        <v>0</v>
      </c>
      <c r="CM81" s="262">
        <f t="shared" si="29"/>
        <v>0</v>
      </c>
      <c r="CN81" s="262">
        <f t="shared" si="30"/>
        <v>0</v>
      </c>
      <c r="CO81" s="259"/>
      <c r="CP81" s="263"/>
      <c r="CQ81" s="264"/>
      <c r="CR81" s="264"/>
      <c r="CS81" s="264"/>
      <c r="CT81" s="174" t="str">
        <f t="shared" si="31"/>
        <v>-</v>
      </c>
      <c r="CU81" s="264"/>
      <c r="CV81" s="264"/>
      <c r="CW81" s="264"/>
      <c r="CX81" s="269" t="str">
        <f t="shared" si="32"/>
        <v>-</v>
      </c>
    </row>
    <row r="82" spans="1:102" s="122" customFormat="1" ht="34.5">
      <c r="A82" s="254">
        <v>76</v>
      </c>
      <c r="B82" s="255"/>
      <c r="C82" s="255"/>
      <c r="D82" s="255"/>
      <c r="E82" s="256"/>
      <c r="F82" s="256"/>
      <c r="G82" s="255"/>
      <c r="H82" s="255"/>
      <c r="I82" s="255"/>
      <c r="J82" s="255"/>
      <c r="K82" s="255"/>
      <c r="L82" s="255"/>
      <c r="M82" s="256"/>
      <c r="N82" s="255"/>
      <c r="O82" s="255"/>
      <c r="P82" s="255"/>
      <c r="Q82" s="255"/>
      <c r="R82" s="255"/>
      <c r="S82" s="255"/>
      <c r="T82" s="255"/>
      <c r="U82" s="255"/>
      <c r="V82" s="255"/>
      <c r="W82" s="255"/>
      <c r="X82" s="255"/>
      <c r="Y82" s="255"/>
      <c r="Z82" s="255"/>
      <c r="AA82" s="254"/>
      <c r="AB82" s="255"/>
      <c r="AC82" s="255"/>
      <c r="AD82" s="255"/>
      <c r="AE82" s="254"/>
      <c r="AF82" s="254"/>
      <c r="AG82" s="256"/>
      <c r="AH82" s="255"/>
      <c r="AI82" s="256"/>
      <c r="AJ82" s="257"/>
      <c r="AK82" s="255"/>
      <c r="AL82" s="255"/>
      <c r="AM82" s="255"/>
      <c r="AN82" s="164" t="str">
        <f t="shared" si="22"/>
        <v>-</v>
      </c>
      <c r="AO82" s="255"/>
      <c r="AP82" s="255"/>
      <c r="AQ82" s="255"/>
      <c r="AR82" s="268" t="str">
        <f t="shared" si="23"/>
        <v>-</v>
      </c>
      <c r="AS82" s="255"/>
      <c r="AT82" s="255"/>
      <c r="AU82" s="255"/>
      <c r="AV82" s="255"/>
      <c r="AW82" s="255"/>
      <c r="AX82" s="255"/>
      <c r="AY82" s="255"/>
      <c r="AZ82" s="255"/>
      <c r="BA82" s="255"/>
      <c r="BB82" s="255"/>
      <c r="BC82" s="255"/>
      <c r="BD82" s="255"/>
      <c r="BE82" s="255"/>
      <c r="BF82" s="255"/>
      <c r="BG82" s="255"/>
      <c r="BH82" s="255"/>
      <c r="BI82" s="255"/>
      <c r="BJ82" s="255"/>
      <c r="BK82" s="255"/>
      <c r="BL82" s="255"/>
      <c r="BM82" s="255"/>
      <c r="BN82" s="255"/>
      <c r="BO82" s="255"/>
      <c r="BP82" s="255"/>
      <c r="BQ82" s="255"/>
      <c r="BR82" s="258"/>
      <c r="BS82" s="259"/>
      <c r="BT82" s="255"/>
      <c r="BU82" s="255"/>
      <c r="BV82" s="255"/>
      <c r="BW82" s="255"/>
      <c r="BX82" s="255"/>
      <c r="BY82" s="255"/>
      <c r="BZ82" s="255"/>
      <c r="CA82" s="260" t="e">
        <v>#N/A</v>
      </c>
      <c r="CB82" s="260">
        <v>0</v>
      </c>
      <c r="CC82" s="260">
        <v>0</v>
      </c>
      <c r="CD82" s="261" t="s">
        <v>511</v>
      </c>
      <c r="CE82" s="261" t="s">
        <v>512</v>
      </c>
      <c r="CF82" s="261" t="s">
        <v>512</v>
      </c>
      <c r="CG82" s="261" t="s">
        <v>512</v>
      </c>
      <c r="CH82" s="262">
        <f t="shared" si="24"/>
        <v>0</v>
      </c>
      <c r="CI82" s="262">
        <f t="shared" si="25"/>
        <v>0</v>
      </c>
      <c r="CJ82" s="262">
        <f t="shared" si="26"/>
        <v>0</v>
      </c>
      <c r="CK82" s="262">
        <f t="shared" si="27"/>
        <v>0</v>
      </c>
      <c r="CL82" s="262">
        <f t="shared" si="28"/>
        <v>0</v>
      </c>
      <c r="CM82" s="262">
        <f t="shared" si="29"/>
        <v>0</v>
      </c>
      <c r="CN82" s="262">
        <f t="shared" si="30"/>
        <v>0</v>
      </c>
      <c r="CO82" s="259"/>
      <c r="CP82" s="263"/>
      <c r="CQ82" s="264"/>
      <c r="CR82" s="264"/>
      <c r="CS82" s="264"/>
      <c r="CT82" s="174" t="str">
        <f t="shared" si="31"/>
        <v>-</v>
      </c>
      <c r="CU82" s="264"/>
      <c r="CV82" s="264"/>
      <c r="CW82" s="264"/>
      <c r="CX82" s="269" t="str">
        <f t="shared" si="32"/>
        <v>-</v>
      </c>
    </row>
    <row r="83" spans="1:102" s="122" customFormat="1" ht="34.5">
      <c r="A83" s="254">
        <v>77</v>
      </c>
      <c r="B83" s="255"/>
      <c r="C83" s="255"/>
      <c r="D83" s="255"/>
      <c r="E83" s="256"/>
      <c r="F83" s="256"/>
      <c r="G83" s="255"/>
      <c r="H83" s="255"/>
      <c r="I83" s="255"/>
      <c r="J83" s="255"/>
      <c r="K83" s="255"/>
      <c r="L83" s="255"/>
      <c r="M83" s="256"/>
      <c r="N83" s="255"/>
      <c r="O83" s="255"/>
      <c r="P83" s="255"/>
      <c r="Q83" s="255"/>
      <c r="R83" s="255"/>
      <c r="S83" s="255"/>
      <c r="T83" s="255"/>
      <c r="U83" s="255"/>
      <c r="V83" s="255"/>
      <c r="W83" s="255"/>
      <c r="X83" s="255"/>
      <c r="Y83" s="255"/>
      <c r="Z83" s="255"/>
      <c r="AA83" s="254"/>
      <c r="AB83" s="255"/>
      <c r="AC83" s="255"/>
      <c r="AD83" s="255"/>
      <c r="AE83" s="254"/>
      <c r="AF83" s="254"/>
      <c r="AG83" s="256"/>
      <c r="AH83" s="255"/>
      <c r="AI83" s="256"/>
      <c r="AJ83" s="257"/>
      <c r="AK83" s="255"/>
      <c r="AL83" s="255"/>
      <c r="AM83" s="255"/>
      <c r="AN83" s="164" t="str">
        <f t="shared" si="22"/>
        <v>-</v>
      </c>
      <c r="AO83" s="255"/>
      <c r="AP83" s="255"/>
      <c r="AQ83" s="255"/>
      <c r="AR83" s="268" t="str">
        <f t="shared" si="23"/>
        <v>-</v>
      </c>
      <c r="AS83" s="255"/>
      <c r="AT83" s="255"/>
      <c r="AU83" s="255"/>
      <c r="AV83" s="255"/>
      <c r="AW83" s="255"/>
      <c r="AX83" s="255"/>
      <c r="AY83" s="255"/>
      <c r="AZ83" s="255"/>
      <c r="BA83" s="255"/>
      <c r="BB83" s="255"/>
      <c r="BC83" s="255"/>
      <c r="BD83" s="255"/>
      <c r="BE83" s="255"/>
      <c r="BF83" s="255"/>
      <c r="BG83" s="255"/>
      <c r="BH83" s="255"/>
      <c r="BI83" s="255"/>
      <c r="BJ83" s="255"/>
      <c r="BK83" s="255"/>
      <c r="BL83" s="255"/>
      <c r="BM83" s="255"/>
      <c r="BN83" s="255"/>
      <c r="BO83" s="255"/>
      <c r="BP83" s="255"/>
      <c r="BQ83" s="255"/>
      <c r="BR83" s="258"/>
      <c r="BS83" s="259"/>
      <c r="BT83" s="255"/>
      <c r="BU83" s="255"/>
      <c r="BV83" s="255"/>
      <c r="BW83" s="255"/>
      <c r="BX83" s="255"/>
      <c r="BY83" s="255"/>
      <c r="BZ83" s="255"/>
      <c r="CA83" s="260" t="e">
        <v>#N/A</v>
      </c>
      <c r="CB83" s="260">
        <v>0</v>
      </c>
      <c r="CC83" s="260">
        <v>0</v>
      </c>
      <c r="CD83" s="261" t="s">
        <v>511</v>
      </c>
      <c r="CE83" s="261" t="s">
        <v>512</v>
      </c>
      <c r="CF83" s="261" t="s">
        <v>512</v>
      </c>
      <c r="CG83" s="261" t="s">
        <v>512</v>
      </c>
      <c r="CH83" s="262">
        <f t="shared" si="24"/>
        <v>0</v>
      </c>
      <c r="CI83" s="262">
        <f t="shared" si="25"/>
        <v>0</v>
      </c>
      <c r="CJ83" s="262">
        <f t="shared" si="26"/>
        <v>0</v>
      </c>
      <c r="CK83" s="262">
        <f t="shared" si="27"/>
        <v>0</v>
      </c>
      <c r="CL83" s="262">
        <f t="shared" si="28"/>
        <v>0</v>
      </c>
      <c r="CM83" s="262">
        <f t="shared" si="29"/>
        <v>0</v>
      </c>
      <c r="CN83" s="262">
        <f t="shared" si="30"/>
        <v>0</v>
      </c>
      <c r="CO83" s="259"/>
      <c r="CP83" s="263"/>
      <c r="CQ83" s="264"/>
      <c r="CR83" s="264"/>
      <c r="CS83" s="264"/>
      <c r="CT83" s="174" t="str">
        <f t="shared" si="31"/>
        <v>-</v>
      </c>
      <c r="CU83" s="264"/>
      <c r="CV83" s="264"/>
      <c r="CW83" s="264"/>
      <c r="CX83" s="269" t="str">
        <f t="shared" si="32"/>
        <v>-</v>
      </c>
    </row>
    <row r="84" spans="1:102" s="122" customFormat="1" ht="34.5">
      <c r="A84" s="254">
        <v>78</v>
      </c>
      <c r="B84" s="255"/>
      <c r="C84" s="255"/>
      <c r="D84" s="255"/>
      <c r="E84" s="256"/>
      <c r="F84" s="256"/>
      <c r="G84" s="255"/>
      <c r="H84" s="255"/>
      <c r="I84" s="255"/>
      <c r="J84" s="255"/>
      <c r="K84" s="255"/>
      <c r="L84" s="255"/>
      <c r="M84" s="256"/>
      <c r="N84" s="255"/>
      <c r="O84" s="255"/>
      <c r="P84" s="255"/>
      <c r="Q84" s="255"/>
      <c r="R84" s="255"/>
      <c r="S84" s="255"/>
      <c r="T84" s="255"/>
      <c r="U84" s="255"/>
      <c r="V84" s="255"/>
      <c r="W84" s="255"/>
      <c r="X84" s="255"/>
      <c r="Y84" s="255"/>
      <c r="Z84" s="255"/>
      <c r="AA84" s="254"/>
      <c r="AB84" s="255"/>
      <c r="AC84" s="255"/>
      <c r="AD84" s="255"/>
      <c r="AE84" s="254"/>
      <c r="AF84" s="254"/>
      <c r="AG84" s="256"/>
      <c r="AH84" s="255"/>
      <c r="AI84" s="256"/>
      <c r="AJ84" s="257"/>
      <c r="AK84" s="255"/>
      <c r="AL84" s="255"/>
      <c r="AM84" s="255"/>
      <c r="AN84" s="164" t="str">
        <f t="shared" si="22"/>
        <v>-</v>
      </c>
      <c r="AO84" s="255"/>
      <c r="AP84" s="255"/>
      <c r="AQ84" s="255"/>
      <c r="AR84" s="268" t="str">
        <f t="shared" si="23"/>
        <v>-</v>
      </c>
      <c r="AS84" s="255"/>
      <c r="AT84" s="255"/>
      <c r="AU84" s="255"/>
      <c r="AV84" s="255"/>
      <c r="AW84" s="255"/>
      <c r="AX84" s="255"/>
      <c r="AY84" s="255"/>
      <c r="AZ84" s="255"/>
      <c r="BA84" s="255"/>
      <c r="BB84" s="255"/>
      <c r="BC84" s="255"/>
      <c r="BD84" s="255"/>
      <c r="BE84" s="255"/>
      <c r="BF84" s="255"/>
      <c r="BG84" s="255"/>
      <c r="BH84" s="255"/>
      <c r="BI84" s="255"/>
      <c r="BJ84" s="255"/>
      <c r="BK84" s="255"/>
      <c r="BL84" s="255"/>
      <c r="BM84" s="255"/>
      <c r="BN84" s="255"/>
      <c r="BO84" s="255"/>
      <c r="BP84" s="255"/>
      <c r="BQ84" s="255"/>
      <c r="BR84" s="258"/>
      <c r="BS84" s="259"/>
      <c r="BT84" s="255"/>
      <c r="BU84" s="255"/>
      <c r="BV84" s="255"/>
      <c r="BW84" s="255"/>
      <c r="BX84" s="255"/>
      <c r="BY84" s="255"/>
      <c r="BZ84" s="255"/>
      <c r="CA84" s="260" t="e">
        <v>#N/A</v>
      </c>
      <c r="CB84" s="260">
        <v>0</v>
      </c>
      <c r="CC84" s="260">
        <v>0</v>
      </c>
      <c r="CD84" s="261" t="s">
        <v>511</v>
      </c>
      <c r="CE84" s="261" t="s">
        <v>512</v>
      </c>
      <c r="CF84" s="261" t="s">
        <v>512</v>
      </c>
      <c r="CG84" s="261" t="s">
        <v>512</v>
      </c>
      <c r="CH84" s="262">
        <f t="shared" si="24"/>
        <v>0</v>
      </c>
      <c r="CI84" s="262">
        <f t="shared" si="25"/>
        <v>0</v>
      </c>
      <c r="CJ84" s="262">
        <f t="shared" si="26"/>
        <v>0</v>
      </c>
      <c r="CK84" s="262">
        <f t="shared" si="27"/>
        <v>0</v>
      </c>
      <c r="CL84" s="262">
        <f t="shared" si="28"/>
        <v>0</v>
      </c>
      <c r="CM84" s="262">
        <f t="shared" si="29"/>
        <v>0</v>
      </c>
      <c r="CN84" s="262">
        <f t="shared" si="30"/>
        <v>0</v>
      </c>
      <c r="CO84" s="259"/>
      <c r="CP84" s="263"/>
      <c r="CQ84" s="264"/>
      <c r="CR84" s="264"/>
      <c r="CS84" s="264"/>
      <c r="CT84" s="174" t="str">
        <f t="shared" si="31"/>
        <v>-</v>
      </c>
      <c r="CU84" s="264"/>
      <c r="CV84" s="264"/>
      <c r="CW84" s="264"/>
      <c r="CX84" s="269" t="str">
        <f t="shared" si="32"/>
        <v>-</v>
      </c>
    </row>
    <row r="85" spans="1:102" s="122" customFormat="1" ht="34.5">
      <c r="A85" s="254"/>
      <c r="B85" s="255"/>
      <c r="C85" s="255"/>
      <c r="D85" s="255"/>
      <c r="E85" s="256"/>
      <c r="F85" s="256"/>
      <c r="G85" s="255"/>
      <c r="H85" s="255"/>
      <c r="I85" s="255"/>
      <c r="J85" s="255"/>
      <c r="K85" s="255"/>
      <c r="L85" s="255"/>
      <c r="M85" s="256"/>
      <c r="N85" s="255"/>
      <c r="O85" s="255"/>
      <c r="P85" s="255"/>
      <c r="Q85" s="255"/>
      <c r="R85" s="255"/>
      <c r="S85" s="255"/>
      <c r="T85" s="255"/>
      <c r="U85" s="255"/>
      <c r="V85" s="255"/>
      <c r="W85" s="255"/>
      <c r="X85" s="255"/>
      <c r="Y85" s="255"/>
      <c r="Z85" s="255"/>
      <c r="AA85" s="254"/>
      <c r="AB85" s="255"/>
      <c r="AC85" s="255"/>
      <c r="AD85" s="255"/>
      <c r="AE85" s="254"/>
      <c r="AF85" s="254"/>
      <c r="AG85" s="256"/>
      <c r="AH85" s="255"/>
      <c r="AI85" s="256"/>
      <c r="AJ85" s="257"/>
      <c r="AK85" s="255"/>
      <c r="AL85" s="255"/>
      <c r="AM85" s="255"/>
      <c r="AN85" s="164" t="str">
        <f t="shared" si="22"/>
        <v>-</v>
      </c>
      <c r="AO85" s="255"/>
      <c r="AP85" s="255"/>
      <c r="AQ85" s="255"/>
      <c r="AR85" s="268" t="str">
        <f t="shared" si="23"/>
        <v>-</v>
      </c>
      <c r="AS85" s="255"/>
      <c r="AT85" s="255"/>
      <c r="AU85" s="255"/>
      <c r="AV85" s="255"/>
      <c r="AW85" s="255"/>
      <c r="AX85" s="255"/>
      <c r="AY85" s="255"/>
      <c r="AZ85" s="255"/>
      <c r="BA85" s="255"/>
      <c r="BB85" s="255"/>
      <c r="BC85" s="255"/>
      <c r="BD85" s="255"/>
      <c r="BE85" s="255"/>
      <c r="BF85" s="255"/>
      <c r="BG85" s="255"/>
      <c r="BH85" s="255"/>
      <c r="BI85" s="255"/>
      <c r="BJ85" s="255"/>
      <c r="BK85" s="255"/>
      <c r="BL85" s="255"/>
      <c r="BM85" s="255"/>
      <c r="BN85" s="255"/>
      <c r="BO85" s="255"/>
      <c r="BP85" s="255"/>
      <c r="BQ85" s="255"/>
      <c r="BR85" s="258"/>
      <c r="BS85" s="259"/>
      <c r="BT85" s="255"/>
      <c r="BU85" s="255"/>
      <c r="BV85" s="255"/>
      <c r="BW85" s="255"/>
      <c r="BX85" s="255"/>
      <c r="BY85" s="255"/>
      <c r="BZ85" s="255"/>
      <c r="CA85" s="260" t="e">
        <v>#N/A</v>
      </c>
      <c r="CB85" s="260">
        <v>0</v>
      </c>
      <c r="CC85" s="260">
        <v>0</v>
      </c>
      <c r="CD85" s="261" t="s">
        <v>511</v>
      </c>
      <c r="CE85" s="261" t="s">
        <v>512</v>
      </c>
      <c r="CF85" s="261" t="s">
        <v>512</v>
      </c>
      <c r="CG85" s="261" t="s">
        <v>512</v>
      </c>
      <c r="CH85" s="262">
        <f t="shared" si="24"/>
        <v>0</v>
      </c>
      <c r="CI85" s="262">
        <f t="shared" si="25"/>
        <v>0</v>
      </c>
      <c r="CJ85" s="262">
        <f t="shared" si="26"/>
        <v>0</v>
      </c>
      <c r="CK85" s="262">
        <f t="shared" si="27"/>
        <v>0</v>
      </c>
      <c r="CL85" s="262">
        <f t="shared" si="28"/>
        <v>0</v>
      </c>
      <c r="CM85" s="262">
        <f t="shared" si="29"/>
        <v>0</v>
      </c>
      <c r="CN85" s="262">
        <f t="shared" si="30"/>
        <v>0</v>
      </c>
      <c r="CO85" s="259"/>
      <c r="CP85" s="263"/>
      <c r="CQ85" s="264"/>
      <c r="CR85" s="264"/>
      <c r="CS85" s="264"/>
      <c r="CT85" s="174" t="str">
        <f t="shared" si="31"/>
        <v>-</v>
      </c>
      <c r="CU85" s="264"/>
      <c r="CV85" s="264"/>
      <c r="CW85" s="264"/>
      <c r="CX85" s="269" t="str">
        <f t="shared" si="32"/>
        <v>-</v>
      </c>
    </row>
    <row r="86" spans="1:102" s="122" customFormat="1" ht="34.5">
      <c r="A86" s="254"/>
      <c r="B86" s="255"/>
      <c r="C86" s="255"/>
      <c r="D86" s="255"/>
      <c r="E86" s="256"/>
      <c r="F86" s="256"/>
      <c r="G86" s="255"/>
      <c r="H86" s="255"/>
      <c r="I86" s="255"/>
      <c r="J86" s="255"/>
      <c r="K86" s="255"/>
      <c r="L86" s="255"/>
      <c r="M86" s="256"/>
      <c r="N86" s="255"/>
      <c r="O86" s="255"/>
      <c r="P86" s="255"/>
      <c r="Q86" s="255"/>
      <c r="R86" s="255"/>
      <c r="S86" s="255"/>
      <c r="T86" s="255"/>
      <c r="U86" s="255"/>
      <c r="V86" s="255"/>
      <c r="W86" s="255"/>
      <c r="X86" s="255"/>
      <c r="Y86" s="255"/>
      <c r="Z86" s="255"/>
      <c r="AA86" s="254"/>
      <c r="AB86" s="255"/>
      <c r="AC86" s="255"/>
      <c r="AD86" s="255"/>
      <c r="AE86" s="254"/>
      <c r="AF86" s="254"/>
      <c r="AG86" s="256"/>
      <c r="AH86" s="255"/>
      <c r="AI86" s="256"/>
      <c r="AJ86" s="257"/>
      <c r="AK86" s="255"/>
      <c r="AL86" s="255"/>
      <c r="AM86" s="255"/>
      <c r="AN86" s="164" t="str">
        <f t="shared" si="22"/>
        <v>-</v>
      </c>
      <c r="AO86" s="255"/>
      <c r="AP86" s="255"/>
      <c r="AQ86" s="255"/>
      <c r="AR86" s="268" t="str">
        <f t="shared" si="23"/>
        <v>-</v>
      </c>
      <c r="AS86" s="255"/>
      <c r="AT86" s="255"/>
      <c r="AU86" s="255"/>
      <c r="AV86" s="255"/>
      <c r="AW86" s="255"/>
      <c r="AX86" s="255"/>
      <c r="AY86" s="255"/>
      <c r="AZ86" s="255"/>
      <c r="BA86" s="255"/>
      <c r="BB86" s="255"/>
      <c r="BC86" s="255"/>
      <c r="BD86" s="255"/>
      <c r="BE86" s="255"/>
      <c r="BF86" s="255"/>
      <c r="BG86" s="255"/>
      <c r="BH86" s="255"/>
      <c r="BI86" s="255"/>
      <c r="BJ86" s="255"/>
      <c r="BK86" s="255"/>
      <c r="BL86" s="255"/>
      <c r="BM86" s="255"/>
      <c r="BN86" s="255"/>
      <c r="BO86" s="255"/>
      <c r="BP86" s="255"/>
      <c r="BQ86" s="255"/>
      <c r="BR86" s="258"/>
      <c r="BS86" s="259"/>
      <c r="BT86" s="255"/>
      <c r="BU86" s="255"/>
      <c r="BV86" s="255"/>
      <c r="BW86" s="255"/>
      <c r="BX86" s="255"/>
      <c r="BY86" s="255"/>
      <c r="BZ86" s="255"/>
      <c r="CA86" s="260" t="e">
        <v>#N/A</v>
      </c>
      <c r="CB86" s="260">
        <v>0</v>
      </c>
      <c r="CC86" s="260">
        <v>0</v>
      </c>
      <c r="CD86" s="261" t="s">
        <v>511</v>
      </c>
      <c r="CE86" s="261" t="s">
        <v>512</v>
      </c>
      <c r="CF86" s="261" t="s">
        <v>512</v>
      </c>
      <c r="CG86" s="261" t="s">
        <v>512</v>
      </c>
      <c r="CH86" s="262">
        <f t="shared" si="24"/>
        <v>0</v>
      </c>
      <c r="CI86" s="262">
        <f t="shared" si="25"/>
        <v>0</v>
      </c>
      <c r="CJ86" s="262">
        <f t="shared" si="26"/>
        <v>0</v>
      </c>
      <c r="CK86" s="262">
        <f t="shared" si="27"/>
        <v>0</v>
      </c>
      <c r="CL86" s="262">
        <f t="shared" si="28"/>
        <v>0</v>
      </c>
      <c r="CM86" s="262">
        <f t="shared" si="29"/>
        <v>0</v>
      </c>
      <c r="CN86" s="262">
        <f t="shared" si="30"/>
        <v>0</v>
      </c>
      <c r="CO86" s="259"/>
      <c r="CP86" s="263"/>
      <c r="CQ86" s="264"/>
      <c r="CR86" s="264"/>
      <c r="CS86" s="264"/>
      <c r="CT86" s="174" t="str">
        <f t="shared" si="31"/>
        <v>-</v>
      </c>
      <c r="CU86" s="264"/>
      <c r="CV86" s="264"/>
      <c r="CW86" s="264"/>
      <c r="CX86" s="269" t="str">
        <f t="shared" si="32"/>
        <v>-</v>
      </c>
    </row>
    <row r="87" spans="1:102" s="122" customFormat="1" ht="34.5">
      <c r="A87" s="254"/>
      <c r="B87" s="255"/>
      <c r="C87" s="255"/>
      <c r="D87" s="255"/>
      <c r="E87" s="256"/>
      <c r="F87" s="256"/>
      <c r="G87" s="255"/>
      <c r="H87" s="255"/>
      <c r="I87" s="255"/>
      <c r="J87" s="255"/>
      <c r="K87" s="255"/>
      <c r="L87" s="255"/>
      <c r="M87" s="256"/>
      <c r="N87" s="255"/>
      <c r="O87" s="255"/>
      <c r="P87" s="255"/>
      <c r="Q87" s="255"/>
      <c r="R87" s="255"/>
      <c r="S87" s="255"/>
      <c r="T87" s="255"/>
      <c r="U87" s="255"/>
      <c r="V87" s="255"/>
      <c r="W87" s="255"/>
      <c r="X87" s="255"/>
      <c r="Y87" s="255"/>
      <c r="Z87" s="255"/>
      <c r="AA87" s="254"/>
      <c r="AB87" s="255"/>
      <c r="AC87" s="255"/>
      <c r="AD87" s="255"/>
      <c r="AE87" s="254"/>
      <c r="AF87" s="254"/>
      <c r="AG87" s="256"/>
      <c r="AH87" s="255"/>
      <c r="AI87" s="256"/>
      <c r="AJ87" s="257"/>
      <c r="AK87" s="255"/>
      <c r="AL87" s="255"/>
      <c r="AM87" s="255"/>
      <c r="AN87" s="164" t="str">
        <f t="shared" si="22"/>
        <v>-</v>
      </c>
      <c r="AO87" s="255"/>
      <c r="AP87" s="255"/>
      <c r="AQ87" s="255"/>
      <c r="AR87" s="268" t="str">
        <f t="shared" si="23"/>
        <v>-</v>
      </c>
      <c r="AS87" s="255"/>
      <c r="AT87" s="255"/>
      <c r="AU87" s="255"/>
      <c r="AV87" s="255"/>
      <c r="AW87" s="255"/>
      <c r="AX87" s="255"/>
      <c r="AY87" s="255"/>
      <c r="AZ87" s="255"/>
      <c r="BA87" s="255"/>
      <c r="BB87" s="255"/>
      <c r="BC87" s="255"/>
      <c r="BD87" s="255"/>
      <c r="BE87" s="255"/>
      <c r="BF87" s="255"/>
      <c r="BG87" s="255"/>
      <c r="BH87" s="255"/>
      <c r="BI87" s="255"/>
      <c r="BJ87" s="255"/>
      <c r="BK87" s="255"/>
      <c r="BL87" s="255"/>
      <c r="BM87" s="255"/>
      <c r="BN87" s="255"/>
      <c r="BO87" s="255"/>
      <c r="BP87" s="255"/>
      <c r="BQ87" s="255"/>
      <c r="BR87" s="258"/>
      <c r="BS87" s="259"/>
      <c r="BT87" s="255"/>
      <c r="BU87" s="255"/>
      <c r="BV87" s="255"/>
      <c r="BW87" s="255"/>
      <c r="BX87" s="255"/>
      <c r="BY87" s="255"/>
      <c r="BZ87" s="255"/>
      <c r="CA87" s="260" t="e">
        <v>#N/A</v>
      </c>
      <c r="CB87" s="260">
        <v>0</v>
      </c>
      <c r="CC87" s="260">
        <v>0</v>
      </c>
      <c r="CD87" s="261" t="s">
        <v>511</v>
      </c>
      <c r="CE87" s="261" t="s">
        <v>512</v>
      </c>
      <c r="CF87" s="261" t="s">
        <v>512</v>
      </c>
      <c r="CG87" s="261" t="s">
        <v>512</v>
      </c>
      <c r="CH87" s="262">
        <f t="shared" si="24"/>
        <v>0</v>
      </c>
      <c r="CI87" s="262">
        <f t="shared" si="25"/>
        <v>0</v>
      </c>
      <c r="CJ87" s="262">
        <f t="shared" si="26"/>
        <v>0</v>
      </c>
      <c r="CK87" s="262">
        <f t="shared" si="27"/>
        <v>0</v>
      </c>
      <c r="CL87" s="262">
        <f t="shared" si="28"/>
        <v>0</v>
      </c>
      <c r="CM87" s="262">
        <f t="shared" si="29"/>
        <v>0</v>
      </c>
      <c r="CN87" s="262">
        <f t="shared" si="30"/>
        <v>0</v>
      </c>
      <c r="CO87" s="259"/>
      <c r="CP87" s="263"/>
      <c r="CQ87" s="264"/>
      <c r="CR87" s="264"/>
      <c r="CS87" s="264"/>
      <c r="CT87" s="174" t="str">
        <f t="shared" si="31"/>
        <v>-</v>
      </c>
      <c r="CU87" s="264"/>
      <c r="CV87" s="264"/>
      <c r="CW87" s="264"/>
      <c r="CX87" s="269" t="str">
        <f t="shared" si="32"/>
        <v>-</v>
      </c>
    </row>
    <row r="88" spans="1:102" s="122" customFormat="1" ht="34.5">
      <c r="A88" s="254"/>
      <c r="B88" s="255"/>
      <c r="C88" s="255"/>
      <c r="D88" s="255"/>
      <c r="E88" s="256"/>
      <c r="F88" s="256"/>
      <c r="G88" s="255"/>
      <c r="H88" s="255"/>
      <c r="I88" s="255"/>
      <c r="J88" s="255"/>
      <c r="K88" s="255"/>
      <c r="L88" s="255"/>
      <c r="M88" s="256"/>
      <c r="N88" s="255"/>
      <c r="O88" s="255"/>
      <c r="P88" s="255"/>
      <c r="Q88" s="255"/>
      <c r="R88" s="255"/>
      <c r="S88" s="255"/>
      <c r="T88" s="255"/>
      <c r="U88" s="255"/>
      <c r="V88" s="255"/>
      <c r="W88" s="255"/>
      <c r="X88" s="255"/>
      <c r="Y88" s="255"/>
      <c r="Z88" s="255"/>
      <c r="AA88" s="254"/>
      <c r="AB88" s="255"/>
      <c r="AC88" s="255"/>
      <c r="AD88" s="255"/>
      <c r="AE88" s="254"/>
      <c r="AF88" s="254"/>
      <c r="AG88" s="256"/>
      <c r="AH88" s="255"/>
      <c r="AI88" s="256"/>
      <c r="AJ88" s="257"/>
      <c r="AK88" s="255"/>
      <c r="AL88" s="255"/>
      <c r="AM88" s="255"/>
      <c r="AN88" s="164" t="str">
        <f t="shared" si="22"/>
        <v>-</v>
      </c>
      <c r="AO88" s="255"/>
      <c r="AP88" s="255"/>
      <c r="AQ88" s="255"/>
      <c r="AR88" s="268" t="str">
        <f t="shared" si="23"/>
        <v>-</v>
      </c>
      <c r="AS88" s="255"/>
      <c r="AT88" s="255"/>
      <c r="AU88" s="255"/>
      <c r="AV88" s="255"/>
      <c r="AW88" s="255"/>
      <c r="AX88" s="255"/>
      <c r="AY88" s="255"/>
      <c r="AZ88" s="255"/>
      <c r="BA88" s="255"/>
      <c r="BB88" s="255"/>
      <c r="BC88" s="255"/>
      <c r="BD88" s="255"/>
      <c r="BE88" s="255"/>
      <c r="BF88" s="255"/>
      <c r="BG88" s="255"/>
      <c r="BH88" s="255"/>
      <c r="BI88" s="255"/>
      <c r="BJ88" s="255"/>
      <c r="BK88" s="255"/>
      <c r="BL88" s="255"/>
      <c r="BM88" s="255"/>
      <c r="BN88" s="255"/>
      <c r="BO88" s="255"/>
      <c r="BP88" s="255"/>
      <c r="BQ88" s="255"/>
      <c r="BR88" s="258"/>
      <c r="BS88" s="259"/>
      <c r="BT88" s="255"/>
      <c r="BU88" s="255"/>
      <c r="BV88" s="255"/>
      <c r="BW88" s="255"/>
      <c r="BX88" s="255"/>
      <c r="BY88" s="255"/>
      <c r="BZ88" s="255"/>
      <c r="CA88" s="260" t="e">
        <v>#N/A</v>
      </c>
      <c r="CB88" s="260">
        <v>0</v>
      </c>
      <c r="CC88" s="260">
        <v>0</v>
      </c>
      <c r="CD88" s="261" t="s">
        <v>511</v>
      </c>
      <c r="CE88" s="261" t="s">
        <v>512</v>
      </c>
      <c r="CF88" s="261" t="s">
        <v>512</v>
      </c>
      <c r="CG88" s="261" t="s">
        <v>512</v>
      </c>
      <c r="CH88" s="262">
        <f t="shared" si="24"/>
        <v>0</v>
      </c>
      <c r="CI88" s="262">
        <f t="shared" si="25"/>
        <v>0</v>
      </c>
      <c r="CJ88" s="262">
        <f t="shared" si="26"/>
        <v>0</v>
      </c>
      <c r="CK88" s="262">
        <f t="shared" si="27"/>
        <v>0</v>
      </c>
      <c r="CL88" s="262">
        <f t="shared" si="28"/>
        <v>0</v>
      </c>
      <c r="CM88" s="262">
        <f t="shared" si="29"/>
        <v>0</v>
      </c>
      <c r="CN88" s="262">
        <f t="shared" si="30"/>
        <v>0</v>
      </c>
      <c r="CO88" s="259"/>
      <c r="CP88" s="263"/>
      <c r="CQ88" s="264"/>
      <c r="CR88" s="264"/>
      <c r="CS88" s="264"/>
      <c r="CT88" s="174" t="str">
        <f t="shared" si="31"/>
        <v>-</v>
      </c>
      <c r="CU88" s="264"/>
      <c r="CV88" s="264"/>
      <c r="CW88" s="264"/>
      <c r="CX88" s="269" t="str">
        <f t="shared" si="32"/>
        <v>-</v>
      </c>
    </row>
    <row r="89" spans="1:102" s="122" customFormat="1" ht="34.5">
      <c r="A89" s="254"/>
      <c r="B89" s="255"/>
      <c r="C89" s="255"/>
      <c r="D89" s="255"/>
      <c r="E89" s="256"/>
      <c r="F89" s="256"/>
      <c r="G89" s="255"/>
      <c r="H89" s="255"/>
      <c r="I89" s="255"/>
      <c r="J89" s="255"/>
      <c r="K89" s="255"/>
      <c r="L89" s="255"/>
      <c r="M89" s="256"/>
      <c r="N89" s="255"/>
      <c r="O89" s="255"/>
      <c r="P89" s="255"/>
      <c r="Q89" s="255"/>
      <c r="R89" s="255"/>
      <c r="S89" s="255"/>
      <c r="T89" s="255"/>
      <c r="U89" s="255"/>
      <c r="V89" s="255"/>
      <c r="W89" s="255"/>
      <c r="X89" s="255"/>
      <c r="Y89" s="255"/>
      <c r="Z89" s="255"/>
      <c r="AA89" s="254"/>
      <c r="AB89" s="255"/>
      <c r="AC89" s="255"/>
      <c r="AD89" s="255"/>
      <c r="AE89" s="254"/>
      <c r="AF89" s="254"/>
      <c r="AG89" s="256"/>
      <c r="AH89" s="255"/>
      <c r="AI89" s="256"/>
      <c r="AJ89" s="257"/>
      <c r="AK89" s="255"/>
      <c r="AL89" s="255"/>
      <c r="AM89" s="255"/>
      <c r="AN89" s="164" t="str">
        <f t="shared" si="22"/>
        <v>-</v>
      </c>
      <c r="AO89" s="255"/>
      <c r="AP89" s="255"/>
      <c r="AQ89" s="255"/>
      <c r="AR89" s="268" t="str">
        <f t="shared" si="23"/>
        <v>-</v>
      </c>
      <c r="AS89" s="255"/>
      <c r="AT89" s="255"/>
      <c r="AU89" s="255"/>
      <c r="AV89" s="255"/>
      <c r="AW89" s="255"/>
      <c r="AX89" s="255"/>
      <c r="AY89" s="255"/>
      <c r="AZ89" s="255"/>
      <c r="BA89" s="255"/>
      <c r="BB89" s="255"/>
      <c r="BC89" s="255"/>
      <c r="BD89" s="255"/>
      <c r="BE89" s="255"/>
      <c r="BF89" s="255"/>
      <c r="BG89" s="255"/>
      <c r="BH89" s="255"/>
      <c r="BI89" s="255"/>
      <c r="BJ89" s="255"/>
      <c r="BK89" s="255"/>
      <c r="BL89" s="255"/>
      <c r="BM89" s="255"/>
      <c r="BN89" s="255"/>
      <c r="BO89" s="255"/>
      <c r="BP89" s="255"/>
      <c r="BQ89" s="255"/>
      <c r="BR89" s="258"/>
      <c r="BS89" s="259"/>
      <c r="BT89" s="255"/>
      <c r="BU89" s="255"/>
      <c r="BV89" s="255"/>
      <c r="BW89" s="255"/>
      <c r="BX89" s="255"/>
      <c r="BY89" s="255"/>
      <c r="BZ89" s="255"/>
      <c r="CA89" s="260" t="e">
        <v>#N/A</v>
      </c>
      <c r="CB89" s="260">
        <v>0</v>
      </c>
      <c r="CC89" s="260">
        <v>0</v>
      </c>
      <c r="CD89" s="261" t="s">
        <v>511</v>
      </c>
      <c r="CE89" s="261" t="s">
        <v>512</v>
      </c>
      <c r="CF89" s="261" t="s">
        <v>512</v>
      </c>
      <c r="CG89" s="261" t="s">
        <v>512</v>
      </c>
      <c r="CH89" s="262">
        <f t="shared" si="24"/>
        <v>0</v>
      </c>
      <c r="CI89" s="262">
        <f t="shared" si="25"/>
        <v>0</v>
      </c>
      <c r="CJ89" s="262">
        <f t="shared" si="26"/>
        <v>0</v>
      </c>
      <c r="CK89" s="262">
        <f t="shared" si="27"/>
        <v>0</v>
      </c>
      <c r="CL89" s="262">
        <f t="shared" si="28"/>
        <v>0</v>
      </c>
      <c r="CM89" s="262">
        <f t="shared" si="29"/>
        <v>0</v>
      </c>
      <c r="CN89" s="262">
        <f t="shared" si="30"/>
        <v>0</v>
      </c>
      <c r="CO89" s="259"/>
      <c r="CP89" s="263"/>
      <c r="CQ89" s="264"/>
      <c r="CR89" s="264"/>
      <c r="CS89" s="264"/>
      <c r="CT89" s="174" t="str">
        <f t="shared" si="31"/>
        <v>-</v>
      </c>
      <c r="CU89" s="264"/>
      <c r="CV89" s="264"/>
      <c r="CW89" s="264"/>
      <c r="CX89" s="269" t="str">
        <f t="shared" si="32"/>
        <v>-</v>
      </c>
    </row>
    <row r="90" spans="1:102" s="122" customFormat="1" ht="34.5">
      <c r="A90" s="254"/>
      <c r="B90" s="255"/>
      <c r="C90" s="255"/>
      <c r="D90" s="255"/>
      <c r="E90" s="256"/>
      <c r="F90" s="256"/>
      <c r="G90" s="255"/>
      <c r="H90" s="255"/>
      <c r="I90" s="255"/>
      <c r="J90" s="255"/>
      <c r="K90" s="255"/>
      <c r="L90" s="255"/>
      <c r="M90" s="256"/>
      <c r="N90" s="255"/>
      <c r="O90" s="255"/>
      <c r="P90" s="255"/>
      <c r="Q90" s="255"/>
      <c r="R90" s="255"/>
      <c r="S90" s="255"/>
      <c r="T90" s="255"/>
      <c r="U90" s="255"/>
      <c r="V90" s="255"/>
      <c r="W90" s="255"/>
      <c r="X90" s="255"/>
      <c r="Y90" s="255"/>
      <c r="Z90" s="255"/>
      <c r="AA90" s="254"/>
      <c r="AB90" s="255"/>
      <c r="AC90" s="255"/>
      <c r="AD90" s="255"/>
      <c r="AE90" s="254"/>
      <c r="AF90" s="254"/>
      <c r="AG90" s="256"/>
      <c r="AH90" s="255"/>
      <c r="AI90" s="256"/>
      <c r="AJ90" s="257"/>
      <c r="AK90" s="255"/>
      <c r="AL90" s="255"/>
      <c r="AM90" s="255"/>
      <c r="AN90" s="164" t="str">
        <f t="shared" si="22"/>
        <v>-</v>
      </c>
      <c r="AO90" s="255"/>
      <c r="AP90" s="255"/>
      <c r="AQ90" s="255"/>
      <c r="AR90" s="268" t="str">
        <f t="shared" si="23"/>
        <v>-</v>
      </c>
      <c r="AS90" s="255"/>
      <c r="AT90" s="255"/>
      <c r="AU90" s="255"/>
      <c r="AV90" s="255"/>
      <c r="AW90" s="255"/>
      <c r="AX90" s="255"/>
      <c r="AY90" s="255"/>
      <c r="AZ90" s="255"/>
      <c r="BA90" s="255"/>
      <c r="BB90" s="255"/>
      <c r="BC90" s="255"/>
      <c r="BD90" s="255"/>
      <c r="BE90" s="255"/>
      <c r="BF90" s="255"/>
      <c r="BG90" s="255"/>
      <c r="BH90" s="255"/>
      <c r="BI90" s="255"/>
      <c r="BJ90" s="255"/>
      <c r="BK90" s="255"/>
      <c r="BL90" s="255"/>
      <c r="BM90" s="255"/>
      <c r="BN90" s="255"/>
      <c r="BO90" s="255"/>
      <c r="BP90" s="255"/>
      <c r="BQ90" s="255"/>
      <c r="BR90" s="258"/>
      <c r="BS90" s="259"/>
      <c r="BT90" s="255"/>
      <c r="BU90" s="255"/>
      <c r="BV90" s="255"/>
      <c r="BW90" s="255"/>
      <c r="BX90" s="255"/>
      <c r="BY90" s="255"/>
      <c r="BZ90" s="255"/>
      <c r="CA90" s="260" t="e">
        <v>#N/A</v>
      </c>
      <c r="CB90" s="260">
        <v>0</v>
      </c>
      <c r="CC90" s="260">
        <v>0</v>
      </c>
      <c r="CD90" s="261" t="s">
        <v>511</v>
      </c>
      <c r="CE90" s="261" t="s">
        <v>512</v>
      </c>
      <c r="CF90" s="261" t="s">
        <v>512</v>
      </c>
      <c r="CG90" s="261" t="s">
        <v>512</v>
      </c>
      <c r="CH90" s="262">
        <f t="shared" si="24"/>
        <v>0</v>
      </c>
      <c r="CI90" s="262">
        <f t="shared" si="25"/>
        <v>0</v>
      </c>
      <c r="CJ90" s="262">
        <f t="shared" si="26"/>
        <v>0</v>
      </c>
      <c r="CK90" s="262">
        <f t="shared" si="27"/>
        <v>0</v>
      </c>
      <c r="CL90" s="262">
        <f t="shared" si="28"/>
        <v>0</v>
      </c>
      <c r="CM90" s="262">
        <f t="shared" si="29"/>
        <v>0</v>
      </c>
      <c r="CN90" s="262">
        <f t="shared" si="30"/>
        <v>0</v>
      </c>
      <c r="CO90" s="259"/>
      <c r="CP90" s="263"/>
      <c r="CQ90" s="264"/>
      <c r="CR90" s="264"/>
      <c r="CS90" s="264"/>
      <c r="CT90" s="174" t="str">
        <f t="shared" si="31"/>
        <v>-</v>
      </c>
      <c r="CU90" s="264"/>
      <c r="CV90" s="264"/>
      <c r="CW90" s="264"/>
      <c r="CX90" s="269" t="str">
        <f t="shared" si="32"/>
        <v>-</v>
      </c>
    </row>
    <row r="91" spans="1:102" s="122" customFormat="1" ht="34.5">
      <c r="A91" s="254"/>
      <c r="B91" s="255"/>
      <c r="C91" s="255"/>
      <c r="D91" s="255"/>
      <c r="E91" s="256"/>
      <c r="F91" s="256"/>
      <c r="G91" s="255"/>
      <c r="H91" s="255"/>
      <c r="I91" s="255"/>
      <c r="J91" s="255"/>
      <c r="K91" s="255"/>
      <c r="L91" s="255"/>
      <c r="M91" s="256"/>
      <c r="N91" s="255"/>
      <c r="O91" s="255"/>
      <c r="P91" s="255"/>
      <c r="Q91" s="255"/>
      <c r="R91" s="255"/>
      <c r="S91" s="255"/>
      <c r="T91" s="255"/>
      <c r="U91" s="255"/>
      <c r="V91" s="255"/>
      <c r="W91" s="255"/>
      <c r="X91" s="255"/>
      <c r="Y91" s="255"/>
      <c r="Z91" s="255"/>
      <c r="AA91" s="254"/>
      <c r="AB91" s="255"/>
      <c r="AC91" s="255"/>
      <c r="AD91" s="255"/>
      <c r="AE91" s="254"/>
      <c r="AF91" s="254"/>
      <c r="AG91" s="256"/>
      <c r="AH91" s="255"/>
      <c r="AI91" s="256"/>
      <c r="AJ91" s="257"/>
      <c r="AK91" s="255"/>
      <c r="AL91" s="255"/>
      <c r="AM91" s="255"/>
      <c r="AN91" s="164" t="str">
        <f t="shared" si="22"/>
        <v>-</v>
      </c>
      <c r="AO91" s="255"/>
      <c r="AP91" s="255"/>
      <c r="AQ91" s="255"/>
      <c r="AR91" s="268" t="str">
        <f t="shared" si="23"/>
        <v>-</v>
      </c>
      <c r="AS91" s="255"/>
      <c r="AT91" s="255"/>
      <c r="AU91" s="255"/>
      <c r="AV91" s="255"/>
      <c r="AW91" s="255"/>
      <c r="AX91" s="255"/>
      <c r="AY91" s="255"/>
      <c r="AZ91" s="255"/>
      <c r="BA91" s="255"/>
      <c r="BB91" s="255"/>
      <c r="BC91" s="255"/>
      <c r="BD91" s="255"/>
      <c r="BE91" s="255"/>
      <c r="BF91" s="255"/>
      <c r="BG91" s="255"/>
      <c r="BH91" s="255"/>
      <c r="BI91" s="255"/>
      <c r="BJ91" s="255"/>
      <c r="BK91" s="255"/>
      <c r="BL91" s="255"/>
      <c r="BM91" s="255"/>
      <c r="BN91" s="255"/>
      <c r="BO91" s="255"/>
      <c r="BP91" s="255"/>
      <c r="BQ91" s="255"/>
      <c r="BR91" s="258"/>
      <c r="BS91" s="259"/>
      <c r="BT91" s="255"/>
      <c r="BU91" s="255"/>
      <c r="BV91" s="255"/>
      <c r="BW91" s="255"/>
      <c r="BX91" s="255"/>
      <c r="BY91" s="255"/>
      <c r="BZ91" s="255"/>
      <c r="CA91" s="260" t="e">
        <v>#N/A</v>
      </c>
      <c r="CB91" s="260">
        <v>0</v>
      </c>
      <c r="CC91" s="260">
        <v>0</v>
      </c>
      <c r="CD91" s="261" t="s">
        <v>511</v>
      </c>
      <c r="CE91" s="261" t="s">
        <v>512</v>
      </c>
      <c r="CF91" s="261" t="s">
        <v>512</v>
      </c>
      <c r="CG91" s="261" t="s">
        <v>512</v>
      </c>
      <c r="CH91" s="262">
        <f t="shared" si="24"/>
        <v>0</v>
      </c>
      <c r="CI91" s="262">
        <f t="shared" si="25"/>
        <v>0</v>
      </c>
      <c r="CJ91" s="262">
        <f t="shared" si="26"/>
        <v>0</v>
      </c>
      <c r="CK91" s="262">
        <f t="shared" si="27"/>
        <v>0</v>
      </c>
      <c r="CL91" s="262">
        <f t="shared" si="28"/>
        <v>0</v>
      </c>
      <c r="CM91" s="262">
        <f t="shared" si="29"/>
        <v>0</v>
      </c>
      <c r="CN91" s="262">
        <f t="shared" si="30"/>
        <v>0</v>
      </c>
      <c r="CO91" s="259"/>
      <c r="CP91" s="263"/>
      <c r="CQ91" s="264"/>
      <c r="CR91" s="264"/>
      <c r="CS91" s="264"/>
      <c r="CT91" s="174" t="str">
        <f t="shared" si="31"/>
        <v>-</v>
      </c>
      <c r="CU91" s="264"/>
      <c r="CV91" s="264"/>
      <c r="CW91" s="264"/>
      <c r="CX91" s="269" t="str">
        <f t="shared" si="32"/>
        <v>-</v>
      </c>
    </row>
    <row r="92" spans="1:102" s="122" customFormat="1" ht="34.5">
      <c r="A92" s="254"/>
      <c r="B92" s="255"/>
      <c r="C92" s="255"/>
      <c r="D92" s="255"/>
      <c r="E92" s="256"/>
      <c r="F92" s="256"/>
      <c r="G92" s="255"/>
      <c r="H92" s="255"/>
      <c r="I92" s="255"/>
      <c r="J92" s="255"/>
      <c r="K92" s="255"/>
      <c r="L92" s="255"/>
      <c r="M92" s="256"/>
      <c r="N92" s="255"/>
      <c r="O92" s="255"/>
      <c r="P92" s="255"/>
      <c r="Q92" s="255"/>
      <c r="R92" s="255"/>
      <c r="S92" s="255"/>
      <c r="T92" s="255"/>
      <c r="U92" s="255"/>
      <c r="V92" s="255"/>
      <c r="W92" s="255"/>
      <c r="X92" s="255"/>
      <c r="Y92" s="255"/>
      <c r="Z92" s="255"/>
      <c r="AA92" s="254"/>
      <c r="AB92" s="255"/>
      <c r="AC92" s="255"/>
      <c r="AD92" s="255"/>
      <c r="AE92" s="254"/>
      <c r="AF92" s="254"/>
      <c r="AG92" s="256"/>
      <c r="AH92" s="255"/>
      <c r="AI92" s="256"/>
      <c r="AJ92" s="257"/>
      <c r="AK92" s="255"/>
      <c r="AL92" s="255"/>
      <c r="AM92" s="255"/>
      <c r="AN92" s="164" t="str">
        <f t="shared" si="22"/>
        <v>-</v>
      </c>
      <c r="AO92" s="255"/>
      <c r="AP92" s="255"/>
      <c r="AQ92" s="255"/>
      <c r="AR92" s="268" t="str">
        <f t="shared" si="23"/>
        <v>-</v>
      </c>
      <c r="AS92" s="255"/>
      <c r="AT92" s="255"/>
      <c r="AU92" s="255"/>
      <c r="AV92" s="255"/>
      <c r="AW92" s="255"/>
      <c r="AX92" s="255"/>
      <c r="AY92" s="255"/>
      <c r="AZ92" s="255"/>
      <c r="BA92" s="255"/>
      <c r="BB92" s="255"/>
      <c r="BC92" s="255"/>
      <c r="BD92" s="255"/>
      <c r="BE92" s="255"/>
      <c r="BF92" s="255"/>
      <c r="BG92" s="255"/>
      <c r="BH92" s="255"/>
      <c r="BI92" s="255"/>
      <c r="BJ92" s="255"/>
      <c r="BK92" s="255"/>
      <c r="BL92" s="255"/>
      <c r="BM92" s="255"/>
      <c r="BN92" s="255"/>
      <c r="BO92" s="255"/>
      <c r="BP92" s="255"/>
      <c r="BQ92" s="255"/>
      <c r="BR92" s="258"/>
      <c r="BS92" s="259"/>
      <c r="BT92" s="255"/>
      <c r="BU92" s="255"/>
      <c r="BV92" s="255"/>
      <c r="BW92" s="255"/>
      <c r="BX92" s="255"/>
      <c r="BY92" s="255"/>
      <c r="BZ92" s="255"/>
      <c r="CA92" s="260" t="e">
        <v>#N/A</v>
      </c>
      <c r="CB92" s="260">
        <v>0</v>
      </c>
      <c r="CC92" s="260">
        <v>0</v>
      </c>
      <c r="CD92" s="261" t="s">
        <v>511</v>
      </c>
      <c r="CE92" s="261" t="s">
        <v>512</v>
      </c>
      <c r="CF92" s="261" t="s">
        <v>512</v>
      </c>
      <c r="CG92" s="261" t="s">
        <v>512</v>
      </c>
      <c r="CH92" s="262">
        <f t="shared" si="24"/>
        <v>0</v>
      </c>
      <c r="CI92" s="262">
        <f t="shared" si="25"/>
        <v>0</v>
      </c>
      <c r="CJ92" s="262">
        <f t="shared" si="26"/>
        <v>0</v>
      </c>
      <c r="CK92" s="262">
        <f t="shared" si="27"/>
        <v>0</v>
      </c>
      <c r="CL92" s="262">
        <f t="shared" si="28"/>
        <v>0</v>
      </c>
      <c r="CM92" s="262">
        <f t="shared" si="29"/>
        <v>0</v>
      </c>
      <c r="CN92" s="262">
        <f t="shared" si="30"/>
        <v>0</v>
      </c>
      <c r="CO92" s="259"/>
      <c r="CP92" s="263"/>
      <c r="CQ92" s="264"/>
      <c r="CR92" s="264"/>
      <c r="CS92" s="264"/>
      <c r="CT92" s="174" t="str">
        <f t="shared" si="31"/>
        <v>-</v>
      </c>
      <c r="CU92" s="264"/>
      <c r="CV92" s="264"/>
      <c r="CW92" s="264"/>
      <c r="CX92" s="269" t="str">
        <f t="shared" si="32"/>
        <v>-</v>
      </c>
    </row>
    <row r="93" spans="1:102" s="122" customFormat="1" ht="34.5">
      <c r="A93" s="254"/>
      <c r="B93" s="255"/>
      <c r="C93" s="255"/>
      <c r="D93" s="255"/>
      <c r="E93" s="256"/>
      <c r="F93" s="256"/>
      <c r="G93" s="255"/>
      <c r="H93" s="255"/>
      <c r="I93" s="255"/>
      <c r="J93" s="255"/>
      <c r="K93" s="255"/>
      <c r="L93" s="255"/>
      <c r="M93" s="256"/>
      <c r="N93" s="255"/>
      <c r="O93" s="255"/>
      <c r="P93" s="255"/>
      <c r="Q93" s="255"/>
      <c r="R93" s="255"/>
      <c r="S93" s="255"/>
      <c r="T93" s="255"/>
      <c r="U93" s="255"/>
      <c r="V93" s="255"/>
      <c r="W93" s="255"/>
      <c r="X93" s="255"/>
      <c r="Y93" s="255"/>
      <c r="Z93" s="255"/>
      <c r="AA93" s="254"/>
      <c r="AB93" s="255"/>
      <c r="AC93" s="255"/>
      <c r="AD93" s="255"/>
      <c r="AE93" s="254"/>
      <c r="AF93" s="254"/>
      <c r="AG93" s="256"/>
      <c r="AH93" s="255"/>
      <c r="AI93" s="256"/>
      <c r="AJ93" s="257"/>
      <c r="AK93" s="255"/>
      <c r="AL93" s="255"/>
      <c r="AM93" s="255"/>
      <c r="AN93" s="164" t="str">
        <f t="shared" si="22"/>
        <v>-</v>
      </c>
      <c r="AO93" s="255"/>
      <c r="AP93" s="255"/>
      <c r="AQ93" s="255"/>
      <c r="AR93" s="268" t="str">
        <f t="shared" si="23"/>
        <v>-</v>
      </c>
      <c r="AS93" s="255"/>
      <c r="AT93" s="255"/>
      <c r="AU93" s="255"/>
      <c r="AV93" s="255"/>
      <c r="AW93" s="255"/>
      <c r="AX93" s="255"/>
      <c r="AY93" s="255"/>
      <c r="AZ93" s="255"/>
      <c r="BA93" s="255"/>
      <c r="BB93" s="255"/>
      <c r="BC93" s="255"/>
      <c r="BD93" s="255"/>
      <c r="BE93" s="255"/>
      <c r="BF93" s="255"/>
      <c r="BG93" s="255"/>
      <c r="BH93" s="255"/>
      <c r="BI93" s="255"/>
      <c r="BJ93" s="255"/>
      <c r="BK93" s="255"/>
      <c r="BL93" s="255"/>
      <c r="BM93" s="255"/>
      <c r="BN93" s="255"/>
      <c r="BO93" s="255"/>
      <c r="BP93" s="255"/>
      <c r="BQ93" s="255"/>
      <c r="BR93" s="258"/>
      <c r="BS93" s="259"/>
      <c r="BT93" s="255"/>
      <c r="BU93" s="255"/>
      <c r="BV93" s="255"/>
      <c r="BW93" s="255"/>
      <c r="BX93" s="255"/>
      <c r="BY93" s="255"/>
      <c r="BZ93" s="255"/>
      <c r="CA93" s="260" t="e">
        <v>#N/A</v>
      </c>
      <c r="CB93" s="260">
        <v>0</v>
      </c>
      <c r="CC93" s="260">
        <v>0</v>
      </c>
      <c r="CD93" s="261" t="s">
        <v>511</v>
      </c>
      <c r="CE93" s="261" t="s">
        <v>512</v>
      </c>
      <c r="CF93" s="261" t="s">
        <v>512</v>
      </c>
      <c r="CG93" s="261" t="s">
        <v>512</v>
      </c>
      <c r="CH93" s="262">
        <f t="shared" si="24"/>
        <v>0</v>
      </c>
      <c r="CI93" s="262">
        <f t="shared" si="25"/>
        <v>0</v>
      </c>
      <c r="CJ93" s="262">
        <f t="shared" si="26"/>
        <v>0</v>
      </c>
      <c r="CK93" s="262">
        <f t="shared" si="27"/>
        <v>0</v>
      </c>
      <c r="CL93" s="262">
        <f t="shared" si="28"/>
        <v>0</v>
      </c>
      <c r="CM93" s="262">
        <f t="shared" si="29"/>
        <v>0</v>
      </c>
      <c r="CN93" s="262">
        <f t="shared" si="30"/>
        <v>0</v>
      </c>
      <c r="CO93" s="259"/>
      <c r="CP93" s="263"/>
      <c r="CQ93" s="264"/>
      <c r="CR93" s="264"/>
      <c r="CS93" s="264"/>
      <c r="CT93" s="174" t="str">
        <f t="shared" si="31"/>
        <v>-</v>
      </c>
      <c r="CU93" s="264"/>
      <c r="CV93" s="264"/>
      <c r="CW93" s="264"/>
      <c r="CX93" s="269" t="str">
        <f t="shared" si="32"/>
        <v>-</v>
      </c>
    </row>
    <row r="94" spans="1:102" s="122" customFormat="1" ht="34.5">
      <c r="A94" s="254"/>
      <c r="B94" s="255"/>
      <c r="C94" s="255"/>
      <c r="D94" s="255"/>
      <c r="E94" s="256"/>
      <c r="F94" s="256"/>
      <c r="G94" s="255"/>
      <c r="H94" s="255"/>
      <c r="I94" s="255"/>
      <c r="J94" s="255"/>
      <c r="K94" s="255"/>
      <c r="L94" s="255"/>
      <c r="M94" s="256"/>
      <c r="N94" s="255"/>
      <c r="O94" s="255"/>
      <c r="P94" s="255"/>
      <c r="Q94" s="255"/>
      <c r="R94" s="255"/>
      <c r="S94" s="255"/>
      <c r="T94" s="255"/>
      <c r="U94" s="255"/>
      <c r="V94" s="255"/>
      <c r="W94" s="255"/>
      <c r="X94" s="255"/>
      <c r="Y94" s="255"/>
      <c r="Z94" s="255"/>
      <c r="AA94" s="254"/>
      <c r="AB94" s="255"/>
      <c r="AC94" s="255"/>
      <c r="AD94" s="255"/>
      <c r="AE94" s="254"/>
      <c r="AF94" s="254"/>
      <c r="AG94" s="256"/>
      <c r="AH94" s="255"/>
      <c r="AI94" s="256"/>
      <c r="AJ94" s="257"/>
      <c r="AK94" s="255"/>
      <c r="AL94" s="255"/>
      <c r="AM94" s="255"/>
      <c r="AN94" s="164" t="str">
        <f t="shared" si="22"/>
        <v>-</v>
      </c>
      <c r="AO94" s="255"/>
      <c r="AP94" s="255"/>
      <c r="AQ94" s="255"/>
      <c r="AR94" s="268" t="str">
        <f t="shared" si="23"/>
        <v>-</v>
      </c>
      <c r="AS94" s="255"/>
      <c r="AT94" s="255"/>
      <c r="AU94" s="255"/>
      <c r="AV94" s="255"/>
      <c r="AW94" s="255"/>
      <c r="AX94" s="255"/>
      <c r="AY94" s="255"/>
      <c r="AZ94" s="255"/>
      <c r="BA94" s="255"/>
      <c r="BB94" s="255"/>
      <c r="BC94" s="255"/>
      <c r="BD94" s="255"/>
      <c r="BE94" s="255"/>
      <c r="BF94" s="255"/>
      <c r="BG94" s="255"/>
      <c r="BH94" s="255"/>
      <c r="BI94" s="255"/>
      <c r="BJ94" s="255"/>
      <c r="BK94" s="255"/>
      <c r="BL94" s="255"/>
      <c r="BM94" s="255"/>
      <c r="BN94" s="255"/>
      <c r="BO94" s="255"/>
      <c r="BP94" s="255"/>
      <c r="BQ94" s="255"/>
      <c r="BR94" s="258"/>
      <c r="BS94" s="259"/>
      <c r="BT94" s="255"/>
      <c r="BU94" s="255"/>
      <c r="BV94" s="255"/>
      <c r="BW94" s="255"/>
      <c r="BX94" s="255"/>
      <c r="BY94" s="255"/>
      <c r="BZ94" s="255"/>
      <c r="CA94" s="260" t="e">
        <v>#N/A</v>
      </c>
      <c r="CB94" s="260">
        <v>0</v>
      </c>
      <c r="CC94" s="260">
        <v>0</v>
      </c>
      <c r="CD94" s="261" t="s">
        <v>511</v>
      </c>
      <c r="CE94" s="261" t="s">
        <v>512</v>
      </c>
      <c r="CF94" s="261" t="s">
        <v>512</v>
      </c>
      <c r="CG94" s="261" t="s">
        <v>512</v>
      </c>
      <c r="CH94" s="262">
        <f t="shared" si="24"/>
        <v>0</v>
      </c>
      <c r="CI94" s="262">
        <f t="shared" si="25"/>
        <v>0</v>
      </c>
      <c r="CJ94" s="262">
        <f t="shared" si="26"/>
        <v>0</v>
      </c>
      <c r="CK94" s="262">
        <f t="shared" si="27"/>
        <v>0</v>
      </c>
      <c r="CL94" s="262">
        <f t="shared" si="28"/>
        <v>0</v>
      </c>
      <c r="CM94" s="262">
        <f t="shared" si="29"/>
        <v>0</v>
      </c>
      <c r="CN94" s="262">
        <f t="shared" si="30"/>
        <v>0</v>
      </c>
      <c r="CO94" s="259"/>
      <c r="CP94" s="263"/>
      <c r="CQ94" s="264"/>
      <c r="CR94" s="264"/>
      <c r="CS94" s="264"/>
      <c r="CT94" s="174" t="str">
        <f t="shared" si="31"/>
        <v>-</v>
      </c>
      <c r="CU94" s="264"/>
      <c r="CV94" s="264"/>
      <c r="CW94" s="264"/>
      <c r="CX94" s="269" t="str">
        <f t="shared" si="32"/>
        <v>-</v>
      </c>
    </row>
    <row r="95" spans="1:102" s="122" customFormat="1" ht="34.5">
      <c r="A95" s="254"/>
      <c r="B95" s="255"/>
      <c r="C95" s="255"/>
      <c r="D95" s="255"/>
      <c r="E95" s="256"/>
      <c r="F95" s="256"/>
      <c r="G95" s="255"/>
      <c r="H95" s="255"/>
      <c r="I95" s="255"/>
      <c r="J95" s="255"/>
      <c r="K95" s="255"/>
      <c r="L95" s="255"/>
      <c r="M95" s="256"/>
      <c r="N95" s="255"/>
      <c r="O95" s="255"/>
      <c r="P95" s="255"/>
      <c r="Q95" s="255"/>
      <c r="R95" s="255"/>
      <c r="S95" s="255"/>
      <c r="T95" s="255"/>
      <c r="U95" s="255"/>
      <c r="V95" s="255"/>
      <c r="W95" s="255"/>
      <c r="X95" s="255"/>
      <c r="Y95" s="255"/>
      <c r="Z95" s="255"/>
      <c r="AA95" s="254"/>
      <c r="AB95" s="255"/>
      <c r="AC95" s="255"/>
      <c r="AD95" s="255"/>
      <c r="AE95" s="254"/>
      <c r="AF95" s="254"/>
      <c r="AG95" s="256"/>
      <c r="AH95" s="255"/>
      <c r="AI95" s="256"/>
      <c r="AJ95" s="257"/>
      <c r="AK95" s="255"/>
      <c r="AL95" s="255"/>
      <c r="AM95" s="255"/>
      <c r="AN95" s="164" t="str">
        <f t="shared" si="22"/>
        <v>-</v>
      </c>
      <c r="AO95" s="255"/>
      <c r="AP95" s="255"/>
      <c r="AQ95" s="255"/>
      <c r="AR95" s="268" t="str">
        <f t="shared" si="23"/>
        <v>-</v>
      </c>
      <c r="AS95" s="255"/>
      <c r="AT95" s="255"/>
      <c r="AU95" s="255"/>
      <c r="AV95" s="255"/>
      <c r="AW95" s="255"/>
      <c r="AX95" s="255"/>
      <c r="AY95" s="255"/>
      <c r="AZ95" s="255"/>
      <c r="BA95" s="255"/>
      <c r="BB95" s="255"/>
      <c r="BC95" s="255"/>
      <c r="BD95" s="255"/>
      <c r="BE95" s="255"/>
      <c r="BF95" s="255"/>
      <c r="BG95" s="255"/>
      <c r="BH95" s="255"/>
      <c r="BI95" s="255"/>
      <c r="BJ95" s="255"/>
      <c r="BK95" s="255"/>
      <c r="BL95" s="255"/>
      <c r="BM95" s="255"/>
      <c r="BN95" s="255"/>
      <c r="BO95" s="255"/>
      <c r="BP95" s="255"/>
      <c r="BQ95" s="255"/>
      <c r="BR95" s="258"/>
      <c r="BS95" s="259"/>
      <c r="BT95" s="255"/>
      <c r="BU95" s="255"/>
      <c r="BV95" s="255"/>
      <c r="BW95" s="255"/>
      <c r="BX95" s="255"/>
      <c r="BY95" s="255"/>
      <c r="BZ95" s="255"/>
      <c r="CA95" s="260" t="e">
        <v>#N/A</v>
      </c>
      <c r="CB95" s="260">
        <v>0</v>
      </c>
      <c r="CC95" s="260">
        <v>0</v>
      </c>
      <c r="CD95" s="261" t="s">
        <v>511</v>
      </c>
      <c r="CE95" s="261" t="s">
        <v>512</v>
      </c>
      <c r="CF95" s="261" t="s">
        <v>512</v>
      </c>
      <c r="CG95" s="261" t="s">
        <v>512</v>
      </c>
      <c r="CH95" s="262">
        <f t="shared" si="24"/>
        <v>0</v>
      </c>
      <c r="CI95" s="262">
        <f t="shared" si="25"/>
        <v>0</v>
      </c>
      <c r="CJ95" s="262">
        <f t="shared" si="26"/>
        <v>0</v>
      </c>
      <c r="CK95" s="262">
        <f t="shared" si="27"/>
        <v>0</v>
      </c>
      <c r="CL95" s="262">
        <f t="shared" si="28"/>
        <v>0</v>
      </c>
      <c r="CM95" s="262">
        <f t="shared" si="29"/>
        <v>0</v>
      </c>
      <c r="CN95" s="262">
        <f t="shared" si="30"/>
        <v>0</v>
      </c>
      <c r="CO95" s="259"/>
      <c r="CP95" s="263"/>
      <c r="CQ95" s="264"/>
      <c r="CR95" s="264"/>
      <c r="CS95" s="264"/>
      <c r="CT95" s="174" t="str">
        <f t="shared" si="31"/>
        <v>-</v>
      </c>
      <c r="CU95" s="264"/>
      <c r="CV95" s="264"/>
      <c r="CW95" s="264"/>
      <c r="CX95" s="269" t="str">
        <f t="shared" si="32"/>
        <v>-</v>
      </c>
    </row>
    <row r="96" spans="1:102" s="122" customFormat="1" ht="34.5">
      <c r="A96" s="254"/>
      <c r="B96" s="255"/>
      <c r="C96" s="255"/>
      <c r="D96" s="255"/>
      <c r="E96" s="256"/>
      <c r="F96" s="256"/>
      <c r="G96" s="255"/>
      <c r="H96" s="255"/>
      <c r="I96" s="255"/>
      <c r="J96" s="255"/>
      <c r="K96" s="255"/>
      <c r="L96" s="255"/>
      <c r="M96" s="256"/>
      <c r="N96" s="255"/>
      <c r="O96" s="255"/>
      <c r="P96" s="255"/>
      <c r="Q96" s="255"/>
      <c r="R96" s="255"/>
      <c r="S96" s="255"/>
      <c r="T96" s="255"/>
      <c r="U96" s="255"/>
      <c r="V96" s="255"/>
      <c r="W96" s="255"/>
      <c r="X96" s="255"/>
      <c r="Y96" s="255"/>
      <c r="Z96" s="255"/>
      <c r="AA96" s="254"/>
      <c r="AB96" s="255"/>
      <c r="AC96" s="255"/>
      <c r="AD96" s="255"/>
      <c r="AE96" s="254"/>
      <c r="AF96" s="254"/>
      <c r="AG96" s="256"/>
      <c r="AH96" s="255"/>
      <c r="AI96" s="256"/>
      <c r="AJ96" s="257"/>
      <c r="AK96" s="255"/>
      <c r="AL96" s="255"/>
      <c r="AM96" s="255"/>
      <c r="AN96" s="164" t="str">
        <f t="shared" si="22"/>
        <v>-</v>
      </c>
      <c r="AO96" s="255"/>
      <c r="AP96" s="255"/>
      <c r="AQ96" s="255"/>
      <c r="AR96" s="268" t="str">
        <f t="shared" si="23"/>
        <v>-</v>
      </c>
      <c r="AS96" s="255"/>
      <c r="AT96" s="255"/>
      <c r="AU96" s="255"/>
      <c r="AV96" s="255"/>
      <c r="AW96" s="255"/>
      <c r="AX96" s="255"/>
      <c r="AY96" s="255"/>
      <c r="AZ96" s="255"/>
      <c r="BA96" s="255"/>
      <c r="BB96" s="255"/>
      <c r="BC96" s="255"/>
      <c r="BD96" s="255"/>
      <c r="BE96" s="255"/>
      <c r="BF96" s="255"/>
      <c r="BG96" s="255"/>
      <c r="BH96" s="255"/>
      <c r="BI96" s="255"/>
      <c r="BJ96" s="255"/>
      <c r="BK96" s="255"/>
      <c r="BL96" s="255"/>
      <c r="BM96" s="255"/>
      <c r="BN96" s="255"/>
      <c r="BO96" s="255"/>
      <c r="BP96" s="255"/>
      <c r="BQ96" s="255"/>
      <c r="BR96" s="258"/>
      <c r="BS96" s="259"/>
      <c r="BT96" s="255"/>
      <c r="BU96" s="255"/>
      <c r="BV96" s="255"/>
      <c r="BW96" s="255"/>
      <c r="BX96" s="255"/>
      <c r="BY96" s="255"/>
      <c r="BZ96" s="255"/>
      <c r="CA96" s="260" t="e">
        <v>#N/A</v>
      </c>
      <c r="CB96" s="260">
        <v>0</v>
      </c>
      <c r="CC96" s="260">
        <v>0</v>
      </c>
      <c r="CD96" s="261" t="s">
        <v>511</v>
      </c>
      <c r="CE96" s="261" t="s">
        <v>512</v>
      </c>
      <c r="CF96" s="261" t="s">
        <v>512</v>
      </c>
      <c r="CG96" s="261" t="s">
        <v>512</v>
      </c>
      <c r="CH96" s="262">
        <f t="shared" si="24"/>
        <v>0</v>
      </c>
      <c r="CI96" s="262">
        <f t="shared" si="25"/>
        <v>0</v>
      </c>
      <c r="CJ96" s="262">
        <f t="shared" si="26"/>
        <v>0</v>
      </c>
      <c r="CK96" s="262">
        <f t="shared" si="27"/>
        <v>0</v>
      </c>
      <c r="CL96" s="262">
        <f t="shared" si="28"/>
        <v>0</v>
      </c>
      <c r="CM96" s="262">
        <f t="shared" si="29"/>
        <v>0</v>
      </c>
      <c r="CN96" s="262">
        <f t="shared" si="30"/>
        <v>0</v>
      </c>
      <c r="CO96" s="259"/>
      <c r="CP96" s="263"/>
      <c r="CQ96" s="264"/>
      <c r="CR96" s="264"/>
      <c r="CS96" s="264"/>
      <c r="CT96" s="174" t="str">
        <f t="shared" si="31"/>
        <v>-</v>
      </c>
      <c r="CU96" s="264"/>
      <c r="CV96" s="264"/>
      <c r="CW96" s="264"/>
      <c r="CX96" s="269" t="str">
        <f t="shared" si="32"/>
        <v>-</v>
      </c>
    </row>
    <row r="97" spans="1:102" s="122" customFormat="1" ht="34.5">
      <c r="A97" s="254"/>
      <c r="B97" s="255"/>
      <c r="C97" s="255"/>
      <c r="D97" s="255"/>
      <c r="E97" s="256"/>
      <c r="F97" s="256"/>
      <c r="G97" s="255"/>
      <c r="H97" s="255"/>
      <c r="I97" s="255"/>
      <c r="J97" s="255"/>
      <c r="K97" s="255"/>
      <c r="L97" s="255"/>
      <c r="M97" s="256"/>
      <c r="N97" s="255"/>
      <c r="O97" s="255"/>
      <c r="P97" s="255"/>
      <c r="Q97" s="255"/>
      <c r="R97" s="255"/>
      <c r="S97" s="255"/>
      <c r="T97" s="255"/>
      <c r="U97" s="255"/>
      <c r="V97" s="255"/>
      <c r="W97" s="255"/>
      <c r="X97" s="255"/>
      <c r="Y97" s="255"/>
      <c r="Z97" s="255"/>
      <c r="AA97" s="254"/>
      <c r="AB97" s="255"/>
      <c r="AC97" s="255"/>
      <c r="AD97" s="255"/>
      <c r="AE97" s="254"/>
      <c r="AF97" s="254"/>
      <c r="AG97" s="256"/>
      <c r="AH97" s="255"/>
      <c r="AI97" s="256"/>
      <c r="AJ97" s="257"/>
      <c r="AK97" s="255"/>
      <c r="AL97" s="255"/>
      <c r="AM97" s="255"/>
      <c r="AN97" s="164" t="str">
        <f t="shared" si="22"/>
        <v>-</v>
      </c>
      <c r="AO97" s="255"/>
      <c r="AP97" s="255"/>
      <c r="AQ97" s="255"/>
      <c r="AR97" s="268" t="str">
        <f t="shared" si="23"/>
        <v>-</v>
      </c>
      <c r="AS97" s="255"/>
      <c r="AT97" s="255"/>
      <c r="AU97" s="255"/>
      <c r="AV97" s="255"/>
      <c r="AW97" s="255"/>
      <c r="AX97" s="255"/>
      <c r="AY97" s="255"/>
      <c r="AZ97" s="255"/>
      <c r="BA97" s="255"/>
      <c r="BB97" s="255"/>
      <c r="BC97" s="255"/>
      <c r="BD97" s="255"/>
      <c r="BE97" s="255"/>
      <c r="BF97" s="255"/>
      <c r="BG97" s="255"/>
      <c r="BH97" s="255"/>
      <c r="BI97" s="255"/>
      <c r="BJ97" s="255"/>
      <c r="BK97" s="255"/>
      <c r="BL97" s="255"/>
      <c r="BM97" s="255"/>
      <c r="BN97" s="255"/>
      <c r="BO97" s="255"/>
      <c r="BP97" s="255"/>
      <c r="BQ97" s="255"/>
      <c r="BR97" s="258"/>
      <c r="BS97" s="259"/>
      <c r="BT97" s="255"/>
      <c r="BU97" s="255"/>
      <c r="BV97" s="255"/>
      <c r="BW97" s="255"/>
      <c r="BX97" s="255"/>
      <c r="BY97" s="255"/>
      <c r="BZ97" s="255"/>
      <c r="CA97" s="260" t="e">
        <v>#N/A</v>
      </c>
      <c r="CB97" s="260">
        <v>0</v>
      </c>
      <c r="CC97" s="260">
        <v>0</v>
      </c>
      <c r="CD97" s="261" t="s">
        <v>511</v>
      </c>
      <c r="CE97" s="261" t="s">
        <v>512</v>
      </c>
      <c r="CF97" s="261" t="s">
        <v>512</v>
      </c>
      <c r="CG97" s="261" t="s">
        <v>512</v>
      </c>
      <c r="CH97" s="262">
        <f t="shared" si="24"/>
        <v>0</v>
      </c>
      <c r="CI97" s="262">
        <f t="shared" si="25"/>
        <v>0</v>
      </c>
      <c r="CJ97" s="262">
        <f t="shared" si="26"/>
        <v>0</v>
      </c>
      <c r="CK97" s="262">
        <f t="shared" si="27"/>
        <v>0</v>
      </c>
      <c r="CL97" s="262">
        <f t="shared" si="28"/>
        <v>0</v>
      </c>
      <c r="CM97" s="262">
        <f t="shared" si="29"/>
        <v>0</v>
      </c>
      <c r="CN97" s="262">
        <f t="shared" si="30"/>
        <v>0</v>
      </c>
      <c r="CO97" s="259"/>
      <c r="CP97" s="263"/>
      <c r="CQ97" s="264"/>
      <c r="CR97" s="264"/>
      <c r="CS97" s="264"/>
      <c r="CT97" s="174" t="str">
        <f t="shared" si="31"/>
        <v>-</v>
      </c>
      <c r="CU97" s="264"/>
      <c r="CV97" s="264"/>
      <c r="CW97" s="264"/>
      <c r="CX97" s="269" t="str">
        <f t="shared" si="32"/>
        <v>-</v>
      </c>
    </row>
    <row r="98" spans="1:102" s="122" customFormat="1" ht="34.5">
      <c r="A98" s="254"/>
      <c r="B98" s="255"/>
      <c r="C98" s="255"/>
      <c r="D98" s="255"/>
      <c r="E98" s="256"/>
      <c r="F98" s="256"/>
      <c r="G98" s="255"/>
      <c r="H98" s="255"/>
      <c r="I98" s="255"/>
      <c r="J98" s="255"/>
      <c r="K98" s="255"/>
      <c r="L98" s="255"/>
      <c r="M98" s="256"/>
      <c r="N98" s="255"/>
      <c r="O98" s="255"/>
      <c r="P98" s="255"/>
      <c r="Q98" s="255"/>
      <c r="R98" s="255"/>
      <c r="S98" s="255"/>
      <c r="T98" s="255"/>
      <c r="U98" s="255"/>
      <c r="V98" s="255"/>
      <c r="W98" s="255"/>
      <c r="X98" s="255"/>
      <c r="Y98" s="255"/>
      <c r="Z98" s="255"/>
      <c r="AA98" s="254"/>
      <c r="AB98" s="255"/>
      <c r="AC98" s="255"/>
      <c r="AD98" s="255"/>
      <c r="AE98" s="254"/>
      <c r="AF98" s="254"/>
      <c r="AG98" s="256"/>
      <c r="AH98" s="255"/>
      <c r="AI98" s="256"/>
      <c r="AJ98" s="257"/>
      <c r="AK98" s="255"/>
      <c r="AL98" s="255"/>
      <c r="AM98" s="255"/>
      <c r="AN98" s="164" t="str">
        <f t="shared" si="22"/>
        <v>-</v>
      </c>
      <c r="AO98" s="255"/>
      <c r="AP98" s="255"/>
      <c r="AQ98" s="255"/>
      <c r="AR98" s="268" t="str">
        <f t="shared" si="23"/>
        <v>-</v>
      </c>
      <c r="AS98" s="255"/>
      <c r="AT98" s="255"/>
      <c r="AU98" s="255"/>
      <c r="AV98" s="255"/>
      <c r="AW98" s="255"/>
      <c r="AX98" s="255"/>
      <c r="AY98" s="255"/>
      <c r="AZ98" s="255"/>
      <c r="BA98" s="255"/>
      <c r="BB98" s="255"/>
      <c r="BC98" s="255"/>
      <c r="BD98" s="255"/>
      <c r="BE98" s="255"/>
      <c r="BF98" s="255"/>
      <c r="BG98" s="255"/>
      <c r="BH98" s="255"/>
      <c r="BI98" s="255"/>
      <c r="BJ98" s="255"/>
      <c r="BK98" s="255"/>
      <c r="BL98" s="255"/>
      <c r="BM98" s="255"/>
      <c r="BN98" s="255"/>
      <c r="BO98" s="255"/>
      <c r="BP98" s="255"/>
      <c r="BQ98" s="255"/>
      <c r="BR98" s="258"/>
      <c r="BS98" s="259"/>
      <c r="BT98" s="255"/>
      <c r="BU98" s="255"/>
      <c r="BV98" s="255"/>
      <c r="BW98" s="255"/>
      <c r="BX98" s="255"/>
      <c r="BY98" s="255"/>
      <c r="BZ98" s="255"/>
      <c r="CA98" s="260" t="e">
        <v>#N/A</v>
      </c>
      <c r="CB98" s="260">
        <v>0</v>
      </c>
      <c r="CC98" s="260">
        <v>0</v>
      </c>
      <c r="CD98" s="261" t="s">
        <v>511</v>
      </c>
      <c r="CE98" s="261" t="s">
        <v>512</v>
      </c>
      <c r="CF98" s="261" t="s">
        <v>512</v>
      </c>
      <c r="CG98" s="261" t="s">
        <v>512</v>
      </c>
      <c r="CH98" s="262">
        <f t="shared" si="24"/>
        <v>0</v>
      </c>
      <c r="CI98" s="262">
        <f t="shared" si="25"/>
        <v>0</v>
      </c>
      <c r="CJ98" s="262">
        <f t="shared" si="26"/>
        <v>0</v>
      </c>
      <c r="CK98" s="262">
        <f t="shared" si="27"/>
        <v>0</v>
      </c>
      <c r="CL98" s="262">
        <f t="shared" si="28"/>
        <v>0</v>
      </c>
      <c r="CM98" s="262">
        <f t="shared" si="29"/>
        <v>0</v>
      </c>
      <c r="CN98" s="262">
        <f t="shared" si="30"/>
        <v>0</v>
      </c>
      <c r="CO98" s="259"/>
      <c r="CP98" s="263"/>
      <c r="CQ98" s="264"/>
      <c r="CR98" s="264"/>
      <c r="CS98" s="264"/>
      <c r="CT98" s="174" t="str">
        <f t="shared" si="31"/>
        <v>-</v>
      </c>
      <c r="CU98" s="264"/>
      <c r="CV98" s="264"/>
      <c r="CW98" s="264"/>
      <c r="CX98" s="269" t="str">
        <f t="shared" si="32"/>
        <v>-</v>
      </c>
    </row>
    <row r="99" spans="1:102" s="122" customFormat="1" ht="34.5">
      <c r="A99" s="254"/>
      <c r="B99" s="255"/>
      <c r="C99" s="255"/>
      <c r="D99" s="255"/>
      <c r="E99" s="256"/>
      <c r="F99" s="256"/>
      <c r="G99" s="255"/>
      <c r="H99" s="255"/>
      <c r="I99" s="255"/>
      <c r="J99" s="255"/>
      <c r="K99" s="255"/>
      <c r="L99" s="255"/>
      <c r="M99" s="256"/>
      <c r="N99" s="255"/>
      <c r="O99" s="255"/>
      <c r="P99" s="255"/>
      <c r="Q99" s="255"/>
      <c r="R99" s="255"/>
      <c r="S99" s="255"/>
      <c r="T99" s="255"/>
      <c r="U99" s="255"/>
      <c r="V99" s="255"/>
      <c r="W99" s="255"/>
      <c r="X99" s="255"/>
      <c r="Y99" s="255"/>
      <c r="Z99" s="255"/>
      <c r="AA99" s="254"/>
      <c r="AB99" s="255"/>
      <c r="AC99" s="255"/>
      <c r="AD99" s="255"/>
      <c r="AE99" s="254"/>
      <c r="AF99" s="254"/>
      <c r="AG99" s="256"/>
      <c r="AH99" s="255"/>
      <c r="AI99" s="256"/>
      <c r="AJ99" s="257"/>
      <c r="AK99" s="255"/>
      <c r="AL99" s="255"/>
      <c r="AM99" s="255"/>
      <c r="AN99" s="164" t="str">
        <f t="shared" si="22"/>
        <v>-</v>
      </c>
      <c r="AO99" s="255"/>
      <c r="AP99" s="255"/>
      <c r="AQ99" s="255"/>
      <c r="AR99" s="268" t="str">
        <f t="shared" si="23"/>
        <v>-</v>
      </c>
      <c r="AS99" s="255"/>
      <c r="AT99" s="255"/>
      <c r="AU99" s="255"/>
      <c r="AV99" s="255"/>
      <c r="AW99" s="255"/>
      <c r="AX99" s="255"/>
      <c r="AY99" s="255"/>
      <c r="AZ99" s="255"/>
      <c r="BA99" s="255"/>
      <c r="BB99" s="255"/>
      <c r="BC99" s="255"/>
      <c r="BD99" s="255"/>
      <c r="BE99" s="255"/>
      <c r="BF99" s="255"/>
      <c r="BG99" s="255"/>
      <c r="BH99" s="255"/>
      <c r="BI99" s="255"/>
      <c r="BJ99" s="255"/>
      <c r="BK99" s="255"/>
      <c r="BL99" s="255"/>
      <c r="BM99" s="255"/>
      <c r="BN99" s="255"/>
      <c r="BO99" s="255"/>
      <c r="BP99" s="255"/>
      <c r="BQ99" s="255"/>
      <c r="BR99" s="258"/>
      <c r="BS99" s="259"/>
      <c r="BT99" s="255"/>
      <c r="BU99" s="255"/>
      <c r="BV99" s="255"/>
      <c r="BW99" s="255"/>
      <c r="BX99" s="255"/>
      <c r="BY99" s="255"/>
      <c r="BZ99" s="255"/>
      <c r="CA99" s="260" t="e">
        <v>#N/A</v>
      </c>
      <c r="CB99" s="260">
        <v>0</v>
      </c>
      <c r="CC99" s="260">
        <v>0</v>
      </c>
      <c r="CD99" s="261" t="s">
        <v>511</v>
      </c>
      <c r="CE99" s="261" t="s">
        <v>512</v>
      </c>
      <c r="CF99" s="261" t="s">
        <v>512</v>
      </c>
      <c r="CG99" s="261" t="s">
        <v>512</v>
      </c>
      <c r="CH99" s="262">
        <f t="shared" si="24"/>
        <v>0</v>
      </c>
      <c r="CI99" s="262">
        <f t="shared" si="25"/>
        <v>0</v>
      </c>
      <c r="CJ99" s="262">
        <f t="shared" si="26"/>
        <v>0</v>
      </c>
      <c r="CK99" s="262">
        <f t="shared" si="27"/>
        <v>0</v>
      </c>
      <c r="CL99" s="262">
        <f t="shared" si="28"/>
        <v>0</v>
      </c>
      <c r="CM99" s="262">
        <f t="shared" si="29"/>
        <v>0</v>
      </c>
      <c r="CN99" s="262">
        <f t="shared" si="30"/>
        <v>0</v>
      </c>
      <c r="CO99" s="259"/>
      <c r="CP99" s="263"/>
      <c r="CQ99" s="264"/>
      <c r="CR99" s="264"/>
      <c r="CS99" s="264"/>
      <c r="CT99" s="174" t="str">
        <f t="shared" si="31"/>
        <v>-</v>
      </c>
      <c r="CU99" s="264"/>
      <c r="CV99" s="264"/>
      <c r="CW99" s="264"/>
      <c r="CX99" s="269" t="str">
        <f t="shared" si="32"/>
        <v>-</v>
      </c>
    </row>
    <row r="100" spans="1:102" s="122" customFormat="1" ht="34.5">
      <c r="A100" s="254"/>
      <c r="B100" s="255"/>
      <c r="C100" s="255"/>
      <c r="D100" s="255"/>
      <c r="E100" s="256"/>
      <c r="F100" s="256"/>
      <c r="G100" s="255"/>
      <c r="H100" s="255"/>
      <c r="I100" s="255"/>
      <c r="J100" s="255"/>
      <c r="K100" s="255"/>
      <c r="L100" s="255"/>
      <c r="M100" s="256"/>
      <c r="N100" s="255"/>
      <c r="O100" s="255"/>
      <c r="P100" s="255"/>
      <c r="Q100" s="255"/>
      <c r="R100" s="255"/>
      <c r="S100" s="255"/>
      <c r="T100" s="255"/>
      <c r="U100" s="255"/>
      <c r="V100" s="255"/>
      <c r="W100" s="255"/>
      <c r="X100" s="255"/>
      <c r="Y100" s="255"/>
      <c r="Z100" s="255"/>
      <c r="AA100" s="254"/>
      <c r="AB100" s="255"/>
      <c r="AC100" s="255"/>
      <c r="AD100" s="255"/>
      <c r="AE100" s="254"/>
      <c r="AF100" s="254"/>
      <c r="AG100" s="256"/>
      <c r="AH100" s="255"/>
      <c r="AI100" s="256"/>
      <c r="AJ100" s="257"/>
      <c r="AK100" s="255"/>
      <c r="AL100" s="255"/>
      <c r="AM100" s="255"/>
      <c r="AN100" s="164" t="str">
        <f t="shared" si="22"/>
        <v>-</v>
      </c>
      <c r="AO100" s="255"/>
      <c r="AP100" s="255"/>
      <c r="AQ100" s="255"/>
      <c r="AR100" s="268" t="str">
        <f t="shared" si="23"/>
        <v>-</v>
      </c>
      <c r="AS100" s="255"/>
      <c r="AT100" s="255"/>
      <c r="AU100" s="255"/>
      <c r="AV100" s="255"/>
      <c r="AW100" s="255"/>
      <c r="AX100" s="255"/>
      <c r="AY100" s="255"/>
      <c r="AZ100" s="255"/>
      <c r="BA100" s="255"/>
      <c r="BB100" s="255"/>
      <c r="BC100" s="255"/>
      <c r="BD100" s="255"/>
      <c r="BE100" s="255"/>
      <c r="BF100" s="255"/>
      <c r="BG100" s="255"/>
      <c r="BH100" s="255"/>
      <c r="BI100" s="255"/>
      <c r="BJ100" s="255"/>
      <c r="BK100" s="255"/>
      <c r="BL100" s="255"/>
      <c r="BM100" s="255"/>
      <c r="BN100" s="255"/>
      <c r="BO100" s="255"/>
      <c r="BP100" s="255"/>
      <c r="BQ100" s="255"/>
      <c r="BR100" s="258"/>
      <c r="BS100" s="259"/>
      <c r="BT100" s="255"/>
      <c r="BU100" s="255"/>
      <c r="BV100" s="255"/>
      <c r="BW100" s="255"/>
      <c r="BX100" s="255"/>
      <c r="BY100" s="255"/>
      <c r="BZ100" s="255"/>
      <c r="CA100" s="260" t="e">
        <v>#N/A</v>
      </c>
      <c r="CB100" s="260">
        <v>0</v>
      </c>
      <c r="CC100" s="260">
        <v>0</v>
      </c>
      <c r="CD100" s="261" t="s">
        <v>511</v>
      </c>
      <c r="CE100" s="261" t="s">
        <v>512</v>
      </c>
      <c r="CF100" s="261" t="s">
        <v>512</v>
      </c>
      <c r="CG100" s="261" t="s">
        <v>512</v>
      </c>
      <c r="CH100" s="262">
        <f t="shared" si="24"/>
        <v>0</v>
      </c>
      <c r="CI100" s="262">
        <f t="shared" si="25"/>
        <v>0</v>
      </c>
      <c r="CJ100" s="262">
        <f t="shared" si="26"/>
        <v>0</v>
      </c>
      <c r="CK100" s="262">
        <f t="shared" si="27"/>
        <v>0</v>
      </c>
      <c r="CL100" s="262">
        <f t="shared" si="28"/>
        <v>0</v>
      </c>
      <c r="CM100" s="262">
        <f t="shared" si="29"/>
        <v>0</v>
      </c>
      <c r="CN100" s="262">
        <f t="shared" si="30"/>
        <v>0</v>
      </c>
      <c r="CO100" s="259"/>
      <c r="CP100" s="263"/>
      <c r="CQ100" s="264"/>
      <c r="CR100" s="264"/>
      <c r="CS100" s="264"/>
      <c r="CT100" s="174" t="str">
        <f t="shared" si="31"/>
        <v>-</v>
      </c>
      <c r="CU100" s="264"/>
      <c r="CV100" s="264"/>
      <c r="CW100" s="264"/>
      <c r="CX100" s="269" t="str">
        <f t="shared" si="32"/>
        <v>-</v>
      </c>
    </row>
    <row r="101" spans="1:102" s="122" customFormat="1" ht="34.5">
      <c r="A101" s="254"/>
      <c r="B101" s="255"/>
      <c r="C101" s="255"/>
      <c r="D101" s="255"/>
      <c r="E101" s="256"/>
      <c r="F101" s="256"/>
      <c r="G101" s="255"/>
      <c r="H101" s="255"/>
      <c r="I101" s="255"/>
      <c r="J101" s="255"/>
      <c r="K101" s="255"/>
      <c r="L101" s="255"/>
      <c r="M101" s="256"/>
      <c r="N101" s="255"/>
      <c r="O101" s="255"/>
      <c r="P101" s="255"/>
      <c r="Q101" s="255"/>
      <c r="R101" s="255"/>
      <c r="S101" s="255"/>
      <c r="T101" s="255"/>
      <c r="U101" s="255"/>
      <c r="V101" s="255"/>
      <c r="W101" s="255"/>
      <c r="X101" s="255"/>
      <c r="Y101" s="255"/>
      <c r="Z101" s="255"/>
      <c r="AA101" s="254"/>
      <c r="AB101" s="255"/>
      <c r="AC101" s="255"/>
      <c r="AD101" s="255"/>
      <c r="AE101" s="254"/>
      <c r="AF101" s="254"/>
      <c r="AG101" s="256"/>
      <c r="AH101" s="255"/>
      <c r="AI101" s="256"/>
      <c r="AJ101" s="257"/>
      <c r="AK101" s="255"/>
      <c r="AL101" s="255"/>
      <c r="AM101" s="255"/>
      <c r="AN101" s="164" t="str">
        <f t="shared" si="22"/>
        <v>-</v>
      </c>
      <c r="AO101" s="255"/>
      <c r="AP101" s="255"/>
      <c r="AQ101" s="255"/>
      <c r="AR101" s="268" t="str">
        <f t="shared" si="23"/>
        <v>-</v>
      </c>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8"/>
      <c r="BS101" s="259"/>
      <c r="BT101" s="255"/>
      <c r="BU101" s="255"/>
      <c r="BV101" s="255"/>
      <c r="BW101" s="255"/>
      <c r="BX101" s="255"/>
      <c r="BY101" s="255"/>
      <c r="BZ101" s="255"/>
      <c r="CA101" s="260" t="e">
        <v>#N/A</v>
      </c>
      <c r="CB101" s="260">
        <v>0</v>
      </c>
      <c r="CC101" s="260">
        <v>0</v>
      </c>
      <c r="CD101" s="261" t="s">
        <v>511</v>
      </c>
      <c r="CE101" s="261" t="s">
        <v>512</v>
      </c>
      <c r="CF101" s="261" t="s">
        <v>512</v>
      </c>
      <c r="CG101" s="261" t="s">
        <v>512</v>
      </c>
      <c r="CH101" s="262">
        <f t="shared" si="24"/>
        <v>0</v>
      </c>
      <c r="CI101" s="262">
        <f t="shared" si="25"/>
        <v>0</v>
      </c>
      <c r="CJ101" s="262">
        <f t="shared" si="26"/>
        <v>0</v>
      </c>
      <c r="CK101" s="262">
        <f t="shared" si="27"/>
        <v>0</v>
      </c>
      <c r="CL101" s="262">
        <f t="shared" si="28"/>
        <v>0</v>
      </c>
      <c r="CM101" s="262">
        <f t="shared" si="29"/>
        <v>0</v>
      </c>
      <c r="CN101" s="262">
        <f t="shared" si="30"/>
        <v>0</v>
      </c>
      <c r="CO101" s="259"/>
      <c r="CP101" s="263"/>
      <c r="CQ101" s="264"/>
      <c r="CR101" s="264"/>
      <c r="CS101" s="264"/>
      <c r="CT101" s="174" t="str">
        <f t="shared" si="31"/>
        <v>-</v>
      </c>
      <c r="CU101" s="264"/>
      <c r="CV101" s="264"/>
      <c r="CW101" s="264"/>
      <c r="CX101" s="269" t="str">
        <f t="shared" si="32"/>
        <v>-</v>
      </c>
    </row>
    <row r="102" spans="1:102" s="122" customFormat="1" ht="34.5">
      <c r="A102" s="254"/>
      <c r="B102" s="255"/>
      <c r="C102" s="255"/>
      <c r="D102" s="255"/>
      <c r="E102" s="256"/>
      <c r="F102" s="256"/>
      <c r="G102" s="255"/>
      <c r="H102" s="255"/>
      <c r="I102" s="255"/>
      <c r="J102" s="255"/>
      <c r="K102" s="255"/>
      <c r="L102" s="255"/>
      <c r="M102" s="256"/>
      <c r="N102" s="255"/>
      <c r="O102" s="255"/>
      <c r="P102" s="255"/>
      <c r="Q102" s="255"/>
      <c r="R102" s="255"/>
      <c r="S102" s="255"/>
      <c r="T102" s="255"/>
      <c r="U102" s="255"/>
      <c r="V102" s="255"/>
      <c r="W102" s="255"/>
      <c r="X102" s="255"/>
      <c r="Y102" s="255"/>
      <c r="Z102" s="255"/>
      <c r="AA102" s="254"/>
      <c r="AB102" s="255"/>
      <c r="AC102" s="255"/>
      <c r="AD102" s="255"/>
      <c r="AE102" s="254"/>
      <c r="AF102" s="254"/>
      <c r="AG102" s="256"/>
      <c r="AH102" s="255"/>
      <c r="AI102" s="256"/>
      <c r="AJ102" s="257"/>
      <c r="AK102" s="255"/>
      <c r="AL102" s="255"/>
      <c r="AM102" s="255"/>
      <c r="AN102" s="164" t="str">
        <f t="shared" si="22"/>
        <v>-</v>
      </c>
      <c r="AO102" s="255"/>
      <c r="AP102" s="255"/>
      <c r="AQ102" s="255"/>
      <c r="AR102" s="268" t="str">
        <f t="shared" si="23"/>
        <v>-</v>
      </c>
      <c r="AS102" s="255"/>
      <c r="AT102" s="255"/>
      <c r="AU102" s="255"/>
      <c r="AV102" s="255"/>
      <c r="AW102" s="255"/>
      <c r="AX102" s="255"/>
      <c r="AY102" s="255"/>
      <c r="AZ102" s="255"/>
      <c r="BA102" s="255"/>
      <c r="BB102" s="255"/>
      <c r="BC102" s="255"/>
      <c r="BD102" s="255"/>
      <c r="BE102" s="255"/>
      <c r="BF102" s="255"/>
      <c r="BG102" s="255"/>
      <c r="BH102" s="255"/>
      <c r="BI102" s="255"/>
      <c r="BJ102" s="255"/>
      <c r="BK102" s="255"/>
      <c r="BL102" s="255"/>
      <c r="BM102" s="255"/>
      <c r="BN102" s="255"/>
      <c r="BO102" s="255"/>
      <c r="BP102" s="255"/>
      <c r="BQ102" s="255"/>
      <c r="BR102" s="258"/>
      <c r="BS102" s="259"/>
      <c r="BT102" s="255"/>
      <c r="BU102" s="255"/>
      <c r="BV102" s="255"/>
      <c r="BW102" s="255"/>
      <c r="BX102" s="255"/>
      <c r="BY102" s="255"/>
      <c r="BZ102" s="255"/>
      <c r="CA102" s="260" t="e">
        <v>#N/A</v>
      </c>
      <c r="CB102" s="260">
        <v>0</v>
      </c>
      <c r="CC102" s="260">
        <v>0</v>
      </c>
      <c r="CD102" s="261" t="s">
        <v>511</v>
      </c>
      <c r="CE102" s="261" t="s">
        <v>512</v>
      </c>
      <c r="CF102" s="261" t="s">
        <v>512</v>
      </c>
      <c r="CG102" s="261" t="s">
        <v>512</v>
      </c>
      <c r="CH102" s="262">
        <f t="shared" si="24"/>
        <v>0</v>
      </c>
      <c r="CI102" s="262">
        <f t="shared" si="25"/>
        <v>0</v>
      </c>
      <c r="CJ102" s="262">
        <f t="shared" si="26"/>
        <v>0</v>
      </c>
      <c r="CK102" s="262">
        <f t="shared" si="27"/>
        <v>0</v>
      </c>
      <c r="CL102" s="262">
        <f t="shared" si="28"/>
        <v>0</v>
      </c>
      <c r="CM102" s="262">
        <f t="shared" si="29"/>
        <v>0</v>
      </c>
      <c r="CN102" s="262">
        <f t="shared" si="30"/>
        <v>0</v>
      </c>
      <c r="CO102" s="259"/>
      <c r="CP102" s="263"/>
      <c r="CQ102" s="264"/>
      <c r="CR102" s="264"/>
      <c r="CS102" s="264"/>
      <c r="CT102" s="174" t="str">
        <f t="shared" si="31"/>
        <v>-</v>
      </c>
      <c r="CU102" s="264"/>
      <c r="CV102" s="264"/>
      <c r="CW102" s="264"/>
      <c r="CX102" s="269" t="str">
        <f t="shared" si="32"/>
        <v>-</v>
      </c>
    </row>
    <row r="103" spans="1:102" s="122" customFormat="1" ht="34.5">
      <c r="A103" s="254"/>
      <c r="B103" s="255"/>
      <c r="C103" s="255"/>
      <c r="D103" s="255"/>
      <c r="E103" s="256"/>
      <c r="F103" s="256"/>
      <c r="G103" s="255"/>
      <c r="H103" s="255"/>
      <c r="I103" s="255"/>
      <c r="J103" s="255"/>
      <c r="K103" s="255"/>
      <c r="L103" s="255"/>
      <c r="M103" s="256"/>
      <c r="N103" s="255"/>
      <c r="O103" s="255"/>
      <c r="P103" s="255"/>
      <c r="Q103" s="255"/>
      <c r="R103" s="255"/>
      <c r="S103" s="255"/>
      <c r="T103" s="255"/>
      <c r="U103" s="255"/>
      <c r="V103" s="255"/>
      <c r="W103" s="255"/>
      <c r="X103" s="255"/>
      <c r="Y103" s="255"/>
      <c r="Z103" s="255"/>
      <c r="AA103" s="254"/>
      <c r="AB103" s="255"/>
      <c r="AC103" s="255"/>
      <c r="AD103" s="255"/>
      <c r="AE103" s="254"/>
      <c r="AF103" s="254"/>
      <c r="AG103" s="256"/>
      <c r="AH103" s="255"/>
      <c r="AI103" s="256"/>
      <c r="AJ103" s="257"/>
      <c r="AK103" s="255"/>
      <c r="AL103" s="255"/>
      <c r="AM103" s="255"/>
      <c r="AN103" s="164" t="str">
        <f t="shared" ref="AN103:AN106" si="33">IF(AND(AK103=0, AL103=0, AM103=0), "-", IF(AND(AK103=0,AM103=0),(AJ103*AL103),(AJ103*(((AK103)+(AL103*4)+(AM103))/6))))</f>
        <v>-</v>
      </c>
      <c r="AO103" s="255"/>
      <c r="AP103" s="255"/>
      <c r="AQ103" s="255"/>
      <c r="AR103" s="268" t="str">
        <f t="shared" ref="AR103:AR106" si="34">IF(AND(AO103=0, AP103=0, AQ103=0), "-", IF(AND(AO103=0,AQ103=0),(AJ103*AP103),(AJ103*(((AO103)+(AP103*4)+(AQ103))/6))))</f>
        <v>-</v>
      </c>
      <c r="AS103" s="255"/>
      <c r="AT103" s="255"/>
      <c r="AU103" s="255"/>
      <c r="AV103" s="255"/>
      <c r="AW103" s="255"/>
      <c r="AX103" s="255"/>
      <c r="AY103" s="255"/>
      <c r="AZ103" s="255"/>
      <c r="BA103" s="255"/>
      <c r="BB103" s="255"/>
      <c r="BC103" s="255"/>
      <c r="BD103" s="255"/>
      <c r="BE103" s="255"/>
      <c r="BF103" s="255"/>
      <c r="BG103" s="255"/>
      <c r="BH103" s="255"/>
      <c r="BI103" s="255"/>
      <c r="BJ103" s="255"/>
      <c r="BK103" s="255"/>
      <c r="BL103" s="255"/>
      <c r="BM103" s="255"/>
      <c r="BN103" s="255"/>
      <c r="BO103" s="255"/>
      <c r="BP103" s="255"/>
      <c r="BQ103" s="255"/>
      <c r="BR103" s="258"/>
      <c r="BS103" s="259"/>
      <c r="BT103" s="255"/>
      <c r="BU103" s="255"/>
      <c r="BV103" s="255"/>
      <c r="BW103" s="255"/>
      <c r="BX103" s="255"/>
      <c r="BY103" s="255"/>
      <c r="BZ103" s="255"/>
      <c r="CA103" s="260" t="e">
        <v>#N/A</v>
      </c>
      <c r="CB103" s="260">
        <v>0</v>
      </c>
      <c r="CC103" s="260">
        <v>0</v>
      </c>
      <c r="CD103" s="261" t="s">
        <v>511</v>
      </c>
      <c r="CE103" s="261" t="s">
        <v>512</v>
      </c>
      <c r="CF103" s="261" t="s">
        <v>512</v>
      </c>
      <c r="CG103" s="261" t="s">
        <v>512</v>
      </c>
      <c r="CH103" s="262">
        <f t="shared" si="24"/>
        <v>0</v>
      </c>
      <c r="CI103" s="262">
        <f t="shared" si="25"/>
        <v>0</v>
      </c>
      <c r="CJ103" s="262">
        <f t="shared" si="26"/>
        <v>0</v>
      </c>
      <c r="CK103" s="262">
        <f t="shared" si="27"/>
        <v>0</v>
      </c>
      <c r="CL103" s="262">
        <f t="shared" si="28"/>
        <v>0</v>
      </c>
      <c r="CM103" s="262">
        <f t="shared" si="29"/>
        <v>0</v>
      </c>
      <c r="CN103" s="262">
        <f t="shared" si="30"/>
        <v>0</v>
      </c>
      <c r="CO103" s="259"/>
      <c r="CP103" s="263"/>
      <c r="CQ103" s="264"/>
      <c r="CR103" s="264"/>
      <c r="CS103" s="264"/>
      <c r="CT103" s="174" t="str">
        <f t="shared" ref="CT103:CT106" si="35">IF(AND(CQ103=0, CR103=0, CS103=0), "-", IF(AND(CQ103=0,CS103=0),(CP103*CR103),(CP103*(((CQ103)+(CR103*4)+(CS103))/6))))</f>
        <v>-</v>
      </c>
      <c r="CU103" s="264"/>
      <c r="CV103" s="264"/>
      <c r="CW103" s="264"/>
      <c r="CX103" s="269" t="str">
        <f t="shared" ref="CX103:CX106" si="36">IF(AND(CU103=0, CV103=0, CW103=0), "-", IF(AND(CU103=0,CW103=0),(CP103*CV103),(CP103*(((CU103)+(CV103*4)+(CW103))/6))))</f>
        <v>-</v>
      </c>
    </row>
    <row r="104" spans="1:102" s="122" customFormat="1" ht="34.5">
      <c r="A104" s="254"/>
      <c r="B104" s="255"/>
      <c r="C104" s="255"/>
      <c r="D104" s="255"/>
      <c r="E104" s="256"/>
      <c r="F104" s="256"/>
      <c r="G104" s="255"/>
      <c r="H104" s="255"/>
      <c r="I104" s="255"/>
      <c r="J104" s="255"/>
      <c r="K104" s="255"/>
      <c r="L104" s="255"/>
      <c r="M104" s="256"/>
      <c r="N104" s="255"/>
      <c r="O104" s="255"/>
      <c r="P104" s="255"/>
      <c r="Q104" s="255"/>
      <c r="R104" s="255"/>
      <c r="S104" s="255"/>
      <c r="T104" s="255"/>
      <c r="U104" s="255"/>
      <c r="V104" s="255"/>
      <c r="W104" s="255"/>
      <c r="X104" s="255"/>
      <c r="Y104" s="255"/>
      <c r="Z104" s="255"/>
      <c r="AA104" s="254"/>
      <c r="AB104" s="255"/>
      <c r="AC104" s="255"/>
      <c r="AD104" s="255"/>
      <c r="AE104" s="254"/>
      <c r="AF104" s="254"/>
      <c r="AG104" s="256"/>
      <c r="AH104" s="255"/>
      <c r="AI104" s="256"/>
      <c r="AJ104" s="257"/>
      <c r="AK104" s="255"/>
      <c r="AL104" s="255"/>
      <c r="AM104" s="255"/>
      <c r="AN104" s="164" t="str">
        <f t="shared" si="33"/>
        <v>-</v>
      </c>
      <c r="AO104" s="255"/>
      <c r="AP104" s="255"/>
      <c r="AQ104" s="255"/>
      <c r="AR104" s="268" t="str">
        <f t="shared" si="34"/>
        <v>-</v>
      </c>
      <c r="AS104" s="255"/>
      <c r="AT104" s="255"/>
      <c r="AU104" s="255"/>
      <c r="AV104" s="255"/>
      <c r="AW104" s="255"/>
      <c r="AX104" s="255"/>
      <c r="AY104" s="255"/>
      <c r="AZ104" s="255"/>
      <c r="BA104" s="255"/>
      <c r="BB104" s="255"/>
      <c r="BC104" s="255"/>
      <c r="BD104" s="255"/>
      <c r="BE104" s="255"/>
      <c r="BF104" s="255"/>
      <c r="BG104" s="255"/>
      <c r="BH104" s="255"/>
      <c r="BI104" s="255"/>
      <c r="BJ104" s="255"/>
      <c r="BK104" s="255"/>
      <c r="BL104" s="255"/>
      <c r="BM104" s="255"/>
      <c r="BN104" s="255"/>
      <c r="BO104" s="255"/>
      <c r="BP104" s="255"/>
      <c r="BQ104" s="255"/>
      <c r="BR104" s="258"/>
      <c r="BS104" s="259"/>
      <c r="BT104" s="255"/>
      <c r="BU104" s="255"/>
      <c r="BV104" s="255"/>
      <c r="BW104" s="255"/>
      <c r="BX104" s="255"/>
      <c r="BY104" s="255"/>
      <c r="BZ104" s="255"/>
      <c r="CA104" s="260" t="e">
        <v>#N/A</v>
      </c>
      <c r="CB104" s="260">
        <v>0</v>
      </c>
      <c r="CC104" s="260">
        <v>0</v>
      </c>
      <c r="CD104" s="261" t="s">
        <v>511</v>
      </c>
      <c r="CE104" s="261" t="s">
        <v>512</v>
      </c>
      <c r="CF104" s="261" t="s">
        <v>512</v>
      </c>
      <c r="CG104" s="261" t="s">
        <v>512</v>
      </c>
      <c r="CH104" s="262">
        <f t="shared" si="24"/>
        <v>0</v>
      </c>
      <c r="CI104" s="262">
        <f t="shared" si="25"/>
        <v>0</v>
      </c>
      <c r="CJ104" s="262">
        <f t="shared" si="26"/>
        <v>0</v>
      </c>
      <c r="CK104" s="262">
        <f t="shared" si="27"/>
        <v>0</v>
      </c>
      <c r="CL104" s="262">
        <f t="shared" si="28"/>
        <v>0</v>
      </c>
      <c r="CM104" s="262">
        <f t="shared" si="29"/>
        <v>0</v>
      </c>
      <c r="CN104" s="262">
        <f t="shared" si="30"/>
        <v>0</v>
      </c>
      <c r="CO104" s="259"/>
      <c r="CP104" s="263"/>
      <c r="CQ104" s="264"/>
      <c r="CR104" s="264"/>
      <c r="CS104" s="264"/>
      <c r="CT104" s="174" t="str">
        <f t="shared" si="35"/>
        <v>-</v>
      </c>
      <c r="CU104" s="264"/>
      <c r="CV104" s="264"/>
      <c r="CW104" s="264"/>
      <c r="CX104" s="269" t="str">
        <f t="shared" si="36"/>
        <v>-</v>
      </c>
    </row>
    <row r="105" spans="1:102" s="122" customFormat="1" ht="34.5">
      <c r="A105" s="254"/>
      <c r="B105" s="255"/>
      <c r="C105" s="255"/>
      <c r="D105" s="255"/>
      <c r="E105" s="256"/>
      <c r="F105" s="256"/>
      <c r="G105" s="255"/>
      <c r="H105" s="255"/>
      <c r="I105" s="255"/>
      <c r="J105" s="255"/>
      <c r="K105" s="255"/>
      <c r="L105" s="255"/>
      <c r="M105" s="256"/>
      <c r="N105" s="255"/>
      <c r="O105" s="255"/>
      <c r="P105" s="255"/>
      <c r="Q105" s="255"/>
      <c r="R105" s="255"/>
      <c r="S105" s="255"/>
      <c r="T105" s="255"/>
      <c r="U105" s="255"/>
      <c r="V105" s="255"/>
      <c r="W105" s="255"/>
      <c r="X105" s="255"/>
      <c r="Y105" s="255"/>
      <c r="Z105" s="255"/>
      <c r="AA105" s="254"/>
      <c r="AB105" s="255"/>
      <c r="AC105" s="255"/>
      <c r="AD105" s="255"/>
      <c r="AE105" s="254"/>
      <c r="AF105" s="254"/>
      <c r="AG105" s="256"/>
      <c r="AH105" s="255"/>
      <c r="AI105" s="256"/>
      <c r="AJ105" s="257"/>
      <c r="AK105" s="255"/>
      <c r="AL105" s="255"/>
      <c r="AM105" s="255"/>
      <c r="AN105" s="164" t="str">
        <f t="shared" si="33"/>
        <v>-</v>
      </c>
      <c r="AO105" s="255"/>
      <c r="AP105" s="255"/>
      <c r="AQ105" s="255"/>
      <c r="AR105" s="268" t="str">
        <f t="shared" si="34"/>
        <v>-</v>
      </c>
      <c r="AS105" s="255"/>
      <c r="AT105" s="255"/>
      <c r="AU105" s="255"/>
      <c r="AV105" s="255"/>
      <c r="AW105" s="255"/>
      <c r="AX105" s="255"/>
      <c r="AY105" s="255"/>
      <c r="AZ105" s="255"/>
      <c r="BA105" s="255"/>
      <c r="BB105" s="255"/>
      <c r="BC105" s="255"/>
      <c r="BD105" s="255"/>
      <c r="BE105" s="255"/>
      <c r="BF105" s="255"/>
      <c r="BG105" s="255"/>
      <c r="BH105" s="255"/>
      <c r="BI105" s="255"/>
      <c r="BJ105" s="255"/>
      <c r="BK105" s="255"/>
      <c r="BL105" s="255"/>
      <c r="BM105" s="255"/>
      <c r="BN105" s="255"/>
      <c r="BO105" s="255"/>
      <c r="BP105" s="255"/>
      <c r="BQ105" s="255"/>
      <c r="BR105" s="258"/>
      <c r="BS105" s="259"/>
      <c r="BT105" s="255"/>
      <c r="BU105" s="255"/>
      <c r="BV105" s="255"/>
      <c r="BW105" s="255"/>
      <c r="BX105" s="255"/>
      <c r="BY105" s="255"/>
      <c r="BZ105" s="255"/>
      <c r="CA105" s="260" t="e">
        <v>#N/A</v>
      </c>
      <c r="CB105" s="260">
        <v>0</v>
      </c>
      <c r="CC105" s="260">
        <v>0</v>
      </c>
      <c r="CD105" s="261" t="s">
        <v>511</v>
      </c>
      <c r="CE105" s="261" t="s">
        <v>512</v>
      </c>
      <c r="CF105" s="261" t="s">
        <v>512</v>
      </c>
      <c r="CG105" s="261" t="s">
        <v>512</v>
      </c>
      <c r="CH105" s="262">
        <f t="shared" si="24"/>
        <v>0</v>
      </c>
      <c r="CI105" s="262">
        <f t="shared" si="25"/>
        <v>0</v>
      </c>
      <c r="CJ105" s="262">
        <f t="shared" si="26"/>
        <v>0</v>
      </c>
      <c r="CK105" s="262">
        <f t="shared" si="27"/>
        <v>0</v>
      </c>
      <c r="CL105" s="262">
        <f t="shared" si="28"/>
        <v>0</v>
      </c>
      <c r="CM105" s="262">
        <f t="shared" si="29"/>
        <v>0</v>
      </c>
      <c r="CN105" s="262">
        <f t="shared" si="30"/>
        <v>0</v>
      </c>
      <c r="CO105" s="259"/>
      <c r="CP105" s="263"/>
      <c r="CQ105" s="264"/>
      <c r="CR105" s="264"/>
      <c r="CS105" s="264"/>
      <c r="CT105" s="174" t="str">
        <f t="shared" si="35"/>
        <v>-</v>
      </c>
      <c r="CU105" s="264"/>
      <c r="CV105" s="264"/>
      <c r="CW105" s="264"/>
      <c r="CX105" s="269" t="str">
        <f t="shared" si="36"/>
        <v>-</v>
      </c>
    </row>
    <row r="106" spans="1:102" s="122" customFormat="1" ht="34.5">
      <c r="A106" s="254"/>
      <c r="B106" s="255"/>
      <c r="C106" s="255"/>
      <c r="D106" s="255"/>
      <c r="E106" s="256"/>
      <c r="F106" s="256"/>
      <c r="G106" s="255"/>
      <c r="H106" s="255"/>
      <c r="I106" s="255"/>
      <c r="J106" s="255"/>
      <c r="K106" s="255"/>
      <c r="L106" s="255"/>
      <c r="M106" s="256"/>
      <c r="N106" s="255"/>
      <c r="O106" s="255"/>
      <c r="P106" s="255"/>
      <c r="Q106" s="255"/>
      <c r="R106" s="255"/>
      <c r="S106" s="255"/>
      <c r="T106" s="255"/>
      <c r="U106" s="255"/>
      <c r="V106" s="255"/>
      <c r="W106" s="255"/>
      <c r="X106" s="255"/>
      <c r="Y106" s="255"/>
      <c r="Z106" s="255"/>
      <c r="AA106" s="254"/>
      <c r="AB106" s="255"/>
      <c r="AC106" s="255"/>
      <c r="AD106" s="255"/>
      <c r="AE106" s="254"/>
      <c r="AF106" s="254"/>
      <c r="AG106" s="256"/>
      <c r="AH106" s="255"/>
      <c r="AI106" s="256"/>
      <c r="AJ106" s="257"/>
      <c r="AK106" s="255"/>
      <c r="AL106" s="255"/>
      <c r="AM106" s="255"/>
      <c r="AN106" s="164" t="str">
        <f t="shared" si="33"/>
        <v>-</v>
      </c>
      <c r="AO106" s="255"/>
      <c r="AP106" s="255"/>
      <c r="AQ106" s="255"/>
      <c r="AR106" s="268" t="str">
        <f t="shared" si="34"/>
        <v>-</v>
      </c>
      <c r="AS106" s="255"/>
      <c r="AT106" s="255"/>
      <c r="AU106" s="255"/>
      <c r="AV106" s="255"/>
      <c r="AW106" s="255"/>
      <c r="AX106" s="255"/>
      <c r="AY106" s="255"/>
      <c r="AZ106" s="255"/>
      <c r="BA106" s="255"/>
      <c r="BB106" s="255"/>
      <c r="BC106" s="255"/>
      <c r="BD106" s="255"/>
      <c r="BE106" s="255"/>
      <c r="BF106" s="255"/>
      <c r="BG106" s="255"/>
      <c r="BH106" s="255"/>
      <c r="BI106" s="255"/>
      <c r="BJ106" s="255"/>
      <c r="BK106" s="255"/>
      <c r="BL106" s="255"/>
      <c r="BM106" s="255"/>
      <c r="BN106" s="255"/>
      <c r="BO106" s="255"/>
      <c r="BP106" s="255"/>
      <c r="BQ106" s="255"/>
      <c r="BR106" s="258"/>
      <c r="BS106" s="259"/>
      <c r="BT106" s="255"/>
      <c r="BU106" s="255"/>
      <c r="BV106" s="255"/>
      <c r="BW106" s="255"/>
      <c r="BX106" s="255"/>
      <c r="BY106" s="255"/>
      <c r="BZ106" s="255"/>
      <c r="CA106" s="260" t="e">
        <v>#N/A</v>
      </c>
      <c r="CB106" s="260">
        <v>0</v>
      </c>
      <c r="CC106" s="260">
        <v>0</v>
      </c>
      <c r="CD106" s="261" t="s">
        <v>511</v>
      </c>
      <c r="CE106" s="261" t="s">
        <v>512</v>
      </c>
      <c r="CF106" s="261" t="s">
        <v>512</v>
      </c>
      <c r="CG106" s="261" t="s">
        <v>512</v>
      </c>
      <c r="CH106" s="262">
        <f t="shared" si="24"/>
        <v>0</v>
      </c>
      <c r="CI106" s="262">
        <f t="shared" si="25"/>
        <v>0</v>
      </c>
      <c r="CJ106" s="262">
        <f t="shared" si="26"/>
        <v>0</v>
      </c>
      <c r="CK106" s="262">
        <f t="shared" si="27"/>
        <v>0</v>
      </c>
      <c r="CL106" s="262">
        <f t="shared" si="28"/>
        <v>0</v>
      </c>
      <c r="CM106" s="262">
        <f t="shared" si="29"/>
        <v>0</v>
      </c>
      <c r="CN106" s="262">
        <f t="shared" si="30"/>
        <v>0</v>
      </c>
      <c r="CO106" s="259"/>
      <c r="CP106" s="263"/>
      <c r="CQ106" s="264"/>
      <c r="CR106" s="264"/>
      <c r="CS106" s="264"/>
      <c r="CT106" s="174" t="str">
        <f t="shared" si="35"/>
        <v>-</v>
      </c>
      <c r="CU106" s="264"/>
      <c r="CV106" s="264"/>
      <c r="CW106" s="264"/>
      <c r="CX106" s="269" t="str">
        <f t="shared" si="36"/>
        <v>-</v>
      </c>
    </row>
    <row r="107" spans="1:102" s="122" customFormat="1">
      <c r="E107" s="146"/>
      <c r="F107" s="146"/>
      <c r="M107" s="146"/>
    </row>
    <row r="108" spans="1:102" s="122" customFormat="1">
      <c r="E108" s="146"/>
      <c r="F108" s="146"/>
      <c r="M108" s="146"/>
    </row>
    <row r="111" spans="1:102" s="116" customFormat="1" ht="65.25" customHeight="1">
      <c r="A111" s="103" t="s">
        <v>412</v>
      </c>
      <c r="B111" s="108" t="s">
        <v>515</v>
      </c>
      <c r="C111" s="108" t="s">
        <v>427</v>
      </c>
      <c r="D111" s="108" t="s">
        <v>428</v>
      </c>
      <c r="E111" s="107" t="s">
        <v>436</v>
      </c>
      <c r="F111" s="107" t="s">
        <v>294</v>
      </c>
      <c r="G111" s="107" t="s">
        <v>437</v>
      </c>
      <c r="H111" s="156" t="s">
        <v>440</v>
      </c>
      <c r="I111" s="165" t="s">
        <v>443</v>
      </c>
      <c r="J111" s="107" t="s">
        <v>445</v>
      </c>
      <c r="K111" s="160" t="s">
        <v>447</v>
      </c>
      <c r="L111" s="107" t="s">
        <v>449</v>
      </c>
      <c r="M111" s="168" t="s">
        <v>451</v>
      </c>
      <c r="N111" s="109" t="s">
        <v>469</v>
      </c>
      <c r="O111" s="110" t="s">
        <v>472</v>
      </c>
      <c r="P111" s="110" t="s">
        <v>473</v>
      </c>
      <c r="Q111" s="171" t="s">
        <v>474</v>
      </c>
      <c r="R111" s="111" t="s">
        <v>475</v>
      </c>
      <c r="S111" s="116" t="s">
        <v>476</v>
      </c>
      <c r="T111" s="172" t="s">
        <v>498</v>
      </c>
      <c r="U111" s="156" t="s">
        <v>500</v>
      </c>
      <c r="V111" s="160" t="s">
        <v>502</v>
      </c>
      <c r="W111" s="156" t="s">
        <v>504</v>
      </c>
      <c r="X111" s="168" t="s">
        <v>506</v>
      </c>
    </row>
    <row r="112" spans="1:102" s="122" customFormat="1" ht="34.5">
      <c r="A112" s="254">
        <v>1</v>
      </c>
      <c r="B112" s="255"/>
      <c r="C112" s="255"/>
      <c r="D112" s="255"/>
      <c r="E112" s="256"/>
      <c r="F112" s="256"/>
      <c r="G112" s="255"/>
      <c r="H112" s="255"/>
      <c r="I112" s="255"/>
      <c r="J112" s="255"/>
      <c r="K112" s="255"/>
      <c r="L112" s="255"/>
      <c r="M112" s="256"/>
      <c r="N112" s="255"/>
      <c r="O112" s="255"/>
      <c r="P112" s="255"/>
      <c r="Q112" s="319"/>
      <c r="R112" s="255"/>
      <c r="S112" s="255"/>
      <c r="T112" s="255"/>
      <c r="U112" s="255"/>
      <c r="V112" s="255"/>
      <c r="W112" s="255"/>
      <c r="X112" s="255"/>
      <c r="Y112" s="255"/>
      <c r="Z112" s="255"/>
      <c r="AA112" s="254"/>
      <c r="AB112" s="319"/>
      <c r="AC112" s="319"/>
      <c r="AD112" s="319"/>
      <c r="AE112" s="254"/>
      <c r="AF112" s="256"/>
      <c r="AG112" s="256"/>
      <c r="AH112" s="255"/>
      <c r="AI112" s="256"/>
      <c r="AJ112" s="257"/>
      <c r="AK112" s="255"/>
      <c r="AL112" s="255"/>
      <c r="AM112" s="255"/>
      <c r="AN112" s="164" t="str">
        <f t="shared" ref="AN112:AN143" si="37">IF(AND(AK112=0, AL112=0, AM112=0), "-", IF(AND(AK112=0,AM112=0),(AJ112*AL112),(AJ112*(((AK112)+(AL112*4)+(AM112))/6))))</f>
        <v>-</v>
      </c>
      <c r="AO112" s="255"/>
      <c r="AP112" s="255"/>
      <c r="AQ112" s="255"/>
      <c r="AR112" s="268" t="str">
        <f t="shared" ref="AR112:AR143" si="38">IF(AND(AO112=0, AP112=0, AQ112=0), "-", IF(AND(AO112=0,AQ112=0),(AJ112*AP112),(AJ112*(((AO112)+(AP112*4)+(AQ112))/6))))</f>
        <v>-</v>
      </c>
      <c r="AS112" s="255"/>
      <c r="AT112" s="255"/>
      <c r="AU112" s="255"/>
      <c r="AV112" s="255"/>
      <c r="AW112" s="255"/>
      <c r="AX112" s="255"/>
      <c r="AY112" s="255"/>
      <c r="AZ112" s="255"/>
      <c r="BA112" s="255"/>
      <c r="BB112" s="255"/>
      <c r="BC112" s="255"/>
      <c r="BD112" s="255"/>
      <c r="BE112" s="255"/>
      <c r="BF112" s="255"/>
      <c r="BG112" s="255"/>
      <c r="BH112" s="255"/>
      <c r="BI112" s="255"/>
      <c r="BJ112" s="255"/>
      <c r="BK112" s="255"/>
      <c r="BL112" s="319"/>
      <c r="BM112" s="255"/>
      <c r="BN112" s="255"/>
      <c r="BO112" s="319"/>
      <c r="BP112" s="319"/>
      <c r="BQ112" s="319"/>
      <c r="BR112" s="258"/>
      <c r="BS112" s="259"/>
      <c r="BT112" s="255"/>
      <c r="BU112" s="255"/>
      <c r="BV112" s="255"/>
      <c r="BW112" s="255"/>
      <c r="BX112" s="255"/>
      <c r="BY112" s="255"/>
      <c r="BZ112" s="255"/>
      <c r="CA112" s="260" t="e">
        <v>#N/A</v>
      </c>
      <c r="CB112" s="260">
        <v>0</v>
      </c>
      <c r="CC112" s="260">
        <v>0</v>
      </c>
      <c r="CD112" s="261" t="s">
        <v>511</v>
      </c>
      <c r="CE112" s="261" t="s">
        <v>512</v>
      </c>
      <c r="CF112" s="261" t="s">
        <v>512</v>
      </c>
      <c r="CG112" s="261" t="s">
        <v>512</v>
      </c>
      <c r="CH112" s="262">
        <f t="shared" ref="CH112:CH143" si="39">BT112*BU112</f>
        <v>0</v>
      </c>
      <c r="CI112" s="262">
        <f t="shared" ref="CI112:CI143" si="40">BT112*BV112</f>
        <v>0</v>
      </c>
      <c r="CJ112" s="262">
        <f t="shared" ref="CJ112:CJ143" si="41">BT112*BW112</f>
        <v>0</v>
      </c>
      <c r="CK112" s="262">
        <f t="shared" ref="CK112:CK143" si="42">BT112*BX112</f>
        <v>0</v>
      </c>
      <c r="CL112" s="262">
        <f t="shared" ref="CL112:CL143" si="43">BT112*BY112</f>
        <v>0</v>
      </c>
      <c r="CM112" s="262">
        <f t="shared" ref="CM112:CM143" si="44">BT112*BZ112</f>
        <v>0</v>
      </c>
      <c r="CN112" s="262">
        <f t="shared" ref="CN112:CN143" si="45">BT112*(BU112+BV112+BW112+BX112+BY112+BZ112)</f>
        <v>0</v>
      </c>
      <c r="CO112" s="259"/>
      <c r="CP112" s="263"/>
      <c r="CQ112" s="264"/>
      <c r="CR112" s="264"/>
      <c r="CS112" s="264"/>
      <c r="CT112" s="174" t="str">
        <f t="shared" ref="CT112:CT143" si="46">IF(AND(CQ112=0, CR112=0, CS112=0), "-", IF(AND(CQ112=0,CS112=0),(CP112*CR112),(CP112*(((CQ112)+(CR112*4)+(CS112))/6))))</f>
        <v>-</v>
      </c>
      <c r="CU112" s="264"/>
      <c r="CV112" s="264"/>
      <c r="CW112" s="264"/>
      <c r="CX112" s="269" t="str">
        <f t="shared" ref="CX112:CX143" si="47">IF(AND(CU112=0, CV112=0, CW112=0), "-", IF(AND(CU112=0,CW112=0),(CP112*CV112),(CP112*(((CU112)+(CV112*4)+(CW112))/6))))</f>
        <v>-</v>
      </c>
    </row>
    <row r="113" spans="1:102" s="122" customFormat="1" ht="34.5">
      <c r="A113" s="254">
        <v>2</v>
      </c>
      <c r="B113" s="255"/>
      <c r="C113" s="255"/>
      <c r="D113" s="255"/>
      <c r="E113" s="256"/>
      <c r="F113" s="256"/>
      <c r="G113" s="255"/>
      <c r="H113" s="255"/>
      <c r="I113" s="255"/>
      <c r="J113" s="255"/>
      <c r="K113" s="255"/>
      <c r="L113" s="255"/>
      <c r="M113" s="256"/>
      <c r="N113" s="255"/>
      <c r="O113" s="255"/>
      <c r="P113" s="255"/>
      <c r="Q113" s="255"/>
      <c r="R113" s="255"/>
      <c r="S113" s="255"/>
      <c r="T113" s="255"/>
      <c r="U113" s="255"/>
      <c r="V113" s="255"/>
      <c r="W113" s="255"/>
      <c r="X113" s="255"/>
      <c r="Y113" s="255"/>
      <c r="Z113" s="255"/>
      <c r="AA113" s="254"/>
      <c r="AB113" s="255"/>
      <c r="AC113" s="255"/>
      <c r="AD113" s="255"/>
      <c r="AE113" s="254"/>
      <c r="AF113" s="256"/>
      <c r="AG113" s="256"/>
      <c r="AH113" s="255"/>
      <c r="AI113" s="256"/>
      <c r="AJ113" s="257"/>
      <c r="AK113" s="255"/>
      <c r="AL113" s="255"/>
      <c r="AM113" s="255"/>
      <c r="AN113" s="164" t="str">
        <f t="shared" si="37"/>
        <v>-</v>
      </c>
      <c r="AO113" s="255"/>
      <c r="AP113" s="255"/>
      <c r="AQ113" s="255"/>
      <c r="AR113" s="268" t="str">
        <f t="shared" si="38"/>
        <v>-</v>
      </c>
      <c r="AS113" s="255"/>
      <c r="AT113" s="255"/>
      <c r="AU113" s="255"/>
      <c r="AV113" s="255"/>
      <c r="AW113" s="255"/>
      <c r="AX113" s="255"/>
      <c r="AY113" s="255"/>
      <c r="AZ113" s="255"/>
      <c r="BA113" s="255"/>
      <c r="BB113" s="255"/>
      <c r="BC113" s="255"/>
      <c r="BD113" s="255"/>
      <c r="BE113" s="255"/>
      <c r="BF113" s="255"/>
      <c r="BG113" s="255"/>
      <c r="BH113" s="255"/>
      <c r="BI113" s="255"/>
      <c r="BJ113" s="255"/>
      <c r="BK113" s="255"/>
      <c r="BL113" s="255"/>
      <c r="BM113" s="255"/>
      <c r="BN113" s="255"/>
      <c r="BO113" s="255"/>
      <c r="BP113" s="255"/>
      <c r="BQ113" s="255"/>
      <c r="BR113" s="258"/>
      <c r="BS113" s="259"/>
      <c r="BT113" s="255"/>
      <c r="BU113" s="255"/>
      <c r="BV113" s="255"/>
      <c r="BW113" s="255"/>
      <c r="BX113" s="255"/>
      <c r="BY113" s="255"/>
      <c r="BZ113" s="255"/>
      <c r="CA113" s="260" t="e">
        <v>#N/A</v>
      </c>
      <c r="CB113" s="260">
        <v>0</v>
      </c>
      <c r="CC113" s="260">
        <v>0</v>
      </c>
      <c r="CD113" s="261" t="s">
        <v>511</v>
      </c>
      <c r="CE113" s="261" t="s">
        <v>512</v>
      </c>
      <c r="CF113" s="261" t="s">
        <v>512</v>
      </c>
      <c r="CG113" s="261" t="s">
        <v>512</v>
      </c>
      <c r="CH113" s="262">
        <f t="shared" si="39"/>
        <v>0</v>
      </c>
      <c r="CI113" s="262">
        <f t="shared" si="40"/>
        <v>0</v>
      </c>
      <c r="CJ113" s="262">
        <f t="shared" si="41"/>
        <v>0</v>
      </c>
      <c r="CK113" s="262">
        <f t="shared" si="42"/>
        <v>0</v>
      </c>
      <c r="CL113" s="262">
        <f t="shared" si="43"/>
        <v>0</v>
      </c>
      <c r="CM113" s="262">
        <f t="shared" si="44"/>
        <v>0</v>
      </c>
      <c r="CN113" s="262">
        <f t="shared" si="45"/>
        <v>0</v>
      </c>
      <c r="CO113" s="259"/>
      <c r="CP113" s="263"/>
      <c r="CQ113" s="264"/>
      <c r="CR113" s="264"/>
      <c r="CS113" s="264"/>
      <c r="CT113" s="174" t="str">
        <f t="shared" si="46"/>
        <v>-</v>
      </c>
      <c r="CU113" s="264"/>
      <c r="CV113" s="264"/>
      <c r="CW113" s="264"/>
      <c r="CX113" s="269" t="str">
        <f t="shared" si="47"/>
        <v>-</v>
      </c>
    </row>
    <row r="114" spans="1:102" s="122" customFormat="1" ht="34.5">
      <c r="A114" s="254">
        <v>3</v>
      </c>
      <c r="B114" s="255"/>
      <c r="C114" s="255"/>
      <c r="D114" s="255"/>
      <c r="E114" s="256"/>
      <c r="F114" s="256"/>
      <c r="G114" s="255"/>
      <c r="H114" s="255"/>
      <c r="I114" s="255"/>
      <c r="J114" s="255"/>
      <c r="K114" s="255"/>
      <c r="L114" s="255"/>
      <c r="M114" s="256"/>
      <c r="N114" s="255"/>
      <c r="O114" s="255"/>
      <c r="P114" s="255"/>
      <c r="Q114" s="319"/>
      <c r="R114" s="255"/>
      <c r="S114" s="255"/>
      <c r="T114" s="255"/>
      <c r="U114" s="255"/>
      <c r="V114" s="255"/>
      <c r="W114" s="255"/>
      <c r="X114" s="255"/>
      <c r="Y114" s="255"/>
      <c r="Z114" s="255"/>
      <c r="AA114" s="254"/>
      <c r="AB114" s="255"/>
      <c r="AC114" s="255"/>
      <c r="AD114" s="255"/>
      <c r="AE114" s="254"/>
      <c r="AF114" s="256"/>
      <c r="AG114" s="256"/>
      <c r="AH114" s="255"/>
      <c r="AI114" s="256"/>
      <c r="AJ114" s="257"/>
      <c r="AK114" s="255"/>
      <c r="AL114" s="255"/>
      <c r="AM114" s="255"/>
      <c r="AN114" s="164" t="str">
        <f t="shared" si="37"/>
        <v>-</v>
      </c>
      <c r="AO114" s="255"/>
      <c r="AP114" s="255"/>
      <c r="AQ114" s="255"/>
      <c r="AR114" s="268" t="str">
        <f t="shared" si="38"/>
        <v>-</v>
      </c>
      <c r="AS114" s="255"/>
      <c r="AT114" s="255"/>
      <c r="AU114" s="255"/>
      <c r="AV114" s="255"/>
      <c r="AW114" s="255"/>
      <c r="AX114" s="255"/>
      <c r="AY114" s="255"/>
      <c r="AZ114" s="255"/>
      <c r="BA114" s="255"/>
      <c r="BB114" s="255"/>
      <c r="BC114" s="255"/>
      <c r="BD114" s="255"/>
      <c r="BE114" s="255"/>
      <c r="BF114" s="255"/>
      <c r="BG114" s="255"/>
      <c r="BH114" s="255"/>
      <c r="BI114" s="255"/>
      <c r="BJ114" s="255"/>
      <c r="BK114" s="255"/>
      <c r="BL114" s="255"/>
      <c r="BM114" s="255"/>
      <c r="BN114" s="255"/>
      <c r="BO114" s="255"/>
      <c r="BP114" s="255"/>
      <c r="BQ114" s="255"/>
      <c r="BR114" s="258"/>
      <c r="BS114" s="259"/>
      <c r="BT114" s="255"/>
      <c r="BU114" s="255"/>
      <c r="BV114" s="255"/>
      <c r="BW114" s="255"/>
      <c r="BX114" s="255"/>
      <c r="BY114" s="255"/>
      <c r="BZ114" s="255"/>
      <c r="CA114" s="260" t="e">
        <v>#N/A</v>
      </c>
      <c r="CB114" s="260">
        <v>0</v>
      </c>
      <c r="CC114" s="260">
        <v>0</v>
      </c>
      <c r="CD114" s="261" t="s">
        <v>511</v>
      </c>
      <c r="CE114" s="261" t="s">
        <v>512</v>
      </c>
      <c r="CF114" s="261" t="s">
        <v>512</v>
      </c>
      <c r="CG114" s="261" t="s">
        <v>512</v>
      </c>
      <c r="CH114" s="262">
        <f t="shared" si="39"/>
        <v>0</v>
      </c>
      <c r="CI114" s="262">
        <f t="shared" si="40"/>
        <v>0</v>
      </c>
      <c r="CJ114" s="262">
        <f t="shared" si="41"/>
        <v>0</v>
      </c>
      <c r="CK114" s="262">
        <f t="shared" si="42"/>
        <v>0</v>
      </c>
      <c r="CL114" s="262">
        <f t="shared" si="43"/>
        <v>0</v>
      </c>
      <c r="CM114" s="262">
        <f t="shared" si="44"/>
        <v>0</v>
      </c>
      <c r="CN114" s="262">
        <f t="shared" si="45"/>
        <v>0</v>
      </c>
      <c r="CO114" s="259"/>
      <c r="CP114" s="263"/>
      <c r="CQ114" s="264"/>
      <c r="CR114" s="264"/>
      <c r="CS114" s="264"/>
      <c r="CT114" s="174" t="str">
        <f t="shared" si="46"/>
        <v>-</v>
      </c>
      <c r="CU114" s="264"/>
      <c r="CV114" s="264"/>
      <c r="CW114" s="264"/>
      <c r="CX114" s="269" t="str">
        <f t="shared" si="47"/>
        <v>-</v>
      </c>
    </row>
    <row r="115" spans="1:102" s="122" customFormat="1" ht="34.5">
      <c r="A115" s="254">
        <v>4</v>
      </c>
      <c r="B115" s="255"/>
      <c r="C115" s="255"/>
      <c r="D115" s="255"/>
      <c r="E115" s="256"/>
      <c r="F115" s="256"/>
      <c r="G115" s="255"/>
      <c r="H115" s="255"/>
      <c r="I115" s="255"/>
      <c r="J115" s="255"/>
      <c r="K115" s="255"/>
      <c r="L115" s="255"/>
      <c r="M115" s="256"/>
      <c r="N115" s="255"/>
      <c r="O115" s="255"/>
      <c r="P115" s="255"/>
      <c r="Q115" s="319"/>
      <c r="R115" s="255"/>
      <c r="S115" s="255"/>
      <c r="T115" s="255"/>
      <c r="U115" s="255"/>
      <c r="V115" s="255"/>
      <c r="W115" s="255"/>
      <c r="X115" s="255"/>
      <c r="Y115" s="255"/>
      <c r="Z115" s="255"/>
      <c r="AA115" s="254"/>
      <c r="AB115" s="255"/>
      <c r="AC115" s="255"/>
      <c r="AD115" s="255"/>
      <c r="AE115" s="254"/>
      <c r="AF115" s="256"/>
      <c r="AG115" s="256"/>
      <c r="AH115" s="255"/>
      <c r="AI115" s="256"/>
      <c r="AJ115" s="257"/>
      <c r="AK115" s="255"/>
      <c r="AL115" s="255"/>
      <c r="AM115" s="255"/>
      <c r="AN115" s="164" t="str">
        <f t="shared" si="37"/>
        <v>-</v>
      </c>
      <c r="AO115" s="255"/>
      <c r="AP115" s="255"/>
      <c r="AQ115" s="255"/>
      <c r="AR115" s="268" t="str">
        <f t="shared" si="38"/>
        <v>-</v>
      </c>
      <c r="AS115" s="255"/>
      <c r="AT115" s="255"/>
      <c r="AU115" s="255"/>
      <c r="AV115" s="255"/>
      <c r="AW115" s="255"/>
      <c r="AX115" s="255"/>
      <c r="AY115" s="255"/>
      <c r="AZ115" s="255"/>
      <c r="BA115" s="255"/>
      <c r="BB115" s="255"/>
      <c r="BC115" s="255"/>
      <c r="BD115" s="255"/>
      <c r="BE115" s="255"/>
      <c r="BF115" s="255"/>
      <c r="BG115" s="255"/>
      <c r="BH115" s="255"/>
      <c r="BI115" s="255"/>
      <c r="BJ115" s="255"/>
      <c r="BK115" s="255"/>
      <c r="BL115" s="255"/>
      <c r="BM115" s="255"/>
      <c r="BN115" s="255"/>
      <c r="BO115" s="255"/>
      <c r="BP115" s="255"/>
      <c r="BQ115" s="255"/>
      <c r="BR115" s="258"/>
      <c r="BS115" s="259"/>
      <c r="BT115" s="255"/>
      <c r="BU115" s="255"/>
      <c r="BV115" s="255"/>
      <c r="BW115" s="255"/>
      <c r="BX115" s="255"/>
      <c r="BY115" s="255"/>
      <c r="BZ115" s="255"/>
      <c r="CA115" s="260" t="e">
        <v>#N/A</v>
      </c>
      <c r="CB115" s="260">
        <v>0</v>
      </c>
      <c r="CC115" s="260">
        <v>0</v>
      </c>
      <c r="CD115" s="261" t="s">
        <v>511</v>
      </c>
      <c r="CE115" s="261" t="s">
        <v>512</v>
      </c>
      <c r="CF115" s="261" t="s">
        <v>512</v>
      </c>
      <c r="CG115" s="261" t="s">
        <v>512</v>
      </c>
      <c r="CH115" s="262">
        <f t="shared" si="39"/>
        <v>0</v>
      </c>
      <c r="CI115" s="262">
        <f t="shared" si="40"/>
        <v>0</v>
      </c>
      <c r="CJ115" s="262">
        <f t="shared" si="41"/>
        <v>0</v>
      </c>
      <c r="CK115" s="262">
        <f t="shared" si="42"/>
        <v>0</v>
      </c>
      <c r="CL115" s="262">
        <f t="shared" si="43"/>
        <v>0</v>
      </c>
      <c r="CM115" s="262">
        <f t="shared" si="44"/>
        <v>0</v>
      </c>
      <c r="CN115" s="262">
        <f t="shared" si="45"/>
        <v>0</v>
      </c>
      <c r="CO115" s="259"/>
      <c r="CP115" s="263"/>
      <c r="CQ115" s="264"/>
      <c r="CR115" s="264"/>
      <c r="CS115" s="264"/>
      <c r="CT115" s="174" t="str">
        <f t="shared" si="46"/>
        <v>-</v>
      </c>
      <c r="CU115" s="264"/>
      <c r="CV115" s="264"/>
      <c r="CW115" s="264"/>
      <c r="CX115" s="269" t="str">
        <f t="shared" si="47"/>
        <v>-</v>
      </c>
    </row>
    <row r="116" spans="1:102" s="122" customFormat="1" ht="34.5">
      <c r="A116" s="254">
        <v>5</v>
      </c>
      <c r="B116" s="255"/>
      <c r="C116" s="255"/>
      <c r="D116" s="255"/>
      <c r="E116" s="256"/>
      <c r="F116" s="256"/>
      <c r="G116" s="255"/>
      <c r="H116" s="255"/>
      <c r="I116" s="255"/>
      <c r="J116" s="255"/>
      <c r="K116" s="255"/>
      <c r="L116" s="255"/>
      <c r="M116" s="256"/>
      <c r="N116" s="255"/>
      <c r="O116" s="255"/>
      <c r="P116" s="255"/>
      <c r="Q116" s="319"/>
      <c r="R116" s="255"/>
      <c r="S116" s="255"/>
      <c r="T116" s="255"/>
      <c r="U116" s="255"/>
      <c r="V116" s="255"/>
      <c r="W116" s="255"/>
      <c r="X116" s="255"/>
      <c r="Y116" s="255"/>
      <c r="Z116" s="255"/>
      <c r="AA116" s="254"/>
      <c r="AB116" s="255"/>
      <c r="AC116" s="255"/>
      <c r="AD116" s="255"/>
      <c r="AE116" s="254"/>
      <c r="AF116" s="256"/>
      <c r="AG116" s="256"/>
      <c r="AH116" s="255"/>
      <c r="AI116" s="256"/>
      <c r="AJ116" s="257"/>
      <c r="AK116" s="255"/>
      <c r="AL116" s="255"/>
      <c r="AM116" s="255"/>
      <c r="AN116" s="164" t="str">
        <f t="shared" si="37"/>
        <v>-</v>
      </c>
      <c r="AO116" s="255"/>
      <c r="AP116" s="255"/>
      <c r="AQ116" s="255"/>
      <c r="AR116" s="268" t="str">
        <f t="shared" si="38"/>
        <v>-</v>
      </c>
      <c r="AS116" s="255"/>
      <c r="AT116" s="255"/>
      <c r="AU116" s="255"/>
      <c r="AV116" s="255"/>
      <c r="AW116" s="255"/>
      <c r="AX116" s="255"/>
      <c r="AY116" s="255"/>
      <c r="AZ116" s="255"/>
      <c r="BA116" s="255"/>
      <c r="BB116" s="255"/>
      <c r="BC116" s="255"/>
      <c r="BD116" s="255"/>
      <c r="BE116" s="255"/>
      <c r="BF116" s="255"/>
      <c r="BG116" s="255"/>
      <c r="BH116" s="255"/>
      <c r="BI116" s="255"/>
      <c r="BJ116" s="255"/>
      <c r="BK116" s="255"/>
      <c r="BL116" s="255"/>
      <c r="BM116" s="255"/>
      <c r="BN116" s="255"/>
      <c r="BO116" s="255"/>
      <c r="BP116" s="255"/>
      <c r="BQ116" s="255"/>
      <c r="BR116" s="258"/>
      <c r="BS116" s="259"/>
      <c r="BT116" s="255"/>
      <c r="BU116" s="255"/>
      <c r="BV116" s="255"/>
      <c r="BW116" s="255"/>
      <c r="BX116" s="255"/>
      <c r="BY116" s="255"/>
      <c r="BZ116" s="255"/>
      <c r="CA116" s="260" t="e">
        <v>#N/A</v>
      </c>
      <c r="CB116" s="260">
        <v>0</v>
      </c>
      <c r="CC116" s="260">
        <v>0</v>
      </c>
      <c r="CD116" s="261" t="s">
        <v>511</v>
      </c>
      <c r="CE116" s="261" t="s">
        <v>512</v>
      </c>
      <c r="CF116" s="261" t="s">
        <v>512</v>
      </c>
      <c r="CG116" s="261" t="s">
        <v>512</v>
      </c>
      <c r="CH116" s="262">
        <f t="shared" si="39"/>
        <v>0</v>
      </c>
      <c r="CI116" s="262">
        <f t="shared" si="40"/>
        <v>0</v>
      </c>
      <c r="CJ116" s="262">
        <f t="shared" si="41"/>
        <v>0</v>
      </c>
      <c r="CK116" s="262">
        <f t="shared" si="42"/>
        <v>0</v>
      </c>
      <c r="CL116" s="262">
        <f t="shared" si="43"/>
        <v>0</v>
      </c>
      <c r="CM116" s="262">
        <f t="shared" si="44"/>
        <v>0</v>
      </c>
      <c r="CN116" s="262">
        <f t="shared" si="45"/>
        <v>0</v>
      </c>
      <c r="CO116" s="259"/>
      <c r="CP116" s="263"/>
      <c r="CQ116" s="264"/>
      <c r="CR116" s="264"/>
      <c r="CS116" s="264"/>
      <c r="CT116" s="174" t="str">
        <f t="shared" si="46"/>
        <v>-</v>
      </c>
      <c r="CU116" s="264"/>
      <c r="CV116" s="264"/>
      <c r="CW116" s="264"/>
      <c r="CX116" s="269" t="str">
        <f t="shared" si="47"/>
        <v>-</v>
      </c>
    </row>
    <row r="117" spans="1:102" s="122" customFormat="1" ht="34.5">
      <c r="A117" s="254">
        <v>6</v>
      </c>
      <c r="B117" s="255"/>
      <c r="C117" s="255"/>
      <c r="D117" s="255"/>
      <c r="E117" s="256"/>
      <c r="F117" s="256"/>
      <c r="G117" s="255"/>
      <c r="H117" s="255"/>
      <c r="I117" s="255"/>
      <c r="J117" s="255"/>
      <c r="K117" s="255"/>
      <c r="L117" s="255"/>
      <c r="M117" s="256"/>
      <c r="N117" s="255"/>
      <c r="O117" s="255"/>
      <c r="P117" s="255"/>
      <c r="Q117" s="255"/>
      <c r="R117" s="255"/>
      <c r="S117" s="255"/>
      <c r="T117" s="255"/>
      <c r="U117" s="255"/>
      <c r="V117" s="255"/>
      <c r="W117" s="255"/>
      <c r="X117" s="255"/>
      <c r="Y117" s="255"/>
      <c r="Z117" s="255"/>
      <c r="AA117" s="254"/>
      <c r="AB117" s="255"/>
      <c r="AC117" s="255"/>
      <c r="AD117" s="255"/>
      <c r="AE117" s="254"/>
      <c r="AF117" s="256"/>
      <c r="AG117" s="256"/>
      <c r="AH117" s="255"/>
      <c r="AI117" s="256"/>
      <c r="AJ117" s="257"/>
      <c r="AK117" s="255"/>
      <c r="AL117" s="255"/>
      <c r="AM117" s="255"/>
      <c r="AN117" s="164" t="str">
        <f t="shared" si="37"/>
        <v>-</v>
      </c>
      <c r="AO117" s="255"/>
      <c r="AP117" s="255"/>
      <c r="AQ117" s="255"/>
      <c r="AR117" s="268" t="str">
        <f t="shared" si="38"/>
        <v>-</v>
      </c>
      <c r="AS117" s="255"/>
      <c r="AT117" s="255"/>
      <c r="AU117" s="255"/>
      <c r="AV117" s="255"/>
      <c r="AW117" s="255"/>
      <c r="AX117" s="255"/>
      <c r="AY117" s="255"/>
      <c r="AZ117" s="255"/>
      <c r="BA117" s="255"/>
      <c r="BB117" s="255"/>
      <c r="BC117" s="255"/>
      <c r="BD117" s="255"/>
      <c r="BE117" s="255"/>
      <c r="BF117" s="255"/>
      <c r="BG117" s="255"/>
      <c r="BH117" s="255"/>
      <c r="BI117" s="255"/>
      <c r="BJ117" s="255"/>
      <c r="BK117" s="255"/>
      <c r="BL117" s="255"/>
      <c r="BM117" s="255"/>
      <c r="BN117" s="255"/>
      <c r="BO117" s="255"/>
      <c r="BP117" s="255"/>
      <c r="BQ117" s="255"/>
      <c r="BR117" s="258"/>
      <c r="BS117" s="259"/>
      <c r="BT117" s="255"/>
      <c r="BU117" s="255"/>
      <c r="BV117" s="255"/>
      <c r="BW117" s="255"/>
      <c r="BX117" s="255"/>
      <c r="BY117" s="255"/>
      <c r="BZ117" s="255"/>
      <c r="CA117" s="260" t="e">
        <v>#N/A</v>
      </c>
      <c r="CB117" s="260">
        <v>0</v>
      </c>
      <c r="CC117" s="260">
        <v>0</v>
      </c>
      <c r="CD117" s="261" t="s">
        <v>511</v>
      </c>
      <c r="CE117" s="261" t="s">
        <v>512</v>
      </c>
      <c r="CF117" s="261" t="s">
        <v>512</v>
      </c>
      <c r="CG117" s="261" t="s">
        <v>512</v>
      </c>
      <c r="CH117" s="262">
        <f t="shared" si="39"/>
        <v>0</v>
      </c>
      <c r="CI117" s="262">
        <f t="shared" si="40"/>
        <v>0</v>
      </c>
      <c r="CJ117" s="262">
        <f t="shared" si="41"/>
        <v>0</v>
      </c>
      <c r="CK117" s="262">
        <f t="shared" si="42"/>
        <v>0</v>
      </c>
      <c r="CL117" s="262">
        <f t="shared" si="43"/>
        <v>0</v>
      </c>
      <c r="CM117" s="262">
        <f t="shared" si="44"/>
        <v>0</v>
      </c>
      <c r="CN117" s="262">
        <f t="shared" si="45"/>
        <v>0</v>
      </c>
      <c r="CO117" s="259"/>
      <c r="CP117" s="263"/>
      <c r="CQ117" s="264"/>
      <c r="CR117" s="264"/>
      <c r="CS117" s="264"/>
      <c r="CT117" s="174" t="str">
        <f t="shared" si="46"/>
        <v>-</v>
      </c>
      <c r="CU117" s="264"/>
      <c r="CV117" s="264"/>
      <c r="CW117" s="264"/>
      <c r="CX117" s="269" t="str">
        <f t="shared" si="47"/>
        <v>-</v>
      </c>
    </row>
    <row r="118" spans="1:102" s="122" customFormat="1" ht="34.5">
      <c r="A118" s="254">
        <v>7</v>
      </c>
      <c r="B118" s="255"/>
      <c r="C118" s="255"/>
      <c r="D118" s="255"/>
      <c r="E118" s="256"/>
      <c r="F118" s="256"/>
      <c r="G118" s="255"/>
      <c r="H118" s="255"/>
      <c r="I118" s="255"/>
      <c r="J118" s="255"/>
      <c r="K118" s="255"/>
      <c r="L118" s="255"/>
      <c r="M118" s="256"/>
      <c r="N118" s="255"/>
      <c r="O118" s="255"/>
      <c r="P118" s="255"/>
      <c r="Q118" s="255"/>
      <c r="R118" s="255"/>
      <c r="S118" s="255"/>
      <c r="T118" s="255"/>
      <c r="U118" s="255"/>
      <c r="V118" s="255"/>
      <c r="W118" s="255"/>
      <c r="X118" s="255"/>
      <c r="Y118" s="255"/>
      <c r="Z118" s="255"/>
      <c r="AA118" s="254"/>
      <c r="AB118" s="255"/>
      <c r="AC118" s="255"/>
      <c r="AD118" s="255"/>
      <c r="AE118" s="254"/>
      <c r="AF118" s="256"/>
      <c r="AG118" s="256"/>
      <c r="AH118" s="255"/>
      <c r="AI118" s="256"/>
      <c r="AJ118" s="257"/>
      <c r="AK118" s="255"/>
      <c r="AL118" s="255"/>
      <c r="AM118" s="255"/>
      <c r="AN118" s="164" t="str">
        <f t="shared" si="37"/>
        <v>-</v>
      </c>
      <c r="AO118" s="255"/>
      <c r="AP118" s="255"/>
      <c r="AQ118" s="255"/>
      <c r="AR118" s="268" t="str">
        <f t="shared" si="38"/>
        <v>-</v>
      </c>
      <c r="AS118" s="255"/>
      <c r="AT118" s="255"/>
      <c r="AU118" s="255"/>
      <c r="AV118" s="255"/>
      <c r="AW118" s="255"/>
      <c r="AX118" s="255"/>
      <c r="AY118" s="255"/>
      <c r="AZ118" s="255"/>
      <c r="BA118" s="255"/>
      <c r="BB118" s="255"/>
      <c r="BC118" s="255"/>
      <c r="BD118" s="255"/>
      <c r="BE118" s="255"/>
      <c r="BF118" s="255"/>
      <c r="BG118" s="255"/>
      <c r="BH118" s="255"/>
      <c r="BI118" s="255"/>
      <c r="BJ118" s="255"/>
      <c r="BK118" s="255"/>
      <c r="BL118" s="255"/>
      <c r="BM118" s="255"/>
      <c r="BN118" s="255"/>
      <c r="BO118" s="255"/>
      <c r="BP118" s="255"/>
      <c r="BQ118" s="255"/>
      <c r="BR118" s="258"/>
      <c r="BS118" s="259"/>
      <c r="BT118" s="255"/>
      <c r="BU118" s="255"/>
      <c r="BV118" s="255"/>
      <c r="BW118" s="255"/>
      <c r="BX118" s="255"/>
      <c r="BY118" s="255"/>
      <c r="BZ118" s="255"/>
      <c r="CA118" s="260" t="e">
        <v>#N/A</v>
      </c>
      <c r="CB118" s="260">
        <v>0</v>
      </c>
      <c r="CC118" s="260">
        <v>0</v>
      </c>
      <c r="CD118" s="261" t="s">
        <v>511</v>
      </c>
      <c r="CE118" s="261" t="s">
        <v>512</v>
      </c>
      <c r="CF118" s="261" t="s">
        <v>512</v>
      </c>
      <c r="CG118" s="261" t="s">
        <v>512</v>
      </c>
      <c r="CH118" s="262">
        <f t="shared" si="39"/>
        <v>0</v>
      </c>
      <c r="CI118" s="262">
        <f t="shared" si="40"/>
        <v>0</v>
      </c>
      <c r="CJ118" s="262">
        <f t="shared" si="41"/>
        <v>0</v>
      </c>
      <c r="CK118" s="262">
        <f t="shared" si="42"/>
        <v>0</v>
      </c>
      <c r="CL118" s="262">
        <f t="shared" si="43"/>
        <v>0</v>
      </c>
      <c r="CM118" s="262">
        <f t="shared" si="44"/>
        <v>0</v>
      </c>
      <c r="CN118" s="262">
        <f t="shared" si="45"/>
        <v>0</v>
      </c>
      <c r="CO118" s="259"/>
      <c r="CP118" s="263"/>
      <c r="CQ118" s="264"/>
      <c r="CR118" s="264"/>
      <c r="CS118" s="264"/>
      <c r="CT118" s="174" t="str">
        <f t="shared" si="46"/>
        <v>-</v>
      </c>
      <c r="CU118" s="264"/>
      <c r="CV118" s="264"/>
      <c r="CW118" s="264"/>
      <c r="CX118" s="269" t="str">
        <f t="shared" si="47"/>
        <v>-</v>
      </c>
    </row>
    <row r="119" spans="1:102" s="122" customFormat="1" ht="34.5">
      <c r="A119" s="254">
        <v>8</v>
      </c>
      <c r="B119" s="255"/>
      <c r="C119" s="255"/>
      <c r="D119" s="255"/>
      <c r="E119" s="256"/>
      <c r="F119" s="256"/>
      <c r="G119" s="255"/>
      <c r="H119" s="255"/>
      <c r="I119" s="255"/>
      <c r="J119" s="255"/>
      <c r="K119" s="255"/>
      <c r="L119" s="255"/>
      <c r="M119" s="256"/>
      <c r="N119" s="255"/>
      <c r="O119" s="255"/>
      <c r="P119" s="255"/>
      <c r="Q119" s="255"/>
      <c r="R119" s="255"/>
      <c r="S119" s="255"/>
      <c r="T119" s="255"/>
      <c r="U119" s="255"/>
      <c r="V119" s="255"/>
      <c r="W119" s="255"/>
      <c r="X119" s="255"/>
      <c r="Y119" s="255"/>
      <c r="Z119" s="255"/>
      <c r="AA119" s="254"/>
      <c r="AB119" s="255"/>
      <c r="AC119" s="255"/>
      <c r="AD119" s="255"/>
      <c r="AE119" s="254"/>
      <c r="AF119" s="256"/>
      <c r="AG119" s="256"/>
      <c r="AH119" s="255"/>
      <c r="AI119" s="256"/>
      <c r="AJ119" s="257"/>
      <c r="AK119" s="255"/>
      <c r="AL119" s="255"/>
      <c r="AM119" s="255"/>
      <c r="AN119" s="164" t="str">
        <f t="shared" si="37"/>
        <v>-</v>
      </c>
      <c r="AO119" s="255"/>
      <c r="AP119" s="255"/>
      <c r="AQ119" s="255"/>
      <c r="AR119" s="268" t="str">
        <f t="shared" si="38"/>
        <v>-</v>
      </c>
      <c r="AS119" s="255"/>
      <c r="AT119" s="255"/>
      <c r="AU119" s="255"/>
      <c r="AV119" s="255"/>
      <c r="AW119" s="255"/>
      <c r="AX119" s="255"/>
      <c r="AY119" s="255"/>
      <c r="AZ119" s="255"/>
      <c r="BA119" s="255"/>
      <c r="BB119" s="255"/>
      <c r="BC119" s="255"/>
      <c r="BD119" s="255"/>
      <c r="BE119" s="255"/>
      <c r="BF119" s="255"/>
      <c r="BG119" s="255"/>
      <c r="BH119" s="255"/>
      <c r="BI119" s="255"/>
      <c r="BJ119" s="255"/>
      <c r="BK119" s="255"/>
      <c r="BL119" s="255"/>
      <c r="BM119" s="255"/>
      <c r="BN119" s="255"/>
      <c r="BO119" s="255"/>
      <c r="BP119" s="255"/>
      <c r="BQ119" s="255"/>
      <c r="BR119" s="258"/>
      <c r="BS119" s="259"/>
      <c r="BT119" s="255"/>
      <c r="BU119" s="255"/>
      <c r="BV119" s="255"/>
      <c r="BW119" s="255"/>
      <c r="BX119" s="255"/>
      <c r="BY119" s="255"/>
      <c r="BZ119" s="255"/>
      <c r="CA119" s="260" t="e">
        <v>#N/A</v>
      </c>
      <c r="CB119" s="260">
        <v>0</v>
      </c>
      <c r="CC119" s="260">
        <v>0</v>
      </c>
      <c r="CD119" s="261" t="s">
        <v>511</v>
      </c>
      <c r="CE119" s="261" t="s">
        <v>512</v>
      </c>
      <c r="CF119" s="261" t="s">
        <v>512</v>
      </c>
      <c r="CG119" s="261" t="s">
        <v>512</v>
      </c>
      <c r="CH119" s="262">
        <f t="shared" si="39"/>
        <v>0</v>
      </c>
      <c r="CI119" s="262">
        <f t="shared" si="40"/>
        <v>0</v>
      </c>
      <c r="CJ119" s="262">
        <f t="shared" si="41"/>
        <v>0</v>
      </c>
      <c r="CK119" s="262">
        <f t="shared" si="42"/>
        <v>0</v>
      </c>
      <c r="CL119" s="262">
        <f t="shared" si="43"/>
        <v>0</v>
      </c>
      <c r="CM119" s="262">
        <f t="shared" si="44"/>
        <v>0</v>
      </c>
      <c r="CN119" s="262">
        <f t="shared" si="45"/>
        <v>0</v>
      </c>
      <c r="CO119" s="259"/>
      <c r="CP119" s="263"/>
      <c r="CQ119" s="264"/>
      <c r="CR119" s="264"/>
      <c r="CS119" s="264"/>
      <c r="CT119" s="174" t="str">
        <f t="shared" si="46"/>
        <v>-</v>
      </c>
      <c r="CU119" s="264"/>
      <c r="CV119" s="264"/>
      <c r="CW119" s="264"/>
      <c r="CX119" s="269" t="str">
        <f t="shared" si="47"/>
        <v>-</v>
      </c>
    </row>
    <row r="120" spans="1:102" s="122" customFormat="1" ht="34.5">
      <c r="A120" s="254">
        <v>9</v>
      </c>
      <c r="B120" s="255"/>
      <c r="C120" s="255"/>
      <c r="D120" s="255"/>
      <c r="E120" s="256"/>
      <c r="F120" s="256"/>
      <c r="G120" s="255"/>
      <c r="H120" s="255"/>
      <c r="I120" s="255"/>
      <c r="J120" s="255"/>
      <c r="K120" s="255"/>
      <c r="L120" s="255"/>
      <c r="M120" s="256"/>
      <c r="N120" s="255"/>
      <c r="O120" s="255"/>
      <c r="P120" s="255"/>
      <c r="Q120" s="255"/>
      <c r="R120" s="255"/>
      <c r="S120" s="255"/>
      <c r="T120" s="255"/>
      <c r="U120" s="255"/>
      <c r="V120" s="255"/>
      <c r="W120" s="255"/>
      <c r="X120" s="255"/>
      <c r="Y120" s="255"/>
      <c r="Z120" s="255"/>
      <c r="AA120" s="254"/>
      <c r="AB120" s="255"/>
      <c r="AC120" s="255"/>
      <c r="AD120" s="255"/>
      <c r="AE120" s="254"/>
      <c r="AF120" s="256"/>
      <c r="AG120" s="256"/>
      <c r="AH120" s="255"/>
      <c r="AI120" s="256"/>
      <c r="AJ120" s="257"/>
      <c r="AK120" s="255"/>
      <c r="AL120" s="255"/>
      <c r="AM120" s="255"/>
      <c r="AN120" s="164" t="str">
        <f t="shared" si="37"/>
        <v>-</v>
      </c>
      <c r="AO120" s="255"/>
      <c r="AP120" s="255"/>
      <c r="AQ120" s="255"/>
      <c r="AR120" s="268" t="str">
        <f t="shared" si="38"/>
        <v>-</v>
      </c>
      <c r="AS120" s="255"/>
      <c r="AT120" s="255"/>
      <c r="AU120" s="255"/>
      <c r="AV120" s="255"/>
      <c r="AW120" s="255"/>
      <c r="AX120" s="255"/>
      <c r="AY120" s="255"/>
      <c r="AZ120" s="255"/>
      <c r="BA120" s="255"/>
      <c r="BB120" s="255"/>
      <c r="BC120" s="255"/>
      <c r="BD120" s="255"/>
      <c r="BE120" s="255"/>
      <c r="BF120" s="255"/>
      <c r="BG120" s="255"/>
      <c r="BH120" s="255"/>
      <c r="BI120" s="255"/>
      <c r="BJ120" s="255"/>
      <c r="BK120" s="255"/>
      <c r="BL120" s="255"/>
      <c r="BM120" s="255"/>
      <c r="BN120" s="255"/>
      <c r="BO120" s="255"/>
      <c r="BP120" s="255"/>
      <c r="BQ120" s="255"/>
      <c r="BR120" s="258"/>
      <c r="BS120" s="259"/>
      <c r="BT120" s="255"/>
      <c r="BU120" s="255"/>
      <c r="BV120" s="255"/>
      <c r="BW120" s="255"/>
      <c r="BX120" s="255"/>
      <c r="BY120" s="255"/>
      <c r="BZ120" s="255"/>
      <c r="CA120" s="260" t="e">
        <v>#N/A</v>
      </c>
      <c r="CB120" s="260">
        <v>0</v>
      </c>
      <c r="CC120" s="260">
        <v>0</v>
      </c>
      <c r="CD120" s="261" t="s">
        <v>511</v>
      </c>
      <c r="CE120" s="261" t="s">
        <v>512</v>
      </c>
      <c r="CF120" s="261" t="s">
        <v>512</v>
      </c>
      <c r="CG120" s="261" t="s">
        <v>512</v>
      </c>
      <c r="CH120" s="262">
        <f t="shared" si="39"/>
        <v>0</v>
      </c>
      <c r="CI120" s="262">
        <f t="shared" si="40"/>
        <v>0</v>
      </c>
      <c r="CJ120" s="262">
        <f t="shared" si="41"/>
        <v>0</v>
      </c>
      <c r="CK120" s="262">
        <f t="shared" si="42"/>
        <v>0</v>
      </c>
      <c r="CL120" s="262">
        <f t="shared" si="43"/>
        <v>0</v>
      </c>
      <c r="CM120" s="262">
        <f t="shared" si="44"/>
        <v>0</v>
      </c>
      <c r="CN120" s="262">
        <f t="shared" si="45"/>
        <v>0</v>
      </c>
      <c r="CO120" s="259"/>
      <c r="CP120" s="263"/>
      <c r="CQ120" s="264"/>
      <c r="CR120" s="264"/>
      <c r="CS120" s="264"/>
      <c r="CT120" s="174" t="str">
        <f t="shared" si="46"/>
        <v>-</v>
      </c>
      <c r="CU120" s="264"/>
      <c r="CV120" s="264"/>
      <c r="CW120" s="264"/>
      <c r="CX120" s="269" t="str">
        <f t="shared" si="47"/>
        <v>-</v>
      </c>
    </row>
    <row r="121" spans="1:102" s="122" customFormat="1" ht="34.5">
      <c r="A121" s="254">
        <v>10</v>
      </c>
      <c r="B121" s="255"/>
      <c r="C121" s="255"/>
      <c r="D121" s="255"/>
      <c r="E121" s="256"/>
      <c r="F121" s="256"/>
      <c r="G121" s="255"/>
      <c r="H121" s="255"/>
      <c r="I121" s="255"/>
      <c r="J121" s="255"/>
      <c r="K121" s="255"/>
      <c r="L121" s="255"/>
      <c r="M121" s="256"/>
      <c r="N121" s="255"/>
      <c r="O121" s="255"/>
      <c r="P121" s="255"/>
      <c r="Q121" s="255"/>
      <c r="R121" s="255"/>
      <c r="S121" s="255"/>
      <c r="T121" s="255"/>
      <c r="U121" s="255"/>
      <c r="V121" s="255"/>
      <c r="W121" s="255"/>
      <c r="X121" s="255"/>
      <c r="Y121" s="255"/>
      <c r="Z121" s="255"/>
      <c r="AA121" s="254"/>
      <c r="AB121" s="255"/>
      <c r="AC121" s="255"/>
      <c r="AD121" s="255"/>
      <c r="AE121" s="254"/>
      <c r="AF121" s="256"/>
      <c r="AG121" s="256"/>
      <c r="AH121" s="255"/>
      <c r="AI121" s="256"/>
      <c r="AJ121" s="257"/>
      <c r="AK121" s="255"/>
      <c r="AL121" s="255"/>
      <c r="AM121" s="255"/>
      <c r="AN121" s="164" t="str">
        <f t="shared" si="37"/>
        <v>-</v>
      </c>
      <c r="AO121" s="255"/>
      <c r="AP121" s="255"/>
      <c r="AQ121" s="255"/>
      <c r="AR121" s="268" t="str">
        <f t="shared" si="38"/>
        <v>-</v>
      </c>
      <c r="AS121" s="255"/>
      <c r="AT121" s="255"/>
      <c r="AU121" s="255"/>
      <c r="AV121" s="255"/>
      <c r="AW121" s="255"/>
      <c r="AX121" s="255"/>
      <c r="AY121" s="255"/>
      <c r="AZ121" s="255"/>
      <c r="BA121" s="255"/>
      <c r="BB121" s="255"/>
      <c r="BC121" s="255"/>
      <c r="BD121" s="255"/>
      <c r="BE121" s="255"/>
      <c r="BF121" s="255"/>
      <c r="BG121" s="255"/>
      <c r="BH121" s="255"/>
      <c r="BI121" s="255"/>
      <c r="BJ121" s="255"/>
      <c r="BK121" s="255"/>
      <c r="BL121" s="255"/>
      <c r="BM121" s="255"/>
      <c r="BN121" s="255"/>
      <c r="BO121" s="255"/>
      <c r="BP121" s="255"/>
      <c r="BQ121" s="255"/>
      <c r="BR121" s="258"/>
      <c r="BS121" s="259"/>
      <c r="BT121" s="255"/>
      <c r="BU121" s="255"/>
      <c r="BV121" s="255"/>
      <c r="BW121" s="255"/>
      <c r="BX121" s="255"/>
      <c r="BY121" s="255"/>
      <c r="BZ121" s="255"/>
      <c r="CA121" s="260" t="e">
        <v>#N/A</v>
      </c>
      <c r="CB121" s="260">
        <v>0</v>
      </c>
      <c r="CC121" s="260">
        <v>0</v>
      </c>
      <c r="CD121" s="261" t="s">
        <v>511</v>
      </c>
      <c r="CE121" s="261" t="s">
        <v>512</v>
      </c>
      <c r="CF121" s="261" t="s">
        <v>512</v>
      </c>
      <c r="CG121" s="261" t="s">
        <v>512</v>
      </c>
      <c r="CH121" s="262">
        <f t="shared" si="39"/>
        <v>0</v>
      </c>
      <c r="CI121" s="262">
        <f t="shared" si="40"/>
        <v>0</v>
      </c>
      <c r="CJ121" s="262">
        <f t="shared" si="41"/>
        <v>0</v>
      </c>
      <c r="CK121" s="262">
        <f t="shared" si="42"/>
        <v>0</v>
      </c>
      <c r="CL121" s="262">
        <f t="shared" si="43"/>
        <v>0</v>
      </c>
      <c r="CM121" s="262">
        <f t="shared" si="44"/>
        <v>0</v>
      </c>
      <c r="CN121" s="262">
        <f t="shared" si="45"/>
        <v>0</v>
      </c>
      <c r="CO121" s="259"/>
      <c r="CP121" s="263"/>
      <c r="CQ121" s="264"/>
      <c r="CR121" s="264"/>
      <c r="CS121" s="264"/>
      <c r="CT121" s="174" t="str">
        <f t="shared" si="46"/>
        <v>-</v>
      </c>
      <c r="CU121" s="264"/>
      <c r="CV121" s="264"/>
      <c r="CW121" s="264"/>
      <c r="CX121" s="269" t="str">
        <f t="shared" si="47"/>
        <v>-</v>
      </c>
    </row>
    <row r="122" spans="1:102" s="122" customFormat="1" ht="34.5">
      <c r="A122" s="254">
        <v>11</v>
      </c>
      <c r="B122" s="255"/>
      <c r="C122" s="255"/>
      <c r="D122" s="255"/>
      <c r="E122" s="256"/>
      <c r="F122" s="256"/>
      <c r="G122" s="255"/>
      <c r="H122" s="255"/>
      <c r="I122" s="255"/>
      <c r="J122" s="255"/>
      <c r="K122" s="255"/>
      <c r="L122" s="255"/>
      <c r="M122" s="256"/>
      <c r="N122" s="255"/>
      <c r="O122" s="255"/>
      <c r="P122" s="255"/>
      <c r="Q122" s="255"/>
      <c r="R122" s="255"/>
      <c r="S122" s="255"/>
      <c r="T122" s="255"/>
      <c r="U122" s="255"/>
      <c r="V122" s="255"/>
      <c r="W122" s="255"/>
      <c r="X122" s="255"/>
      <c r="Y122" s="255"/>
      <c r="Z122" s="255"/>
      <c r="AA122" s="254"/>
      <c r="AB122" s="255"/>
      <c r="AC122" s="255"/>
      <c r="AD122" s="255"/>
      <c r="AE122" s="254"/>
      <c r="AF122" s="254"/>
      <c r="AG122" s="256"/>
      <c r="AH122" s="255"/>
      <c r="AI122" s="256"/>
      <c r="AJ122" s="257"/>
      <c r="AK122" s="255"/>
      <c r="AL122" s="255"/>
      <c r="AM122" s="255"/>
      <c r="AN122" s="164" t="str">
        <f t="shared" si="37"/>
        <v>-</v>
      </c>
      <c r="AO122" s="255"/>
      <c r="AP122" s="255"/>
      <c r="AQ122" s="255"/>
      <c r="AR122" s="268" t="str">
        <f t="shared" si="38"/>
        <v>-</v>
      </c>
      <c r="AS122" s="255"/>
      <c r="AT122" s="255"/>
      <c r="AU122" s="255"/>
      <c r="AV122" s="255"/>
      <c r="AW122" s="255"/>
      <c r="AX122" s="255"/>
      <c r="AY122" s="255"/>
      <c r="AZ122" s="255"/>
      <c r="BA122" s="255"/>
      <c r="BB122" s="255"/>
      <c r="BC122" s="255"/>
      <c r="BD122" s="255"/>
      <c r="BE122" s="255"/>
      <c r="BF122" s="255"/>
      <c r="BG122" s="255"/>
      <c r="BH122" s="255"/>
      <c r="BI122" s="255"/>
      <c r="BJ122" s="255"/>
      <c r="BK122" s="255"/>
      <c r="BL122" s="255"/>
      <c r="BM122" s="255"/>
      <c r="BN122" s="255"/>
      <c r="BO122" s="255"/>
      <c r="BP122" s="255"/>
      <c r="BQ122" s="255"/>
      <c r="BR122" s="258"/>
      <c r="BS122" s="259"/>
      <c r="BT122" s="255"/>
      <c r="BU122" s="255"/>
      <c r="BV122" s="255"/>
      <c r="BW122" s="255"/>
      <c r="BX122" s="255"/>
      <c r="BY122" s="255"/>
      <c r="BZ122" s="255"/>
      <c r="CA122" s="260" t="e">
        <v>#N/A</v>
      </c>
      <c r="CB122" s="260">
        <v>0</v>
      </c>
      <c r="CC122" s="260">
        <v>0</v>
      </c>
      <c r="CD122" s="261" t="s">
        <v>511</v>
      </c>
      <c r="CE122" s="261" t="s">
        <v>512</v>
      </c>
      <c r="CF122" s="261" t="s">
        <v>512</v>
      </c>
      <c r="CG122" s="261" t="s">
        <v>512</v>
      </c>
      <c r="CH122" s="262">
        <f t="shared" si="39"/>
        <v>0</v>
      </c>
      <c r="CI122" s="262">
        <f t="shared" si="40"/>
        <v>0</v>
      </c>
      <c r="CJ122" s="262">
        <f t="shared" si="41"/>
        <v>0</v>
      </c>
      <c r="CK122" s="262">
        <f t="shared" si="42"/>
        <v>0</v>
      </c>
      <c r="CL122" s="262">
        <f t="shared" si="43"/>
        <v>0</v>
      </c>
      <c r="CM122" s="262">
        <f t="shared" si="44"/>
        <v>0</v>
      </c>
      <c r="CN122" s="262">
        <f t="shared" si="45"/>
        <v>0</v>
      </c>
      <c r="CO122" s="259"/>
      <c r="CP122" s="263"/>
      <c r="CQ122" s="264"/>
      <c r="CR122" s="264"/>
      <c r="CS122" s="264"/>
      <c r="CT122" s="174" t="str">
        <f t="shared" si="46"/>
        <v>-</v>
      </c>
      <c r="CU122" s="264"/>
      <c r="CV122" s="264"/>
      <c r="CW122" s="264"/>
      <c r="CX122" s="269" t="str">
        <f t="shared" si="47"/>
        <v>-</v>
      </c>
    </row>
    <row r="123" spans="1:102" s="122" customFormat="1" ht="34.5">
      <c r="A123" s="254">
        <v>12</v>
      </c>
      <c r="B123" s="255"/>
      <c r="C123" s="255"/>
      <c r="D123" s="255"/>
      <c r="E123" s="256"/>
      <c r="F123" s="256"/>
      <c r="G123" s="255"/>
      <c r="H123" s="255"/>
      <c r="I123" s="255"/>
      <c r="J123" s="255"/>
      <c r="K123" s="255"/>
      <c r="L123" s="255"/>
      <c r="M123" s="256"/>
      <c r="N123" s="255"/>
      <c r="O123" s="255"/>
      <c r="P123" s="255"/>
      <c r="Q123" s="255"/>
      <c r="R123" s="255"/>
      <c r="S123" s="255"/>
      <c r="T123" s="255"/>
      <c r="U123" s="255"/>
      <c r="V123" s="255"/>
      <c r="W123" s="255"/>
      <c r="X123" s="255"/>
      <c r="Y123" s="255"/>
      <c r="Z123" s="255"/>
      <c r="AA123" s="254"/>
      <c r="AB123" s="255"/>
      <c r="AC123" s="255"/>
      <c r="AD123" s="255"/>
      <c r="AE123" s="254"/>
      <c r="AF123" s="254"/>
      <c r="AG123" s="256"/>
      <c r="AH123" s="255"/>
      <c r="AI123" s="256"/>
      <c r="AJ123" s="257"/>
      <c r="AK123" s="255"/>
      <c r="AL123" s="255"/>
      <c r="AM123" s="255"/>
      <c r="AN123" s="164" t="str">
        <f t="shared" si="37"/>
        <v>-</v>
      </c>
      <c r="AO123" s="255"/>
      <c r="AP123" s="255"/>
      <c r="AQ123" s="255"/>
      <c r="AR123" s="268" t="str">
        <f t="shared" si="38"/>
        <v>-</v>
      </c>
      <c r="AS123" s="255"/>
      <c r="AT123" s="255"/>
      <c r="AU123" s="255"/>
      <c r="AV123" s="255"/>
      <c r="AW123" s="255"/>
      <c r="AX123" s="255"/>
      <c r="AY123" s="255"/>
      <c r="AZ123" s="255"/>
      <c r="BA123" s="255"/>
      <c r="BB123" s="255"/>
      <c r="BC123" s="255"/>
      <c r="BD123" s="255"/>
      <c r="BE123" s="255"/>
      <c r="BF123" s="255"/>
      <c r="BG123" s="255"/>
      <c r="BH123" s="255"/>
      <c r="BI123" s="255"/>
      <c r="BJ123" s="255"/>
      <c r="BK123" s="255"/>
      <c r="BL123" s="255"/>
      <c r="BM123" s="255"/>
      <c r="BN123" s="255"/>
      <c r="BO123" s="255"/>
      <c r="BP123" s="255"/>
      <c r="BQ123" s="255"/>
      <c r="BR123" s="258"/>
      <c r="BS123" s="259"/>
      <c r="BT123" s="255"/>
      <c r="BU123" s="255"/>
      <c r="BV123" s="255"/>
      <c r="BW123" s="255"/>
      <c r="BX123" s="255"/>
      <c r="BY123" s="255"/>
      <c r="BZ123" s="255"/>
      <c r="CA123" s="260" t="e">
        <v>#N/A</v>
      </c>
      <c r="CB123" s="260">
        <v>0</v>
      </c>
      <c r="CC123" s="260">
        <v>0</v>
      </c>
      <c r="CD123" s="261" t="s">
        <v>511</v>
      </c>
      <c r="CE123" s="261" t="s">
        <v>512</v>
      </c>
      <c r="CF123" s="261" t="s">
        <v>512</v>
      </c>
      <c r="CG123" s="261" t="s">
        <v>512</v>
      </c>
      <c r="CH123" s="262">
        <f t="shared" si="39"/>
        <v>0</v>
      </c>
      <c r="CI123" s="262">
        <f t="shared" si="40"/>
        <v>0</v>
      </c>
      <c r="CJ123" s="262">
        <f t="shared" si="41"/>
        <v>0</v>
      </c>
      <c r="CK123" s="262">
        <f t="shared" si="42"/>
        <v>0</v>
      </c>
      <c r="CL123" s="262">
        <f t="shared" si="43"/>
        <v>0</v>
      </c>
      <c r="CM123" s="262">
        <f t="shared" si="44"/>
        <v>0</v>
      </c>
      <c r="CN123" s="262">
        <f t="shared" si="45"/>
        <v>0</v>
      </c>
      <c r="CO123" s="259"/>
      <c r="CP123" s="263"/>
      <c r="CQ123" s="264"/>
      <c r="CR123" s="264"/>
      <c r="CS123" s="264"/>
      <c r="CT123" s="174" t="str">
        <f t="shared" si="46"/>
        <v>-</v>
      </c>
      <c r="CU123" s="264"/>
      <c r="CV123" s="264"/>
      <c r="CW123" s="264"/>
      <c r="CX123" s="269" t="str">
        <f t="shared" si="47"/>
        <v>-</v>
      </c>
    </row>
    <row r="124" spans="1:102" s="122" customFormat="1" ht="34.5">
      <c r="A124" s="254">
        <v>13</v>
      </c>
      <c r="B124" s="255"/>
      <c r="C124" s="255"/>
      <c r="D124" s="255"/>
      <c r="E124" s="256"/>
      <c r="F124" s="256"/>
      <c r="G124" s="255"/>
      <c r="H124" s="255"/>
      <c r="I124" s="255"/>
      <c r="J124" s="255"/>
      <c r="K124" s="255"/>
      <c r="L124" s="255"/>
      <c r="M124" s="256"/>
      <c r="N124" s="255"/>
      <c r="O124" s="255"/>
      <c r="P124" s="255"/>
      <c r="Q124" s="255"/>
      <c r="R124" s="255"/>
      <c r="S124" s="255"/>
      <c r="T124" s="255"/>
      <c r="U124" s="255"/>
      <c r="V124" s="255"/>
      <c r="W124" s="255"/>
      <c r="X124" s="255"/>
      <c r="Y124" s="255"/>
      <c r="Z124" s="255"/>
      <c r="AA124" s="254"/>
      <c r="AB124" s="255"/>
      <c r="AC124" s="255"/>
      <c r="AD124" s="255"/>
      <c r="AE124" s="254"/>
      <c r="AF124" s="254"/>
      <c r="AG124" s="256"/>
      <c r="AH124" s="255"/>
      <c r="AI124" s="256"/>
      <c r="AJ124" s="257"/>
      <c r="AK124" s="255"/>
      <c r="AL124" s="255"/>
      <c r="AM124" s="255"/>
      <c r="AN124" s="164" t="str">
        <f t="shared" si="37"/>
        <v>-</v>
      </c>
      <c r="AO124" s="255"/>
      <c r="AP124" s="255"/>
      <c r="AQ124" s="255"/>
      <c r="AR124" s="268" t="str">
        <f t="shared" si="38"/>
        <v>-</v>
      </c>
      <c r="AS124" s="255"/>
      <c r="AT124" s="255"/>
      <c r="AU124" s="255"/>
      <c r="AV124" s="255"/>
      <c r="AW124" s="255"/>
      <c r="AX124" s="255"/>
      <c r="AY124" s="255"/>
      <c r="AZ124" s="255"/>
      <c r="BA124" s="255"/>
      <c r="BB124" s="255"/>
      <c r="BC124" s="255"/>
      <c r="BD124" s="255"/>
      <c r="BE124" s="255"/>
      <c r="BF124" s="255"/>
      <c r="BG124" s="255"/>
      <c r="BH124" s="255"/>
      <c r="BI124" s="255"/>
      <c r="BJ124" s="255"/>
      <c r="BK124" s="255"/>
      <c r="BL124" s="255"/>
      <c r="BM124" s="255"/>
      <c r="BN124" s="255"/>
      <c r="BO124" s="255"/>
      <c r="BP124" s="255"/>
      <c r="BQ124" s="255"/>
      <c r="BR124" s="258"/>
      <c r="BS124" s="259"/>
      <c r="BT124" s="255"/>
      <c r="BU124" s="255"/>
      <c r="BV124" s="255"/>
      <c r="BW124" s="255"/>
      <c r="BX124" s="255"/>
      <c r="BY124" s="255"/>
      <c r="BZ124" s="255"/>
      <c r="CA124" s="260" t="e">
        <v>#N/A</v>
      </c>
      <c r="CB124" s="260">
        <v>0</v>
      </c>
      <c r="CC124" s="260">
        <v>0</v>
      </c>
      <c r="CD124" s="261" t="s">
        <v>511</v>
      </c>
      <c r="CE124" s="261" t="s">
        <v>512</v>
      </c>
      <c r="CF124" s="261" t="s">
        <v>512</v>
      </c>
      <c r="CG124" s="261" t="s">
        <v>512</v>
      </c>
      <c r="CH124" s="262">
        <f t="shared" si="39"/>
        <v>0</v>
      </c>
      <c r="CI124" s="262">
        <f t="shared" si="40"/>
        <v>0</v>
      </c>
      <c r="CJ124" s="262">
        <f t="shared" si="41"/>
        <v>0</v>
      </c>
      <c r="CK124" s="262">
        <f t="shared" si="42"/>
        <v>0</v>
      </c>
      <c r="CL124" s="262">
        <f t="shared" si="43"/>
        <v>0</v>
      </c>
      <c r="CM124" s="262">
        <f t="shared" si="44"/>
        <v>0</v>
      </c>
      <c r="CN124" s="262">
        <f t="shared" si="45"/>
        <v>0</v>
      </c>
      <c r="CO124" s="259"/>
      <c r="CP124" s="263"/>
      <c r="CQ124" s="264"/>
      <c r="CR124" s="264"/>
      <c r="CS124" s="264"/>
      <c r="CT124" s="174" t="str">
        <f t="shared" si="46"/>
        <v>-</v>
      </c>
      <c r="CU124" s="264"/>
      <c r="CV124" s="264"/>
      <c r="CW124" s="264"/>
      <c r="CX124" s="269" t="str">
        <f t="shared" si="47"/>
        <v>-</v>
      </c>
    </row>
    <row r="125" spans="1:102" s="122" customFormat="1" ht="34.5">
      <c r="A125" s="254">
        <v>14</v>
      </c>
      <c r="B125" s="255"/>
      <c r="C125" s="255"/>
      <c r="D125" s="255"/>
      <c r="E125" s="256"/>
      <c r="F125" s="256"/>
      <c r="G125" s="255"/>
      <c r="H125" s="255"/>
      <c r="I125" s="255"/>
      <c r="J125" s="255"/>
      <c r="K125" s="255"/>
      <c r="L125" s="255"/>
      <c r="M125" s="256"/>
      <c r="N125" s="255"/>
      <c r="O125" s="255"/>
      <c r="P125" s="255"/>
      <c r="Q125" s="255"/>
      <c r="R125" s="255"/>
      <c r="S125" s="255"/>
      <c r="T125" s="255"/>
      <c r="U125" s="255"/>
      <c r="V125" s="255"/>
      <c r="W125" s="255"/>
      <c r="X125" s="255"/>
      <c r="Y125" s="255"/>
      <c r="Z125" s="255"/>
      <c r="AA125" s="254"/>
      <c r="AB125" s="255"/>
      <c r="AC125" s="255"/>
      <c r="AD125" s="255"/>
      <c r="AE125" s="254"/>
      <c r="AF125" s="254"/>
      <c r="AG125" s="256"/>
      <c r="AH125" s="255"/>
      <c r="AI125" s="256"/>
      <c r="AJ125" s="257"/>
      <c r="AK125" s="255"/>
      <c r="AL125" s="255"/>
      <c r="AM125" s="255"/>
      <c r="AN125" s="164" t="str">
        <f t="shared" si="37"/>
        <v>-</v>
      </c>
      <c r="AO125" s="255"/>
      <c r="AP125" s="255"/>
      <c r="AQ125" s="255"/>
      <c r="AR125" s="268" t="str">
        <f t="shared" si="38"/>
        <v>-</v>
      </c>
      <c r="AS125" s="255"/>
      <c r="AT125" s="255"/>
      <c r="AU125" s="255"/>
      <c r="AV125" s="255"/>
      <c r="AW125" s="255"/>
      <c r="AX125" s="255"/>
      <c r="AY125" s="255"/>
      <c r="AZ125" s="255"/>
      <c r="BA125" s="255"/>
      <c r="BB125" s="255"/>
      <c r="BC125" s="255"/>
      <c r="BD125" s="255"/>
      <c r="BE125" s="255"/>
      <c r="BF125" s="255"/>
      <c r="BG125" s="255"/>
      <c r="BH125" s="255"/>
      <c r="BI125" s="255"/>
      <c r="BJ125" s="255"/>
      <c r="BK125" s="255"/>
      <c r="BL125" s="255"/>
      <c r="BM125" s="255"/>
      <c r="BN125" s="255"/>
      <c r="BO125" s="255"/>
      <c r="BP125" s="255"/>
      <c r="BQ125" s="255"/>
      <c r="BR125" s="258"/>
      <c r="BS125" s="259"/>
      <c r="BT125" s="255"/>
      <c r="BU125" s="255"/>
      <c r="BV125" s="255"/>
      <c r="BW125" s="255"/>
      <c r="BX125" s="255"/>
      <c r="BY125" s="255"/>
      <c r="BZ125" s="255"/>
      <c r="CA125" s="260" t="e">
        <v>#N/A</v>
      </c>
      <c r="CB125" s="260">
        <v>0</v>
      </c>
      <c r="CC125" s="260">
        <v>0</v>
      </c>
      <c r="CD125" s="261" t="s">
        <v>511</v>
      </c>
      <c r="CE125" s="261" t="s">
        <v>512</v>
      </c>
      <c r="CF125" s="261" t="s">
        <v>512</v>
      </c>
      <c r="CG125" s="261" t="s">
        <v>512</v>
      </c>
      <c r="CH125" s="262">
        <f t="shared" si="39"/>
        <v>0</v>
      </c>
      <c r="CI125" s="262">
        <f t="shared" si="40"/>
        <v>0</v>
      </c>
      <c r="CJ125" s="262">
        <f t="shared" si="41"/>
        <v>0</v>
      </c>
      <c r="CK125" s="262">
        <f t="shared" si="42"/>
        <v>0</v>
      </c>
      <c r="CL125" s="262">
        <f t="shared" si="43"/>
        <v>0</v>
      </c>
      <c r="CM125" s="262">
        <f t="shared" si="44"/>
        <v>0</v>
      </c>
      <c r="CN125" s="262">
        <f t="shared" si="45"/>
        <v>0</v>
      </c>
      <c r="CO125" s="259"/>
      <c r="CP125" s="263"/>
      <c r="CQ125" s="264"/>
      <c r="CR125" s="264"/>
      <c r="CS125" s="264"/>
      <c r="CT125" s="174" t="str">
        <f t="shared" si="46"/>
        <v>-</v>
      </c>
      <c r="CU125" s="264"/>
      <c r="CV125" s="264"/>
      <c r="CW125" s="264"/>
      <c r="CX125" s="269" t="str">
        <f t="shared" si="47"/>
        <v>-</v>
      </c>
    </row>
    <row r="126" spans="1:102" s="122" customFormat="1" ht="34.5">
      <c r="A126" s="254">
        <v>15</v>
      </c>
      <c r="B126" s="255"/>
      <c r="C126" s="255"/>
      <c r="D126" s="255"/>
      <c r="E126" s="256"/>
      <c r="F126" s="256"/>
      <c r="G126" s="255"/>
      <c r="H126" s="255"/>
      <c r="I126" s="255"/>
      <c r="J126" s="255"/>
      <c r="K126" s="255"/>
      <c r="L126" s="255"/>
      <c r="M126" s="256"/>
      <c r="N126" s="255"/>
      <c r="O126" s="255"/>
      <c r="P126" s="255"/>
      <c r="Q126" s="255"/>
      <c r="R126" s="255"/>
      <c r="S126" s="255"/>
      <c r="T126" s="255"/>
      <c r="U126" s="255"/>
      <c r="V126" s="255"/>
      <c r="W126" s="255"/>
      <c r="X126" s="255"/>
      <c r="Y126" s="255"/>
      <c r="Z126" s="255"/>
      <c r="AA126" s="254"/>
      <c r="AB126" s="255"/>
      <c r="AC126" s="255"/>
      <c r="AD126" s="255"/>
      <c r="AE126" s="254"/>
      <c r="AF126" s="254"/>
      <c r="AG126" s="256"/>
      <c r="AH126" s="255"/>
      <c r="AI126" s="256"/>
      <c r="AJ126" s="257"/>
      <c r="AK126" s="255"/>
      <c r="AL126" s="255"/>
      <c r="AM126" s="255"/>
      <c r="AN126" s="164" t="str">
        <f t="shared" si="37"/>
        <v>-</v>
      </c>
      <c r="AO126" s="255"/>
      <c r="AP126" s="255"/>
      <c r="AQ126" s="255"/>
      <c r="AR126" s="268" t="str">
        <f t="shared" si="38"/>
        <v>-</v>
      </c>
      <c r="AS126" s="255"/>
      <c r="AT126" s="255"/>
      <c r="AU126" s="255"/>
      <c r="AV126" s="255"/>
      <c r="AW126" s="255"/>
      <c r="AX126" s="255"/>
      <c r="AY126" s="255"/>
      <c r="AZ126" s="255"/>
      <c r="BA126" s="255"/>
      <c r="BB126" s="255"/>
      <c r="BC126" s="255"/>
      <c r="BD126" s="255"/>
      <c r="BE126" s="255"/>
      <c r="BF126" s="255"/>
      <c r="BG126" s="255"/>
      <c r="BH126" s="255"/>
      <c r="BI126" s="255"/>
      <c r="BJ126" s="255"/>
      <c r="BK126" s="255"/>
      <c r="BL126" s="255"/>
      <c r="BM126" s="255"/>
      <c r="BN126" s="255"/>
      <c r="BO126" s="255"/>
      <c r="BP126" s="255"/>
      <c r="BQ126" s="255"/>
      <c r="BR126" s="258"/>
      <c r="BS126" s="259"/>
      <c r="BT126" s="255"/>
      <c r="BU126" s="255"/>
      <c r="BV126" s="255"/>
      <c r="BW126" s="255"/>
      <c r="BX126" s="255"/>
      <c r="BY126" s="255"/>
      <c r="BZ126" s="255"/>
      <c r="CA126" s="260" t="e">
        <v>#N/A</v>
      </c>
      <c r="CB126" s="260">
        <v>0</v>
      </c>
      <c r="CC126" s="260">
        <v>0</v>
      </c>
      <c r="CD126" s="261" t="s">
        <v>511</v>
      </c>
      <c r="CE126" s="261" t="s">
        <v>512</v>
      </c>
      <c r="CF126" s="261" t="s">
        <v>512</v>
      </c>
      <c r="CG126" s="261" t="s">
        <v>512</v>
      </c>
      <c r="CH126" s="262">
        <f t="shared" si="39"/>
        <v>0</v>
      </c>
      <c r="CI126" s="262">
        <f t="shared" si="40"/>
        <v>0</v>
      </c>
      <c r="CJ126" s="262">
        <f t="shared" si="41"/>
        <v>0</v>
      </c>
      <c r="CK126" s="262">
        <f t="shared" si="42"/>
        <v>0</v>
      </c>
      <c r="CL126" s="262">
        <f t="shared" si="43"/>
        <v>0</v>
      </c>
      <c r="CM126" s="262">
        <f t="shared" si="44"/>
        <v>0</v>
      </c>
      <c r="CN126" s="262">
        <f t="shared" si="45"/>
        <v>0</v>
      </c>
      <c r="CO126" s="259"/>
      <c r="CP126" s="263"/>
      <c r="CQ126" s="264"/>
      <c r="CR126" s="264"/>
      <c r="CS126" s="264"/>
      <c r="CT126" s="174" t="str">
        <f t="shared" si="46"/>
        <v>-</v>
      </c>
      <c r="CU126" s="264"/>
      <c r="CV126" s="264"/>
      <c r="CW126" s="264"/>
      <c r="CX126" s="269" t="str">
        <f t="shared" si="47"/>
        <v>-</v>
      </c>
    </row>
    <row r="127" spans="1:102" s="122" customFormat="1" ht="34.5">
      <c r="A127" s="254">
        <v>16</v>
      </c>
      <c r="B127" s="255"/>
      <c r="C127" s="255"/>
      <c r="D127" s="255"/>
      <c r="E127" s="256"/>
      <c r="F127" s="256"/>
      <c r="G127" s="255"/>
      <c r="H127" s="255"/>
      <c r="I127" s="255"/>
      <c r="J127" s="255"/>
      <c r="K127" s="255"/>
      <c r="L127" s="255"/>
      <c r="M127" s="256"/>
      <c r="N127" s="255"/>
      <c r="O127" s="255"/>
      <c r="P127" s="255"/>
      <c r="Q127" s="255"/>
      <c r="R127" s="255"/>
      <c r="S127" s="255"/>
      <c r="T127" s="255"/>
      <c r="U127" s="255"/>
      <c r="V127" s="255"/>
      <c r="W127" s="255"/>
      <c r="X127" s="255"/>
      <c r="Y127" s="255"/>
      <c r="Z127" s="255"/>
      <c r="AA127" s="254"/>
      <c r="AB127" s="255"/>
      <c r="AC127" s="255"/>
      <c r="AD127" s="255"/>
      <c r="AE127" s="254"/>
      <c r="AF127" s="254"/>
      <c r="AG127" s="256"/>
      <c r="AH127" s="255"/>
      <c r="AI127" s="256"/>
      <c r="AJ127" s="257"/>
      <c r="AK127" s="255"/>
      <c r="AL127" s="255"/>
      <c r="AM127" s="255"/>
      <c r="AN127" s="164" t="str">
        <f t="shared" si="37"/>
        <v>-</v>
      </c>
      <c r="AO127" s="255"/>
      <c r="AP127" s="255"/>
      <c r="AQ127" s="255"/>
      <c r="AR127" s="268" t="str">
        <f t="shared" si="38"/>
        <v>-</v>
      </c>
      <c r="AS127" s="255"/>
      <c r="AT127" s="255"/>
      <c r="AU127" s="255"/>
      <c r="AV127" s="255"/>
      <c r="AW127" s="255"/>
      <c r="AX127" s="255"/>
      <c r="AY127" s="255"/>
      <c r="AZ127" s="255"/>
      <c r="BA127" s="255"/>
      <c r="BB127" s="255"/>
      <c r="BC127" s="255"/>
      <c r="BD127" s="255"/>
      <c r="BE127" s="255"/>
      <c r="BF127" s="255"/>
      <c r="BG127" s="255"/>
      <c r="BH127" s="255"/>
      <c r="BI127" s="255"/>
      <c r="BJ127" s="255"/>
      <c r="BK127" s="255"/>
      <c r="BL127" s="255"/>
      <c r="BM127" s="255"/>
      <c r="BN127" s="255"/>
      <c r="BO127" s="255"/>
      <c r="BP127" s="255"/>
      <c r="BQ127" s="255"/>
      <c r="BR127" s="258"/>
      <c r="BS127" s="259"/>
      <c r="BT127" s="255"/>
      <c r="BU127" s="255"/>
      <c r="BV127" s="255"/>
      <c r="BW127" s="255"/>
      <c r="BX127" s="255"/>
      <c r="BY127" s="255"/>
      <c r="BZ127" s="255"/>
      <c r="CA127" s="260" t="e">
        <v>#N/A</v>
      </c>
      <c r="CB127" s="260">
        <v>0</v>
      </c>
      <c r="CC127" s="260">
        <v>0</v>
      </c>
      <c r="CD127" s="261" t="s">
        <v>511</v>
      </c>
      <c r="CE127" s="261" t="s">
        <v>512</v>
      </c>
      <c r="CF127" s="261" t="s">
        <v>512</v>
      </c>
      <c r="CG127" s="261" t="s">
        <v>512</v>
      </c>
      <c r="CH127" s="262">
        <f t="shared" si="39"/>
        <v>0</v>
      </c>
      <c r="CI127" s="262">
        <f t="shared" si="40"/>
        <v>0</v>
      </c>
      <c r="CJ127" s="262">
        <f t="shared" si="41"/>
        <v>0</v>
      </c>
      <c r="CK127" s="262">
        <f t="shared" si="42"/>
        <v>0</v>
      </c>
      <c r="CL127" s="262">
        <f t="shared" si="43"/>
        <v>0</v>
      </c>
      <c r="CM127" s="262">
        <f t="shared" si="44"/>
        <v>0</v>
      </c>
      <c r="CN127" s="262">
        <f t="shared" si="45"/>
        <v>0</v>
      </c>
      <c r="CO127" s="259"/>
      <c r="CP127" s="263"/>
      <c r="CQ127" s="264"/>
      <c r="CR127" s="264"/>
      <c r="CS127" s="264"/>
      <c r="CT127" s="174" t="str">
        <f t="shared" si="46"/>
        <v>-</v>
      </c>
      <c r="CU127" s="264"/>
      <c r="CV127" s="264"/>
      <c r="CW127" s="264"/>
      <c r="CX127" s="269" t="str">
        <f t="shared" si="47"/>
        <v>-</v>
      </c>
    </row>
    <row r="128" spans="1:102" s="122" customFormat="1" ht="34.5">
      <c r="A128" s="254">
        <v>17</v>
      </c>
      <c r="B128" s="255"/>
      <c r="C128" s="255"/>
      <c r="D128" s="255"/>
      <c r="E128" s="256"/>
      <c r="F128" s="256"/>
      <c r="G128" s="255"/>
      <c r="H128" s="255"/>
      <c r="I128" s="255"/>
      <c r="J128" s="255"/>
      <c r="K128" s="255"/>
      <c r="L128" s="255"/>
      <c r="M128" s="256"/>
      <c r="N128" s="255"/>
      <c r="O128" s="255"/>
      <c r="P128" s="255"/>
      <c r="Q128" s="255"/>
      <c r="R128" s="255"/>
      <c r="S128" s="255"/>
      <c r="T128" s="255"/>
      <c r="U128" s="255"/>
      <c r="V128" s="255"/>
      <c r="W128" s="255"/>
      <c r="X128" s="255"/>
      <c r="Y128" s="255"/>
      <c r="Z128" s="255"/>
      <c r="AA128" s="254"/>
      <c r="AB128" s="255"/>
      <c r="AC128" s="255"/>
      <c r="AD128" s="255"/>
      <c r="AE128" s="254"/>
      <c r="AF128" s="254"/>
      <c r="AG128" s="256"/>
      <c r="AH128" s="255"/>
      <c r="AI128" s="256"/>
      <c r="AJ128" s="257"/>
      <c r="AK128" s="255"/>
      <c r="AL128" s="255"/>
      <c r="AM128" s="255"/>
      <c r="AN128" s="164" t="str">
        <f t="shared" si="37"/>
        <v>-</v>
      </c>
      <c r="AO128" s="255"/>
      <c r="AP128" s="255"/>
      <c r="AQ128" s="255"/>
      <c r="AR128" s="268" t="str">
        <f t="shared" si="38"/>
        <v>-</v>
      </c>
      <c r="AS128" s="255"/>
      <c r="AT128" s="255"/>
      <c r="AU128" s="255"/>
      <c r="AV128" s="255"/>
      <c r="AW128" s="255"/>
      <c r="AX128" s="255"/>
      <c r="AY128" s="255"/>
      <c r="AZ128" s="255"/>
      <c r="BA128" s="255"/>
      <c r="BB128" s="255"/>
      <c r="BC128" s="255"/>
      <c r="BD128" s="255"/>
      <c r="BE128" s="255"/>
      <c r="BF128" s="255"/>
      <c r="BG128" s="255"/>
      <c r="BH128" s="255"/>
      <c r="BI128" s="255"/>
      <c r="BJ128" s="255"/>
      <c r="BK128" s="255"/>
      <c r="BL128" s="255"/>
      <c r="BM128" s="255"/>
      <c r="BN128" s="255"/>
      <c r="BO128" s="255"/>
      <c r="BP128" s="255"/>
      <c r="BQ128" s="255"/>
      <c r="BR128" s="258"/>
      <c r="BS128" s="259"/>
      <c r="BT128" s="255"/>
      <c r="BU128" s="255"/>
      <c r="BV128" s="255"/>
      <c r="BW128" s="255"/>
      <c r="BX128" s="255"/>
      <c r="BY128" s="255"/>
      <c r="BZ128" s="255"/>
      <c r="CA128" s="260" t="e">
        <v>#N/A</v>
      </c>
      <c r="CB128" s="260">
        <v>0</v>
      </c>
      <c r="CC128" s="260">
        <v>0</v>
      </c>
      <c r="CD128" s="261" t="s">
        <v>511</v>
      </c>
      <c r="CE128" s="261" t="s">
        <v>512</v>
      </c>
      <c r="CF128" s="261" t="s">
        <v>512</v>
      </c>
      <c r="CG128" s="261" t="s">
        <v>512</v>
      </c>
      <c r="CH128" s="262">
        <f t="shared" si="39"/>
        <v>0</v>
      </c>
      <c r="CI128" s="262">
        <f t="shared" si="40"/>
        <v>0</v>
      </c>
      <c r="CJ128" s="262">
        <f t="shared" si="41"/>
        <v>0</v>
      </c>
      <c r="CK128" s="262">
        <f t="shared" si="42"/>
        <v>0</v>
      </c>
      <c r="CL128" s="262">
        <f t="shared" si="43"/>
        <v>0</v>
      </c>
      <c r="CM128" s="262">
        <f t="shared" si="44"/>
        <v>0</v>
      </c>
      <c r="CN128" s="262">
        <f t="shared" si="45"/>
        <v>0</v>
      </c>
      <c r="CO128" s="259"/>
      <c r="CP128" s="263"/>
      <c r="CQ128" s="264"/>
      <c r="CR128" s="264"/>
      <c r="CS128" s="264"/>
      <c r="CT128" s="174" t="str">
        <f t="shared" si="46"/>
        <v>-</v>
      </c>
      <c r="CU128" s="264"/>
      <c r="CV128" s="264"/>
      <c r="CW128" s="264"/>
      <c r="CX128" s="269" t="str">
        <f t="shared" si="47"/>
        <v>-</v>
      </c>
    </row>
    <row r="129" spans="1:102" s="122" customFormat="1" ht="34.5">
      <c r="A129" s="254">
        <v>18</v>
      </c>
      <c r="B129" s="255"/>
      <c r="C129" s="255"/>
      <c r="D129" s="255"/>
      <c r="E129" s="256"/>
      <c r="F129" s="256"/>
      <c r="G129" s="255"/>
      <c r="H129" s="255"/>
      <c r="I129" s="255"/>
      <c r="J129" s="255"/>
      <c r="K129" s="255"/>
      <c r="L129" s="255"/>
      <c r="M129" s="256"/>
      <c r="N129" s="255"/>
      <c r="O129" s="255"/>
      <c r="P129" s="255"/>
      <c r="Q129" s="255"/>
      <c r="R129" s="255"/>
      <c r="S129" s="255"/>
      <c r="T129" s="255"/>
      <c r="U129" s="255"/>
      <c r="V129" s="255"/>
      <c r="W129" s="255"/>
      <c r="X129" s="255"/>
      <c r="Y129" s="255"/>
      <c r="Z129" s="255"/>
      <c r="AA129" s="254"/>
      <c r="AB129" s="255"/>
      <c r="AC129" s="255"/>
      <c r="AD129" s="255"/>
      <c r="AE129" s="254"/>
      <c r="AF129" s="254"/>
      <c r="AG129" s="256"/>
      <c r="AH129" s="255"/>
      <c r="AI129" s="256"/>
      <c r="AJ129" s="257"/>
      <c r="AK129" s="255"/>
      <c r="AL129" s="255"/>
      <c r="AM129" s="255"/>
      <c r="AN129" s="164" t="str">
        <f t="shared" si="37"/>
        <v>-</v>
      </c>
      <c r="AO129" s="255"/>
      <c r="AP129" s="255"/>
      <c r="AQ129" s="255"/>
      <c r="AR129" s="268" t="str">
        <f t="shared" si="38"/>
        <v>-</v>
      </c>
      <c r="AS129" s="255"/>
      <c r="AT129" s="255"/>
      <c r="AU129" s="255"/>
      <c r="AV129" s="255"/>
      <c r="AW129" s="255"/>
      <c r="AX129" s="255"/>
      <c r="AY129" s="255"/>
      <c r="AZ129" s="255"/>
      <c r="BA129" s="255"/>
      <c r="BB129" s="255"/>
      <c r="BC129" s="255"/>
      <c r="BD129" s="255"/>
      <c r="BE129" s="255"/>
      <c r="BF129" s="255"/>
      <c r="BG129" s="255"/>
      <c r="BH129" s="255"/>
      <c r="BI129" s="255"/>
      <c r="BJ129" s="255"/>
      <c r="BK129" s="255"/>
      <c r="BL129" s="255"/>
      <c r="BM129" s="255"/>
      <c r="BN129" s="255"/>
      <c r="BO129" s="255"/>
      <c r="BP129" s="255"/>
      <c r="BQ129" s="255"/>
      <c r="BR129" s="258"/>
      <c r="BS129" s="259"/>
      <c r="BT129" s="255"/>
      <c r="BU129" s="255"/>
      <c r="BV129" s="255"/>
      <c r="BW129" s="255"/>
      <c r="BX129" s="255"/>
      <c r="BY129" s="255"/>
      <c r="BZ129" s="255"/>
      <c r="CA129" s="260" t="e">
        <v>#N/A</v>
      </c>
      <c r="CB129" s="260">
        <v>0</v>
      </c>
      <c r="CC129" s="260">
        <v>0</v>
      </c>
      <c r="CD129" s="261" t="s">
        <v>511</v>
      </c>
      <c r="CE129" s="261" t="s">
        <v>512</v>
      </c>
      <c r="CF129" s="261" t="s">
        <v>512</v>
      </c>
      <c r="CG129" s="261" t="s">
        <v>512</v>
      </c>
      <c r="CH129" s="262">
        <f t="shared" si="39"/>
        <v>0</v>
      </c>
      <c r="CI129" s="262">
        <f t="shared" si="40"/>
        <v>0</v>
      </c>
      <c r="CJ129" s="262">
        <f t="shared" si="41"/>
        <v>0</v>
      </c>
      <c r="CK129" s="262">
        <f t="shared" si="42"/>
        <v>0</v>
      </c>
      <c r="CL129" s="262">
        <f t="shared" si="43"/>
        <v>0</v>
      </c>
      <c r="CM129" s="262">
        <f t="shared" si="44"/>
        <v>0</v>
      </c>
      <c r="CN129" s="262">
        <f t="shared" si="45"/>
        <v>0</v>
      </c>
      <c r="CO129" s="259"/>
      <c r="CP129" s="263"/>
      <c r="CQ129" s="264"/>
      <c r="CR129" s="264"/>
      <c r="CS129" s="264"/>
      <c r="CT129" s="174" t="str">
        <f t="shared" si="46"/>
        <v>-</v>
      </c>
      <c r="CU129" s="264"/>
      <c r="CV129" s="264"/>
      <c r="CW129" s="264"/>
      <c r="CX129" s="269" t="str">
        <f t="shared" si="47"/>
        <v>-</v>
      </c>
    </row>
    <row r="130" spans="1:102" s="122" customFormat="1" ht="34.5">
      <c r="A130" s="254">
        <v>19</v>
      </c>
      <c r="B130" s="255"/>
      <c r="C130" s="255"/>
      <c r="D130" s="255"/>
      <c r="E130" s="256"/>
      <c r="F130" s="256"/>
      <c r="G130" s="255"/>
      <c r="H130" s="255"/>
      <c r="I130" s="255"/>
      <c r="J130" s="255"/>
      <c r="K130" s="255"/>
      <c r="L130" s="255"/>
      <c r="M130" s="256"/>
      <c r="N130" s="255"/>
      <c r="O130" s="255"/>
      <c r="P130" s="255"/>
      <c r="Q130" s="255"/>
      <c r="R130" s="255"/>
      <c r="S130" s="255"/>
      <c r="T130" s="255"/>
      <c r="U130" s="255"/>
      <c r="V130" s="255"/>
      <c r="W130" s="255"/>
      <c r="X130" s="255"/>
      <c r="Y130" s="255"/>
      <c r="Z130" s="255"/>
      <c r="AA130" s="254"/>
      <c r="AB130" s="255"/>
      <c r="AC130" s="255"/>
      <c r="AD130" s="255"/>
      <c r="AE130" s="254"/>
      <c r="AF130" s="254"/>
      <c r="AG130" s="256"/>
      <c r="AH130" s="255"/>
      <c r="AI130" s="256"/>
      <c r="AJ130" s="257"/>
      <c r="AK130" s="255"/>
      <c r="AL130" s="255"/>
      <c r="AM130" s="255"/>
      <c r="AN130" s="164" t="str">
        <f t="shared" si="37"/>
        <v>-</v>
      </c>
      <c r="AO130" s="255"/>
      <c r="AP130" s="255"/>
      <c r="AQ130" s="255"/>
      <c r="AR130" s="268" t="str">
        <f t="shared" si="38"/>
        <v>-</v>
      </c>
      <c r="AS130" s="255"/>
      <c r="AT130" s="255"/>
      <c r="AU130" s="255"/>
      <c r="AV130" s="255"/>
      <c r="AW130" s="255"/>
      <c r="AX130" s="255"/>
      <c r="AY130" s="255"/>
      <c r="AZ130" s="255"/>
      <c r="BA130" s="255"/>
      <c r="BB130" s="255"/>
      <c r="BC130" s="255"/>
      <c r="BD130" s="255"/>
      <c r="BE130" s="255"/>
      <c r="BF130" s="255"/>
      <c r="BG130" s="255"/>
      <c r="BH130" s="255"/>
      <c r="BI130" s="255"/>
      <c r="BJ130" s="255"/>
      <c r="BK130" s="255"/>
      <c r="BL130" s="255"/>
      <c r="BM130" s="255"/>
      <c r="BN130" s="255"/>
      <c r="BO130" s="255"/>
      <c r="BP130" s="255"/>
      <c r="BQ130" s="255"/>
      <c r="BR130" s="258"/>
      <c r="BS130" s="259"/>
      <c r="BT130" s="255"/>
      <c r="BU130" s="255"/>
      <c r="BV130" s="255"/>
      <c r="BW130" s="255"/>
      <c r="BX130" s="255"/>
      <c r="BY130" s="255"/>
      <c r="BZ130" s="255"/>
      <c r="CA130" s="260" t="e">
        <v>#N/A</v>
      </c>
      <c r="CB130" s="260">
        <v>0</v>
      </c>
      <c r="CC130" s="260">
        <v>0</v>
      </c>
      <c r="CD130" s="261" t="s">
        <v>511</v>
      </c>
      <c r="CE130" s="261" t="s">
        <v>512</v>
      </c>
      <c r="CF130" s="261" t="s">
        <v>512</v>
      </c>
      <c r="CG130" s="261" t="s">
        <v>512</v>
      </c>
      <c r="CH130" s="262">
        <f t="shared" si="39"/>
        <v>0</v>
      </c>
      <c r="CI130" s="262">
        <f t="shared" si="40"/>
        <v>0</v>
      </c>
      <c r="CJ130" s="262">
        <f t="shared" si="41"/>
        <v>0</v>
      </c>
      <c r="CK130" s="262">
        <f t="shared" si="42"/>
        <v>0</v>
      </c>
      <c r="CL130" s="262">
        <f t="shared" si="43"/>
        <v>0</v>
      </c>
      <c r="CM130" s="262">
        <f t="shared" si="44"/>
        <v>0</v>
      </c>
      <c r="CN130" s="262">
        <f t="shared" si="45"/>
        <v>0</v>
      </c>
      <c r="CO130" s="259"/>
      <c r="CP130" s="263"/>
      <c r="CQ130" s="264"/>
      <c r="CR130" s="264"/>
      <c r="CS130" s="264"/>
      <c r="CT130" s="174" t="str">
        <f t="shared" si="46"/>
        <v>-</v>
      </c>
      <c r="CU130" s="264"/>
      <c r="CV130" s="264"/>
      <c r="CW130" s="264"/>
      <c r="CX130" s="269" t="str">
        <f t="shared" si="47"/>
        <v>-</v>
      </c>
    </row>
    <row r="131" spans="1:102" s="122" customFormat="1" ht="34.5">
      <c r="A131" s="254">
        <v>20</v>
      </c>
      <c r="B131" s="255"/>
      <c r="C131" s="255"/>
      <c r="D131" s="255"/>
      <c r="E131" s="256"/>
      <c r="F131" s="256"/>
      <c r="G131" s="255"/>
      <c r="H131" s="255"/>
      <c r="I131" s="255"/>
      <c r="J131" s="255"/>
      <c r="K131" s="255"/>
      <c r="L131" s="255"/>
      <c r="M131" s="256"/>
      <c r="N131" s="255"/>
      <c r="O131" s="255"/>
      <c r="P131" s="255"/>
      <c r="Q131" s="255"/>
      <c r="R131" s="255"/>
      <c r="S131" s="255"/>
      <c r="T131" s="255"/>
      <c r="U131" s="255"/>
      <c r="V131" s="255"/>
      <c r="W131" s="255"/>
      <c r="X131" s="255"/>
      <c r="Y131" s="255"/>
      <c r="Z131" s="255"/>
      <c r="AA131" s="254"/>
      <c r="AB131" s="255"/>
      <c r="AC131" s="255"/>
      <c r="AD131" s="255"/>
      <c r="AE131" s="254"/>
      <c r="AF131" s="254"/>
      <c r="AG131" s="256"/>
      <c r="AH131" s="255"/>
      <c r="AI131" s="256"/>
      <c r="AJ131" s="257"/>
      <c r="AK131" s="255"/>
      <c r="AL131" s="255"/>
      <c r="AM131" s="255"/>
      <c r="AN131" s="164" t="str">
        <f t="shared" si="37"/>
        <v>-</v>
      </c>
      <c r="AO131" s="255"/>
      <c r="AP131" s="255"/>
      <c r="AQ131" s="255"/>
      <c r="AR131" s="268" t="str">
        <f t="shared" si="38"/>
        <v>-</v>
      </c>
      <c r="AS131" s="255"/>
      <c r="AT131" s="255"/>
      <c r="AU131" s="255"/>
      <c r="AV131" s="255"/>
      <c r="AW131" s="255"/>
      <c r="AX131" s="255"/>
      <c r="AY131" s="255"/>
      <c r="AZ131" s="255"/>
      <c r="BA131" s="255"/>
      <c r="BB131" s="255"/>
      <c r="BC131" s="255"/>
      <c r="BD131" s="255"/>
      <c r="BE131" s="255"/>
      <c r="BF131" s="255"/>
      <c r="BG131" s="255"/>
      <c r="BH131" s="255"/>
      <c r="BI131" s="255"/>
      <c r="BJ131" s="255"/>
      <c r="BK131" s="255"/>
      <c r="BL131" s="255"/>
      <c r="BM131" s="255"/>
      <c r="BN131" s="255"/>
      <c r="BO131" s="255"/>
      <c r="BP131" s="255"/>
      <c r="BQ131" s="255"/>
      <c r="BR131" s="258"/>
      <c r="BS131" s="259"/>
      <c r="BT131" s="255"/>
      <c r="BU131" s="255"/>
      <c r="BV131" s="255"/>
      <c r="BW131" s="255"/>
      <c r="BX131" s="255"/>
      <c r="BY131" s="255"/>
      <c r="BZ131" s="255"/>
      <c r="CA131" s="260" t="e">
        <v>#N/A</v>
      </c>
      <c r="CB131" s="260">
        <v>0</v>
      </c>
      <c r="CC131" s="260">
        <v>0</v>
      </c>
      <c r="CD131" s="261" t="s">
        <v>511</v>
      </c>
      <c r="CE131" s="261" t="s">
        <v>512</v>
      </c>
      <c r="CF131" s="261" t="s">
        <v>512</v>
      </c>
      <c r="CG131" s="261" t="s">
        <v>512</v>
      </c>
      <c r="CH131" s="262">
        <f t="shared" si="39"/>
        <v>0</v>
      </c>
      <c r="CI131" s="262">
        <f t="shared" si="40"/>
        <v>0</v>
      </c>
      <c r="CJ131" s="262">
        <f t="shared" si="41"/>
        <v>0</v>
      </c>
      <c r="CK131" s="262">
        <f t="shared" si="42"/>
        <v>0</v>
      </c>
      <c r="CL131" s="262">
        <f t="shared" si="43"/>
        <v>0</v>
      </c>
      <c r="CM131" s="262">
        <f t="shared" si="44"/>
        <v>0</v>
      </c>
      <c r="CN131" s="262">
        <f t="shared" si="45"/>
        <v>0</v>
      </c>
      <c r="CO131" s="259"/>
      <c r="CP131" s="263"/>
      <c r="CQ131" s="264"/>
      <c r="CR131" s="264"/>
      <c r="CS131" s="264"/>
      <c r="CT131" s="174" t="str">
        <f t="shared" si="46"/>
        <v>-</v>
      </c>
      <c r="CU131" s="264"/>
      <c r="CV131" s="264"/>
      <c r="CW131" s="264"/>
      <c r="CX131" s="269" t="str">
        <f t="shared" si="47"/>
        <v>-</v>
      </c>
    </row>
    <row r="132" spans="1:102" s="122" customFormat="1" ht="34.5">
      <c r="A132" s="254">
        <v>21</v>
      </c>
      <c r="B132" s="255"/>
      <c r="C132" s="255"/>
      <c r="D132" s="255"/>
      <c r="E132" s="256"/>
      <c r="F132" s="256"/>
      <c r="G132" s="255"/>
      <c r="H132" s="255"/>
      <c r="I132" s="255"/>
      <c r="J132" s="255"/>
      <c r="K132" s="255"/>
      <c r="L132" s="255"/>
      <c r="M132" s="256"/>
      <c r="N132" s="255"/>
      <c r="O132" s="255"/>
      <c r="P132" s="255"/>
      <c r="Q132" s="255"/>
      <c r="R132" s="255"/>
      <c r="S132" s="255"/>
      <c r="T132" s="255"/>
      <c r="U132" s="255"/>
      <c r="V132" s="255"/>
      <c r="W132" s="255"/>
      <c r="X132" s="255"/>
      <c r="Y132" s="255"/>
      <c r="Z132" s="255"/>
      <c r="AA132" s="254"/>
      <c r="AB132" s="255"/>
      <c r="AC132" s="255"/>
      <c r="AD132" s="255"/>
      <c r="AE132" s="254"/>
      <c r="AF132" s="254"/>
      <c r="AG132" s="256"/>
      <c r="AH132" s="255"/>
      <c r="AI132" s="256"/>
      <c r="AJ132" s="257"/>
      <c r="AK132" s="255"/>
      <c r="AL132" s="255"/>
      <c r="AM132" s="255"/>
      <c r="AN132" s="164" t="str">
        <f t="shared" si="37"/>
        <v>-</v>
      </c>
      <c r="AO132" s="255"/>
      <c r="AP132" s="255"/>
      <c r="AQ132" s="255"/>
      <c r="AR132" s="268" t="str">
        <f t="shared" si="38"/>
        <v>-</v>
      </c>
      <c r="AS132" s="255"/>
      <c r="AT132" s="255"/>
      <c r="AU132" s="255"/>
      <c r="AV132" s="255"/>
      <c r="AW132" s="255"/>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8"/>
      <c r="BS132" s="259"/>
      <c r="BT132" s="255"/>
      <c r="BU132" s="255"/>
      <c r="BV132" s="255"/>
      <c r="BW132" s="255"/>
      <c r="BX132" s="255"/>
      <c r="BY132" s="255"/>
      <c r="BZ132" s="255"/>
      <c r="CA132" s="260" t="e">
        <v>#N/A</v>
      </c>
      <c r="CB132" s="260">
        <v>0</v>
      </c>
      <c r="CC132" s="260">
        <v>0</v>
      </c>
      <c r="CD132" s="261" t="s">
        <v>511</v>
      </c>
      <c r="CE132" s="261" t="s">
        <v>512</v>
      </c>
      <c r="CF132" s="261" t="s">
        <v>512</v>
      </c>
      <c r="CG132" s="261" t="s">
        <v>512</v>
      </c>
      <c r="CH132" s="262">
        <f t="shared" si="39"/>
        <v>0</v>
      </c>
      <c r="CI132" s="262">
        <f t="shared" si="40"/>
        <v>0</v>
      </c>
      <c r="CJ132" s="262">
        <f t="shared" si="41"/>
        <v>0</v>
      </c>
      <c r="CK132" s="262">
        <f t="shared" si="42"/>
        <v>0</v>
      </c>
      <c r="CL132" s="262">
        <f t="shared" si="43"/>
        <v>0</v>
      </c>
      <c r="CM132" s="262">
        <f t="shared" si="44"/>
        <v>0</v>
      </c>
      <c r="CN132" s="262">
        <f t="shared" si="45"/>
        <v>0</v>
      </c>
      <c r="CO132" s="259"/>
      <c r="CP132" s="263"/>
      <c r="CQ132" s="264"/>
      <c r="CR132" s="264"/>
      <c r="CS132" s="264"/>
      <c r="CT132" s="174" t="str">
        <f t="shared" si="46"/>
        <v>-</v>
      </c>
      <c r="CU132" s="264"/>
      <c r="CV132" s="264"/>
      <c r="CW132" s="264"/>
      <c r="CX132" s="269" t="str">
        <f t="shared" si="47"/>
        <v>-</v>
      </c>
    </row>
    <row r="133" spans="1:102" s="122" customFormat="1" ht="34.5">
      <c r="A133" s="254">
        <v>22</v>
      </c>
      <c r="B133" s="255"/>
      <c r="C133" s="255"/>
      <c r="D133" s="255"/>
      <c r="E133" s="256"/>
      <c r="F133" s="256"/>
      <c r="G133" s="255"/>
      <c r="H133" s="255"/>
      <c r="I133" s="255"/>
      <c r="J133" s="255"/>
      <c r="K133" s="255"/>
      <c r="L133" s="255"/>
      <c r="M133" s="256"/>
      <c r="N133" s="255"/>
      <c r="O133" s="255"/>
      <c r="P133" s="255"/>
      <c r="Q133" s="255"/>
      <c r="R133" s="255"/>
      <c r="S133" s="255"/>
      <c r="T133" s="255"/>
      <c r="U133" s="255"/>
      <c r="V133" s="255"/>
      <c r="W133" s="255"/>
      <c r="X133" s="255"/>
      <c r="Y133" s="255"/>
      <c r="Z133" s="255"/>
      <c r="AA133" s="254"/>
      <c r="AB133" s="255"/>
      <c r="AC133" s="255"/>
      <c r="AD133" s="255"/>
      <c r="AE133" s="254"/>
      <c r="AF133" s="254"/>
      <c r="AG133" s="256"/>
      <c r="AH133" s="255"/>
      <c r="AI133" s="256"/>
      <c r="AJ133" s="257"/>
      <c r="AK133" s="255"/>
      <c r="AL133" s="255"/>
      <c r="AM133" s="255"/>
      <c r="AN133" s="164" t="str">
        <f t="shared" si="37"/>
        <v>-</v>
      </c>
      <c r="AO133" s="255"/>
      <c r="AP133" s="255"/>
      <c r="AQ133" s="255"/>
      <c r="AR133" s="268" t="str">
        <f t="shared" si="38"/>
        <v>-</v>
      </c>
      <c r="AS133" s="255"/>
      <c r="AT133" s="255"/>
      <c r="AU133" s="255"/>
      <c r="AV133" s="255"/>
      <c r="AW133" s="255"/>
      <c r="AX133" s="255"/>
      <c r="AY133" s="255"/>
      <c r="AZ133" s="255"/>
      <c r="BA133" s="255"/>
      <c r="BB133" s="255"/>
      <c r="BC133" s="255"/>
      <c r="BD133" s="255"/>
      <c r="BE133" s="255"/>
      <c r="BF133" s="255"/>
      <c r="BG133" s="255"/>
      <c r="BH133" s="255"/>
      <c r="BI133" s="255"/>
      <c r="BJ133" s="255"/>
      <c r="BK133" s="255"/>
      <c r="BL133" s="255"/>
      <c r="BM133" s="255"/>
      <c r="BN133" s="255"/>
      <c r="BO133" s="255"/>
      <c r="BP133" s="255"/>
      <c r="BQ133" s="255"/>
      <c r="BR133" s="258"/>
      <c r="BS133" s="259"/>
      <c r="BT133" s="255"/>
      <c r="BU133" s="255"/>
      <c r="BV133" s="255"/>
      <c r="BW133" s="255"/>
      <c r="BX133" s="255"/>
      <c r="BY133" s="255"/>
      <c r="BZ133" s="255"/>
      <c r="CA133" s="260" t="e">
        <v>#N/A</v>
      </c>
      <c r="CB133" s="260">
        <v>0</v>
      </c>
      <c r="CC133" s="260">
        <v>0</v>
      </c>
      <c r="CD133" s="261" t="s">
        <v>511</v>
      </c>
      <c r="CE133" s="261" t="s">
        <v>512</v>
      </c>
      <c r="CF133" s="261" t="s">
        <v>512</v>
      </c>
      <c r="CG133" s="261" t="s">
        <v>512</v>
      </c>
      <c r="CH133" s="262">
        <f t="shared" si="39"/>
        <v>0</v>
      </c>
      <c r="CI133" s="262">
        <f t="shared" si="40"/>
        <v>0</v>
      </c>
      <c r="CJ133" s="262">
        <f t="shared" si="41"/>
        <v>0</v>
      </c>
      <c r="CK133" s="262">
        <f t="shared" si="42"/>
        <v>0</v>
      </c>
      <c r="CL133" s="262">
        <f t="shared" si="43"/>
        <v>0</v>
      </c>
      <c r="CM133" s="262">
        <f t="shared" si="44"/>
        <v>0</v>
      </c>
      <c r="CN133" s="262">
        <f t="shared" si="45"/>
        <v>0</v>
      </c>
      <c r="CO133" s="259"/>
      <c r="CP133" s="263"/>
      <c r="CQ133" s="264"/>
      <c r="CR133" s="264"/>
      <c r="CS133" s="264"/>
      <c r="CT133" s="174" t="str">
        <f t="shared" si="46"/>
        <v>-</v>
      </c>
      <c r="CU133" s="264"/>
      <c r="CV133" s="264"/>
      <c r="CW133" s="264"/>
      <c r="CX133" s="269" t="str">
        <f t="shared" si="47"/>
        <v>-</v>
      </c>
    </row>
    <row r="134" spans="1:102" s="122" customFormat="1" ht="34.5">
      <c r="A134" s="254">
        <v>23</v>
      </c>
      <c r="B134" s="255"/>
      <c r="C134" s="255"/>
      <c r="D134" s="255"/>
      <c r="E134" s="256"/>
      <c r="F134" s="256"/>
      <c r="G134" s="255"/>
      <c r="H134" s="255"/>
      <c r="I134" s="255"/>
      <c r="J134" s="255"/>
      <c r="K134" s="255"/>
      <c r="L134" s="255"/>
      <c r="M134" s="256"/>
      <c r="N134" s="255"/>
      <c r="O134" s="255"/>
      <c r="P134" s="255"/>
      <c r="Q134" s="255"/>
      <c r="R134" s="255"/>
      <c r="S134" s="255"/>
      <c r="T134" s="255"/>
      <c r="U134" s="255"/>
      <c r="V134" s="255"/>
      <c r="W134" s="255"/>
      <c r="X134" s="255"/>
      <c r="Y134" s="255"/>
      <c r="Z134" s="255"/>
      <c r="AA134" s="254"/>
      <c r="AB134" s="255"/>
      <c r="AC134" s="255"/>
      <c r="AD134" s="255"/>
      <c r="AE134" s="254"/>
      <c r="AF134" s="254"/>
      <c r="AG134" s="256"/>
      <c r="AH134" s="255"/>
      <c r="AI134" s="256"/>
      <c r="AJ134" s="257"/>
      <c r="AK134" s="255"/>
      <c r="AL134" s="255"/>
      <c r="AM134" s="255"/>
      <c r="AN134" s="164" t="str">
        <f t="shared" si="37"/>
        <v>-</v>
      </c>
      <c r="AO134" s="255"/>
      <c r="AP134" s="255"/>
      <c r="AQ134" s="255"/>
      <c r="AR134" s="268" t="str">
        <f t="shared" si="38"/>
        <v>-</v>
      </c>
      <c r="AS134" s="255"/>
      <c r="AT134" s="255"/>
      <c r="AU134" s="255"/>
      <c r="AV134" s="255"/>
      <c r="AW134" s="255"/>
      <c r="AX134" s="255"/>
      <c r="AY134" s="255"/>
      <c r="AZ134" s="255"/>
      <c r="BA134" s="255"/>
      <c r="BB134" s="255"/>
      <c r="BC134" s="255"/>
      <c r="BD134" s="255"/>
      <c r="BE134" s="255"/>
      <c r="BF134" s="255"/>
      <c r="BG134" s="255"/>
      <c r="BH134" s="255"/>
      <c r="BI134" s="255"/>
      <c r="BJ134" s="255"/>
      <c r="BK134" s="255"/>
      <c r="BL134" s="255"/>
      <c r="BM134" s="255"/>
      <c r="BN134" s="255"/>
      <c r="BO134" s="255"/>
      <c r="BP134" s="255"/>
      <c r="BQ134" s="255"/>
      <c r="BR134" s="258"/>
      <c r="BS134" s="259"/>
      <c r="BT134" s="255"/>
      <c r="BU134" s="255"/>
      <c r="BV134" s="255"/>
      <c r="BW134" s="255"/>
      <c r="BX134" s="255"/>
      <c r="BY134" s="255"/>
      <c r="BZ134" s="255"/>
      <c r="CA134" s="260" t="e">
        <v>#N/A</v>
      </c>
      <c r="CB134" s="260">
        <v>0</v>
      </c>
      <c r="CC134" s="260">
        <v>0</v>
      </c>
      <c r="CD134" s="261" t="s">
        <v>511</v>
      </c>
      <c r="CE134" s="261" t="s">
        <v>512</v>
      </c>
      <c r="CF134" s="261" t="s">
        <v>512</v>
      </c>
      <c r="CG134" s="261" t="s">
        <v>512</v>
      </c>
      <c r="CH134" s="262">
        <f t="shared" si="39"/>
        <v>0</v>
      </c>
      <c r="CI134" s="262">
        <f t="shared" si="40"/>
        <v>0</v>
      </c>
      <c r="CJ134" s="262">
        <f t="shared" si="41"/>
        <v>0</v>
      </c>
      <c r="CK134" s="262">
        <f t="shared" si="42"/>
        <v>0</v>
      </c>
      <c r="CL134" s="262">
        <f t="shared" si="43"/>
        <v>0</v>
      </c>
      <c r="CM134" s="262">
        <f t="shared" si="44"/>
        <v>0</v>
      </c>
      <c r="CN134" s="262">
        <f t="shared" si="45"/>
        <v>0</v>
      </c>
      <c r="CO134" s="259"/>
      <c r="CP134" s="263"/>
      <c r="CQ134" s="264"/>
      <c r="CR134" s="264"/>
      <c r="CS134" s="264"/>
      <c r="CT134" s="174" t="str">
        <f t="shared" si="46"/>
        <v>-</v>
      </c>
      <c r="CU134" s="264"/>
      <c r="CV134" s="264"/>
      <c r="CW134" s="264"/>
      <c r="CX134" s="269" t="str">
        <f t="shared" si="47"/>
        <v>-</v>
      </c>
    </row>
    <row r="135" spans="1:102" s="122" customFormat="1" ht="34.5">
      <c r="A135" s="254">
        <v>24</v>
      </c>
      <c r="B135" s="255"/>
      <c r="C135" s="255"/>
      <c r="D135" s="255"/>
      <c r="E135" s="256"/>
      <c r="F135" s="256"/>
      <c r="G135" s="255"/>
      <c r="H135" s="255"/>
      <c r="I135" s="255"/>
      <c r="J135" s="255"/>
      <c r="K135" s="255"/>
      <c r="L135" s="255"/>
      <c r="M135" s="256"/>
      <c r="N135" s="255"/>
      <c r="O135" s="255"/>
      <c r="P135" s="255"/>
      <c r="Q135" s="255"/>
      <c r="R135" s="255"/>
      <c r="S135" s="255"/>
      <c r="T135" s="255"/>
      <c r="U135" s="255"/>
      <c r="V135" s="255"/>
      <c r="W135" s="255"/>
      <c r="X135" s="255"/>
      <c r="Y135" s="255"/>
      <c r="Z135" s="255"/>
      <c r="AA135" s="254"/>
      <c r="AB135" s="255"/>
      <c r="AC135" s="255"/>
      <c r="AD135" s="255"/>
      <c r="AE135" s="254"/>
      <c r="AF135" s="254"/>
      <c r="AG135" s="256"/>
      <c r="AH135" s="255"/>
      <c r="AI135" s="256"/>
      <c r="AJ135" s="257"/>
      <c r="AK135" s="255"/>
      <c r="AL135" s="255"/>
      <c r="AM135" s="255"/>
      <c r="AN135" s="164" t="str">
        <f t="shared" si="37"/>
        <v>-</v>
      </c>
      <c r="AO135" s="255"/>
      <c r="AP135" s="255"/>
      <c r="AQ135" s="255"/>
      <c r="AR135" s="268" t="str">
        <f t="shared" si="38"/>
        <v>-</v>
      </c>
      <c r="AS135" s="255"/>
      <c r="AT135" s="255"/>
      <c r="AU135" s="255"/>
      <c r="AV135" s="255"/>
      <c r="AW135" s="255"/>
      <c r="AX135" s="255"/>
      <c r="AY135" s="255"/>
      <c r="AZ135" s="255"/>
      <c r="BA135" s="255"/>
      <c r="BB135" s="255"/>
      <c r="BC135" s="255"/>
      <c r="BD135" s="255"/>
      <c r="BE135" s="255"/>
      <c r="BF135" s="255"/>
      <c r="BG135" s="255"/>
      <c r="BH135" s="255"/>
      <c r="BI135" s="255"/>
      <c r="BJ135" s="255"/>
      <c r="BK135" s="255"/>
      <c r="BL135" s="255"/>
      <c r="BM135" s="255"/>
      <c r="BN135" s="255"/>
      <c r="BO135" s="255"/>
      <c r="BP135" s="255"/>
      <c r="BQ135" s="255"/>
      <c r="BR135" s="258"/>
      <c r="BS135" s="259"/>
      <c r="BT135" s="255"/>
      <c r="BU135" s="255"/>
      <c r="BV135" s="255"/>
      <c r="BW135" s="255"/>
      <c r="BX135" s="255"/>
      <c r="BY135" s="255"/>
      <c r="BZ135" s="255"/>
      <c r="CA135" s="260" t="e">
        <v>#N/A</v>
      </c>
      <c r="CB135" s="260">
        <v>0</v>
      </c>
      <c r="CC135" s="260">
        <v>0</v>
      </c>
      <c r="CD135" s="261" t="s">
        <v>511</v>
      </c>
      <c r="CE135" s="261" t="s">
        <v>512</v>
      </c>
      <c r="CF135" s="261" t="s">
        <v>512</v>
      </c>
      <c r="CG135" s="261" t="s">
        <v>512</v>
      </c>
      <c r="CH135" s="262">
        <f t="shared" si="39"/>
        <v>0</v>
      </c>
      <c r="CI135" s="262">
        <f t="shared" si="40"/>
        <v>0</v>
      </c>
      <c r="CJ135" s="262">
        <f t="shared" si="41"/>
        <v>0</v>
      </c>
      <c r="CK135" s="262">
        <f t="shared" si="42"/>
        <v>0</v>
      </c>
      <c r="CL135" s="262">
        <f t="shared" si="43"/>
        <v>0</v>
      </c>
      <c r="CM135" s="262">
        <f t="shared" si="44"/>
        <v>0</v>
      </c>
      <c r="CN135" s="262">
        <f t="shared" si="45"/>
        <v>0</v>
      </c>
      <c r="CO135" s="259"/>
      <c r="CP135" s="263"/>
      <c r="CQ135" s="264"/>
      <c r="CR135" s="264"/>
      <c r="CS135" s="264"/>
      <c r="CT135" s="174" t="str">
        <f t="shared" si="46"/>
        <v>-</v>
      </c>
      <c r="CU135" s="264"/>
      <c r="CV135" s="264"/>
      <c r="CW135" s="264"/>
      <c r="CX135" s="269" t="str">
        <f t="shared" si="47"/>
        <v>-</v>
      </c>
    </row>
    <row r="136" spans="1:102" s="122" customFormat="1" ht="34.5">
      <c r="A136" s="254">
        <v>25</v>
      </c>
      <c r="B136" s="255"/>
      <c r="C136" s="255"/>
      <c r="D136" s="255"/>
      <c r="E136" s="256"/>
      <c r="F136" s="256"/>
      <c r="G136" s="255"/>
      <c r="H136" s="255"/>
      <c r="I136" s="255"/>
      <c r="J136" s="255"/>
      <c r="K136" s="255"/>
      <c r="L136" s="255"/>
      <c r="M136" s="256"/>
      <c r="N136" s="255"/>
      <c r="O136" s="255"/>
      <c r="P136" s="255"/>
      <c r="Q136" s="255"/>
      <c r="R136" s="255"/>
      <c r="S136" s="255"/>
      <c r="T136" s="255"/>
      <c r="U136" s="255"/>
      <c r="V136" s="255"/>
      <c r="W136" s="255"/>
      <c r="X136" s="255"/>
      <c r="Y136" s="255"/>
      <c r="Z136" s="255"/>
      <c r="AA136" s="254"/>
      <c r="AB136" s="255"/>
      <c r="AC136" s="255"/>
      <c r="AD136" s="255"/>
      <c r="AE136" s="254"/>
      <c r="AF136" s="254"/>
      <c r="AG136" s="256"/>
      <c r="AH136" s="255"/>
      <c r="AI136" s="256"/>
      <c r="AJ136" s="257"/>
      <c r="AK136" s="255"/>
      <c r="AL136" s="255"/>
      <c r="AM136" s="255"/>
      <c r="AN136" s="164" t="str">
        <f t="shared" si="37"/>
        <v>-</v>
      </c>
      <c r="AO136" s="255"/>
      <c r="AP136" s="255"/>
      <c r="AQ136" s="255"/>
      <c r="AR136" s="268" t="str">
        <f t="shared" si="38"/>
        <v>-</v>
      </c>
      <c r="AS136" s="255"/>
      <c r="AT136" s="255"/>
      <c r="AU136" s="255"/>
      <c r="AV136" s="255"/>
      <c r="AW136" s="255"/>
      <c r="AX136" s="255"/>
      <c r="AY136" s="255"/>
      <c r="AZ136" s="255"/>
      <c r="BA136" s="255"/>
      <c r="BB136" s="255"/>
      <c r="BC136" s="255"/>
      <c r="BD136" s="255"/>
      <c r="BE136" s="255"/>
      <c r="BF136" s="255"/>
      <c r="BG136" s="255"/>
      <c r="BH136" s="255"/>
      <c r="BI136" s="255"/>
      <c r="BJ136" s="255"/>
      <c r="BK136" s="255"/>
      <c r="BL136" s="255"/>
      <c r="BM136" s="255"/>
      <c r="BN136" s="255"/>
      <c r="BO136" s="255"/>
      <c r="BP136" s="255"/>
      <c r="BQ136" s="255"/>
      <c r="BR136" s="258"/>
      <c r="BS136" s="259"/>
      <c r="BT136" s="255"/>
      <c r="BU136" s="255"/>
      <c r="BV136" s="255"/>
      <c r="BW136" s="255"/>
      <c r="BX136" s="255"/>
      <c r="BY136" s="255"/>
      <c r="BZ136" s="255"/>
      <c r="CA136" s="260" t="e">
        <v>#N/A</v>
      </c>
      <c r="CB136" s="260">
        <v>0</v>
      </c>
      <c r="CC136" s="260">
        <v>0</v>
      </c>
      <c r="CD136" s="261" t="s">
        <v>511</v>
      </c>
      <c r="CE136" s="261" t="s">
        <v>512</v>
      </c>
      <c r="CF136" s="261" t="s">
        <v>512</v>
      </c>
      <c r="CG136" s="261" t="s">
        <v>512</v>
      </c>
      <c r="CH136" s="262">
        <f t="shared" si="39"/>
        <v>0</v>
      </c>
      <c r="CI136" s="262">
        <f t="shared" si="40"/>
        <v>0</v>
      </c>
      <c r="CJ136" s="262">
        <f t="shared" si="41"/>
        <v>0</v>
      </c>
      <c r="CK136" s="262">
        <f t="shared" si="42"/>
        <v>0</v>
      </c>
      <c r="CL136" s="262">
        <f t="shared" si="43"/>
        <v>0</v>
      </c>
      <c r="CM136" s="262">
        <f t="shared" si="44"/>
        <v>0</v>
      </c>
      <c r="CN136" s="262">
        <f t="shared" si="45"/>
        <v>0</v>
      </c>
      <c r="CO136" s="259"/>
      <c r="CP136" s="263"/>
      <c r="CQ136" s="264"/>
      <c r="CR136" s="264"/>
      <c r="CS136" s="264"/>
      <c r="CT136" s="174" t="str">
        <f t="shared" si="46"/>
        <v>-</v>
      </c>
      <c r="CU136" s="264"/>
      <c r="CV136" s="264"/>
      <c r="CW136" s="264"/>
      <c r="CX136" s="269" t="str">
        <f t="shared" si="47"/>
        <v>-</v>
      </c>
    </row>
    <row r="137" spans="1:102" s="122" customFormat="1" ht="34.5">
      <c r="A137" s="254">
        <v>26</v>
      </c>
      <c r="B137" s="255"/>
      <c r="C137" s="255"/>
      <c r="D137" s="255"/>
      <c r="E137" s="256"/>
      <c r="F137" s="256"/>
      <c r="G137" s="255"/>
      <c r="H137" s="255"/>
      <c r="I137" s="255"/>
      <c r="J137" s="255"/>
      <c r="K137" s="255"/>
      <c r="L137" s="255"/>
      <c r="M137" s="256"/>
      <c r="N137" s="255"/>
      <c r="O137" s="255"/>
      <c r="P137" s="255"/>
      <c r="Q137" s="255"/>
      <c r="R137" s="255"/>
      <c r="S137" s="255"/>
      <c r="T137" s="255"/>
      <c r="U137" s="255"/>
      <c r="V137" s="255"/>
      <c r="W137" s="255"/>
      <c r="X137" s="255"/>
      <c r="Y137" s="255"/>
      <c r="Z137" s="255"/>
      <c r="AA137" s="254"/>
      <c r="AB137" s="255"/>
      <c r="AC137" s="255"/>
      <c r="AD137" s="255"/>
      <c r="AE137" s="254"/>
      <c r="AF137" s="254"/>
      <c r="AG137" s="256"/>
      <c r="AH137" s="255"/>
      <c r="AI137" s="256"/>
      <c r="AJ137" s="257"/>
      <c r="AK137" s="255"/>
      <c r="AL137" s="255"/>
      <c r="AM137" s="255"/>
      <c r="AN137" s="164" t="str">
        <f t="shared" si="37"/>
        <v>-</v>
      </c>
      <c r="AO137" s="255"/>
      <c r="AP137" s="255"/>
      <c r="AQ137" s="255"/>
      <c r="AR137" s="268" t="str">
        <f t="shared" si="38"/>
        <v>-</v>
      </c>
      <c r="AS137" s="255"/>
      <c r="AT137" s="255"/>
      <c r="AU137" s="255"/>
      <c r="AV137" s="255"/>
      <c r="AW137" s="255"/>
      <c r="AX137" s="255"/>
      <c r="AY137" s="255"/>
      <c r="AZ137" s="255"/>
      <c r="BA137" s="255"/>
      <c r="BB137" s="255"/>
      <c r="BC137" s="255"/>
      <c r="BD137" s="255"/>
      <c r="BE137" s="255"/>
      <c r="BF137" s="255"/>
      <c r="BG137" s="255"/>
      <c r="BH137" s="255"/>
      <c r="BI137" s="255"/>
      <c r="BJ137" s="255"/>
      <c r="BK137" s="255"/>
      <c r="BL137" s="255"/>
      <c r="BM137" s="255"/>
      <c r="BN137" s="255"/>
      <c r="BO137" s="255"/>
      <c r="BP137" s="255"/>
      <c r="BQ137" s="255"/>
      <c r="BR137" s="258"/>
      <c r="BS137" s="259"/>
      <c r="BT137" s="255"/>
      <c r="BU137" s="255"/>
      <c r="BV137" s="255"/>
      <c r="BW137" s="255"/>
      <c r="BX137" s="255"/>
      <c r="BY137" s="255"/>
      <c r="BZ137" s="255"/>
      <c r="CA137" s="260" t="e">
        <v>#N/A</v>
      </c>
      <c r="CB137" s="260">
        <v>0</v>
      </c>
      <c r="CC137" s="260">
        <v>0</v>
      </c>
      <c r="CD137" s="261" t="s">
        <v>511</v>
      </c>
      <c r="CE137" s="261" t="s">
        <v>512</v>
      </c>
      <c r="CF137" s="261" t="s">
        <v>512</v>
      </c>
      <c r="CG137" s="261" t="s">
        <v>512</v>
      </c>
      <c r="CH137" s="262">
        <f t="shared" si="39"/>
        <v>0</v>
      </c>
      <c r="CI137" s="262">
        <f t="shared" si="40"/>
        <v>0</v>
      </c>
      <c r="CJ137" s="262">
        <f t="shared" si="41"/>
        <v>0</v>
      </c>
      <c r="CK137" s="262">
        <f t="shared" si="42"/>
        <v>0</v>
      </c>
      <c r="CL137" s="262">
        <f t="shared" si="43"/>
        <v>0</v>
      </c>
      <c r="CM137" s="262">
        <f t="shared" si="44"/>
        <v>0</v>
      </c>
      <c r="CN137" s="262">
        <f t="shared" si="45"/>
        <v>0</v>
      </c>
      <c r="CO137" s="259"/>
      <c r="CP137" s="263"/>
      <c r="CQ137" s="264"/>
      <c r="CR137" s="264"/>
      <c r="CS137" s="264"/>
      <c r="CT137" s="174" t="str">
        <f t="shared" si="46"/>
        <v>-</v>
      </c>
      <c r="CU137" s="264"/>
      <c r="CV137" s="264"/>
      <c r="CW137" s="264"/>
      <c r="CX137" s="269" t="str">
        <f t="shared" si="47"/>
        <v>-</v>
      </c>
    </row>
    <row r="138" spans="1:102" s="122" customFormat="1" ht="34.5">
      <c r="A138" s="254">
        <v>27</v>
      </c>
      <c r="B138" s="255"/>
      <c r="C138" s="255"/>
      <c r="D138" s="255"/>
      <c r="E138" s="256"/>
      <c r="F138" s="256"/>
      <c r="G138" s="255"/>
      <c r="H138" s="255"/>
      <c r="I138" s="255"/>
      <c r="J138" s="255"/>
      <c r="K138" s="255"/>
      <c r="L138" s="255"/>
      <c r="M138" s="256"/>
      <c r="N138" s="255"/>
      <c r="O138" s="255"/>
      <c r="P138" s="255"/>
      <c r="Q138" s="255"/>
      <c r="R138" s="255"/>
      <c r="S138" s="255"/>
      <c r="T138" s="255"/>
      <c r="U138" s="255"/>
      <c r="V138" s="255"/>
      <c r="W138" s="255"/>
      <c r="X138" s="255"/>
      <c r="Y138" s="255"/>
      <c r="Z138" s="255"/>
      <c r="AA138" s="254"/>
      <c r="AB138" s="255"/>
      <c r="AC138" s="255"/>
      <c r="AD138" s="255"/>
      <c r="AE138" s="254"/>
      <c r="AF138" s="254"/>
      <c r="AG138" s="256"/>
      <c r="AH138" s="255"/>
      <c r="AI138" s="256"/>
      <c r="AJ138" s="257"/>
      <c r="AK138" s="255"/>
      <c r="AL138" s="255"/>
      <c r="AM138" s="255"/>
      <c r="AN138" s="164" t="str">
        <f t="shared" si="37"/>
        <v>-</v>
      </c>
      <c r="AO138" s="255"/>
      <c r="AP138" s="255"/>
      <c r="AQ138" s="255"/>
      <c r="AR138" s="268" t="str">
        <f t="shared" si="38"/>
        <v>-</v>
      </c>
      <c r="AS138" s="255"/>
      <c r="AT138" s="255"/>
      <c r="AU138" s="255"/>
      <c r="AV138" s="255"/>
      <c r="AW138" s="255"/>
      <c r="AX138" s="255"/>
      <c r="AY138" s="255"/>
      <c r="AZ138" s="255"/>
      <c r="BA138" s="255"/>
      <c r="BB138" s="255"/>
      <c r="BC138" s="255"/>
      <c r="BD138" s="255"/>
      <c r="BE138" s="255"/>
      <c r="BF138" s="255"/>
      <c r="BG138" s="255"/>
      <c r="BH138" s="255"/>
      <c r="BI138" s="255"/>
      <c r="BJ138" s="255"/>
      <c r="BK138" s="255"/>
      <c r="BL138" s="255"/>
      <c r="BM138" s="255"/>
      <c r="BN138" s="255"/>
      <c r="BO138" s="255"/>
      <c r="BP138" s="255"/>
      <c r="BQ138" s="255"/>
      <c r="BR138" s="258"/>
      <c r="BS138" s="259"/>
      <c r="BT138" s="255"/>
      <c r="BU138" s="255"/>
      <c r="BV138" s="255"/>
      <c r="BW138" s="255"/>
      <c r="BX138" s="255"/>
      <c r="BY138" s="255"/>
      <c r="BZ138" s="255"/>
      <c r="CA138" s="260" t="e">
        <v>#N/A</v>
      </c>
      <c r="CB138" s="260">
        <v>0</v>
      </c>
      <c r="CC138" s="260">
        <v>0</v>
      </c>
      <c r="CD138" s="261" t="s">
        <v>511</v>
      </c>
      <c r="CE138" s="261" t="s">
        <v>512</v>
      </c>
      <c r="CF138" s="261" t="s">
        <v>512</v>
      </c>
      <c r="CG138" s="261" t="s">
        <v>512</v>
      </c>
      <c r="CH138" s="262">
        <f t="shared" si="39"/>
        <v>0</v>
      </c>
      <c r="CI138" s="262">
        <f t="shared" si="40"/>
        <v>0</v>
      </c>
      <c r="CJ138" s="262">
        <f t="shared" si="41"/>
        <v>0</v>
      </c>
      <c r="CK138" s="262">
        <f t="shared" si="42"/>
        <v>0</v>
      </c>
      <c r="CL138" s="262">
        <f t="shared" si="43"/>
        <v>0</v>
      </c>
      <c r="CM138" s="262">
        <f t="shared" si="44"/>
        <v>0</v>
      </c>
      <c r="CN138" s="262">
        <f t="shared" si="45"/>
        <v>0</v>
      </c>
      <c r="CO138" s="259"/>
      <c r="CP138" s="263"/>
      <c r="CQ138" s="264"/>
      <c r="CR138" s="264"/>
      <c r="CS138" s="264"/>
      <c r="CT138" s="174" t="str">
        <f t="shared" si="46"/>
        <v>-</v>
      </c>
      <c r="CU138" s="264"/>
      <c r="CV138" s="264"/>
      <c r="CW138" s="264"/>
      <c r="CX138" s="269" t="str">
        <f t="shared" si="47"/>
        <v>-</v>
      </c>
    </row>
    <row r="139" spans="1:102" s="122" customFormat="1" ht="34.5">
      <c r="A139" s="254">
        <v>28</v>
      </c>
      <c r="B139" s="255"/>
      <c r="C139" s="255"/>
      <c r="D139" s="255"/>
      <c r="E139" s="256"/>
      <c r="F139" s="256"/>
      <c r="G139" s="255"/>
      <c r="H139" s="255"/>
      <c r="I139" s="255"/>
      <c r="J139" s="255"/>
      <c r="K139" s="255"/>
      <c r="L139" s="255"/>
      <c r="M139" s="256"/>
      <c r="N139" s="255"/>
      <c r="O139" s="255"/>
      <c r="P139" s="255"/>
      <c r="Q139" s="255"/>
      <c r="R139" s="255"/>
      <c r="S139" s="255"/>
      <c r="T139" s="255"/>
      <c r="U139" s="255"/>
      <c r="V139" s="255"/>
      <c r="W139" s="255"/>
      <c r="X139" s="255"/>
      <c r="Y139" s="255"/>
      <c r="Z139" s="255"/>
      <c r="AA139" s="254"/>
      <c r="AB139" s="255"/>
      <c r="AC139" s="255"/>
      <c r="AD139" s="255"/>
      <c r="AE139" s="254"/>
      <c r="AF139" s="254"/>
      <c r="AG139" s="256"/>
      <c r="AH139" s="255"/>
      <c r="AI139" s="256"/>
      <c r="AJ139" s="257"/>
      <c r="AK139" s="255"/>
      <c r="AL139" s="255"/>
      <c r="AM139" s="255"/>
      <c r="AN139" s="164" t="str">
        <f t="shared" si="37"/>
        <v>-</v>
      </c>
      <c r="AO139" s="255"/>
      <c r="AP139" s="255"/>
      <c r="AQ139" s="255"/>
      <c r="AR139" s="268" t="str">
        <f t="shared" si="38"/>
        <v>-</v>
      </c>
      <c r="AS139" s="255"/>
      <c r="AT139" s="255"/>
      <c r="AU139" s="255"/>
      <c r="AV139" s="255"/>
      <c r="AW139" s="255"/>
      <c r="AX139" s="255"/>
      <c r="AY139" s="255"/>
      <c r="AZ139" s="255"/>
      <c r="BA139" s="255"/>
      <c r="BB139" s="255"/>
      <c r="BC139" s="255"/>
      <c r="BD139" s="255"/>
      <c r="BE139" s="255"/>
      <c r="BF139" s="255"/>
      <c r="BG139" s="255"/>
      <c r="BH139" s="255"/>
      <c r="BI139" s="255"/>
      <c r="BJ139" s="255"/>
      <c r="BK139" s="255"/>
      <c r="BL139" s="255"/>
      <c r="BM139" s="255"/>
      <c r="BN139" s="255"/>
      <c r="BO139" s="255"/>
      <c r="BP139" s="255"/>
      <c r="BQ139" s="255"/>
      <c r="BR139" s="258"/>
      <c r="BS139" s="259"/>
      <c r="BT139" s="255"/>
      <c r="BU139" s="255"/>
      <c r="BV139" s="255"/>
      <c r="BW139" s="255"/>
      <c r="BX139" s="255"/>
      <c r="BY139" s="255"/>
      <c r="BZ139" s="255"/>
      <c r="CA139" s="260" t="e">
        <v>#N/A</v>
      </c>
      <c r="CB139" s="260">
        <v>0</v>
      </c>
      <c r="CC139" s="260">
        <v>0</v>
      </c>
      <c r="CD139" s="261" t="s">
        <v>511</v>
      </c>
      <c r="CE139" s="261" t="s">
        <v>512</v>
      </c>
      <c r="CF139" s="261" t="s">
        <v>512</v>
      </c>
      <c r="CG139" s="261" t="s">
        <v>512</v>
      </c>
      <c r="CH139" s="262">
        <f t="shared" si="39"/>
        <v>0</v>
      </c>
      <c r="CI139" s="262">
        <f t="shared" si="40"/>
        <v>0</v>
      </c>
      <c r="CJ139" s="262">
        <f t="shared" si="41"/>
        <v>0</v>
      </c>
      <c r="CK139" s="262">
        <f t="shared" si="42"/>
        <v>0</v>
      </c>
      <c r="CL139" s="262">
        <f t="shared" si="43"/>
        <v>0</v>
      </c>
      <c r="CM139" s="262">
        <f t="shared" si="44"/>
        <v>0</v>
      </c>
      <c r="CN139" s="262">
        <f t="shared" si="45"/>
        <v>0</v>
      </c>
      <c r="CO139" s="259"/>
      <c r="CP139" s="263"/>
      <c r="CQ139" s="264"/>
      <c r="CR139" s="264"/>
      <c r="CS139" s="264"/>
      <c r="CT139" s="174" t="str">
        <f t="shared" si="46"/>
        <v>-</v>
      </c>
      <c r="CU139" s="264"/>
      <c r="CV139" s="264"/>
      <c r="CW139" s="264"/>
      <c r="CX139" s="269" t="str">
        <f t="shared" si="47"/>
        <v>-</v>
      </c>
    </row>
    <row r="140" spans="1:102" s="122" customFormat="1" ht="34.5">
      <c r="A140" s="254">
        <v>29</v>
      </c>
      <c r="B140" s="255"/>
      <c r="C140" s="255"/>
      <c r="D140" s="255"/>
      <c r="E140" s="256"/>
      <c r="F140" s="256"/>
      <c r="G140" s="255"/>
      <c r="H140" s="255"/>
      <c r="I140" s="255"/>
      <c r="J140" s="255"/>
      <c r="K140" s="255"/>
      <c r="L140" s="255"/>
      <c r="M140" s="256"/>
      <c r="N140" s="255"/>
      <c r="O140" s="255"/>
      <c r="P140" s="255"/>
      <c r="Q140" s="255"/>
      <c r="R140" s="255"/>
      <c r="S140" s="255"/>
      <c r="T140" s="255"/>
      <c r="U140" s="255"/>
      <c r="V140" s="255"/>
      <c r="W140" s="255"/>
      <c r="X140" s="255"/>
      <c r="Y140" s="255"/>
      <c r="Z140" s="255"/>
      <c r="AA140" s="254"/>
      <c r="AB140" s="255"/>
      <c r="AC140" s="255"/>
      <c r="AD140" s="255"/>
      <c r="AE140" s="254"/>
      <c r="AF140" s="254"/>
      <c r="AG140" s="256"/>
      <c r="AH140" s="255"/>
      <c r="AI140" s="256"/>
      <c r="AJ140" s="257"/>
      <c r="AK140" s="255"/>
      <c r="AL140" s="255"/>
      <c r="AM140" s="255"/>
      <c r="AN140" s="164" t="str">
        <f t="shared" si="37"/>
        <v>-</v>
      </c>
      <c r="AO140" s="255"/>
      <c r="AP140" s="255"/>
      <c r="AQ140" s="255"/>
      <c r="AR140" s="268" t="str">
        <f t="shared" si="38"/>
        <v>-</v>
      </c>
      <c r="AS140" s="255"/>
      <c r="AT140" s="255"/>
      <c r="AU140" s="255"/>
      <c r="AV140" s="255"/>
      <c r="AW140" s="255"/>
      <c r="AX140" s="255"/>
      <c r="AY140" s="255"/>
      <c r="AZ140" s="255"/>
      <c r="BA140" s="255"/>
      <c r="BB140" s="255"/>
      <c r="BC140" s="255"/>
      <c r="BD140" s="255"/>
      <c r="BE140" s="255"/>
      <c r="BF140" s="255"/>
      <c r="BG140" s="255"/>
      <c r="BH140" s="255"/>
      <c r="BI140" s="255"/>
      <c r="BJ140" s="255"/>
      <c r="BK140" s="255"/>
      <c r="BL140" s="255"/>
      <c r="BM140" s="255"/>
      <c r="BN140" s="255"/>
      <c r="BO140" s="255"/>
      <c r="BP140" s="255"/>
      <c r="BQ140" s="255"/>
      <c r="BR140" s="258"/>
      <c r="BS140" s="259"/>
      <c r="BT140" s="255"/>
      <c r="BU140" s="255"/>
      <c r="BV140" s="255"/>
      <c r="BW140" s="255"/>
      <c r="BX140" s="255"/>
      <c r="BY140" s="255"/>
      <c r="BZ140" s="255"/>
      <c r="CA140" s="260" t="e">
        <v>#N/A</v>
      </c>
      <c r="CB140" s="260">
        <v>0</v>
      </c>
      <c r="CC140" s="260">
        <v>0</v>
      </c>
      <c r="CD140" s="261" t="s">
        <v>511</v>
      </c>
      <c r="CE140" s="261" t="s">
        <v>512</v>
      </c>
      <c r="CF140" s="261" t="s">
        <v>512</v>
      </c>
      <c r="CG140" s="261" t="s">
        <v>512</v>
      </c>
      <c r="CH140" s="262">
        <f t="shared" si="39"/>
        <v>0</v>
      </c>
      <c r="CI140" s="262">
        <f t="shared" si="40"/>
        <v>0</v>
      </c>
      <c r="CJ140" s="262">
        <f t="shared" si="41"/>
        <v>0</v>
      </c>
      <c r="CK140" s="262">
        <f t="shared" si="42"/>
        <v>0</v>
      </c>
      <c r="CL140" s="262">
        <f t="shared" si="43"/>
        <v>0</v>
      </c>
      <c r="CM140" s="262">
        <f t="shared" si="44"/>
        <v>0</v>
      </c>
      <c r="CN140" s="262">
        <f t="shared" si="45"/>
        <v>0</v>
      </c>
      <c r="CO140" s="259"/>
      <c r="CP140" s="263"/>
      <c r="CQ140" s="264"/>
      <c r="CR140" s="264"/>
      <c r="CS140" s="264"/>
      <c r="CT140" s="174" t="str">
        <f t="shared" si="46"/>
        <v>-</v>
      </c>
      <c r="CU140" s="264"/>
      <c r="CV140" s="264"/>
      <c r="CW140" s="264"/>
      <c r="CX140" s="269" t="str">
        <f t="shared" si="47"/>
        <v>-</v>
      </c>
    </row>
    <row r="141" spans="1:102" s="122" customFormat="1" ht="34.5">
      <c r="A141" s="254">
        <v>30</v>
      </c>
      <c r="B141" s="255"/>
      <c r="C141" s="255"/>
      <c r="D141" s="255"/>
      <c r="E141" s="256"/>
      <c r="F141" s="256"/>
      <c r="G141" s="255"/>
      <c r="H141" s="255"/>
      <c r="I141" s="255"/>
      <c r="J141" s="255"/>
      <c r="K141" s="255"/>
      <c r="L141" s="255"/>
      <c r="M141" s="256"/>
      <c r="N141" s="255"/>
      <c r="O141" s="255"/>
      <c r="P141" s="255"/>
      <c r="Q141" s="255"/>
      <c r="R141" s="255"/>
      <c r="S141" s="255"/>
      <c r="T141" s="255"/>
      <c r="U141" s="255"/>
      <c r="V141" s="255"/>
      <c r="W141" s="255"/>
      <c r="X141" s="255"/>
      <c r="Y141" s="255"/>
      <c r="Z141" s="255"/>
      <c r="AA141" s="254"/>
      <c r="AB141" s="255"/>
      <c r="AC141" s="255"/>
      <c r="AD141" s="255"/>
      <c r="AE141" s="254"/>
      <c r="AF141" s="254"/>
      <c r="AG141" s="256"/>
      <c r="AH141" s="255"/>
      <c r="AI141" s="256"/>
      <c r="AJ141" s="257"/>
      <c r="AK141" s="255"/>
      <c r="AL141" s="255"/>
      <c r="AM141" s="255"/>
      <c r="AN141" s="164" t="str">
        <f t="shared" si="37"/>
        <v>-</v>
      </c>
      <c r="AO141" s="255"/>
      <c r="AP141" s="255"/>
      <c r="AQ141" s="255"/>
      <c r="AR141" s="268" t="str">
        <f t="shared" si="38"/>
        <v>-</v>
      </c>
      <c r="AS141" s="255"/>
      <c r="AT141" s="255"/>
      <c r="AU141" s="255"/>
      <c r="AV141" s="255"/>
      <c r="AW141" s="255"/>
      <c r="AX141" s="255"/>
      <c r="AY141" s="255"/>
      <c r="AZ141" s="255"/>
      <c r="BA141" s="255"/>
      <c r="BB141" s="255"/>
      <c r="BC141" s="255"/>
      <c r="BD141" s="255"/>
      <c r="BE141" s="255"/>
      <c r="BF141" s="255"/>
      <c r="BG141" s="255"/>
      <c r="BH141" s="255"/>
      <c r="BI141" s="255"/>
      <c r="BJ141" s="255"/>
      <c r="BK141" s="255"/>
      <c r="BL141" s="255"/>
      <c r="BM141" s="255"/>
      <c r="BN141" s="255"/>
      <c r="BO141" s="255"/>
      <c r="BP141" s="255"/>
      <c r="BQ141" s="255"/>
      <c r="BR141" s="258"/>
      <c r="BS141" s="259"/>
      <c r="BT141" s="255"/>
      <c r="BU141" s="255"/>
      <c r="BV141" s="255"/>
      <c r="BW141" s="255"/>
      <c r="BX141" s="255"/>
      <c r="BY141" s="255"/>
      <c r="BZ141" s="255"/>
      <c r="CA141" s="260" t="e">
        <v>#N/A</v>
      </c>
      <c r="CB141" s="260">
        <v>0</v>
      </c>
      <c r="CC141" s="260">
        <v>0</v>
      </c>
      <c r="CD141" s="261" t="s">
        <v>511</v>
      </c>
      <c r="CE141" s="261" t="s">
        <v>512</v>
      </c>
      <c r="CF141" s="261" t="s">
        <v>512</v>
      </c>
      <c r="CG141" s="261" t="s">
        <v>512</v>
      </c>
      <c r="CH141" s="262">
        <f t="shared" si="39"/>
        <v>0</v>
      </c>
      <c r="CI141" s="262">
        <f t="shared" si="40"/>
        <v>0</v>
      </c>
      <c r="CJ141" s="262">
        <f t="shared" si="41"/>
        <v>0</v>
      </c>
      <c r="CK141" s="262">
        <f t="shared" si="42"/>
        <v>0</v>
      </c>
      <c r="CL141" s="262">
        <f t="shared" si="43"/>
        <v>0</v>
      </c>
      <c r="CM141" s="262">
        <f t="shared" si="44"/>
        <v>0</v>
      </c>
      <c r="CN141" s="262">
        <f t="shared" si="45"/>
        <v>0</v>
      </c>
      <c r="CO141" s="259"/>
      <c r="CP141" s="263"/>
      <c r="CQ141" s="264"/>
      <c r="CR141" s="264"/>
      <c r="CS141" s="264"/>
      <c r="CT141" s="174" t="str">
        <f t="shared" si="46"/>
        <v>-</v>
      </c>
      <c r="CU141" s="264"/>
      <c r="CV141" s="264"/>
      <c r="CW141" s="264"/>
      <c r="CX141" s="269" t="str">
        <f t="shared" si="47"/>
        <v>-</v>
      </c>
    </row>
    <row r="142" spans="1:102" s="122" customFormat="1" ht="34.5">
      <c r="A142" s="254">
        <v>31</v>
      </c>
      <c r="B142" s="255"/>
      <c r="C142" s="255"/>
      <c r="D142" s="255"/>
      <c r="E142" s="256"/>
      <c r="F142" s="256"/>
      <c r="G142" s="255"/>
      <c r="H142" s="255"/>
      <c r="I142" s="255"/>
      <c r="J142" s="255"/>
      <c r="K142" s="255"/>
      <c r="L142" s="255"/>
      <c r="M142" s="256"/>
      <c r="N142" s="255"/>
      <c r="O142" s="255"/>
      <c r="P142" s="255"/>
      <c r="Q142" s="255"/>
      <c r="R142" s="255"/>
      <c r="S142" s="255"/>
      <c r="T142" s="255"/>
      <c r="U142" s="255"/>
      <c r="V142" s="255"/>
      <c r="W142" s="255"/>
      <c r="X142" s="255"/>
      <c r="Y142" s="255"/>
      <c r="Z142" s="255"/>
      <c r="AA142" s="254"/>
      <c r="AB142" s="255"/>
      <c r="AC142" s="255"/>
      <c r="AD142" s="255"/>
      <c r="AE142" s="254"/>
      <c r="AF142" s="254"/>
      <c r="AG142" s="256"/>
      <c r="AH142" s="255"/>
      <c r="AI142" s="256"/>
      <c r="AJ142" s="257"/>
      <c r="AK142" s="255"/>
      <c r="AL142" s="255"/>
      <c r="AM142" s="255"/>
      <c r="AN142" s="164" t="str">
        <f t="shared" si="37"/>
        <v>-</v>
      </c>
      <c r="AO142" s="255"/>
      <c r="AP142" s="255"/>
      <c r="AQ142" s="255"/>
      <c r="AR142" s="268" t="str">
        <f t="shared" si="38"/>
        <v>-</v>
      </c>
      <c r="AS142" s="255"/>
      <c r="AT142" s="255"/>
      <c r="AU142" s="255"/>
      <c r="AV142" s="255"/>
      <c r="AW142" s="255"/>
      <c r="AX142" s="255"/>
      <c r="AY142" s="255"/>
      <c r="AZ142" s="255"/>
      <c r="BA142" s="255"/>
      <c r="BB142" s="255"/>
      <c r="BC142" s="255"/>
      <c r="BD142" s="255"/>
      <c r="BE142" s="255"/>
      <c r="BF142" s="255"/>
      <c r="BG142" s="255"/>
      <c r="BH142" s="255"/>
      <c r="BI142" s="255"/>
      <c r="BJ142" s="255"/>
      <c r="BK142" s="255"/>
      <c r="BL142" s="255"/>
      <c r="BM142" s="255"/>
      <c r="BN142" s="255"/>
      <c r="BO142" s="255"/>
      <c r="BP142" s="255"/>
      <c r="BQ142" s="255"/>
      <c r="BR142" s="258"/>
      <c r="BS142" s="259"/>
      <c r="BT142" s="255"/>
      <c r="BU142" s="255"/>
      <c r="BV142" s="255"/>
      <c r="BW142" s="255"/>
      <c r="BX142" s="255"/>
      <c r="BY142" s="255"/>
      <c r="BZ142" s="255"/>
      <c r="CA142" s="260" t="e">
        <v>#N/A</v>
      </c>
      <c r="CB142" s="260">
        <v>0</v>
      </c>
      <c r="CC142" s="260">
        <v>0</v>
      </c>
      <c r="CD142" s="261" t="s">
        <v>511</v>
      </c>
      <c r="CE142" s="261" t="s">
        <v>512</v>
      </c>
      <c r="CF142" s="261" t="s">
        <v>512</v>
      </c>
      <c r="CG142" s="261" t="s">
        <v>512</v>
      </c>
      <c r="CH142" s="262">
        <f t="shared" si="39"/>
        <v>0</v>
      </c>
      <c r="CI142" s="262">
        <f t="shared" si="40"/>
        <v>0</v>
      </c>
      <c r="CJ142" s="262">
        <f t="shared" si="41"/>
        <v>0</v>
      </c>
      <c r="CK142" s="262">
        <f t="shared" si="42"/>
        <v>0</v>
      </c>
      <c r="CL142" s="262">
        <f t="shared" si="43"/>
        <v>0</v>
      </c>
      <c r="CM142" s="262">
        <f t="shared" si="44"/>
        <v>0</v>
      </c>
      <c r="CN142" s="262">
        <f t="shared" si="45"/>
        <v>0</v>
      </c>
      <c r="CO142" s="259"/>
      <c r="CP142" s="263"/>
      <c r="CQ142" s="264"/>
      <c r="CR142" s="264"/>
      <c r="CS142" s="264"/>
      <c r="CT142" s="174" t="str">
        <f t="shared" si="46"/>
        <v>-</v>
      </c>
      <c r="CU142" s="264"/>
      <c r="CV142" s="264"/>
      <c r="CW142" s="264"/>
      <c r="CX142" s="269" t="str">
        <f t="shared" si="47"/>
        <v>-</v>
      </c>
    </row>
    <row r="143" spans="1:102" s="122" customFormat="1" ht="34.5">
      <c r="A143" s="254">
        <v>32</v>
      </c>
      <c r="B143" s="255"/>
      <c r="C143" s="255"/>
      <c r="D143" s="255"/>
      <c r="E143" s="256"/>
      <c r="F143" s="256"/>
      <c r="G143" s="255"/>
      <c r="H143" s="255"/>
      <c r="I143" s="255"/>
      <c r="J143" s="255"/>
      <c r="K143" s="255"/>
      <c r="L143" s="255"/>
      <c r="M143" s="256"/>
      <c r="N143" s="255"/>
      <c r="O143" s="255"/>
      <c r="P143" s="255"/>
      <c r="Q143" s="255"/>
      <c r="R143" s="255"/>
      <c r="S143" s="255"/>
      <c r="T143" s="255"/>
      <c r="U143" s="255"/>
      <c r="V143" s="255"/>
      <c r="W143" s="255"/>
      <c r="X143" s="255"/>
      <c r="Y143" s="255"/>
      <c r="Z143" s="255"/>
      <c r="AA143" s="254"/>
      <c r="AB143" s="255"/>
      <c r="AC143" s="255"/>
      <c r="AD143" s="255"/>
      <c r="AE143" s="254"/>
      <c r="AF143" s="254"/>
      <c r="AG143" s="256"/>
      <c r="AH143" s="255"/>
      <c r="AI143" s="256"/>
      <c r="AJ143" s="257"/>
      <c r="AK143" s="255"/>
      <c r="AL143" s="255"/>
      <c r="AM143" s="255"/>
      <c r="AN143" s="164" t="str">
        <f t="shared" si="37"/>
        <v>-</v>
      </c>
      <c r="AO143" s="255"/>
      <c r="AP143" s="255"/>
      <c r="AQ143" s="255"/>
      <c r="AR143" s="268" t="str">
        <f t="shared" si="38"/>
        <v>-</v>
      </c>
      <c r="AS143" s="255"/>
      <c r="AT143" s="255"/>
      <c r="AU143" s="255"/>
      <c r="AV143" s="255"/>
      <c r="AW143" s="255"/>
      <c r="AX143" s="255"/>
      <c r="AY143" s="255"/>
      <c r="AZ143" s="255"/>
      <c r="BA143" s="255"/>
      <c r="BB143" s="255"/>
      <c r="BC143" s="255"/>
      <c r="BD143" s="255"/>
      <c r="BE143" s="255"/>
      <c r="BF143" s="255"/>
      <c r="BG143" s="255"/>
      <c r="BH143" s="255"/>
      <c r="BI143" s="255"/>
      <c r="BJ143" s="255"/>
      <c r="BK143" s="255"/>
      <c r="BL143" s="255"/>
      <c r="BM143" s="255"/>
      <c r="BN143" s="255"/>
      <c r="BO143" s="255"/>
      <c r="BP143" s="255"/>
      <c r="BQ143" s="255"/>
      <c r="BR143" s="258"/>
      <c r="BS143" s="259"/>
      <c r="BT143" s="255"/>
      <c r="BU143" s="255"/>
      <c r="BV143" s="255"/>
      <c r="BW143" s="255"/>
      <c r="BX143" s="255"/>
      <c r="BY143" s="255"/>
      <c r="BZ143" s="255"/>
      <c r="CA143" s="260" t="e">
        <v>#N/A</v>
      </c>
      <c r="CB143" s="260">
        <v>0</v>
      </c>
      <c r="CC143" s="260">
        <v>0</v>
      </c>
      <c r="CD143" s="261" t="s">
        <v>511</v>
      </c>
      <c r="CE143" s="261" t="s">
        <v>512</v>
      </c>
      <c r="CF143" s="261" t="s">
        <v>512</v>
      </c>
      <c r="CG143" s="261" t="s">
        <v>512</v>
      </c>
      <c r="CH143" s="262">
        <f t="shared" si="39"/>
        <v>0</v>
      </c>
      <c r="CI143" s="262">
        <f t="shared" si="40"/>
        <v>0</v>
      </c>
      <c r="CJ143" s="262">
        <f t="shared" si="41"/>
        <v>0</v>
      </c>
      <c r="CK143" s="262">
        <f t="shared" si="42"/>
        <v>0</v>
      </c>
      <c r="CL143" s="262">
        <f t="shared" si="43"/>
        <v>0</v>
      </c>
      <c r="CM143" s="262">
        <f t="shared" si="44"/>
        <v>0</v>
      </c>
      <c r="CN143" s="262">
        <f t="shared" si="45"/>
        <v>0</v>
      </c>
      <c r="CO143" s="259"/>
      <c r="CP143" s="263"/>
      <c r="CQ143" s="264"/>
      <c r="CR143" s="264"/>
      <c r="CS143" s="264"/>
      <c r="CT143" s="174" t="str">
        <f t="shared" si="46"/>
        <v>-</v>
      </c>
      <c r="CU143" s="264"/>
      <c r="CV143" s="264"/>
      <c r="CW143" s="264"/>
      <c r="CX143" s="269" t="str">
        <f t="shared" si="47"/>
        <v>-</v>
      </c>
    </row>
    <row r="144" spans="1:102" s="122" customFormat="1" ht="34.5">
      <c r="A144" s="254">
        <v>33</v>
      </c>
      <c r="B144" s="255"/>
      <c r="C144" s="255"/>
      <c r="D144" s="255"/>
      <c r="E144" s="256"/>
      <c r="F144" s="256"/>
      <c r="G144" s="255"/>
      <c r="H144" s="255"/>
      <c r="I144" s="255"/>
      <c r="J144" s="255"/>
      <c r="K144" s="255"/>
      <c r="L144" s="255"/>
      <c r="M144" s="256"/>
      <c r="N144" s="255"/>
      <c r="O144" s="255"/>
      <c r="P144" s="255"/>
      <c r="Q144" s="255"/>
      <c r="R144" s="255"/>
      <c r="S144" s="255"/>
      <c r="T144" s="255"/>
      <c r="U144" s="255"/>
      <c r="V144" s="255"/>
      <c r="W144" s="255"/>
      <c r="X144" s="255"/>
      <c r="Y144" s="255"/>
      <c r="Z144" s="255"/>
      <c r="AA144" s="254"/>
      <c r="AB144" s="255"/>
      <c r="AC144" s="255"/>
      <c r="AD144" s="255"/>
      <c r="AE144" s="254"/>
      <c r="AF144" s="254"/>
      <c r="AG144" s="256"/>
      <c r="AH144" s="255"/>
      <c r="AI144" s="256"/>
      <c r="AJ144" s="257"/>
      <c r="AK144" s="255"/>
      <c r="AL144" s="255"/>
      <c r="AM144" s="255"/>
      <c r="AN144" s="164" t="str">
        <f t="shared" ref="AN144:AN175" si="48">IF(AND(AK144=0, AL144=0, AM144=0), "-", IF(AND(AK144=0,AM144=0),(AJ144*AL144),(AJ144*(((AK144)+(AL144*4)+(AM144))/6))))</f>
        <v>-</v>
      </c>
      <c r="AO144" s="255"/>
      <c r="AP144" s="255"/>
      <c r="AQ144" s="255"/>
      <c r="AR144" s="268" t="str">
        <f t="shared" ref="AR144:AR175" si="49">IF(AND(AO144=0, AP144=0, AQ144=0), "-", IF(AND(AO144=0,AQ144=0),(AJ144*AP144),(AJ144*(((AO144)+(AP144*4)+(AQ144))/6))))</f>
        <v>-</v>
      </c>
      <c r="AS144" s="255"/>
      <c r="AT144" s="255"/>
      <c r="AU144" s="255"/>
      <c r="AV144" s="255"/>
      <c r="AW144" s="255"/>
      <c r="AX144" s="255"/>
      <c r="AY144" s="255"/>
      <c r="AZ144" s="255"/>
      <c r="BA144" s="255"/>
      <c r="BB144" s="255"/>
      <c r="BC144" s="255"/>
      <c r="BD144" s="255"/>
      <c r="BE144" s="255"/>
      <c r="BF144" s="255"/>
      <c r="BG144" s="255"/>
      <c r="BH144" s="255"/>
      <c r="BI144" s="255"/>
      <c r="BJ144" s="255"/>
      <c r="BK144" s="255"/>
      <c r="BL144" s="255"/>
      <c r="BM144" s="255"/>
      <c r="BN144" s="255"/>
      <c r="BO144" s="255"/>
      <c r="BP144" s="255"/>
      <c r="BQ144" s="255"/>
      <c r="BR144" s="258"/>
      <c r="BS144" s="259"/>
      <c r="BT144" s="255"/>
      <c r="BU144" s="255"/>
      <c r="BV144" s="255"/>
      <c r="BW144" s="255"/>
      <c r="BX144" s="255"/>
      <c r="BY144" s="255"/>
      <c r="BZ144" s="255"/>
      <c r="CA144" s="260" t="e">
        <v>#N/A</v>
      </c>
      <c r="CB144" s="260">
        <v>0</v>
      </c>
      <c r="CC144" s="260">
        <v>0</v>
      </c>
      <c r="CD144" s="261" t="s">
        <v>511</v>
      </c>
      <c r="CE144" s="261" t="s">
        <v>512</v>
      </c>
      <c r="CF144" s="261" t="s">
        <v>512</v>
      </c>
      <c r="CG144" s="261" t="s">
        <v>512</v>
      </c>
      <c r="CH144" s="262">
        <f t="shared" ref="CH144:CH175" si="50">BT144*BU144</f>
        <v>0</v>
      </c>
      <c r="CI144" s="262">
        <f t="shared" ref="CI144:CI175" si="51">BT144*BV144</f>
        <v>0</v>
      </c>
      <c r="CJ144" s="262">
        <f t="shared" ref="CJ144:CJ175" si="52">BT144*BW144</f>
        <v>0</v>
      </c>
      <c r="CK144" s="262">
        <f t="shared" ref="CK144:CK175" si="53">BT144*BX144</f>
        <v>0</v>
      </c>
      <c r="CL144" s="262">
        <f t="shared" ref="CL144:CL175" si="54">BT144*BY144</f>
        <v>0</v>
      </c>
      <c r="CM144" s="262">
        <f t="shared" ref="CM144:CM175" si="55">BT144*BZ144</f>
        <v>0</v>
      </c>
      <c r="CN144" s="262">
        <f t="shared" ref="CN144:CN175" si="56">BT144*(BU144+BV144+BW144+BX144+BY144+BZ144)</f>
        <v>0</v>
      </c>
      <c r="CO144" s="259"/>
      <c r="CP144" s="263"/>
      <c r="CQ144" s="264"/>
      <c r="CR144" s="264"/>
      <c r="CS144" s="264"/>
      <c r="CT144" s="174" t="str">
        <f t="shared" ref="CT144:CT175" si="57">IF(AND(CQ144=0, CR144=0, CS144=0), "-", IF(AND(CQ144=0,CS144=0),(CP144*CR144),(CP144*(((CQ144)+(CR144*4)+(CS144))/6))))</f>
        <v>-</v>
      </c>
      <c r="CU144" s="264"/>
      <c r="CV144" s="264"/>
      <c r="CW144" s="264"/>
      <c r="CX144" s="269" t="str">
        <f t="shared" ref="CX144:CX175" si="58">IF(AND(CU144=0, CV144=0, CW144=0), "-", IF(AND(CU144=0,CW144=0),(CP144*CV144),(CP144*(((CU144)+(CV144*4)+(CW144))/6))))</f>
        <v>-</v>
      </c>
    </row>
    <row r="145" spans="1:102" s="122" customFormat="1" ht="34.5">
      <c r="A145" s="254">
        <v>34</v>
      </c>
      <c r="B145" s="255"/>
      <c r="C145" s="255"/>
      <c r="D145" s="255"/>
      <c r="E145" s="256"/>
      <c r="F145" s="256"/>
      <c r="G145" s="255"/>
      <c r="H145" s="255"/>
      <c r="I145" s="255"/>
      <c r="J145" s="255"/>
      <c r="K145" s="255"/>
      <c r="L145" s="255"/>
      <c r="M145" s="256"/>
      <c r="N145" s="255"/>
      <c r="O145" s="255"/>
      <c r="P145" s="255"/>
      <c r="Q145" s="255"/>
      <c r="R145" s="255"/>
      <c r="S145" s="255"/>
      <c r="T145" s="255"/>
      <c r="U145" s="255"/>
      <c r="V145" s="255"/>
      <c r="W145" s="255"/>
      <c r="X145" s="255"/>
      <c r="Y145" s="255"/>
      <c r="Z145" s="255"/>
      <c r="AA145" s="254"/>
      <c r="AB145" s="255"/>
      <c r="AC145" s="255"/>
      <c r="AD145" s="255"/>
      <c r="AE145" s="254"/>
      <c r="AF145" s="254"/>
      <c r="AG145" s="256"/>
      <c r="AH145" s="255"/>
      <c r="AI145" s="256"/>
      <c r="AJ145" s="257"/>
      <c r="AK145" s="255"/>
      <c r="AL145" s="255"/>
      <c r="AM145" s="255"/>
      <c r="AN145" s="164" t="str">
        <f t="shared" si="48"/>
        <v>-</v>
      </c>
      <c r="AO145" s="255"/>
      <c r="AP145" s="255"/>
      <c r="AQ145" s="255"/>
      <c r="AR145" s="268" t="str">
        <f t="shared" si="49"/>
        <v>-</v>
      </c>
      <c r="AS145" s="255"/>
      <c r="AT145" s="255"/>
      <c r="AU145" s="255"/>
      <c r="AV145" s="255"/>
      <c r="AW145" s="255"/>
      <c r="AX145" s="255"/>
      <c r="AY145" s="255"/>
      <c r="AZ145" s="255"/>
      <c r="BA145" s="255"/>
      <c r="BB145" s="255"/>
      <c r="BC145" s="255"/>
      <c r="BD145" s="255"/>
      <c r="BE145" s="255"/>
      <c r="BF145" s="255"/>
      <c r="BG145" s="255"/>
      <c r="BH145" s="255"/>
      <c r="BI145" s="255"/>
      <c r="BJ145" s="255"/>
      <c r="BK145" s="255"/>
      <c r="BL145" s="255"/>
      <c r="BM145" s="255"/>
      <c r="BN145" s="255"/>
      <c r="BO145" s="255"/>
      <c r="BP145" s="255"/>
      <c r="BQ145" s="255"/>
      <c r="BR145" s="258"/>
      <c r="BS145" s="259"/>
      <c r="BT145" s="255"/>
      <c r="BU145" s="255"/>
      <c r="BV145" s="255"/>
      <c r="BW145" s="255"/>
      <c r="BX145" s="255"/>
      <c r="BY145" s="255"/>
      <c r="BZ145" s="255"/>
      <c r="CA145" s="260" t="e">
        <v>#N/A</v>
      </c>
      <c r="CB145" s="260">
        <v>0</v>
      </c>
      <c r="CC145" s="260">
        <v>0</v>
      </c>
      <c r="CD145" s="261" t="s">
        <v>511</v>
      </c>
      <c r="CE145" s="261" t="s">
        <v>512</v>
      </c>
      <c r="CF145" s="261" t="s">
        <v>512</v>
      </c>
      <c r="CG145" s="261" t="s">
        <v>512</v>
      </c>
      <c r="CH145" s="262">
        <f t="shared" si="50"/>
        <v>0</v>
      </c>
      <c r="CI145" s="262">
        <f t="shared" si="51"/>
        <v>0</v>
      </c>
      <c r="CJ145" s="262">
        <f t="shared" si="52"/>
        <v>0</v>
      </c>
      <c r="CK145" s="262">
        <f t="shared" si="53"/>
        <v>0</v>
      </c>
      <c r="CL145" s="262">
        <f t="shared" si="54"/>
        <v>0</v>
      </c>
      <c r="CM145" s="262">
        <f t="shared" si="55"/>
        <v>0</v>
      </c>
      <c r="CN145" s="262">
        <f t="shared" si="56"/>
        <v>0</v>
      </c>
      <c r="CO145" s="259"/>
      <c r="CP145" s="263"/>
      <c r="CQ145" s="264"/>
      <c r="CR145" s="264"/>
      <c r="CS145" s="264"/>
      <c r="CT145" s="174" t="str">
        <f t="shared" si="57"/>
        <v>-</v>
      </c>
      <c r="CU145" s="264"/>
      <c r="CV145" s="264"/>
      <c r="CW145" s="264"/>
      <c r="CX145" s="269" t="str">
        <f t="shared" si="58"/>
        <v>-</v>
      </c>
    </row>
    <row r="146" spans="1:102" s="122" customFormat="1" ht="34.5">
      <c r="A146" s="254">
        <v>35</v>
      </c>
      <c r="B146" s="255"/>
      <c r="C146" s="255"/>
      <c r="D146" s="255"/>
      <c r="E146" s="256"/>
      <c r="F146" s="256"/>
      <c r="G146" s="255"/>
      <c r="H146" s="255"/>
      <c r="I146" s="255"/>
      <c r="J146" s="255"/>
      <c r="K146" s="255"/>
      <c r="L146" s="255"/>
      <c r="M146" s="256"/>
      <c r="N146" s="255"/>
      <c r="O146" s="255"/>
      <c r="P146" s="255"/>
      <c r="Q146" s="255"/>
      <c r="R146" s="255"/>
      <c r="S146" s="255"/>
      <c r="T146" s="255"/>
      <c r="U146" s="255"/>
      <c r="V146" s="255"/>
      <c r="W146" s="255"/>
      <c r="X146" s="255"/>
      <c r="Y146" s="255"/>
      <c r="Z146" s="255"/>
      <c r="AA146" s="254"/>
      <c r="AB146" s="255"/>
      <c r="AC146" s="255"/>
      <c r="AD146" s="255"/>
      <c r="AE146" s="254"/>
      <c r="AF146" s="254"/>
      <c r="AG146" s="256"/>
      <c r="AH146" s="255"/>
      <c r="AI146" s="256"/>
      <c r="AJ146" s="257"/>
      <c r="AK146" s="255"/>
      <c r="AL146" s="255"/>
      <c r="AM146" s="255"/>
      <c r="AN146" s="164" t="str">
        <f t="shared" si="48"/>
        <v>-</v>
      </c>
      <c r="AO146" s="255"/>
      <c r="AP146" s="255"/>
      <c r="AQ146" s="255"/>
      <c r="AR146" s="268" t="str">
        <f t="shared" si="49"/>
        <v>-</v>
      </c>
      <c r="AS146" s="255"/>
      <c r="AT146" s="255"/>
      <c r="AU146" s="255"/>
      <c r="AV146" s="255"/>
      <c r="AW146" s="255"/>
      <c r="AX146" s="255"/>
      <c r="AY146" s="255"/>
      <c r="AZ146" s="255"/>
      <c r="BA146" s="255"/>
      <c r="BB146" s="255"/>
      <c r="BC146" s="255"/>
      <c r="BD146" s="255"/>
      <c r="BE146" s="255"/>
      <c r="BF146" s="255"/>
      <c r="BG146" s="255"/>
      <c r="BH146" s="255"/>
      <c r="BI146" s="255"/>
      <c r="BJ146" s="255"/>
      <c r="BK146" s="255"/>
      <c r="BL146" s="255"/>
      <c r="BM146" s="255"/>
      <c r="BN146" s="255"/>
      <c r="BO146" s="255"/>
      <c r="BP146" s="255"/>
      <c r="BQ146" s="255"/>
      <c r="BR146" s="258"/>
      <c r="BS146" s="259"/>
      <c r="BT146" s="255"/>
      <c r="BU146" s="255"/>
      <c r="BV146" s="255"/>
      <c r="BW146" s="255"/>
      <c r="BX146" s="255"/>
      <c r="BY146" s="255"/>
      <c r="BZ146" s="255"/>
      <c r="CA146" s="260" t="e">
        <v>#N/A</v>
      </c>
      <c r="CB146" s="260">
        <v>0</v>
      </c>
      <c r="CC146" s="260">
        <v>0</v>
      </c>
      <c r="CD146" s="261" t="s">
        <v>511</v>
      </c>
      <c r="CE146" s="261" t="s">
        <v>512</v>
      </c>
      <c r="CF146" s="261" t="s">
        <v>512</v>
      </c>
      <c r="CG146" s="261" t="s">
        <v>512</v>
      </c>
      <c r="CH146" s="262">
        <f t="shared" si="50"/>
        <v>0</v>
      </c>
      <c r="CI146" s="262">
        <f t="shared" si="51"/>
        <v>0</v>
      </c>
      <c r="CJ146" s="262">
        <f t="shared" si="52"/>
        <v>0</v>
      </c>
      <c r="CK146" s="262">
        <f t="shared" si="53"/>
        <v>0</v>
      </c>
      <c r="CL146" s="262">
        <f t="shared" si="54"/>
        <v>0</v>
      </c>
      <c r="CM146" s="262">
        <f t="shared" si="55"/>
        <v>0</v>
      </c>
      <c r="CN146" s="262">
        <f t="shared" si="56"/>
        <v>0</v>
      </c>
      <c r="CO146" s="259"/>
      <c r="CP146" s="263"/>
      <c r="CQ146" s="264"/>
      <c r="CR146" s="264"/>
      <c r="CS146" s="264"/>
      <c r="CT146" s="174" t="str">
        <f t="shared" si="57"/>
        <v>-</v>
      </c>
      <c r="CU146" s="264"/>
      <c r="CV146" s="264"/>
      <c r="CW146" s="264"/>
      <c r="CX146" s="269" t="str">
        <f t="shared" si="58"/>
        <v>-</v>
      </c>
    </row>
    <row r="147" spans="1:102" s="122" customFormat="1" ht="34.5">
      <c r="A147" s="254">
        <v>36</v>
      </c>
      <c r="B147" s="255"/>
      <c r="C147" s="255"/>
      <c r="D147" s="255"/>
      <c r="E147" s="256"/>
      <c r="F147" s="256"/>
      <c r="G147" s="255"/>
      <c r="H147" s="255"/>
      <c r="I147" s="255"/>
      <c r="J147" s="255"/>
      <c r="K147" s="255"/>
      <c r="L147" s="255"/>
      <c r="M147" s="256"/>
      <c r="N147" s="255"/>
      <c r="O147" s="255"/>
      <c r="P147" s="255"/>
      <c r="Q147" s="255"/>
      <c r="R147" s="255"/>
      <c r="S147" s="255"/>
      <c r="T147" s="255"/>
      <c r="U147" s="255"/>
      <c r="V147" s="255"/>
      <c r="W147" s="255"/>
      <c r="X147" s="255"/>
      <c r="Y147" s="255"/>
      <c r="Z147" s="255"/>
      <c r="AA147" s="254"/>
      <c r="AB147" s="255"/>
      <c r="AC147" s="255"/>
      <c r="AD147" s="255"/>
      <c r="AE147" s="254"/>
      <c r="AF147" s="254"/>
      <c r="AG147" s="256"/>
      <c r="AH147" s="255"/>
      <c r="AI147" s="256"/>
      <c r="AJ147" s="257"/>
      <c r="AK147" s="255"/>
      <c r="AL147" s="255"/>
      <c r="AM147" s="255"/>
      <c r="AN147" s="164" t="str">
        <f t="shared" si="48"/>
        <v>-</v>
      </c>
      <c r="AO147" s="255"/>
      <c r="AP147" s="255"/>
      <c r="AQ147" s="255"/>
      <c r="AR147" s="268" t="str">
        <f t="shared" si="49"/>
        <v>-</v>
      </c>
      <c r="AS147" s="255"/>
      <c r="AT147" s="255"/>
      <c r="AU147" s="255"/>
      <c r="AV147" s="255"/>
      <c r="AW147" s="255"/>
      <c r="AX147" s="255"/>
      <c r="AY147" s="255"/>
      <c r="AZ147" s="255"/>
      <c r="BA147" s="255"/>
      <c r="BB147" s="255"/>
      <c r="BC147" s="255"/>
      <c r="BD147" s="255"/>
      <c r="BE147" s="255"/>
      <c r="BF147" s="255"/>
      <c r="BG147" s="255"/>
      <c r="BH147" s="255"/>
      <c r="BI147" s="255"/>
      <c r="BJ147" s="255"/>
      <c r="BK147" s="255"/>
      <c r="BL147" s="255"/>
      <c r="BM147" s="255"/>
      <c r="BN147" s="255"/>
      <c r="BO147" s="255"/>
      <c r="BP147" s="255"/>
      <c r="BQ147" s="255"/>
      <c r="BR147" s="258"/>
      <c r="BS147" s="259"/>
      <c r="BT147" s="255"/>
      <c r="BU147" s="255"/>
      <c r="BV147" s="255"/>
      <c r="BW147" s="255"/>
      <c r="BX147" s="255"/>
      <c r="BY147" s="255"/>
      <c r="BZ147" s="255"/>
      <c r="CA147" s="260" t="e">
        <v>#N/A</v>
      </c>
      <c r="CB147" s="260">
        <v>0</v>
      </c>
      <c r="CC147" s="260">
        <v>0</v>
      </c>
      <c r="CD147" s="261" t="s">
        <v>511</v>
      </c>
      <c r="CE147" s="261" t="s">
        <v>512</v>
      </c>
      <c r="CF147" s="261" t="s">
        <v>512</v>
      </c>
      <c r="CG147" s="261" t="s">
        <v>512</v>
      </c>
      <c r="CH147" s="262">
        <f t="shared" si="50"/>
        <v>0</v>
      </c>
      <c r="CI147" s="262">
        <f t="shared" si="51"/>
        <v>0</v>
      </c>
      <c r="CJ147" s="262">
        <f t="shared" si="52"/>
        <v>0</v>
      </c>
      <c r="CK147" s="262">
        <f t="shared" si="53"/>
        <v>0</v>
      </c>
      <c r="CL147" s="262">
        <f t="shared" si="54"/>
        <v>0</v>
      </c>
      <c r="CM147" s="262">
        <f t="shared" si="55"/>
        <v>0</v>
      </c>
      <c r="CN147" s="262">
        <f t="shared" si="56"/>
        <v>0</v>
      </c>
      <c r="CO147" s="259"/>
      <c r="CP147" s="263"/>
      <c r="CQ147" s="264"/>
      <c r="CR147" s="264"/>
      <c r="CS147" s="264"/>
      <c r="CT147" s="174" t="str">
        <f t="shared" si="57"/>
        <v>-</v>
      </c>
      <c r="CU147" s="264"/>
      <c r="CV147" s="264"/>
      <c r="CW147" s="264"/>
      <c r="CX147" s="269" t="str">
        <f t="shared" si="58"/>
        <v>-</v>
      </c>
    </row>
    <row r="148" spans="1:102" s="122" customFormat="1" ht="34.5">
      <c r="A148" s="254">
        <v>37</v>
      </c>
      <c r="B148" s="255"/>
      <c r="C148" s="255"/>
      <c r="D148" s="255"/>
      <c r="E148" s="256"/>
      <c r="F148" s="256"/>
      <c r="G148" s="255"/>
      <c r="H148" s="255"/>
      <c r="I148" s="255"/>
      <c r="J148" s="255"/>
      <c r="K148" s="255"/>
      <c r="L148" s="255"/>
      <c r="M148" s="256"/>
      <c r="N148" s="255"/>
      <c r="O148" s="255"/>
      <c r="P148" s="255"/>
      <c r="Q148" s="255"/>
      <c r="R148" s="255"/>
      <c r="S148" s="255"/>
      <c r="T148" s="255"/>
      <c r="U148" s="255"/>
      <c r="V148" s="255"/>
      <c r="W148" s="255"/>
      <c r="X148" s="255"/>
      <c r="Y148" s="255"/>
      <c r="Z148" s="255"/>
      <c r="AA148" s="254"/>
      <c r="AB148" s="255"/>
      <c r="AC148" s="255"/>
      <c r="AD148" s="255"/>
      <c r="AE148" s="254"/>
      <c r="AF148" s="254"/>
      <c r="AG148" s="256"/>
      <c r="AH148" s="255"/>
      <c r="AI148" s="256"/>
      <c r="AJ148" s="257"/>
      <c r="AK148" s="255"/>
      <c r="AL148" s="255"/>
      <c r="AM148" s="255"/>
      <c r="AN148" s="164" t="str">
        <f t="shared" si="48"/>
        <v>-</v>
      </c>
      <c r="AO148" s="255"/>
      <c r="AP148" s="255"/>
      <c r="AQ148" s="255"/>
      <c r="AR148" s="268" t="str">
        <f t="shared" si="49"/>
        <v>-</v>
      </c>
      <c r="AS148" s="255"/>
      <c r="AT148" s="255"/>
      <c r="AU148" s="255"/>
      <c r="AV148" s="255"/>
      <c r="AW148" s="255"/>
      <c r="AX148" s="255"/>
      <c r="AY148" s="255"/>
      <c r="AZ148" s="255"/>
      <c r="BA148" s="255"/>
      <c r="BB148" s="255"/>
      <c r="BC148" s="255"/>
      <c r="BD148" s="255"/>
      <c r="BE148" s="255"/>
      <c r="BF148" s="255"/>
      <c r="BG148" s="255"/>
      <c r="BH148" s="255"/>
      <c r="BI148" s="255"/>
      <c r="BJ148" s="255"/>
      <c r="BK148" s="255"/>
      <c r="BL148" s="255"/>
      <c r="BM148" s="255"/>
      <c r="BN148" s="255"/>
      <c r="BO148" s="255"/>
      <c r="BP148" s="255"/>
      <c r="BQ148" s="255"/>
      <c r="BR148" s="258"/>
      <c r="BS148" s="259"/>
      <c r="BT148" s="255"/>
      <c r="BU148" s="255"/>
      <c r="BV148" s="255"/>
      <c r="BW148" s="255"/>
      <c r="BX148" s="255"/>
      <c r="BY148" s="255"/>
      <c r="BZ148" s="255"/>
      <c r="CA148" s="260" t="e">
        <v>#N/A</v>
      </c>
      <c r="CB148" s="260">
        <v>0</v>
      </c>
      <c r="CC148" s="260">
        <v>0</v>
      </c>
      <c r="CD148" s="261" t="s">
        <v>511</v>
      </c>
      <c r="CE148" s="261" t="s">
        <v>512</v>
      </c>
      <c r="CF148" s="261" t="s">
        <v>512</v>
      </c>
      <c r="CG148" s="261" t="s">
        <v>512</v>
      </c>
      <c r="CH148" s="262">
        <f t="shared" si="50"/>
        <v>0</v>
      </c>
      <c r="CI148" s="262">
        <f t="shared" si="51"/>
        <v>0</v>
      </c>
      <c r="CJ148" s="262">
        <f t="shared" si="52"/>
        <v>0</v>
      </c>
      <c r="CK148" s="262">
        <f t="shared" si="53"/>
        <v>0</v>
      </c>
      <c r="CL148" s="262">
        <f t="shared" si="54"/>
        <v>0</v>
      </c>
      <c r="CM148" s="262">
        <f t="shared" si="55"/>
        <v>0</v>
      </c>
      <c r="CN148" s="262">
        <f t="shared" si="56"/>
        <v>0</v>
      </c>
      <c r="CO148" s="259"/>
      <c r="CP148" s="263"/>
      <c r="CQ148" s="264"/>
      <c r="CR148" s="264"/>
      <c r="CS148" s="264"/>
      <c r="CT148" s="174" t="str">
        <f t="shared" si="57"/>
        <v>-</v>
      </c>
      <c r="CU148" s="264"/>
      <c r="CV148" s="264"/>
      <c r="CW148" s="264"/>
      <c r="CX148" s="269" t="str">
        <f t="shared" si="58"/>
        <v>-</v>
      </c>
    </row>
    <row r="149" spans="1:102" s="122" customFormat="1" ht="34.5">
      <c r="A149" s="254">
        <v>38</v>
      </c>
      <c r="B149" s="255"/>
      <c r="C149" s="255"/>
      <c r="D149" s="255"/>
      <c r="E149" s="256"/>
      <c r="F149" s="256"/>
      <c r="G149" s="255"/>
      <c r="H149" s="255"/>
      <c r="I149" s="255"/>
      <c r="J149" s="255"/>
      <c r="K149" s="255"/>
      <c r="L149" s="255"/>
      <c r="M149" s="256"/>
      <c r="N149" s="255"/>
      <c r="O149" s="255"/>
      <c r="P149" s="255"/>
      <c r="Q149" s="255"/>
      <c r="R149" s="255"/>
      <c r="S149" s="255"/>
      <c r="T149" s="255"/>
      <c r="U149" s="255"/>
      <c r="V149" s="255"/>
      <c r="W149" s="255"/>
      <c r="X149" s="255"/>
      <c r="Y149" s="255"/>
      <c r="Z149" s="255"/>
      <c r="AA149" s="254"/>
      <c r="AB149" s="255"/>
      <c r="AC149" s="255"/>
      <c r="AD149" s="255"/>
      <c r="AE149" s="254"/>
      <c r="AF149" s="254"/>
      <c r="AG149" s="256"/>
      <c r="AH149" s="255"/>
      <c r="AI149" s="256"/>
      <c r="AJ149" s="257"/>
      <c r="AK149" s="255"/>
      <c r="AL149" s="255"/>
      <c r="AM149" s="255"/>
      <c r="AN149" s="164" t="str">
        <f t="shared" si="48"/>
        <v>-</v>
      </c>
      <c r="AO149" s="255"/>
      <c r="AP149" s="255"/>
      <c r="AQ149" s="255"/>
      <c r="AR149" s="268" t="str">
        <f t="shared" si="49"/>
        <v>-</v>
      </c>
      <c r="AS149" s="255"/>
      <c r="AT149" s="255"/>
      <c r="AU149" s="255"/>
      <c r="AV149" s="255"/>
      <c r="AW149" s="255"/>
      <c r="AX149" s="255"/>
      <c r="AY149" s="255"/>
      <c r="AZ149" s="255"/>
      <c r="BA149" s="255"/>
      <c r="BB149" s="255"/>
      <c r="BC149" s="255"/>
      <c r="BD149" s="255"/>
      <c r="BE149" s="255"/>
      <c r="BF149" s="255"/>
      <c r="BG149" s="255"/>
      <c r="BH149" s="255"/>
      <c r="BI149" s="255"/>
      <c r="BJ149" s="255"/>
      <c r="BK149" s="255"/>
      <c r="BL149" s="255"/>
      <c r="BM149" s="255"/>
      <c r="BN149" s="255"/>
      <c r="BO149" s="255"/>
      <c r="BP149" s="255"/>
      <c r="BQ149" s="255"/>
      <c r="BR149" s="258"/>
      <c r="BS149" s="259"/>
      <c r="BT149" s="255"/>
      <c r="BU149" s="255"/>
      <c r="BV149" s="255"/>
      <c r="BW149" s="255"/>
      <c r="BX149" s="255"/>
      <c r="BY149" s="255"/>
      <c r="BZ149" s="255"/>
      <c r="CA149" s="260" t="e">
        <v>#N/A</v>
      </c>
      <c r="CB149" s="260">
        <v>0</v>
      </c>
      <c r="CC149" s="260">
        <v>0</v>
      </c>
      <c r="CD149" s="261" t="s">
        <v>511</v>
      </c>
      <c r="CE149" s="261" t="s">
        <v>512</v>
      </c>
      <c r="CF149" s="261" t="s">
        <v>512</v>
      </c>
      <c r="CG149" s="261" t="s">
        <v>512</v>
      </c>
      <c r="CH149" s="262">
        <f t="shared" si="50"/>
        <v>0</v>
      </c>
      <c r="CI149" s="262">
        <f t="shared" si="51"/>
        <v>0</v>
      </c>
      <c r="CJ149" s="262">
        <f t="shared" si="52"/>
        <v>0</v>
      </c>
      <c r="CK149" s="262">
        <f t="shared" si="53"/>
        <v>0</v>
      </c>
      <c r="CL149" s="262">
        <f t="shared" si="54"/>
        <v>0</v>
      </c>
      <c r="CM149" s="262">
        <f t="shared" si="55"/>
        <v>0</v>
      </c>
      <c r="CN149" s="262">
        <f t="shared" si="56"/>
        <v>0</v>
      </c>
      <c r="CO149" s="259"/>
      <c r="CP149" s="263"/>
      <c r="CQ149" s="264"/>
      <c r="CR149" s="264"/>
      <c r="CS149" s="264"/>
      <c r="CT149" s="174" t="str">
        <f t="shared" si="57"/>
        <v>-</v>
      </c>
      <c r="CU149" s="264"/>
      <c r="CV149" s="264"/>
      <c r="CW149" s="264"/>
      <c r="CX149" s="269" t="str">
        <f t="shared" si="58"/>
        <v>-</v>
      </c>
    </row>
    <row r="150" spans="1:102" s="122" customFormat="1" ht="34.5">
      <c r="A150" s="254">
        <v>39</v>
      </c>
      <c r="B150" s="255"/>
      <c r="C150" s="255"/>
      <c r="D150" s="255"/>
      <c r="E150" s="256"/>
      <c r="F150" s="256"/>
      <c r="G150" s="255"/>
      <c r="H150" s="255"/>
      <c r="I150" s="255"/>
      <c r="J150" s="255"/>
      <c r="K150" s="255"/>
      <c r="L150" s="255"/>
      <c r="M150" s="256"/>
      <c r="N150" s="255"/>
      <c r="O150" s="255"/>
      <c r="P150" s="255"/>
      <c r="Q150" s="255"/>
      <c r="R150" s="255"/>
      <c r="S150" s="255"/>
      <c r="T150" s="255"/>
      <c r="U150" s="255"/>
      <c r="V150" s="255"/>
      <c r="W150" s="255"/>
      <c r="X150" s="255"/>
      <c r="Y150" s="255"/>
      <c r="Z150" s="255"/>
      <c r="AA150" s="254"/>
      <c r="AB150" s="255"/>
      <c r="AC150" s="255"/>
      <c r="AD150" s="255"/>
      <c r="AE150" s="254"/>
      <c r="AF150" s="254"/>
      <c r="AG150" s="256"/>
      <c r="AH150" s="255"/>
      <c r="AI150" s="256"/>
      <c r="AJ150" s="257"/>
      <c r="AK150" s="255"/>
      <c r="AL150" s="255"/>
      <c r="AM150" s="255"/>
      <c r="AN150" s="164" t="str">
        <f t="shared" si="48"/>
        <v>-</v>
      </c>
      <c r="AO150" s="255"/>
      <c r="AP150" s="255"/>
      <c r="AQ150" s="255"/>
      <c r="AR150" s="268" t="str">
        <f t="shared" si="49"/>
        <v>-</v>
      </c>
      <c r="AS150" s="255"/>
      <c r="AT150" s="255"/>
      <c r="AU150" s="255"/>
      <c r="AV150" s="255"/>
      <c r="AW150" s="255"/>
      <c r="AX150" s="255"/>
      <c r="AY150" s="255"/>
      <c r="AZ150" s="255"/>
      <c r="BA150" s="255"/>
      <c r="BB150" s="255"/>
      <c r="BC150" s="255"/>
      <c r="BD150" s="255"/>
      <c r="BE150" s="255"/>
      <c r="BF150" s="255"/>
      <c r="BG150" s="255"/>
      <c r="BH150" s="255"/>
      <c r="BI150" s="255"/>
      <c r="BJ150" s="255"/>
      <c r="BK150" s="255"/>
      <c r="BL150" s="255"/>
      <c r="BM150" s="255"/>
      <c r="BN150" s="255"/>
      <c r="BO150" s="255"/>
      <c r="BP150" s="255"/>
      <c r="BQ150" s="255"/>
      <c r="BR150" s="258"/>
      <c r="BS150" s="259"/>
      <c r="BT150" s="255"/>
      <c r="BU150" s="255"/>
      <c r="BV150" s="255"/>
      <c r="BW150" s="255"/>
      <c r="BX150" s="255"/>
      <c r="BY150" s="255"/>
      <c r="BZ150" s="255"/>
      <c r="CA150" s="260" t="e">
        <v>#N/A</v>
      </c>
      <c r="CB150" s="260">
        <v>0</v>
      </c>
      <c r="CC150" s="260">
        <v>0</v>
      </c>
      <c r="CD150" s="261" t="s">
        <v>511</v>
      </c>
      <c r="CE150" s="261" t="s">
        <v>512</v>
      </c>
      <c r="CF150" s="261" t="s">
        <v>512</v>
      </c>
      <c r="CG150" s="261" t="s">
        <v>512</v>
      </c>
      <c r="CH150" s="262">
        <f t="shared" si="50"/>
        <v>0</v>
      </c>
      <c r="CI150" s="262">
        <f t="shared" si="51"/>
        <v>0</v>
      </c>
      <c r="CJ150" s="262">
        <f t="shared" si="52"/>
        <v>0</v>
      </c>
      <c r="CK150" s="262">
        <f t="shared" si="53"/>
        <v>0</v>
      </c>
      <c r="CL150" s="262">
        <f t="shared" si="54"/>
        <v>0</v>
      </c>
      <c r="CM150" s="262">
        <f t="shared" si="55"/>
        <v>0</v>
      </c>
      <c r="CN150" s="262">
        <f t="shared" si="56"/>
        <v>0</v>
      </c>
      <c r="CO150" s="259"/>
      <c r="CP150" s="263"/>
      <c r="CQ150" s="264"/>
      <c r="CR150" s="264"/>
      <c r="CS150" s="264"/>
      <c r="CT150" s="174" t="str">
        <f t="shared" si="57"/>
        <v>-</v>
      </c>
      <c r="CU150" s="264"/>
      <c r="CV150" s="264"/>
      <c r="CW150" s="264"/>
      <c r="CX150" s="269" t="str">
        <f t="shared" si="58"/>
        <v>-</v>
      </c>
    </row>
    <row r="151" spans="1:102" s="122" customFormat="1" ht="34.5">
      <c r="A151" s="254">
        <v>40</v>
      </c>
      <c r="B151" s="255"/>
      <c r="C151" s="255"/>
      <c r="D151" s="255"/>
      <c r="E151" s="256"/>
      <c r="F151" s="256"/>
      <c r="G151" s="255"/>
      <c r="H151" s="255"/>
      <c r="I151" s="255"/>
      <c r="J151" s="255"/>
      <c r="K151" s="255"/>
      <c r="L151" s="255"/>
      <c r="M151" s="256"/>
      <c r="N151" s="255"/>
      <c r="O151" s="255"/>
      <c r="P151" s="255"/>
      <c r="Q151" s="255"/>
      <c r="R151" s="255"/>
      <c r="S151" s="255"/>
      <c r="T151" s="255"/>
      <c r="U151" s="255"/>
      <c r="V151" s="255"/>
      <c r="W151" s="255"/>
      <c r="X151" s="255"/>
      <c r="Y151" s="255"/>
      <c r="Z151" s="255"/>
      <c r="AA151" s="254"/>
      <c r="AB151" s="255"/>
      <c r="AC151" s="255"/>
      <c r="AD151" s="255"/>
      <c r="AE151" s="254"/>
      <c r="AF151" s="254"/>
      <c r="AG151" s="256"/>
      <c r="AH151" s="255"/>
      <c r="AI151" s="256"/>
      <c r="AJ151" s="257"/>
      <c r="AK151" s="255"/>
      <c r="AL151" s="255"/>
      <c r="AM151" s="255"/>
      <c r="AN151" s="164" t="str">
        <f t="shared" si="48"/>
        <v>-</v>
      </c>
      <c r="AO151" s="255"/>
      <c r="AP151" s="255"/>
      <c r="AQ151" s="255"/>
      <c r="AR151" s="268" t="str">
        <f t="shared" si="49"/>
        <v>-</v>
      </c>
      <c r="AS151" s="255"/>
      <c r="AT151" s="255"/>
      <c r="AU151" s="255"/>
      <c r="AV151" s="255"/>
      <c r="AW151" s="255"/>
      <c r="AX151" s="255"/>
      <c r="AY151" s="255"/>
      <c r="AZ151" s="255"/>
      <c r="BA151" s="255"/>
      <c r="BB151" s="255"/>
      <c r="BC151" s="255"/>
      <c r="BD151" s="255"/>
      <c r="BE151" s="255"/>
      <c r="BF151" s="255"/>
      <c r="BG151" s="255"/>
      <c r="BH151" s="255"/>
      <c r="BI151" s="255"/>
      <c r="BJ151" s="255"/>
      <c r="BK151" s="255"/>
      <c r="BL151" s="255"/>
      <c r="BM151" s="255"/>
      <c r="BN151" s="255"/>
      <c r="BO151" s="255"/>
      <c r="BP151" s="255"/>
      <c r="BQ151" s="255"/>
      <c r="BR151" s="258"/>
      <c r="BS151" s="259"/>
      <c r="BT151" s="255"/>
      <c r="BU151" s="255"/>
      <c r="BV151" s="255"/>
      <c r="BW151" s="255"/>
      <c r="BX151" s="255"/>
      <c r="BY151" s="255"/>
      <c r="BZ151" s="255"/>
      <c r="CA151" s="260" t="e">
        <v>#N/A</v>
      </c>
      <c r="CB151" s="260">
        <v>0</v>
      </c>
      <c r="CC151" s="260">
        <v>0</v>
      </c>
      <c r="CD151" s="261" t="s">
        <v>511</v>
      </c>
      <c r="CE151" s="261" t="s">
        <v>512</v>
      </c>
      <c r="CF151" s="261" t="s">
        <v>512</v>
      </c>
      <c r="CG151" s="261" t="s">
        <v>512</v>
      </c>
      <c r="CH151" s="262">
        <f t="shared" si="50"/>
        <v>0</v>
      </c>
      <c r="CI151" s="262">
        <f t="shared" si="51"/>
        <v>0</v>
      </c>
      <c r="CJ151" s="262">
        <f t="shared" si="52"/>
        <v>0</v>
      </c>
      <c r="CK151" s="262">
        <f t="shared" si="53"/>
        <v>0</v>
      </c>
      <c r="CL151" s="262">
        <f t="shared" si="54"/>
        <v>0</v>
      </c>
      <c r="CM151" s="262">
        <f t="shared" si="55"/>
        <v>0</v>
      </c>
      <c r="CN151" s="262">
        <f t="shared" si="56"/>
        <v>0</v>
      </c>
      <c r="CO151" s="259"/>
      <c r="CP151" s="263"/>
      <c r="CQ151" s="264"/>
      <c r="CR151" s="264"/>
      <c r="CS151" s="264"/>
      <c r="CT151" s="174" t="str">
        <f t="shared" si="57"/>
        <v>-</v>
      </c>
      <c r="CU151" s="264"/>
      <c r="CV151" s="264"/>
      <c r="CW151" s="264"/>
      <c r="CX151" s="269" t="str">
        <f t="shared" si="58"/>
        <v>-</v>
      </c>
    </row>
    <row r="152" spans="1:102" s="122" customFormat="1" ht="34.5">
      <c r="A152" s="254">
        <v>41</v>
      </c>
      <c r="B152" s="255"/>
      <c r="C152" s="255"/>
      <c r="D152" s="255"/>
      <c r="E152" s="256"/>
      <c r="F152" s="256"/>
      <c r="G152" s="255"/>
      <c r="H152" s="255"/>
      <c r="I152" s="255"/>
      <c r="J152" s="255"/>
      <c r="K152" s="255"/>
      <c r="L152" s="255"/>
      <c r="M152" s="256"/>
      <c r="N152" s="255"/>
      <c r="O152" s="255"/>
      <c r="P152" s="255"/>
      <c r="Q152" s="255"/>
      <c r="R152" s="255"/>
      <c r="S152" s="255"/>
      <c r="T152" s="255"/>
      <c r="U152" s="255"/>
      <c r="V152" s="255"/>
      <c r="W152" s="255"/>
      <c r="X152" s="255"/>
      <c r="Y152" s="255"/>
      <c r="Z152" s="255"/>
      <c r="AA152" s="254"/>
      <c r="AB152" s="255"/>
      <c r="AC152" s="255"/>
      <c r="AD152" s="255"/>
      <c r="AE152" s="254"/>
      <c r="AF152" s="254"/>
      <c r="AG152" s="256"/>
      <c r="AH152" s="255"/>
      <c r="AI152" s="256"/>
      <c r="AJ152" s="257"/>
      <c r="AK152" s="255"/>
      <c r="AL152" s="255"/>
      <c r="AM152" s="255"/>
      <c r="AN152" s="164" t="str">
        <f t="shared" si="48"/>
        <v>-</v>
      </c>
      <c r="AO152" s="255"/>
      <c r="AP152" s="255"/>
      <c r="AQ152" s="255"/>
      <c r="AR152" s="268" t="str">
        <f t="shared" si="49"/>
        <v>-</v>
      </c>
      <c r="AS152" s="255"/>
      <c r="AT152" s="255"/>
      <c r="AU152" s="255"/>
      <c r="AV152" s="255"/>
      <c r="AW152" s="255"/>
      <c r="AX152" s="255"/>
      <c r="AY152" s="255"/>
      <c r="AZ152" s="255"/>
      <c r="BA152" s="255"/>
      <c r="BB152" s="255"/>
      <c r="BC152" s="255"/>
      <c r="BD152" s="255"/>
      <c r="BE152" s="255"/>
      <c r="BF152" s="255"/>
      <c r="BG152" s="255"/>
      <c r="BH152" s="255"/>
      <c r="BI152" s="255"/>
      <c r="BJ152" s="255"/>
      <c r="BK152" s="255"/>
      <c r="BL152" s="255"/>
      <c r="BM152" s="255"/>
      <c r="BN152" s="255"/>
      <c r="BO152" s="255"/>
      <c r="BP152" s="255"/>
      <c r="BQ152" s="255"/>
      <c r="BR152" s="258"/>
      <c r="BS152" s="259"/>
      <c r="BT152" s="255"/>
      <c r="BU152" s="255"/>
      <c r="BV152" s="255"/>
      <c r="BW152" s="255"/>
      <c r="BX152" s="255"/>
      <c r="BY152" s="255"/>
      <c r="BZ152" s="255"/>
      <c r="CA152" s="260" t="e">
        <v>#N/A</v>
      </c>
      <c r="CB152" s="260">
        <v>0</v>
      </c>
      <c r="CC152" s="260">
        <v>0</v>
      </c>
      <c r="CD152" s="261" t="s">
        <v>511</v>
      </c>
      <c r="CE152" s="261" t="s">
        <v>512</v>
      </c>
      <c r="CF152" s="261" t="s">
        <v>512</v>
      </c>
      <c r="CG152" s="261" t="s">
        <v>512</v>
      </c>
      <c r="CH152" s="262">
        <f t="shared" si="50"/>
        <v>0</v>
      </c>
      <c r="CI152" s="262">
        <f t="shared" si="51"/>
        <v>0</v>
      </c>
      <c r="CJ152" s="262">
        <f t="shared" si="52"/>
        <v>0</v>
      </c>
      <c r="CK152" s="262">
        <f t="shared" si="53"/>
        <v>0</v>
      </c>
      <c r="CL152" s="262">
        <f t="shared" si="54"/>
        <v>0</v>
      </c>
      <c r="CM152" s="262">
        <f t="shared" si="55"/>
        <v>0</v>
      </c>
      <c r="CN152" s="262">
        <f t="shared" si="56"/>
        <v>0</v>
      </c>
      <c r="CO152" s="259"/>
      <c r="CP152" s="263"/>
      <c r="CQ152" s="264"/>
      <c r="CR152" s="264"/>
      <c r="CS152" s="264"/>
      <c r="CT152" s="174" t="str">
        <f t="shared" si="57"/>
        <v>-</v>
      </c>
      <c r="CU152" s="264"/>
      <c r="CV152" s="264"/>
      <c r="CW152" s="264"/>
      <c r="CX152" s="269" t="str">
        <f t="shared" si="58"/>
        <v>-</v>
      </c>
    </row>
    <row r="153" spans="1:102" s="122" customFormat="1" ht="34.5">
      <c r="A153" s="254">
        <v>42</v>
      </c>
      <c r="B153" s="255"/>
      <c r="C153" s="255"/>
      <c r="D153" s="255"/>
      <c r="E153" s="256"/>
      <c r="F153" s="256"/>
      <c r="G153" s="255"/>
      <c r="H153" s="255"/>
      <c r="I153" s="255"/>
      <c r="J153" s="255"/>
      <c r="K153" s="255"/>
      <c r="L153" s="255"/>
      <c r="M153" s="256"/>
      <c r="N153" s="255"/>
      <c r="O153" s="255"/>
      <c r="P153" s="255"/>
      <c r="Q153" s="255"/>
      <c r="R153" s="255"/>
      <c r="S153" s="255"/>
      <c r="T153" s="255"/>
      <c r="U153" s="255"/>
      <c r="V153" s="255"/>
      <c r="W153" s="255"/>
      <c r="X153" s="255"/>
      <c r="Y153" s="255"/>
      <c r="Z153" s="255"/>
      <c r="AA153" s="254"/>
      <c r="AB153" s="255"/>
      <c r="AC153" s="255"/>
      <c r="AD153" s="255"/>
      <c r="AE153" s="254"/>
      <c r="AF153" s="254"/>
      <c r="AG153" s="256"/>
      <c r="AH153" s="255"/>
      <c r="AI153" s="256"/>
      <c r="AJ153" s="257"/>
      <c r="AK153" s="255"/>
      <c r="AL153" s="255"/>
      <c r="AM153" s="255"/>
      <c r="AN153" s="164" t="str">
        <f t="shared" si="48"/>
        <v>-</v>
      </c>
      <c r="AO153" s="255"/>
      <c r="AP153" s="255"/>
      <c r="AQ153" s="255"/>
      <c r="AR153" s="268" t="str">
        <f t="shared" si="49"/>
        <v>-</v>
      </c>
      <c r="AS153" s="255"/>
      <c r="AT153" s="255"/>
      <c r="AU153" s="255"/>
      <c r="AV153" s="255"/>
      <c r="AW153" s="255"/>
      <c r="AX153" s="255"/>
      <c r="AY153" s="255"/>
      <c r="AZ153" s="255"/>
      <c r="BA153" s="255"/>
      <c r="BB153" s="255"/>
      <c r="BC153" s="255"/>
      <c r="BD153" s="255"/>
      <c r="BE153" s="255"/>
      <c r="BF153" s="255"/>
      <c r="BG153" s="255"/>
      <c r="BH153" s="255"/>
      <c r="BI153" s="255"/>
      <c r="BJ153" s="255"/>
      <c r="BK153" s="255"/>
      <c r="BL153" s="255"/>
      <c r="BM153" s="255"/>
      <c r="BN153" s="255"/>
      <c r="BO153" s="255"/>
      <c r="BP153" s="255"/>
      <c r="BQ153" s="255"/>
      <c r="BR153" s="258"/>
      <c r="BS153" s="259"/>
      <c r="BT153" s="255"/>
      <c r="BU153" s="255"/>
      <c r="BV153" s="255"/>
      <c r="BW153" s="255"/>
      <c r="BX153" s="255"/>
      <c r="BY153" s="255"/>
      <c r="BZ153" s="255"/>
      <c r="CA153" s="260" t="e">
        <v>#N/A</v>
      </c>
      <c r="CB153" s="260">
        <v>0</v>
      </c>
      <c r="CC153" s="260">
        <v>0</v>
      </c>
      <c r="CD153" s="261" t="s">
        <v>511</v>
      </c>
      <c r="CE153" s="261" t="s">
        <v>512</v>
      </c>
      <c r="CF153" s="261" t="s">
        <v>512</v>
      </c>
      <c r="CG153" s="261" t="s">
        <v>512</v>
      </c>
      <c r="CH153" s="262">
        <f t="shared" si="50"/>
        <v>0</v>
      </c>
      <c r="CI153" s="262">
        <f t="shared" si="51"/>
        <v>0</v>
      </c>
      <c r="CJ153" s="262">
        <f t="shared" si="52"/>
        <v>0</v>
      </c>
      <c r="CK153" s="262">
        <f t="shared" si="53"/>
        <v>0</v>
      </c>
      <c r="CL153" s="262">
        <f t="shared" si="54"/>
        <v>0</v>
      </c>
      <c r="CM153" s="262">
        <f t="shared" si="55"/>
        <v>0</v>
      </c>
      <c r="CN153" s="262">
        <f t="shared" si="56"/>
        <v>0</v>
      </c>
      <c r="CO153" s="259"/>
      <c r="CP153" s="263"/>
      <c r="CQ153" s="264"/>
      <c r="CR153" s="264"/>
      <c r="CS153" s="264"/>
      <c r="CT153" s="174" t="str">
        <f t="shared" si="57"/>
        <v>-</v>
      </c>
      <c r="CU153" s="264"/>
      <c r="CV153" s="264"/>
      <c r="CW153" s="264"/>
      <c r="CX153" s="269" t="str">
        <f t="shared" si="58"/>
        <v>-</v>
      </c>
    </row>
    <row r="154" spans="1:102" s="122" customFormat="1" ht="34.5">
      <c r="A154" s="254">
        <v>43</v>
      </c>
      <c r="B154" s="255"/>
      <c r="C154" s="255"/>
      <c r="D154" s="255"/>
      <c r="E154" s="256"/>
      <c r="F154" s="256"/>
      <c r="G154" s="255"/>
      <c r="H154" s="255"/>
      <c r="I154" s="255"/>
      <c r="J154" s="255"/>
      <c r="K154" s="255"/>
      <c r="L154" s="255"/>
      <c r="M154" s="256"/>
      <c r="N154" s="255"/>
      <c r="O154" s="255"/>
      <c r="P154" s="255"/>
      <c r="Q154" s="255"/>
      <c r="R154" s="255"/>
      <c r="S154" s="255"/>
      <c r="T154" s="255"/>
      <c r="U154" s="255"/>
      <c r="V154" s="255"/>
      <c r="W154" s="255"/>
      <c r="X154" s="255"/>
      <c r="Y154" s="255"/>
      <c r="Z154" s="255"/>
      <c r="AA154" s="254"/>
      <c r="AB154" s="255"/>
      <c r="AC154" s="255"/>
      <c r="AD154" s="255"/>
      <c r="AE154" s="254"/>
      <c r="AF154" s="254"/>
      <c r="AG154" s="256"/>
      <c r="AH154" s="255"/>
      <c r="AI154" s="256"/>
      <c r="AJ154" s="257"/>
      <c r="AK154" s="255"/>
      <c r="AL154" s="255"/>
      <c r="AM154" s="255"/>
      <c r="AN154" s="164" t="str">
        <f t="shared" si="48"/>
        <v>-</v>
      </c>
      <c r="AO154" s="255"/>
      <c r="AP154" s="255"/>
      <c r="AQ154" s="255"/>
      <c r="AR154" s="268" t="str">
        <f t="shared" si="49"/>
        <v>-</v>
      </c>
      <c r="AS154" s="255"/>
      <c r="AT154" s="255"/>
      <c r="AU154" s="255"/>
      <c r="AV154" s="255"/>
      <c r="AW154" s="255"/>
      <c r="AX154" s="255"/>
      <c r="AY154" s="255"/>
      <c r="AZ154" s="255"/>
      <c r="BA154" s="255"/>
      <c r="BB154" s="255"/>
      <c r="BC154" s="255"/>
      <c r="BD154" s="255"/>
      <c r="BE154" s="255"/>
      <c r="BF154" s="255"/>
      <c r="BG154" s="255"/>
      <c r="BH154" s="255"/>
      <c r="BI154" s="255"/>
      <c r="BJ154" s="255"/>
      <c r="BK154" s="255"/>
      <c r="BL154" s="255"/>
      <c r="BM154" s="255"/>
      <c r="BN154" s="255"/>
      <c r="BO154" s="255"/>
      <c r="BP154" s="255"/>
      <c r="BQ154" s="255"/>
      <c r="BR154" s="258"/>
      <c r="BS154" s="259"/>
      <c r="BT154" s="255"/>
      <c r="BU154" s="255"/>
      <c r="BV154" s="255"/>
      <c r="BW154" s="255"/>
      <c r="BX154" s="255"/>
      <c r="BY154" s="255"/>
      <c r="BZ154" s="255"/>
      <c r="CA154" s="260" t="e">
        <v>#N/A</v>
      </c>
      <c r="CB154" s="260">
        <v>0</v>
      </c>
      <c r="CC154" s="260">
        <v>0</v>
      </c>
      <c r="CD154" s="261" t="s">
        <v>511</v>
      </c>
      <c r="CE154" s="261" t="s">
        <v>512</v>
      </c>
      <c r="CF154" s="261" t="s">
        <v>512</v>
      </c>
      <c r="CG154" s="261" t="s">
        <v>512</v>
      </c>
      <c r="CH154" s="262">
        <f t="shared" si="50"/>
        <v>0</v>
      </c>
      <c r="CI154" s="262">
        <f t="shared" si="51"/>
        <v>0</v>
      </c>
      <c r="CJ154" s="262">
        <f t="shared" si="52"/>
        <v>0</v>
      </c>
      <c r="CK154" s="262">
        <f t="shared" si="53"/>
        <v>0</v>
      </c>
      <c r="CL154" s="262">
        <f t="shared" si="54"/>
        <v>0</v>
      </c>
      <c r="CM154" s="262">
        <f t="shared" si="55"/>
        <v>0</v>
      </c>
      <c r="CN154" s="262">
        <f t="shared" si="56"/>
        <v>0</v>
      </c>
      <c r="CO154" s="259"/>
      <c r="CP154" s="263"/>
      <c r="CQ154" s="264"/>
      <c r="CR154" s="264"/>
      <c r="CS154" s="264"/>
      <c r="CT154" s="174" t="str">
        <f t="shared" si="57"/>
        <v>-</v>
      </c>
      <c r="CU154" s="264"/>
      <c r="CV154" s="264"/>
      <c r="CW154" s="264"/>
      <c r="CX154" s="269" t="str">
        <f t="shared" si="58"/>
        <v>-</v>
      </c>
    </row>
    <row r="155" spans="1:102" s="122" customFormat="1" ht="34.5">
      <c r="A155" s="254">
        <v>44</v>
      </c>
      <c r="B155" s="255"/>
      <c r="C155" s="255"/>
      <c r="D155" s="255"/>
      <c r="E155" s="256"/>
      <c r="F155" s="256"/>
      <c r="G155" s="255"/>
      <c r="H155" s="255"/>
      <c r="I155" s="255"/>
      <c r="J155" s="255"/>
      <c r="K155" s="255"/>
      <c r="L155" s="255"/>
      <c r="M155" s="256"/>
      <c r="N155" s="255"/>
      <c r="O155" s="255"/>
      <c r="P155" s="255"/>
      <c r="Q155" s="255"/>
      <c r="R155" s="255"/>
      <c r="S155" s="255"/>
      <c r="T155" s="255"/>
      <c r="U155" s="255"/>
      <c r="V155" s="255"/>
      <c r="W155" s="255"/>
      <c r="X155" s="255"/>
      <c r="Y155" s="255"/>
      <c r="Z155" s="255"/>
      <c r="AA155" s="254"/>
      <c r="AB155" s="255"/>
      <c r="AC155" s="255"/>
      <c r="AD155" s="255"/>
      <c r="AE155" s="254"/>
      <c r="AF155" s="254"/>
      <c r="AG155" s="256"/>
      <c r="AH155" s="255"/>
      <c r="AI155" s="256"/>
      <c r="AJ155" s="257"/>
      <c r="AK155" s="255"/>
      <c r="AL155" s="255"/>
      <c r="AM155" s="255"/>
      <c r="AN155" s="164" t="str">
        <f t="shared" si="48"/>
        <v>-</v>
      </c>
      <c r="AO155" s="255"/>
      <c r="AP155" s="255"/>
      <c r="AQ155" s="255"/>
      <c r="AR155" s="268" t="str">
        <f t="shared" si="49"/>
        <v>-</v>
      </c>
      <c r="AS155" s="255"/>
      <c r="AT155" s="255"/>
      <c r="AU155" s="255"/>
      <c r="AV155" s="255"/>
      <c r="AW155" s="255"/>
      <c r="AX155" s="255"/>
      <c r="AY155" s="255"/>
      <c r="AZ155" s="255"/>
      <c r="BA155" s="255"/>
      <c r="BB155" s="255"/>
      <c r="BC155" s="255"/>
      <c r="BD155" s="255"/>
      <c r="BE155" s="255"/>
      <c r="BF155" s="255"/>
      <c r="BG155" s="255"/>
      <c r="BH155" s="255"/>
      <c r="BI155" s="255"/>
      <c r="BJ155" s="255"/>
      <c r="BK155" s="255"/>
      <c r="BL155" s="255"/>
      <c r="BM155" s="255"/>
      <c r="BN155" s="255"/>
      <c r="BO155" s="255"/>
      <c r="BP155" s="255"/>
      <c r="BQ155" s="255"/>
      <c r="BR155" s="258"/>
      <c r="BS155" s="259"/>
      <c r="BT155" s="255"/>
      <c r="BU155" s="255"/>
      <c r="BV155" s="255"/>
      <c r="BW155" s="255"/>
      <c r="BX155" s="255"/>
      <c r="BY155" s="255"/>
      <c r="BZ155" s="255"/>
      <c r="CA155" s="260" t="e">
        <v>#N/A</v>
      </c>
      <c r="CB155" s="260">
        <v>0</v>
      </c>
      <c r="CC155" s="260">
        <v>0</v>
      </c>
      <c r="CD155" s="261" t="s">
        <v>511</v>
      </c>
      <c r="CE155" s="261" t="s">
        <v>512</v>
      </c>
      <c r="CF155" s="261" t="s">
        <v>512</v>
      </c>
      <c r="CG155" s="261" t="s">
        <v>512</v>
      </c>
      <c r="CH155" s="262">
        <f t="shared" si="50"/>
        <v>0</v>
      </c>
      <c r="CI155" s="262">
        <f t="shared" si="51"/>
        <v>0</v>
      </c>
      <c r="CJ155" s="262">
        <f t="shared" si="52"/>
        <v>0</v>
      </c>
      <c r="CK155" s="262">
        <f t="shared" si="53"/>
        <v>0</v>
      </c>
      <c r="CL155" s="262">
        <f t="shared" si="54"/>
        <v>0</v>
      </c>
      <c r="CM155" s="262">
        <f t="shared" si="55"/>
        <v>0</v>
      </c>
      <c r="CN155" s="262">
        <f t="shared" si="56"/>
        <v>0</v>
      </c>
      <c r="CO155" s="259"/>
      <c r="CP155" s="263"/>
      <c r="CQ155" s="264"/>
      <c r="CR155" s="264"/>
      <c r="CS155" s="264"/>
      <c r="CT155" s="174" t="str">
        <f t="shared" si="57"/>
        <v>-</v>
      </c>
      <c r="CU155" s="264"/>
      <c r="CV155" s="264"/>
      <c r="CW155" s="264"/>
      <c r="CX155" s="269" t="str">
        <f t="shared" si="58"/>
        <v>-</v>
      </c>
    </row>
    <row r="156" spans="1:102" s="122" customFormat="1" ht="34.5">
      <c r="A156" s="254">
        <v>45</v>
      </c>
      <c r="B156" s="255"/>
      <c r="C156" s="255"/>
      <c r="D156" s="255"/>
      <c r="E156" s="256"/>
      <c r="F156" s="256"/>
      <c r="G156" s="255"/>
      <c r="H156" s="255"/>
      <c r="I156" s="255"/>
      <c r="J156" s="255"/>
      <c r="K156" s="255"/>
      <c r="L156" s="255"/>
      <c r="M156" s="256"/>
      <c r="N156" s="255"/>
      <c r="O156" s="255"/>
      <c r="P156" s="255"/>
      <c r="Q156" s="255"/>
      <c r="R156" s="255"/>
      <c r="S156" s="255"/>
      <c r="T156" s="255"/>
      <c r="U156" s="255"/>
      <c r="V156" s="255"/>
      <c r="W156" s="255"/>
      <c r="X156" s="255"/>
      <c r="Y156" s="255"/>
      <c r="Z156" s="255"/>
      <c r="AA156" s="254"/>
      <c r="AB156" s="255"/>
      <c r="AC156" s="255"/>
      <c r="AD156" s="255"/>
      <c r="AE156" s="254"/>
      <c r="AF156" s="254"/>
      <c r="AG156" s="256"/>
      <c r="AH156" s="255"/>
      <c r="AI156" s="256"/>
      <c r="AJ156" s="257"/>
      <c r="AK156" s="255"/>
      <c r="AL156" s="255"/>
      <c r="AM156" s="255"/>
      <c r="AN156" s="164" t="str">
        <f t="shared" si="48"/>
        <v>-</v>
      </c>
      <c r="AO156" s="255"/>
      <c r="AP156" s="255"/>
      <c r="AQ156" s="255"/>
      <c r="AR156" s="268" t="str">
        <f t="shared" si="49"/>
        <v>-</v>
      </c>
      <c r="AS156" s="255"/>
      <c r="AT156" s="255"/>
      <c r="AU156" s="255"/>
      <c r="AV156" s="255"/>
      <c r="AW156" s="255"/>
      <c r="AX156" s="255"/>
      <c r="AY156" s="255"/>
      <c r="AZ156" s="255"/>
      <c r="BA156" s="255"/>
      <c r="BB156" s="255"/>
      <c r="BC156" s="255"/>
      <c r="BD156" s="255"/>
      <c r="BE156" s="255"/>
      <c r="BF156" s="255"/>
      <c r="BG156" s="255"/>
      <c r="BH156" s="255"/>
      <c r="BI156" s="255"/>
      <c r="BJ156" s="255"/>
      <c r="BK156" s="255"/>
      <c r="BL156" s="255"/>
      <c r="BM156" s="255"/>
      <c r="BN156" s="255"/>
      <c r="BO156" s="255"/>
      <c r="BP156" s="255"/>
      <c r="BQ156" s="255"/>
      <c r="BR156" s="258"/>
      <c r="BS156" s="259"/>
      <c r="BT156" s="255"/>
      <c r="BU156" s="255"/>
      <c r="BV156" s="255"/>
      <c r="BW156" s="255"/>
      <c r="BX156" s="255"/>
      <c r="BY156" s="255"/>
      <c r="BZ156" s="255"/>
      <c r="CA156" s="260" t="e">
        <v>#N/A</v>
      </c>
      <c r="CB156" s="260">
        <v>0</v>
      </c>
      <c r="CC156" s="260">
        <v>0</v>
      </c>
      <c r="CD156" s="261" t="s">
        <v>511</v>
      </c>
      <c r="CE156" s="261" t="s">
        <v>512</v>
      </c>
      <c r="CF156" s="261" t="s">
        <v>512</v>
      </c>
      <c r="CG156" s="261" t="s">
        <v>512</v>
      </c>
      <c r="CH156" s="262">
        <f t="shared" si="50"/>
        <v>0</v>
      </c>
      <c r="CI156" s="262">
        <f t="shared" si="51"/>
        <v>0</v>
      </c>
      <c r="CJ156" s="262">
        <f t="shared" si="52"/>
        <v>0</v>
      </c>
      <c r="CK156" s="262">
        <f t="shared" si="53"/>
        <v>0</v>
      </c>
      <c r="CL156" s="262">
        <f t="shared" si="54"/>
        <v>0</v>
      </c>
      <c r="CM156" s="262">
        <f t="shared" si="55"/>
        <v>0</v>
      </c>
      <c r="CN156" s="262">
        <f t="shared" si="56"/>
        <v>0</v>
      </c>
      <c r="CO156" s="259"/>
      <c r="CP156" s="263"/>
      <c r="CQ156" s="264"/>
      <c r="CR156" s="264"/>
      <c r="CS156" s="264"/>
      <c r="CT156" s="174" t="str">
        <f t="shared" si="57"/>
        <v>-</v>
      </c>
      <c r="CU156" s="264"/>
      <c r="CV156" s="264"/>
      <c r="CW156" s="264"/>
      <c r="CX156" s="269" t="str">
        <f t="shared" si="58"/>
        <v>-</v>
      </c>
    </row>
    <row r="157" spans="1:102" s="122" customFormat="1" ht="34.5">
      <c r="A157" s="254">
        <v>46</v>
      </c>
      <c r="B157" s="255"/>
      <c r="C157" s="255"/>
      <c r="D157" s="255"/>
      <c r="E157" s="256"/>
      <c r="F157" s="256"/>
      <c r="G157" s="255"/>
      <c r="H157" s="255"/>
      <c r="I157" s="255"/>
      <c r="J157" s="255"/>
      <c r="K157" s="255"/>
      <c r="L157" s="255"/>
      <c r="M157" s="256"/>
      <c r="N157" s="255"/>
      <c r="O157" s="255"/>
      <c r="P157" s="255"/>
      <c r="Q157" s="255"/>
      <c r="R157" s="255"/>
      <c r="S157" s="255"/>
      <c r="T157" s="255"/>
      <c r="U157" s="255"/>
      <c r="V157" s="255"/>
      <c r="W157" s="255"/>
      <c r="X157" s="255"/>
      <c r="Y157" s="255"/>
      <c r="Z157" s="255"/>
      <c r="AA157" s="254"/>
      <c r="AB157" s="255"/>
      <c r="AC157" s="255"/>
      <c r="AD157" s="255"/>
      <c r="AE157" s="254"/>
      <c r="AF157" s="254"/>
      <c r="AG157" s="256"/>
      <c r="AH157" s="255"/>
      <c r="AI157" s="256"/>
      <c r="AJ157" s="257"/>
      <c r="AK157" s="255"/>
      <c r="AL157" s="255"/>
      <c r="AM157" s="255"/>
      <c r="AN157" s="164" t="str">
        <f t="shared" si="48"/>
        <v>-</v>
      </c>
      <c r="AO157" s="255"/>
      <c r="AP157" s="255"/>
      <c r="AQ157" s="255"/>
      <c r="AR157" s="268" t="str">
        <f t="shared" si="49"/>
        <v>-</v>
      </c>
      <c r="AS157" s="255"/>
      <c r="AT157" s="255"/>
      <c r="AU157" s="255"/>
      <c r="AV157" s="255"/>
      <c r="AW157" s="255"/>
      <c r="AX157" s="255"/>
      <c r="AY157" s="255"/>
      <c r="AZ157" s="255"/>
      <c r="BA157" s="255"/>
      <c r="BB157" s="255"/>
      <c r="BC157" s="255"/>
      <c r="BD157" s="255"/>
      <c r="BE157" s="255"/>
      <c r="BF157" s="255"/>
      <c r="BG157" s="255"/>
      <c r="BH157" s="255"/>
      <c r="BI157" s="255"/>
      <c r="BJ157" s="255"/>
      <c r="BK157" s="255"/>
      <c r="BL157" s="255"/>
      <c r="BM157" s="255"/>
      <c r="BN157" s="255"/>
      <c r="BO157" s="255"/>
      <c r="BP157" s="255"/>
      <c r="BQ157" s="255"/>
      <c r="BR157" s="258"/>
      <c r="BS157" s="259"/>
      <c r="BT157" s="255"/>
      <c r="BU157" s="255"/>
      <c r="BV157" s="255"/>
      <c r="BW157" s="255"/>
      <c r="BX157" s="255"/>
      <c r="BY157" s="255"/>
      <c r="BZ157" s="255"/>
      <c r="CA157" s="260" t="e">
        <v>#N/A</v>
      </c>
      <c r="CB157" s="260">
        <v>0</v>
      </c>
      <c r="CC157" s="260">
        <v>0</v>
      </c>
      <c r="CD157" s="261" t="s">
        <v>511</v>
      </c>
      <c r="CE157" s="261" t="s">
        <v>512</v>
      </c>
      <c r="CF157" s="261" t="s">
        <v>512</v>
      </c>
      <c r="CG157" s="261" t="s">
        <v>512</v>
      </c>
      <c r="CH157" s="262">
        <f t="shared" si="50"/>
        <v>0</v>
      </c>
      <c r="CI157" s="262">
        <f t="shared" si="51"/>
        <v>0</v>
      </c>
      <c r="CJ157" s="262">
        <f t="shared" si="52"/>
        <v>0</v>
      </c>
      <c r="CK157" s="262">
        <f t="shared" si="53"/>
        <v>0</v>
      </c>
      <c r="CL157" s="262">
        <f t="shared" si="54"/>
        <v>0</v>
      </c>
      <c r="CM157" s="262">
        <f t="shared" si="55"/>
        <v>0</v>
      </c>
      <c r="CN157" s="262">
        <f t="shared" si="56"/>
        <v>0</v>
      </c>
      <c r="CO157" s="259"/>
      <c r="CP157" s="263"/>
      <c r="CQ157" s="264"/>
      <c r="CR157" s="264"/>
      <c r="CS157" s="264"/>
      <c r="CT157" s="174" t="str">
        <f t="shared" si="57"/>
        <v>-</v>
      </c>
      <c r="CU157" s="264"/>
      <c r="CV157" s="264"/>
      <c r="CW157" s="264"/>
      <c r="CX157" s="269" t="str">
        <f t="shared" si="58"/>
        <v>-</v>
      </c>
    </row>
    <row r="158" spans="1:102" s="122" customFormat="1" ht="34.5">
      <c r="A158" s="254">
        <v>47</v>
      </c>
      <c r="B158" s="255"/>
      <c r="C158" s="255"/>
      <c r="D158" s="255"/>
      <c r="E158" s="256"/>
      <c r="F158" s="256"/>
      <c r="G158" s="255"/>
      <c r="H158" s="255"/>
      <c r="I158" s="255"/>
      <c r="J158" s="255"/>
      <c r="K158" s="255"/>
      <c r="L158" s="255"/>
      <c r="M158" s="256"/>
      <c r="N158" s="255"/>
      <c r="O158" s="255"/>
      <c r="P158" s="255"/>
      <c r="Q158" s="255"/>
      <c r="R158" s="255"/>
      <c r="S158" s="255"/>
      <c r="T158" s="255"/>
      <c r="U158" s="255"/>
      <c r="V158" s="255"/>
      <c r="W158" s="255"/>
      <c r="X158" s="255"/>
      <c r="Y158" s="255"/>
      <c r="Z158" s="255"/>
      <c r="AA158" s="254"/>
      <c r="AB158" s="255"/>
      <c r="AC158" s="255"/>
      <c r="AD158" s="255"/>
      <c r="AE158" s="254"/>
      <c r="AF158" s="254"/>
      <c r="AG158" s="256"/>
      <c r="AH158" s="255"/>
      <c r="AI158" s="256"/>
      <c r="AJ158" s="257"/>
      <c r="AK158" s="255"/>
      <c r="AL158" s="255"/>
      <c r="AM158" s="255"/>
      <c r="AN158" s="164" t="str">
        <f t="shared" si="48"/>
        <v>-</v>
      </c>
      <c r="AO158" s="255"/>
      <c r="AP158" s="255"/>
      <c r="AQ158" s="255"/>
      <c r="AR158" s="268" t="str">
        <f t="shared" si="49"/>
        <v>-</v>
      </c>
      <c r="AS158" s="255"/>
      <c r="AT158" s="255"/>
      <c r="AU158" s="255"/>
      <c r="AV158" s="255"/>
      <c r="AW158" s="255"/>
      <c r="AX158" s="255"/>
      <c r="AY158" s="255"/>
      <c r="AZ158" s="255"/>
      <c r="BA158" s="255"/>
      <c r="BB158" s="255"/>
      <c r="BC158" s="255"/>
      <c r="BD158" s="255"/>
      <c r="BE158" s="255"/>
      <c r="BF158" s="255"/>
      <c r="BG158" s="255"/>
      <c r="BH158" s="255"/>
      <c r="BI158" s="255"/>
      <c r="BJ158" s="255"/>
      <c r="BK158" s="255"/>
      <c r="BL158" s="255"/>
      <c r="BM158" s="255"/>
      <c r="BN158" s="255"/>
      <c r="BO158" s="255"/>
      <c r="BP158" s="255"/>
      <c r="BQ158" s="255"/>
      <c r="BR158" s="258"/>
      <c r="BS158" s="259"/>
      <c r="BT158" s="255"/>
      <c r="BU158" s="255"/>
      <c r="BV158" s="255"/>
      <c r="BW158" s="255"/>
      <c r="BX158" s="255"/>
      <c r="BY158" s="255"/>
      <c r="BZ158" s="255"/>
      <c r="CA158" s="260" t="e">
        <v>#N/A</v>
      </c>
      <c r="CB158" s="260">
        <v>0</v>
      </c>
      <c r="CC158" s="260">
        <v>0</v>
      </c>
      <c r="CD158" s="261" t="s">
        <v>511</v>
      </c>
      <c r="CE158" s="261" t="s">
        <v>512</v>
      </c>
      <c r="CF158" s="261" t="s">
        <v>512</v>
      </c>
      <c r="CG158" s="261" t="s">
        <v>512</v>
      </c>
      <c r="CH158" s="262">
        <f t="shared" si="50"/>
        <v>0</v>
      </c>
      <c r="CI158" s="262">
        <f t="shared" si="51"/>
        <v>0</v>
      </c>
      <c r="CJ158" s="262">
        <f t="shared" si="52"/>
        <v>0</v>
      </c>
      <c r="CK158" s="262">
        <f t="shared" si="53"/>
        <v>0</v>
      </c>
      <c r="CL158" s="262">
        <f t="shared" si="54"/>
        <v>0</v>
      </c>
      <c r="CM158" s="262">
        <f t="shared" si="55"/>
        <v>0</v>
      </c>
      <c r="CN158" s="262">
        <f t="shared" si="56"/>
        <v>0</v>
      </c>
      <c r="CO158" s="259"/>
      <c r="CP158" s="263"/>
      <c r="CQ158" s="264"/>
      <c r="CR158" s="264"/>
      <c r="CS158" s="264"/>
      <c r="CT158" s="174" t="str">
        <f t="shared" si="57"/>
        <v>-</v>
      </c>
      <c r="CU158" s="264"/>
      <c r="CV158" s="264"/>
      <c r="CW158" s="264"/>
      <c r="CX158" s="269" t="str">
        <f t="shared" si="58"/>
        <v>-</v>
      </c>
    </row>
    <row r="159" spans="1:102" s="122" customFormat="1" ht="34.5">
      <c r="A159" s="254">
        <v>48</v>
      </c>
      <c r="B159" s="255"/>
      <c r="C159" s="255"/>
      <c r="D159" s="255"/>
      <c r="E159" s="256"/>
      <c r="F159" s="256"/>
      <c r="G159" s="255"/>
      <c r="H159" s="255"/>
      <c r="I159" s="255"/>
      <c r="J159" s="255"/>
      <c r="K159" s="255"/>
      <c r="L159" s="255"/>
      <c r="M159" s="256"/>
      <c r="N159" s="255"/>
      <c r="O159" s="255"/>
      <c r="P159" s="255"/>
      <c r="Q159" s="255"/>
      <c r="R159" s="255"/>
      <c r="S159" s="255"/>
      <c r="T159" s="255"/>
      <c r="U159" s="255"/>
      <c r="V159" s="255"/>
      <c r="W159" s="255"/>
      <c r="X159" s="255"/>
      <c r="Y159" s="255"/>
      <c r="Z159" s="255"/>
      <c r="AA159" s="254"/>
      <c r="AB159" s="255"/>
      <c r="AC159" s="255"/>
      <c r="AD159" s="255"/>
      <c r="AE159" s="254"/>
      <c r="AF159" s="254"/>
      <c r="AG159" s="256"/>
      <c r="AH159" s="255"/>
      <c r="AI159" s="256"/>
      <c r="AJ159" s="257"/>
      <c r="AK159" s="255"/>
      <c r="AL159" s="255"/>
      <c r="AM159" s="255"/>
      <c r="AN159" s="164" t="str">
        <f t="shared" si="48"/>
        <v>-</v>
      </c>
      <c r="AO159" s="255"/>
      <c r="AP159" s="255"/>
      <c r="AQ159" s="255"/>
      <c r="AR159" s="268" t="str">
        <f t="shared" si="49"/>
        <v>-</v>
      </c>
      <c r="AS159" s="255"/>
      <c r="AT159" s="255"/>
      <c r="AU159" s="255"/>
      <c r="AV159" s="255"/>
      <c r="AW159" s="255"/>
      <c r="AX159" s="255"/>
      <c r="AY159" s="255"/>
      <c r="AZ159" s="255"/>
      <c r="BA159" s="255"/>
      <c r="BB159" s="255"/>
      <c r="BC159" s="255"/>
      <c r="BD159" s="255"/>
      <c r="BE159" s="255"/>
      <c r="BF159" s="255"/>
      <c r="BG159" s="255"/>
      <c r="BH159" s="255"/>
      <c r="BI159" s="255"/>
      <c r="BJ159" s="255"/>
      <c r="BK159" s="255"/>
      <c r="BL159" s="255"/>
      <c r="BM159" s="255"/>
      <c r="BN159" s="255"/>
      <c r="BO159" s="255"/>
      <c r="BP159" s="255"/>
      <c r="BQ159" s="255"/>
      <c r="BR159" s="258"/>
      <c r="BS159" s="259"/>
      <c r="BT159" s="255"/>
      <c r="BU159" s="255"/>
      <c r="BV159" s="255"/>
      <c r="BW159" s="255"/>
      <c r="BX159" s="255"/>
      <c r="BY159" s="255"/>
      <c r="BZ159" s="255"/>
      <c r="CA159" s="260" t="e">
        <v>#N/A</v>
      </c>
      <c r="CB159" s="260">
        <v>0</v>
      </c>
      <c r="CC159" s="260">
        <v>0</v>
      </c>
      <c r="CD159" s="261" t="s">
        <v>511</v>
      </c>
      <c r="CE159" s="261" t="s">
        <v>512</v>
      </c>
      <c r="CF159" s="261" t="s">
        <v>512</v>
      </c>
      <c r="CG159" s="261" t="s">
        <v>512</v>
      </c>
      <c r="CH159" s="262">
        <f t="shared" si="50"/>
        <v>0</v>
      </c>
      <c r="CI159" s="262">
        <f t="shared" si="51"/>
        <v>0</v>
      </c>
      <c r="CJ159" s="262">
        <f t="shared" si="52"/>
        <v>0</v>
      </c>
      <c r="CK159" s="262">
        <f t="shared" si="53"/>
        <v>0</v>
      </c>
      <c r="CL159" s="262">
        <f t="shared" si="54"/>
        <v>0</v>
      </c>
      <c r="CM159" s="262">
        <f t="shared" si="55"/>
        <v>0</v>
      </c>
      <c r="CN159" s="262">
        <f t="shared" si="56"/>
        <v>0</v>
      </c>
      <c r="CO159" s="259"/>
      <c r="CP159" s="263"/>
      <c r="CQ159" s="264"/>
      <c r="CR159" s="264"/>
      <c r="CS159" s="264"/>
      <c r="CT159" s="174" t="str">
        <f t="shared" si="57"/>
        <v>-</v>
      </c>
      <c r="CU159" s="264"/>
      <c r="CV159" s="264"/>
      <c r="CW159" s="264"/>
      <c r="CX159" s="269" t="str">
        <f t="shared" si="58"/>
        <v>-</v>
      </c>
    </row>
    <row r="160" spans="1:102" s="122" customFormat="1" ht="34.5">
      <c r="A160" s="254">
        <v>49</v>
      </c>
      <c r="B160" s="255"/>
      <c r="C160" s="255"/>
      <c r="D160" s="255"/>
      <c r="E160" s="256"/>
      <c r="F160" s="256"/>
      <c r="G160" s="255"/>
      <c r="H160" s="255"/>
      <c r="I160" s="255"/>
      <c r="J160" s="255"/>
      <c r="K160" s="255"/>
      <c r="L160" s="255"/>
      <c r="M160" s="256"/>
      <c r="N160" s="255"/>
      <c r="O160" s="255"/>
      <c r="P160" s="255"/>
      <c r="Q160" s="255"/>
      <c r="R160" s="255"/>
      <c r="S160" s="255"/>
      <c r="T160" s="255"/>
      <c r="U160" s="255"/>
      <c r="V160" s="255"/>
      <c r="W160" s="255"/>
      <c r="X160" s="255"/>
      <c r="Y160" s="255"/>
      <c r="Z160" s="255"/>
      <c r="AA160" s="254"/>
      <c r="AB160" s="255"/>
      <c r="AC160" s="255"/>
      <c r="AD160" s="255"/>
      <c r="AE160" s="254"/>
      <c r="AF160" s="254"/>
      <c r="AG160" s="256"/>
      <c r="AH160" s="255"/>
      <c r="AI160" s="256"/>
      <c r="AJ160" s="257"/>
      <c r="AK160" s="255"/>
      <c r="AL160" s="255"/>
      <c r="AM160" s="255"/>
      <c r="AN160" s="164" t="str">
        <f t="shared" si="48"/>
        <v>-</v>
      </c>
      <c r="AO160" s="255"/>
      <c r="AP160" s="255"/>
      <c r="AQ160" s="255"/>
      <c r="AR160" s="268" t="str">
        <f t="shared" si="49"/>
        <v>-</v>
      </c>
      <c r="AS160" s="255"/>
      <c r="AT160" s="255"/>
      <c r="AU160" s="255"/>
      <c r="AV160" s="255"/>
      <c r="AW160" s="255"/>
      <c r="AX160" s="255"/>
      <c r="AY160" s="255"/>
      <c r="AZ160" s="255"/>
      <c r="BA160" s="255"/>
      <c r="BB160" s="255"/>
      <c r="BC160" s="255"/>
      <c r="BD160" s="255"/>
      <c r="BE160" s="255"/>
      <c r="BF160" s="255"/>
      <c r="BG160" s="255"/>
      <c r="BH160" s="255"/>
      <c r="BI160" s="255"/>
      <c r="BJ160" s="255"/>
      <c r="BK160" s="255"/>
      <c r="BL160" s="255"/>
      <c r="BM160" s="255"/>
      <c r="BN160" s="255"/>
      <c r="BO160" s="255"/>
      <c r="BP160" s="255"/>
      <c r="BQ160" s="255"/>
      <c r="BR160" s="258"/>
      <c r="BS160" s="259"/>
      <c r="BT160" s="255"/>
      <c r="BU160" s="255"/>
      <c r="BV160" s="255"/>
      <c r="BW160" s="255"/>
      <c r="BX160" s="255"/>
      <c r="BY160" s="255"/>
      <c r="BZ160" s="255"/>
      <c r="CA160" s="260" t="e">
        <v>#N/A</v>
      </c>
      <c r="CB160" s="260">
        <v>0</v>
      </c>
      <c r="CC160" s="260">
        <v>0</v>
      </c>
      <c r="CD160" s="261" t="s">
        <v>511</v>
      </c>
      <c r="CE160" s="261" t="s">
        <v>512</v>
      </c>
      <c r="CF160" s="261" t="s">
        <v>512</v>
      </c>
      <c r="CG160" s="261" t="s">
        <v>512</v>
      </c>
      <c r="CH160" s="262">
        <f t="shared" si="50"/>
        <v>0</v>
      </c>
      <c r="CI160" s="262">
        <f t="shared" si="51"/>
        <v>0</v>
      </c>
      <c r="CJ160" s="262">
        <f t="shared" si="52"/>
        <v>0</v>
      </c>
      <c r="CK160" s="262">
        <f t="shared" si="53"/>
        <v>0</v>
      </c>
      <c r="CL160" s="262">
        <f t="shared" si="54"/>
        <v>0</v>
      </c>
      <c r="CM160" s="262">
        <f t="shared" si="55"/>
        <v>0</v>
      </c>
      <c r="CN160" s="262">
        <f t="shared" si="56"/>
        <v>0</v>
      </c>
      <c r="CO160" s="259"/>
      <c r="CP160" s="263"/>
      <c r="CQ160" s="264"/>
      <c r="CR160" s="264"/>
      <c r="CS160" s="264"/>
      <c r="CT160" s="174" t="str">
        <f t="shared" si="57"/>
        <v>-</v>
      </c>
      <c r="CU160" s="264"/>
      <c r="CV160" s="264"/>
      <c r="CW160" s="264"/>
      <c r="CX160" s="269" t="str">
        <f t="shared" si="58"/>
        <v>-</v>
      </c>
    </row>
    <row r="161" spans="1:102" s="122" customFormat="1" ht="34.5">
      <c r="A161" s="254">
        <v>50</v>
      </c>
      <c r="B161" s="255"/>
      <c r="C161" s="255"/>
      <c r="D161" s="255"/>
      <c r="E161" s="256"/>
      <c r="F161" s="256"/>
      <c r="G161" s="255"/>
      <c r="H161" s="255"/>
      <c r="I161" s="255"/>
      <c r="J161" s="255"/>
      <c r="K161" s="255"/>
      <c r="L161" s="255"/>
      <c r="M161" s="256"/>
      <c r="N161" s="255"/>
      <c r="O161" s="255"/>
      <c r="P161" s="255"/>
      <c r="Q161" s="255"/>
      <c r="R161" s="255"/>
      <c r="S161" s="255"/>
      <c r="T161" s="255"/>
      <c r="U161" s="255"/>
      <c r="V161" s="255"/>
      <c r="W161" s="255"/>
      <c r="X161" s="255"/>
      <c r="Y161" s="255"/>
      <c r="Z161" s="255"/>
      <c r="AA161" s="254"/>
      <c r="AB161" s="255"/>
      <c r="AC161" s="255"/>
      <c r="AD161" s="255"/>
      <c r="AE161" s="254"/>
      <c r="AF161" s="254"/>
      <c r="AG161" s="256"/>
      <c r="AH161" s="255"/>
      <c r="AI161" s="256"/>
      <c r="AJ161" s="257"/>
      <c r="AK161" s="255"/>
      <c r="AL161" s="255"/>
      <c r="AM161" s="255"/>
      <c r="AN161" s="164" t="str">
        <f t="shared" si="48"/>
        <v>-</v>
      </c>
      <c r="AO161" s="255"/>
      <c r="AP161" s="255"/>
      <c r="AQ161" s="255"/>
      <c r="AR161" s="268" t="str">
        <f t="shared" si="49"/>
        <v>-</v>
      </c>
      <c r="AS161" s="255"/>
      <c r="AT161" s="255"/>
      <c r="AU161" s="255"/>
      <c r="AV161" s="255"/>
      <c r="AW161" s="255"/>
      <c r="AX161" s="255"/>
      <c r="AY161" s="255"/>
      <c r="AZ161" s="255"/>
      <c r="BA161" s="255"/>
      <c r="BB161" s="255"/>
      <c r="BC161" s="255"/>
      <c r="BD161" s="255"/>
      <c r="BE161" s="255"/>
      <c r="BF161" s="255"/>
      <c r="BG161" s="255"/>
      <c r="BH161" s="255"/>
      <c r="BI161" s="255"/>
      <c r="BJ161" s="255"/>
      <c r="BK161" s="255"/>
      <c r="BL161" s="255"/>
      <c r="BM161" s="255"/>
      <c r="BN161" s="255"/>
      <c r="BO161" s="255"/>
      <c r="BP161" s="255"/>
      <c r="BQ161" s="255"/>
      <c r="BR161" s="258"/>
      <c r="BS161" s="259"/>
      <c r="BT161" s="255"/>
      <c r="BU161" s="255"/>
      <c r="BV161" s="255"/>
      <c r="BW161" s="255"/>
      <c r="BX161" s="255"/>
      <c r="BY161" s="255"/>
      <c r="BZ161" s="255"/>
      <c r="CA161" s="260" t="e">
        <v>#N/A</v>
      </c>
      <c r="CB161" s="260">
        <v>0</v>
      </c>
      <c r="CC161" s="260">
        <v>0</v>
      </c>
      <c r="CD161" s="261" t="s">
        <v>511</v>
      </c>
      <c r="CE161" s="261" t="s">
        <v>512</v>
      </c>
      <c r="CF161" s="261" t="s">
        <v>512</v>
      </c>
      <c r="CG161" s="261" t="s">
        <v>512</v>
      </c>
      <c r="CH161" s="262">
        <f t="shared" si="50"/>
        <v>0</v>
      </c>
      <c r="CI161" s="262">
        <f t="shared" si="51"/>
        <v>0</v>
      </c>
      <c r="CJ161" s="262">
        <f t="shared" si="52"/>
        <v>0</v>
      </c>
      <c r="CK161" s="262">
        <f t="shared" si="53"/>
        <v>0</v>
      </c>
      <c r="CL161" s="262">
        <f t="shared" si="54"/>
        <v>0</v>
      </c>
      <c r="CM161" s="262">
        <f t="shared" si="55"/>
        <v>0</v>
      </c>
      <c r="CN161" s="262">
        <f t="shared" si="56"/>
        <v>0</v>
      </c>
      <c r="CO161" s="259"/>
      <c r="CP161" s="263"/>
      <c r="CQ161" s="264"/>
      <c r="CR161" s="264"/>
      <c r="CS161" s="264"/>
      <c r="CT161" s="174" t="str">
        <f t="shared" si="57"/>
        <v>-</v>
      </c>
      <c r="CU161" s="264"/>
      <c r="CV161" s="264"/>
      <c r="CW161" s="264"/>
      <c r="CX161" s="269" t="str">
        <f t="shared" si="58"/>
        <v>-</v>
      </c>
    </row>
    <row r="162" spans="1:102" s="122" customFormat="1" ht="34.5">
      <c r="A162" s="254">
        <v>51</v>
      </c>
      <c r="B162" s="255"/>
      <c r="C162" s="255"/>
      <c r="D162" s="255"/>
      <c r="E162" s="256"/>
      <c r="F162" s="256"/>
      <c r="G162" s="255"/>
      <c r="H162" s="255"/>
      <c r="I162" s="255"/>
      <c r="J162" s="255"/>
      <c r="K162" s="255"/>
      <c r="L162" s="255"/>
      <c r="M162" s="256"/>
      <c r="N162" s="255"/>
      <c r="O162" s="255"/>
      <c r="P162" s="255"/>
      <c r="Q162" s="255"/>
      <c r="R162" s="255"/>
      <c r="S162" s="255"/>
      <c r="T162" s="255"/>
      <c r="U162" s="255"/>
      <c r="V162" s="255"/>
      <c r="W162" s="255"/>
      <c r="X162" s="255"/>
      <c r="Y162" s="255"/>
      <c r="Z162" s="255"/>
      <c r="AA162" s="254"/>
      <c r="AB162" s="255"/>
      <c r="AC162" s="255"/>
      <c r="AD162" s="255"/>
      <c r="AE162" s="254"/>
      <c r="AF162" s="254"/>
      <c r="AG162" s="256"/>
      <c r="AH162" s="255"/>
      <c r="AI162" s="256"/>
      <c r="AJ162" s="257"/>
      <c r="AK162" s="255"/>
      <c r="AL162" s="255"/>
      <c r="AM162" s="255"/>
      <c r="AN162" s="164" t="str">
        <f t="shared" si="48"/>
        <v>-</v>
      </c>
      <c r="AO162" s="255"/>
      <c r="AP162" s="255"/>
      <c r="AQ162" s="255"/>
      <c r="AR162" s="268" t="str">
        <f t="shared" si="49"/>
        <v>-</v>
      </c>
      <c r="AS162" s="255"/>
      <c r="AT162" s="255"/>
      <c r="AU162" s="255"/>
      <c r="AV162" s="255"/>
      <c r="AW162" s="255"/>
      <c r="AX162" s="255"/>
      <c r="AY162" s="255"/>
      <c r="AZ162" s="255"/>
      <c r="BA162" s="255"/>
      <c r="BB162" s="255"/>
      <c r="BC162" s="255"/>
      <c r="BD162" s="255"/>
      <c r="BE162" s="255"/>
      <c r="BF162" s="255"/>
      <c r="BG162" s="255"/>
      <c r="BH162" s="255"/>
      <c r="BI162" s="255"/>
      <c r="BJ162" s="255"/>
      <c r="BK162" s="255"/>
      <c r="BL162" s="255"/>
      <c r="BM162" s="255"/>
      <c r="BN162" s="255"/>
      <c r="BO162" s="255"/>
      <c r="BP162" s="255"/>
      <c r="BQ162" s="255"/>
      <c r="BR162" s="258"/>
      <c r="BS162" s="259"/>
      <c r="BT162" s="255"/>
      <c r="BU162" s="255"/>
      <c r="BV162" s="255"/>
      <c r="BW162" s="255"/>
      <c r="BX162" s="255"/>
      <c r="BY162" s="255"/>
      <c r="BZ162" s="255"/>
      <c r="CA162" s="260" t="e">
        <v>#N/A</v>
      </c>
      <c r="CB162" s="260">
        <v>0</v>
      </c>
      <c r="CC162" s="260">
        <v>0</v>
      </c>
      <c r="CD162" s="261" t="s">
        <v>511</v>
      </c>
      <c r="CE162" s="261" t="s">
        <v>512</v>
      </c>
      <c r="CF162" s="261" t="s">
        <v>512</v>
      </c>
      <c r="CG162" s="261" t="s">
        <v>512</v>
      </c>
      <c r="CH162" s="262">
        <f t="shared" si="50"/>
        <v>0</v>
      </c>
      <c r="CI162" s="262">
        <f t="shared" si="51"/>
        <v>0</v>
      </c>
      <c r="CJ162" s="262">
        <f t="shared" si="52"/>
        <v>0</v>
      </c>
      <c r="CK162" s="262">
        <f t="shared" si="53"/>
        <v>0</v>
      </c>
      <c r="CL162" s="262">
        <f t="shared" si="54"/>
        <v>0</v>
      </c>
      <c r="CM162" s="262">
        <f t="shared" si="55"/>
        <v>0</v>
      </c>
      <c r="CN162" s="262">
        <f t="shared" si="56"/>
        <v>0</v>
      </c>
      <c r="CO162" s="259"/>
      <c r="CP162" s="263"/>
      <c r="CQ162" s="264"/>
      <c r="CR162" s="264"/>
      <c r="CS162" s="264"/>
      <c r="CT162" s="174" t="str">
        <f t="shared" si="57"/>
        <v>-</v>
      </c>
      <c r="CU162" s="264"/>
      <c r="CV162" s="264"/>
      <c r="CW162" s="264"/>
      <c r="CX162" s="269" t="str">
        <f t="shared" si="58"/>
        <v>-</v>
      </c>
    </row>
    <row r="163" spans="1:102" s="122" customFormat="1" ht="34.5">
      <c r="A163" s="254">
        <v>52</v>
      </c>
      <c r="B163" s="255"/>
      <c r="C163" s="255"/>
      <c r="D163" s="255"/>
      <c r="E163" s="256"/>
      <c r="F163" s="256"/>
      <c r="G163" s="255"/>
      <c r="H163" s="255"/>
      <c r="I163" s="255"/>
      <c r="J163" s="255"/>
      <c r="K163" s="255"/>
      <c r="L163" s="255"/>
      <c r="M163" s="256"/>
      <c r="N163" s="255"/>
      <c r="O163" s="255"/>
      <c r="P163" s="255"/>
      <c r="Q163" s="255"/>
      <c r="R163" s="255"/>
      <c r="S163" s="255"/>
      <c r="T163" s="255"/>
      <c r="U163" s="255"/>
      <c r="V163" s="255"/>
      <c r="W163" s="255"/>
      <c r="X163" s="255"/>
      <c r="Y163" s="255"/>
      <c r="Z163" s="255"/>
      <c r="AA163" s="254"/>
      <c r="AB163" s="255"/>
      <c r="AC163" s="255"/>
      <c r="AD163" s="255"/>
      <c r="AE163" s="254"/>
      <c r="AF163" s="254"/>
      <c r="AG163" s="256"/>
      <c r="AH163" s="255"/>
      <c r="AI163" s="256"/>
      <c r="AJ163" s="257"/>
      <c r="AK163" s="255"/>
      <c r="AL163" s="255"/>
      <c r="AM163" s="255"/>
      <c r="AN163" s="164" t="str">
        <f t="shared" si="48"/>
        <v>-</v>
      </c>
      <c r="AO163" s="255"/>
      <c r="AP163" s="255"/>
      <c r="AQ163" s="255"/>
      <c r="AR163" s="268" t="str">
        <f t="shared" si="49"/>
        <v>-</v>
      </c>
      <c r="AS163" s="255"/>
      <c r="AT163" s="255"/>
      <c r="AU163" s="255"/>
      <c r="AV163" s="255"/>
      <c r="AW163" s="255"/>
      <c r="AX163" s="255"/>
      <c r="AY163" s="255"/>
      <c r="AZ163" s="255"/>
      <c r="BA163" s="255"/>
      <c r="BB163" s="255"/>
      <c r="BC163" s="255"/>
      <c r="BD163" s="255"/>
      <c r="BE163" s="255"/>
      <c r="BF163" s="255"/>
      <c r="BG163" s="255"/>
      <c r="BH163" s="255"/>
      <c r="BI163" s="255"/>
      <c r="BJ163" s="255"/>
      <c r="BK163" s="255"/>
      <c r="BL163" s="255"/>
      <c r="BM163" s="255"/>
      <c r="BN163" s="255"/>
      <c r="BO163" s="255"/>
      <c r="BP163" s="255"/>
      <c r="BQ163" s="255"/>
      <c r="BR163" s="258"/>
      <c r="BS163" s="259"/>
      <c r="BT163" s="255"/>
      <c r="BU163" s="255"/>
      <c r="BV163" s="255"/>
      <c r="BW163" s="255"/>
      <c r="BX163" s="255"/>
      <c r="BY163" s="255"/>
      <c r="BZ163" s="255"/>
      <c r="CA163" s="260" t="e">
        <v>#N/A</v>
      </c>
      <c r="CB163" s="260">
        <v>0</v>
      </c>
      <c r="CC163" s="260">
        <v>0</v>
      </c>
      <c r="CD163" s="261" t="s">
        <v>511</v>
      </c>
      <c r="CE163" s="261" t="s">
        <v>512</v>
      </c>
      <c r="CF163" s="261" t="s">
        <v>512</v>
      </c>
      <c r="CG163" s="261" t="s">
        <v>512</v>
      </c>
      <c r="CH163" s="262">
        <f t="shared" si="50"/>
        <v>0</v>
      </c>
      <c r="CI163" s="262">
        <f t="shared" si="51"/>
        <v>0</v>
      </c>
      <c r="CJ163" s="262">
        <f t="shared" si="52"/>
        <v>0</v>
      </c>
      <c r="CK163" s="262">
        <f t="shared" si="53"/>
        <v>0</v>
      </c>
      <c r="CL163" s="262">
        <f t="shared" si="54"/>
        <v>0</v>
      </c>
      <c r="CM163" s="262">
        <f t="shared" si="55"/>
        <v>0</v>
      </c>
      <c r="CN163" s="262">
        <f t="shared" si="56"/>
        <v>0</v>
      </c>
      <c r="CO163" s="259"/>
      <c r="CP163" s="263"/>
      <c r="CQ163" s="264"/>
      <c r="CR163" s="264"/>
      <c r="CS163" s="264"/>
      <c r="CT163" s="174" t="str">
        <f t="shared" si="57"/>
        <v>-</v>
      </c>
      <c r="CU163" s="264"/>
      <c r="CV163" s="264"/>
      <c r="CW163" s="264"/>
      <c r="CX163" s="269" t="str">
        <f t="shared" si="58"/>
        <v>-</v>
      </c>
    </row>
    <row r="164" spans="1:102" s="122" customFormat="1" ht="34.5">
      <c r="A164" s="254">
        <v>53</v>
      </c>
      <c r="B164" s="255"/>
      <c r="C164" s="255"/>
      <c r="D164" s="255"/>
      <c r="E164" s="256"/>
      <c r="F164" s="256"/>
      <c r="G164" s="255"/>
      <c r="H164" s="255"/>
      <c r="I164" s="255"/>
      <c r="J164" s="255"/>
      <c r="K164" s="255"/>
      <c r="L164" s="255"/>
      <c r="M164" s="256"/>
      <c r="N164" s="255"/>
      <c r="O164" s="255"/>
      <c r="P164" s="255"/>
      <c r="Q164" s="255"/>
      <c r="R164" s="255"/>
      <c r="S164" s="255"/>
      <c r="T164" s="255"/>
      <c r="U164" s="255"/>
      <c r="V164" s="255"/>
      <c r="W164" s="255"/>
      <c r="X164" s="255"/>
      <c r="Y164" s="255"/>
      <c r="Z164" s="255"/>
      <c r="AA164" s="254"/>
      <c r="AB164" s="255"/>
      <c r="AC164" s="255"/>
      <c r="AD164" s="255"/>
      <c r="AE164" s="254"/>
      <c r="AF164" s="254"/>
      <c r="AG164" s="256"/>
      <c r="AH164" s="255"/>
      <c r="AI164" s="256"/>
      <c r="AJ164" s="257"/>
      <c r="AK164" s="255"/>
      <c r="AL164" s="255"/>
      <c r="AM164" s="255"/>
      <c r="AN164" s="164" t="str">
        <f t="shared" si="48"/>
        <v>-</v>
      </c>
      <c r="AO164" s="255"/>
      <c r="AP164" s="255"/>
      <c r="AQ164" s="255"/>
      <c r="AR164" s="268" t="str">
        <f t="shared" si="49"/>
        <v>-</v>
      </c>
      <c r="AS164" s="255"/>
      <c r="AT164" s="255"/>
      <c r="AU164" s="255"/>
      <c r="AV164" s="255"/>
      <c r="AW164" s="255"/>
      <c r="AX164" s="255"/>
      <c r="AY164" s="255"/>
      <c r="AZ164" s="255"/>
      <c r="BA164" s="255"/>
      <c r="BB164" s="255"/>
      <c r="BC164" s="255"/>
      <c r="BD164" s="255"/>
      <c r="BE164" s="255"/>
      <c r="BF164" s="255"/>
      <c r="BG164" s="255"/>
      <c r="BH164" s="255"/>
      <c r="BI164" s="255"/>
      <c r="BJ164" s="255"/>
      <c r="BK164" s="255"/>
      <c r="BL164" s="255"/>
      <c r="BM164" s="255"/>
      <c r="BN164" s="255"/>
      <c r="BO164" s="255"/>
      <c r="BP164" s="255"/>
      <c r="BQ164" s="255"/>
      <c r="BR164" s="258"/>
      <c r="BS164" s="259"/>
      <c r="BT164" s="255"/>
      <c r="BU164" s="255"/>
      <c r="BV164" s="255"/>
      <c r="BW164" s="255"/>
      <c r="BX164" s="255"/>
      <c r="BY164" s="255"/>
      <c r="BZ164" s="255"/>
      <c r="CA164" s="260" t="e">
        <v>#N/A</v>
      </c>
      <c r="CB164" s="260">
        <v>0</v>
      </c>
      <c r="CC164" s="260">
        <v>0</v>
      </c>
      <c r="CD164" s="261" t="s">
        <v>511</v>
      </c>
      <c r="CE164" s="261" t="s">
        <v>512</v>
      </c>
      <c r="CF164" s="261" t="s">
        <v>512</v>
      </c>
      <c r="CG164" s="261" t="s">
        <v>512</v>
      </c>
      <c r="CH164" s="262">
        <f t="shared" si="50"/>
        <v>0</v>
      </c>
      <c r="CI164" s="262">
        <f t="shared" si="51"/>
        <v>0</v>
      </c>
      <c r="CJ164" s="262">
        <f t="shared" si="52"/>
        <v>0</v>
      </c>
      <c r="CK164" s="262">
        <f t="shared" si="53"/>
        <v>0</v>
      </c>
      <c r="CL164" s="262">
        <f t="shared" si="54"/>
        <v>0</v>
      </c>
      <c r="CM164" s="262">
        <f t="shared" si="55"/>
        <v>0</v>
      </c>
      <c r="CN164" s="262">
        <f t="shared" si="56"/>
        <v>0</v>
      </c>
      <c r="CO164" s="259"/>
      <c r="CP164" s="263"/>
      <c r="CQ164" s="264"/>
      <c r="CR164" s="264"/>
      <c r="CS164" s="264"/>
      <c r="CT164" s="174" t="str">
        <f t="shared" si="57"/>
        <v>-</v>
      </c>
      <c r="CU164" s="264"/>
      <c r="CV164" s="264"/>
      <c r="CW164" s="264"/>
      <c r="CX164" s="269" t="str">
        <f t="shared" si="58"/>
        <v>-</v>
      </c>
    </row>
    <row r="165" spans="1:102" s="122" customFormat="1" ht="34.5">
      <c r="A165" s="254">
        <v>54</v>
      </c>
      <c r="B165" s="255"/>
      <c r="C165" s="255"/>
      <c r="D165" s="255"/>
      <c r="E165" s="256"/>
      <c r="F165" s="256"/>
      <c r="G165" s="255"/>
      <c r="H165" s="255"/>
      <c r="I165" s="255"/>
      <c r="J165" s="255"/>
      <c r="K165" s="255"/>
      <c r="L165" s="255"/>
      <c r="M165" s="256"/>
      <c r="N165" s="255"/>
      <c r="O165" s="255"/>
      <c r="P165" s="255"/>
      <c r="Q165" s="255"/>
      <c r="R165" s="255"/>
      <c r="S165" s="255"/>
      <c r="T165" s="255"/>
      <c r="U165" s="255"/>
      <c r="V165" s="255"/>
      <c r="W165" s="255"/>
      <c r="X165" s="255"/>
      <c r="Y165" s="255"/>
      <c r="Z165" s="255"/>
      <c r="AA165" s="254"/>
      <c r="AB165" s="255"/>
      <c r="AC165" s="255"/>
      <c r="AD165" s="255"/>
      <c r="AE165" s="254"/>
      <c r="AF165" s="254"/>
      <c r="AG165" s="256"/>
      <c r="AH165" s="255"/>
      <c r="AI165" s="256"/>
      <c r="AJ165" s="257"/>
      <c r="AK165" s="255"/>
      <c r="AL165" s="255"/>
      <c r="AM165" s="255"/>
      <c r="AN165" s="164" t="str">
        <f t="shared" si="48"/>
        <v>-</v>
      </c>
      <c r="AO165" s="255"/>
      <c r="AP165" s="255"/>
      <c r="AQ165" s="255"/>
      <c r="AR165" s="268" t="str">
        <f t="shared" si="49"/>
        <v>-</v>
      </c>
      <c r="AS165" s="255"/>
      <c r="AT165" s="255"/>
      <c r="AU165" s="255"/>
      <c r="AV165" s="255"/>
      <c r="AW165" s="255"/>
      <c r="AX165" s="255"/>
      <c r="AY165" s="255"/>
      <c r="AZ165" s="255"/>
      <c r="BA165" s="255"/>
      <c r="BB165" s="255"/>
      <c r="BC165" s="255"/>
      <c r="BD165" s="255"/>
      <c r="BE165" s="255"/>
      <c r="BF165" s="255"/>
      <c r="BG165" s="255"/>
      <c r="BH165" s="255"/>
      <c r="BI165" s="255"/>
      <c r="BJ165" s="255"/>
      <c r="BK165" s="255"/>
      <c r="BL165" s="255"/>
      <c r="BM165" s="255"/>
      <c r="BN165" s="255"/>
      <c r="BO165" s="255"/>
      <c r="BP165" s="255"/>
      <c r="BQ165" s="255"/>
      <c r="BR165" s="258"/>
      <c r="BS165" s="259"/>
      <c r="BT165" s="255"/>
      <c r="BU165" s="255"/>
      <c r="BV165" s="255"/>
      <c r="BW165" s="255"/>
      <c r="BX165" s="255"/>
      <c r="BY165" s="255"/>
      <c r="BZ165" s="255"/>
      <c r="CA165" s="260" t="e">
        <v>#N/A</v>
      </c>
      <c r="CB165" s="260">
        <v>0</v>
      </c>
      <c r="CC165" s="260">
        <v>0</v>
      </c>
      <c r="CD165" s="261" t="s">
        <v>511</v>
      </c>
      <c r="CE165" s="261" t="s">
        <v>512</v>
      </c>
      <c r="CF165" s="261" t="s">
        <v>512</v>
      </c>
      <c r="CG165" s="261" t="s">
        <v>512</v>
      </c>
      <c r="CH165" s="262">
        <f t="shared" si="50"/>
        <v>0</v>
      </c>
      <c r="CI165" s="262">
        <f t="shared" si="51"/>
        <v>0</v>
      </c>
      <c r="CJ165" s="262">
        <f t="shared" si="52"/>
        <v>0</v>
      </c>
      <c r="CK165" s="262">
        <f t="shared" si="53"/>
        <v>0</v>
      </c>
      <c r="CL165" s="262">
        <f t="shared" si="54"/>
        <v>0</v>
      </c>
      <c r="CM165" s="262">
        <f t="shared" si="55"/>
        <v>0</v>
      </c>
      <c r="CN165" s="262">
        <f t="shared" si="56"/>
        <v>0</v>
      </c>
      <c r="CO165" s="259"/>
      <c r="CP165" s="263"/>
      <c r="CQ165" s="264"/>
      <c r="CR165" s="264"/>
      <c r="CS165" s="264"/>
      <c r="CT165" s="174" t="str">
        <f t="shared" si="57"/>
        <v>-</v>
      </c>
      <c r="CU165" s="264"/>
      <c r="CV165" s="264"/>
      <c r="CW165" s="264"/>
      <c r="CX165" s="269" t="str">
        <f t="shared" si="58"/>
        <v>-</v>
      </c>
    </row>
    <row r="166" spans="1:102" s="122" customFormat="1" ht="34.5">
      <c r="A166" s="254">
        <v>55</v>
      </c>
      <c r="B166" s="255"/>
      <c r="C166" s="255"/>
      <c r="D166" s="255"/>
      <c r="E166" s="256"/>
      <c r="F166" s="256"/>
      <c r="G166" s="255"/>
      <c r="H166" s="255"/>
      <c r="I166" s="255"/>
      <c r="J166" s="255"/>
      <c r="K166" s="255"/>
      <c r="L166" s="255"/>
      <c r="M166" s="256"/>
      <c r="N166" s="255"/>
      <c r="O166" s="255"/>
      <c r="P166" s="255"/>
      <c r="Q166" s="255"/>
      <c r="R166" s="255"/>
      <c r="S166" s="255"/>
      <c r="T166" s="255"/>
      <c r="U166" s="255"/>
      <c r="V166" s="255"/>
      <c r="W166" s="255"/>
      <c r="X166" s="255"/>
      <c r="Y166" s="255"/>
      <c r="Z166" s="255"/>
      <c r="AA166" s="254"/>
      <c r="AB166" s="255"/>
      <c r="AC166" s="255"/>
      <c r="AD166" s="255"/>
      <c r="AE166" s="254"/>
      <c r="AF166" s="254"/>
      <c r="AG166" s="256"/>
      <c r="AH166" s="255"/>
      <c r="AI166" s="256"/>
      <c r="AJ166" s="257"/>
      <c r="AK166" s="255"/>
      <c r="AL166" s="255"/>
      <c r="AM166" s="255"/>
      <c r="AN166" s="164" t="str">
        <f t="shared" si="48"/>
        <v>-</v>
      </c>
      <c r="AO166" s="255"/>
      <c r="AP166" s="255"/>
      <c r="AQ166" s="255"/>
      <c r="AR166" s="268" t="str">
        <f t="shared" si="49"/>
        <v>-</v>
      </c>
      <c r="AS166" s="255"/>
      <c r="AT166" s="255"/>
      <c r="AU166" s="255"/>
      <c r="AV166" s="255"/>
      <c r="AW166" s="255"/>
      <c r="AX166" s="255"/>
      <c r="AY166" s="255"/>
      <c r="AZ166" s="255"/>
      <c r="BA166" s="255"/>
      <c r="BB166" s="255"/>
      <c r="BC166" s="255"/>
      <c r="BD166" s="255"/>
      <c r="BE166" s="255"/>
      <c r="BF166" s="255"/>
      <c r="BG166" s="255"/>
      <c r="BH166" s="255"/>
      <c r="BI166" s="255"/>
      <c r="BJ166" s="255"/>
      <c r="BK166" s="255"/>
      <c r="BL166" s="255"/>
      <c r="BM166" s="255"/>
      <c r="BN166" s="255"/>
      <c r="BO166" s="255"/>
      <c r="BP166" s="255"/>
      <c r="BQ166" s="255"/>
      <c r="BR166" s="258"/>
      <c r="BS166" s="259"/>
      <c r="BT166" s="255"/>
      <c r="BU166" s="255"/>
      <c r="BV166" s="255"/>
      <c r="BW166" s="255"/>
      <c r="BX166" s="255"/>
      <c r="BY166" s="255"/>
      <c r="BZ166" s="255"/>
      <c r="CA166" s="260" t="e">
        <v>#N/A</v>
      </c>
      <c r="CB166" s="260">
        <v>0</v>
      </c>
      <c r="CC166" s="260">
        <v>0</v>
      </c>
      <c r="CD166" s="261" t="s">
        <v>511</v>
      </c>
      <c r="CE166" s="261" t="s">
        <v>512</v>
      </c>
      <c r="CF166" s="261" t="s">
        <v>512</v>
      </c>
      <c r="CG166" s="261" t="s">
        <v>512</v>
      </c>
      <c r="CH166" s="262">
        <f t="shared" si="50"/>
        <v>0</v>
      </c>
      <c r="CI166" s="262">
        <f t="shared" si="51"/>
        <v>0</v>
      </c>
      <c r="CJ166" s="262">
        <f t="shared" si="52"/>
        <v>0</v>
      </c>
      <c r="CK166" s="262">
        <f t="shared" si="53"/>
        <v>0</v>
      </c>
      <c r="CL166" s="262">
        <f t="shared" si="54"/>
        <v>0</v>
      </c>
      <c r="CM166" s="262">
        <f t="shared" si="55"/>
        <v>0</v>
      </c>
      <c r="CN166" s="262">
        <f t="shared" si="56"/>
        <v>0</v>
      </c>
      <c r="CO166" s="259"/>
      <c r="CP166" s="263"/>
      <c r="CQ166" s="264"/>
      <c r="CR166" s="264"/>
      <c r="CS166" s="264"/>
      <c r="CT166" s="174" t="str">
        <f t="shared" si="57"/>
        <v>-</v>
      </c>
      <c r="CU166" s="264"/>
      <c r="CV166" s="264"/>
      <c r="CW166" s="264"/>
      <c r="CX166" s="269" t="str">
        <f t="shared" si="58"/>
        <v>-</v>
      </c>
    </row>
    <row r="167" spans="1:102" s="122" customFormat="1" ht="34.5">
      <c r="A167" s="254">
        <v>56</v>
      </c>
      <c r="B167" s="255"/>
      <c r="C167" s="255"/>
      <c r="D167" s="255"/>
      <c r="E167" s="256"/>
      <c r="F167" s="256"/>
      <c r="G167" s="255"/>
      <c r="H167" s="255"/>
      <c r="I167" s="255"/>
      <c r="J167" s="255"/>
      <c r="K167" s="255"/>
      <c r="L167" s="255"/>
      <c r="M167" s="256"/>
      <c r="N167" s="255"/>
      <c r="O167" s="255"/>
      <c r="P167" s="255"/>
      <c r="Q167" s="255"/>
      <c r="R167" s="255"/>
      <c r="S167" s="255"/>
      <c r="T167" s="255"/>
      <c r="U167" s="255"/>
      <c r="V167" s="255"/>
      <c r="W167" s="255"/>
      <c r="X167" s="255"/>
      <c r="Y167" s="255"/>
      <c r="Z167" s="255"/>
      <c r="AA167" s="254"/>
      <c r="AB167" s="255"/>
      <c r="AC167" s="255"/>
      <c r="AD167" s="255"/>
      <c r="AE167" s="254"/>
      <c r="AF167" s="254"/>
      <c r="AG167" s="256"/>
      <c r="AH167" s="255"/>
      <c r="AI167" s="256"/>
      <c r="AJ167" s="257"/>
      <c r="AK167" s="255"/>
      <c r="AL167" s="255"/>
      <c r="AM167" s="255"/>
      <c r="AN167" s="164" t="str">
        <f t="shared" si="48"/>
        <v>-</v>
      </c>
      <c r="AO167" s="255"/>
      <c r="AP167" s="255"/>
      <c r="AQ167" s="255"/>
      <c r="AR167" s="268" t="str">
        <f t="shared" si="49"/>
        <v>-</v>
      </c>
      <c r="AS167" s="255"/>
      <c r="AT167" s="255"/>
      <c r="AU167" s="255"/>
      <c r="AV167" s="255"/>
      <c r="AW167" s="255"/>
      <c r="AX167" s="255"/>
      <c r="AY167" s="255"/>
      <c r="AZ167" s="255"/>
      <c r="BA167" s="255"/>
      <c r="BB167" s="255"/>
      <c r="BC167" s="255"/>
      <c r="BD167" s="255"/>
      <c r="BE167" s="255"/>
      <c r="BF167" s="255"/>
      <c r="BG167" s="255"/>
      <c r="BH167" s="255"/>
      <c r="BI167" s="255"/>
      <c r="BJ167" s="255"/>
      <c r="BK167" s="255"/>
      <c r="BL167" s="255"/>
      <c r="BM167" s="255"/>
      <c r="BN167" s="255"/>
      <c r="BO167" s="255"/>
      <c r="BP167" s="255"/>
      <c r="BQ167" s="255"/>
      <c r="BR167" s="258"/>
      <c r="BS167" s="259"/>
      <c r="BT167" s="255"/>
      <c r="BU167" s="255"/>
      <c r="BV167" s="255"/>
      <c r="BW167" s="255"/>
      <c r="BX167" s="255"/>
      <c r="BY167" s="255"/>
      <c r="BZ167" s="255"/>
      <c r="CA167" s="260" t="e">
        <v>#N/A</v>
      </c>
      <c r="CB167" s="260">
        <v>0</v>
      </c>
      <c r="CC167" s="260">
        <v>0</v>
      </c>
      <c r="CD167" s="261" t="s">
        <v>511</v>
      </c>
      <c r="CE167" s="261" t="s">
        <v>512</v>
      </c>
      <c r="CF167" s="261" t="s">
        <v>512</v>
      </c>
      <c r="CG167" s="261" t="s">
        <v>512</v>
      </c>
      <c r="CH167" s="262">
        <f t="shared" si="50"/>
        <v>0</v>
      </c>
      <c r="CI167" s="262">
        <f t="shared" si="51"/>
        <v>0</v>
      </c>
      <c r="CJ167" s="262">
        <f t="shared" si="52"/>
        <v>0</v>
      </c>
      <c r="CK167" s="262">
        <f t="shared" si="53"/>
        <v>0</v>
      </c>
      <c r="CL167" s="262">
        <f t="shared" si="54"/>
        <v>0</v>
      </c>
      <c r="CM167" s="262">
        <f t="shared" si="55"/>
        <v>0</v>
      </c>
      <c r="CN167" s="262">
        <f t="shared" si="56"/>
        <v>0</v>
      </c>
      <c r="CO167" s="259"/>
      <c r="CP167" s="263"/>
      <c r="CQ167" s="264"/>
      <c r="CR167" s="264"/>
      <c r="CS167" s="264"/>
      <c r="CT167" s="174" t="str">
        <f t="shared" si="57"/>
        <v>-</v>
      </c>
      <c r="CU167" s="264"/>
      <c r="CV167" s="264"/>
      <c r="CW167" s="264"/>
      <c r="CX167" s="269" t="str">
        <f t="shared" si="58"/>
        <v>-</v>
      </c>
    </row>
    <row r="168" spans="1:102" s="122" customFormat="1" ht="34.5">
      <c r="A168" s="254">
        <v>57</v>
      </c>
      <c r="B168" s="255"/>
      <c r="C168" s="255"/>
      <c r="D168" s="255"/>
      <c r="E168" s="256"/>
      <c r="F168" s="256"/>
      <c r="G168" s="255"/>
      <c r="H168" s="255"/>
      <c r="I168" s="255"/>
      <c r="J168" s="255"/>
      <c r="K168" s="255"/>
      <c r="L168" s="255"/>
      <c r="M168" s="256"/>
      <c r="N168" s="255"/>
      <c r="O168" s="255"/>
      <c r="P168" s="255"/>
      <c r="Q168" s="255"/>
      <c r="R168" s="255"/>
      <c r="S168" s="255"/>
      <c r="T168" s="255"/>
      <c r="U168" s="255"/>
      <c r="V168" s="255"/>
      <c r="W168" s="255"/>
      <c r="X168" s="255"/>
      <c r="Y168" s="255"/>
      <c r="Z168" s="255"/>
      <c r="AA168" s="254"/>
      <c r="AB168" s="255"/>
      <c r="AC168" s="255"/>
      <c r="AD168" s="255"/>
      <c r="AE168" s="254"/>
      <c r="AF168" s="254"/>
      <c r="AG168" s="256"/>
      <c r="AH168" s="255"/>
      <c r="AI168" s="256"/>
      <c r="AJ168" s="257"/>
      <c r="AK168" s="255"/>
      <c r="AL168" s="255"/>
      <c r="AM168" s="255"/>
      <c r="AN168" s="164" t="str">
        <f t="shared" si="48"/>
        <v>-</v>
      </c>
      <c r="AO168" s="255"/>
      <c r="AP168" s="255"/>
      <c r="AQ168" s="255"/>
      <c r="AR168" s="268" t="str">
        <f t="shared" si="49"/>
        <v>-</v>
      </c>
      <c r="AS168" s="255"/>
      <c r="AT168" s="255"/>
      <c r="AU168" s="255"/>
      <c r="AV168" s="255"/>
      <c r="AW168" s="255"/>
      <c r="AX168" s="255"/>
      <c r="AY168" s="255"/>
      <c r="AZ168" s="255"/>
      <c r="BA168" s="255"/>
      <c r="BB168" s="255"/>
      <c r="BC168" s="255"/>
      <c r="BD168" s="255"/>
      <c r="BE168" s="255"/>
      <c r="BF168" s="255"/>
      <c r="BG168" s="255"/>
      <c r="BH168" s="255"/>
      <c r="BI168" s="255"/>
      <c r="BJ168" s="255"/>
      <c r="BK168" s="255"/>
      <c r="BL168" s="255"/>
      <c r="BM168" s="255"/>
      <c r="BN168" s="255"/>
      <c r="BO168" s="255"/>
      <c r="BP168" s="255"/>
      <c r="BQ168" s="255"/>
      <c r="BR168" s="258"/>
      <c r="BS168" s="259"/>
      <c r="BT168" s="255"/>
      <c r="BU168" s="255"/>
      <c r="BV168" s="255"/>
      <c r="BW168" s="255"/>
      <c r="BX168" s="255"/>
      <c r="BY168" s="255"/>
      <c r="BZ168" s="255"/>
      <c r="CA168" s="260" t="e">
        <v>#N/A</v>
      </c>
      <c r="CB168" s="260">
        <v>0</v>
      </c>
      <c r="CC168" s="260">
        <v>0</v>
      </c>
      <c r="CD168" s="261" t="s">
        <v>511</v>
      </c>
      <c r="CE168" s="261" t="s">
        <v>512</v>
      </c>
      <c r="CF168" s="261" t="s">
        <v>512</v>
      </c>
      <c r="CG168" s="261" t="s">
        <v>512</v>
      </c>
      <c r="CH168" s="262">
        <f t="shared" si="50"/>
        <v>0</v>
      </c>
      <c r="CI168" s="262">
        <f t="shared" si="51"/>
        <v>0</v>
      </c>
      <c r="CJ168" s="262">
        <f t="shared" si="52"/>
        <v>0</v>
      </c>
      <c r="CK168" s="262">
        <f t="shared" si="53"/>
        <v>0</v>
      </c>
      <c r="CL168" s="262">
        <f t="shared" si="54"/>
        <v>0</v>
      </c>
      <c r="CM168" s="262">
        <f t="shared" si="55"/>
        <v>0</v>
      </c>
      <c r="CN168" s="262">
        <f t="shared" si="56"/>
        <v>0</v>
      </c>
      <c r="CO168" s="259"/>
      <c r="CP168" s="263"/>
      <c r="CQ168" s="264"/>
      <c r="CR168" s="264"/>
      <c r="CS168" s="264"/>
      <c r="CT168" s="174" t="str">
        <f t="shared" si="57"/>
        <v>-</v>
      </c>
      <c r="CU168" s="264"/>
      <c r="CV168" s="264"/>
      <c r="CW168" s="264"/>
      <c r="CX168" s="269" t="str">
        <f t="shared" si="58"/>
        <v>-</v>
      </c>
    </row>
    <row r="169" spans="1:102" s="122" customFormat="1" ht="34.5">
      <c r="A169" s="254">
        <v>58</v>
      </c>
      <c r="B169" s="255"/>
      <c r="C169" s="255"/>
      <c r="D169" s="255"/>
      <c r="E169" s="256"/>
      <c r="F169" s="256"/>
      <c r="G169" s="255"/>
      <c r="H169" s="255"/>
      <c r="I169" s="255"/>
      <c r="J169" s="255"/>
      <c r="K169" s="255"/>
      <c r="L169" s="255"/>
      <c r="M169" s="256"/>
      <c r="N169" s="255"/>
      <c r="O169" s="255"/>
      <c r="P169" s="255"/>
      <c r="Q169" s="255"/>
      <c r="R169" s="255"/>
      <c r="S169" s="255"/>
      <c r="T169" s="255"/>
      <c r="U169" s="255"/>
      <c r="V169" s="255"/>
      <c r="W169" s="255"/>
      <c r="X169" s="255"/>
      <c r="Y169" s="255"/>
      <c r="Z169" s="255"/>
      <c r="AA169" s="254"/>
      <c r="AB169" s="255"/>
      <c r="AC169" s="255"/>
      <c r="AD169" s="255"/>
      <c r="AE169" s="254"/>
      <c r="AF169" s="254"/>
      <c r="AG169" s="256"/>
      <c r="AH169" s="255"/>
      <c r="AI169" s="256"/>
      <c r="AJ169" s="257"/>
      <c r="AK169" s="255"/>
      <c r="AL169" s="255"/>
      <c r="AM169" s="255"/>
      <c r="AN169" s="164" t="str">
        <f t="shared" si="48"/>
        <v>-</v>
      </c>
      <c r="AO169" s="255"/>
      <c r="AP169" s="255"/>
      <c r="AQ169" s="255"/>
      <c r="AR169" s="268" t="str">
        <f t="shared" si="49"/>
        <v>-</v>
      </c>
      <c r="AS169" s="255"/>
      <c r="AT169" s="255"/>
      <c r="AU169" s="255"/>
      <c r="AV169" s="255"/>
      <c r="AW169" s="255"/>
      <c r="AX169" s="255"/>
      <c r="AY169" s="255"/>
      <c r="AZ169" s="255"/>
      <c r="BA169" s="255"/>
      <c r="BB169" s="255"/>
      <c r="BC169" s="255"/>
      <c r="BD169" s="255"/>
      <c r="BE169" s="255"/>
      <c r="BF169" s="255"/>
      <c r="BG169" s="255"/>
      <c r="BH169" s="255"/>
      <c r="BI169" s="255"/>
      <c r="BJ169" s="255"/>
      <c r="BK169" s="255"/>
      <c r="BL169" s="255"/>
      <c r="BM169" s="255"/>
      <c r="BN169" s="255"/>
      <c r="BO169" s="255"/>
      <c r="BP169" s="255"/>
      <c r="BQ169" s="255"/>
      <c r="BR169" s="258"/>
      <c r="BS169" s="259"/>
      <c r="BT169" s="255"/>
      <c r="BU169" s="255"/>
      <c r="BV169" s="255"/>
      <c r="BW169" s="255"/>
      <c r="BX169" s="255"/>
      <c r="BY169" s="255"/>
      <c r="BZ169" s="255"/>
      <c r="CA169" s="260" t="e">
        <v>#N/A</v>
      </c>
      <c r="CB169" s="260">
        <v>0</v>
      </c>
      <c r="CC169" s="260">
        <v>0</v>
      </c>
      <c r="CD169" s="261" t="s">
        <v>511</v>
      </c>
      <c r="CE169" s="261" t="s">
        <v>512</v>
      </c>
      <c r="CF169" s="261" t="s">
        <v>512</v>
      </c>
      <c r="CG169" s="261" t="s">
        <v>512</v>
      </c>
      <c r="CH169" s="262">
        <f t="shared" si="50"/>
        <v>0</v>
      </c>
      <c r="CI169" s="262">
        <f t="shared" si="51"/>
        <v>0</v>
      </c>
      <c r="CJ169" s="262">
        <f t="shared" si="52"/>
        <v>0</v>
      </c>
      <c r="CK169" s="262">
        <f t="shared" si="53"/>
        <v>0</v>
      </c>
      <c r="CL169" s="262">
        <f t="shared" si="54"/>
        <v>0</v>
      </c>
      <c r="CM169" s="262">
        <f t="shared" si="55"/>
        <v>0</v>
      </c>
      <c r="CN169" s="262">
        <f t="shared" si="56"/>
        <v>0</v>
      </c>
      <c r="CO169" s="259"/>
      <c r="CP169" s="263"/>
      <c r="CQ169" s="264"/>
      <c r="CR169" s="264"/>
      <c r="CS169" s="264"/>
      <c r="CT169" s="174" t="str">
        <f t="shared" si="57"/>
        <v>-</v>
      </c>
      <c r="CU169" s="264"/>
      <c r="CV169" s="264"/>
      <c r="CW169" s="264"/>
      <c r="CX169" s="269" t="str">
        <f t="shared" si="58"/>
        <v>-</v>
      </c>
    </row>
    <row r="170" spans="1:102" s="122" customFormat="1" ht="34.5">
      <c r="A170" s="254">
        <v>59</v>
      </c>
      <c r="B170" s="255"/>
      <c r="C170" s="255"/>
      <c r="D170" s="255"/>
      <c r="E170" s="256"/>
      <c r="F170" s="256"/>
      <c r="G170" s="255"/>
      <c r="H170" s="255"/>
      <c r="I170" s="255"/>
      <c r="J170" s="255"/>
      <c r="K170" s="255"/>
      <c r="L170" s="255"/>
      <c r="M170" s="256"/>
      <c r="N170" s="255"/>
      <c r="O170" s="255"/>
      <c r="P170" s="255"/>
      <c r="Q170" s="255"/>
      <c r="R170" s="255"/>
      <c r="S170" s="255"/>
      <c r="T170" s="255"/>
      <c r="U170" s="255"/>
      <c r="V170" s="255"/>
      <c r="W170" s="255"/>
      <c r="X170" s="255"/>
      <c r="Y170" s="255"/>
      <c r="Z170" s="255"/>
      <c r="AA170" s="254"/>
      <c r="AB170" s="255"/>
      <c r="AC170" s="255"/>
      <c r="AD170" s="255"/>
      <c r="AE170" s="254"/>
      <c r="AF170" s="254"/>
      <c r="AG170" s="256"/>
      <c r="AH170" s="255"/>
      <c r="AI170" s="256"/>
      <c r="AJ170" s="257"/>
      <c r="AK170" s="255"/>
      <c r="AL170" s="255"/>
      <c r="AM170" s="255"/>
      <c r="AN170" s="164" t="str">
        <f t="shared" si="48"/>
        <v>-</v>
      </c>
      <c r="AO170" s="255"/>
      <c r="AP170" s="255"/>
      <c r="AQ170" s="255"/>
      <c r="AR170" s="268" t="str">
        <f t="shared" si="49"/>
        <v>-</v>
      </c>
      <c r="AS170" s="255"/>
      <c r="AT170" s="255"/>
      <c r="AU170" s="255"/>
      <c r="AV170" s="255"/>
      <c r="AW170" s="255"/>
      <c r="AX170" s="255"/>
      <c r="AY170" s="255"/>
      <c r="AZ170" s="255"/>
      <c r="BA170" s="255"/>
      <c r="BB170" s="255"/>
      <c r="BC170" s="255"/>
      <c r="BD170" s="255"/>
      <c r="BE170" s="255"/>
      <c r="BF170" s="255"/>
      <c r="BG170" s="255"/>
      <c r="BH170" s="255"/>
      <c r="BI170" s="255"/>
      <c r="BJ170" s="255"/>
      <c r="BK170" s="255"/>
      <c r="BL170" s="255"/>
      <c r="BM170" s="255"/>
      <c r="BN170" s="255"/>
      <c r="BO170" s="255"/>
      <c r="BP170" s="255"/>
      <c r="BQ170" s="255"/>
      <c r="BR170" s="258"/>
      <c r="BS170" s="259"/>
      <c r="BT170" s="255"/>
      <c r="BU170" s="255"/>
      <c r="BV170" s="255"/>
      <c r="BW170" s="255"/>
      <c r="BX170" s="255"/>
      <c r="BY170" s="255"/>
      <c r="BZ170" s="255"/>
      <c r="CA170" s="260" t="e">
        <v>#N/A</v>
      </c>
      <c r="CB170" s="260">
        <v>0</v>
      </c>
      <c r="CC170" s="260">
        <v>0</v>
      </c>
      <c r="CD170" s="261" t="s">
        <v>511</v>
      </c>
      <c r="CE170" s="261" t="s">
        <v>512</v>
      </c>
      <c r="CF170" s="261" t="s">
        <v>512</v>
      </c>
      <c r="CG170" s="261" t="s">
        <v>512</v>
      </c>
      <c r="CH170" s="262">
        <f t="shared" si="50"/>
        <v>0</v>
      </c>
      <c r="CI170" s="262">
        <f t="shared" si="51"/>
        <v>0</v>
      </c>
      <c r="CJ170" s="262">
        <f t="shared" si="52"/>
        <v>0</v>
      </c>
      <c r="CK170" s="262">
        <f t="shared" si="53"/>
        <v>0</v>
      </c>
      <c r="CL170" s="262">
        <f t="shared" si="54"/>
        <v>0</v>
      </c>
      <c r="CM170" s="262">
        <f t="shared" si="55"/>
        <v>0</v>
      </c>
      <c r="CN170" s="262">
        <f t="shared" si="56"/>
        <v>0</v>
      </c>
      <c r="CO170" s="259"/>
      <c r="CP170" s="263"/>
      <c r="CQ170" s="264"/>
      <c r="CR170" s="264"/>
      <c r="CS170" s="264"/>
      <c r="CT170" s="174" t="str">
        <f t="shared" si="57"/>
        <v>-</v>
      </c>
      <c r="CU170" s="264"/>
      <c r="CV170" s="264"/>
      <c r="CW170" s="264"/>
      <c r="CX170" s="269" t="str">
        <f t="shared" si="58"/>
        <v>-</v>
      </c>
    </row>
    <row r="171" spans="1:102" s="122" customFormat="1" ht="34.5">
      <c r="A171" s="254">
        <v>60</v>
      </c>
      <c r="B171" s="255"/>
      <c r="C171" s="255"/>
      <c r="D171" s="255"/>
      <c r="E171" s="256"/>
      <c r="F171" s="256"/>
      <c r="G171" s="255"/>
      <c r="H171" s="255"/>
      <c r="I171" s="255"/>
      <c r="J171" s="255"/>
      <c r="K171" s="255"/>
      <c r="L171" s="255"/>
      <c r="M171" s="256"/>
      <c r="N171" s="255"/>
      <c r="O171" s="255"/>
      <c r="P171" s="255"/>
      <c r="Q171" s="255"/>
      <c r="R171" s="255"/>
      <c r="S171" s="255"/>
      <c r="T171" s="255"/>
      <c r="U171" s="255"/>
      <c r="V171" s="255"/>
      <c r="W171" s="255"/>
      <c r="X171" s="255"/>
      <c r="Y171" s="255"/>
      <c r="Z171" s="255"/>
      <c r="AA171" s="254"/>
      <c r="AB171" s="255"/>
      <c r="AC171" s="255"/>
      <c r="AD171" s="255"/>
      <c r="AE171" s="254"/>
      <c r="AF171" s="254"/>
      <c r="AG171" s="256"/>
      <c r="AH171" s="255"/>
      <c r="AI171" s="256"/>
      <c r="AJ171" s="257"/>
      <c r="AK171" s="255"/>
      <c r="AL171" s="255"/>
      <c r="AM171" s="255"/>
      <c r="AN171" s="164" t="str">
        <f t="shared" si="48"/>
        <v>-</v>
      </c>
      <c r="AO171" s="255"/>
      <c r="AP171" s="255"/>
      <c r="AQ171" s="255"/>
      <c r="AR171" s="268" t="str">
        <f t="shared" si="49"/>
        <v>-</v>
      </c>
      <c r="AS171" s="255"/>
      <c r="AT171" s="255"/>
      <c r="AU171" s="255"/>
      <c r="AV171" s="255"/>
      <c r="AW171" s="255"/>
      <c r="AX171" s="255"/>
      <c r="AY171" s="255"/>
      <c r="AZ171" s="255"/>
      <c r="BA171" s="255"/>
      <c r="BB171" s="255"/>
      <c r="BC171" s="255"/>
      <c r="BD171" s="255"/>
      <c r="BE171" s="255"/>
      <c r="BF171" s="255"/>
      <c r="BG171" s="255"/>
      <c r="BH171" s="255"/>
      <c r="BI171" s="255"/>
      <c r="BJ171" s="255"/>
      <c r="BK171" s="255"/>
      <c r="BL171" s="255"/>
      <c r="BM171" s="255"/>
      <c r="BN171" s="255"/>
      <c r="BO171" s="255"/>
      <c r="BP171" s="255"/>
      <c r="BQ171" s="255"/>
      <c r="BR171" s="258"/>
      <c r="BS171" s="259"/>
      <c r="BT171" s="255"/>
      <c r="BU171" s="255"/>
      <c r="BV171" s="255"/>
      <c r="BW171" s="255"/>
      <c r="BX171" s="255"/>
      <c r="BY171" s="255"/>
      <c r="BZ171" s="255"/>
      <c r="CA171" s="260" t="e">
        <v>#N/A</v>
      </c>
      <c r="CB171" s="260">
        <v>0</v>
      </c>
      <c r="CC171" s="260">
        <v>0</v>
      </c>
      <c r="CD171" s="261" t="s">
        <v>511</v>
      </c>
      <c r="CE171" s="261" t="s">
        <v>512</v>
      </c>
      <c r="CF171" s="261" t="s">
        <v>512</v>
      </c>
      <c r="CG171" s="261" t="s">
        <v>512</v>
      </c>
      <c r="CH171" s="262">
        <f t="shared" si="50"/>
        <v>0</v>
      </c>
      <c r="CI171" s="262">
        <f t="shared" si="51"/>
        <v>0</v>
      </c>
      <c r="CJ171" s="262">
        <f t="shared" si="52"/>
        <v>0</v>
      </c>
      <c r="CK171" s="262">
        <f t="shared" si="53"/>
        <v>0</v>
      </c>
      <c r="CL171" s="262">
        <f t="shared" si="54"/>
        <v>0</v>
      </c>
      <c r="CM171" s="262">
        <f t="shared" si="55"/>
        <v>0</v>
      </c>
      <c r="CN171" s="262">
        <f t="shared" si="56"/>
        <v>0</v>
      </c>
      <c r="CO171" s="259"/>
      <c r="CP171" s="263"/>
      <c r="CQ171" s="264"/>
      <c r="CR171" s="264"/>
      <c r="CS171" s="264"/>
      <c r="CT171" s="174" t="str">
        <f t="shared" si="57"/>
        <v>-</v>
      </c>
      <c r="CU171" s="264"/>
      <c r="CV171" s="264"/>
      <c r="CW171" s="264"/>
      <c r="CX171" s="269" t="str">
        <f t="shared" si="58"/>
        <v>-</v>
      </c>
    </row>
    <row r="172" spans="1:102" s="122" customFormat="1" ht="34.5">
      <c r="A172" s="254">
        <v>61</v>
      </c>
      <c r="B172" s="255"/>
      <c r="C172" s="255"/>
      <c r="D172" s="255"/>
      <c r="E172" s="256"/>
      <c r="F172" s="256"/>
      <c r="G172" s="255"/>
      <c r="H172" s="255"/>
      <c r="I172" s="255"/>
      <c r="J172" s="255"/>
      <c r="K172" s="255"/>
      <c r="L172" s="255"/>
      <c r="M172" s="256"/>
      <c r="N172" s="255"/>
      <c r="O172" s="255"/>
      <c r="P172" s="255"/>
      <c r="Q172" s="255"/>
      <c r="R172" s="255"/>
      <c r="S172" s="255"/>
      <c r="T172" s="255"/>
      <c r="U172" s="255"/>
      <c r="V172" s="255"/>
      <c r="W172" s="255"/>
      <c r="X172" s="255"/>
      <c r="Y172" s="255"/>
      <c r="Z172" s="255"/>
      <c r="AA172" s="254"/>
      <c r="AB172" s="255"/>
      <c r="AC172" s="255"/>
      <c r="AD172" s="255"/>
      <c r="AE172" s="254"/>
      <c r="AF172" s="254"/>
      <c r="AG172" s="256"/>
      <c r="AH172" s="255"/>
      <c r="AI172" s="256"/>
      <c r="AJ172" s="257"/>
      <c r="AK172" s="255"/>
      <c r="AL172" s="255"/>
      <c r="AM172" s="255"/>
      <c r="AN172" s="164" t="str">
        <f t="shared" si="48"/>
        <v>-</v>
      </c>
      <c r="AO172" s="255"/>
      <c r="AP172" s="255"/>
      <c r="AQ172" s="255"/>
      <c r="AR172" s="268" t="str">
        <f t="shared" si="49"/>
        <v>-</v>
      </c>
      <c r="AS172" s="255"/>
      <c r="AT172" s="255"/>
      <c r="AU172" s="255"/>
      <c r="AV172" s="255"/>
      <c r="AW172" s="255"/>
      <c r="AX172" s="255"/>
      <c r="AY172" s="255"/>
      <c r="AZ172" s="255"/>
      <c r="BA172" s="255"/>
      <c r="BB172" s="255"/>
      <c r="BC172" s="255"/>
      <c r="BD172" s="255"/>
      <c r="BE172" s="255"/>
      <c r="BF172" s="255"/>
      <c r="BG172" s="255"/>
      <c r="BH172" s="255"/>
      <c r="BI172" s="255"/>
      <c r="BJ172" s="255"/>
      <c r="BK172" s="255"/>
      <c r="BL172" s="255"/>
      <c r="BM172" s="255"/>
      <c r="BN172" s="255"/>
      <c r="BO172" s="255"/>
      <c r="BP172" s="255"/>
      <c r="BQ172" s="255"/>
      <c r="BR172" s="258"/>
      <c r="BS172" s="259"/>
      <c r="BT172" s="255"/>
      <c r="BU172" s="255"/>
      <c r="BV172" s="255"/>
      <c r="BW172" s="255"/>
      <c r="BX172" s="255"/>
      <c r="BY172" s="255"/>
      <c r="BZ172" s="255"/>
      <c r="CA172" s="260" t="e">
        <v>#N/A</v>
      </c>
      <c r="CB172" s="260">
        <v>0</v>
      </c>
      <c r="CC172" s="260">
        <v>0</v>
      </c>
      <c r="CD172" s="261" t="s">
        <v>511</v>
      </c>
      <c r="CE172" s="261" t="s">
        <v>512</v>
      </c>
      <c r="CF172" s="261" t="s">
        <v>512</v>
      </c>
      <c r="CG172" s="261" t="s">
        <v>512</v>
      </c>
      <c r="CH172" s="262">
        <f t="shared" si="50"/>
        <v>0</v>
      </c>
      <c r="CI172" s="262">
        <f t="shared" si="51"/>
        <v>0</v>
      </c>
      <c r="CJ172" s="262">
        <f t="shared" si="52"/>
        <v>0</v>
      </c>
      <c r="CK172" s="262">
        <f t="shared" si="53"/>
        <v>0</v>
      </c>
      <c r="CL172" s="262">
        <f t="shared" si="54"/>
        <v>0</v>
      </c>
      <c r="CM172" s="262">
        <f t="shared" si="55"/>
        <v>0</v>
      </c>
      <c r="CN172" s="262">
        <f t="shared" si="56"/>
        <v>0</v>
      </c>
      <c r="CO172" s="259"/>
      <c r="CP172" s="263"/>
      <c r="CQ172" s="264"/>
      <c r="CR172" s="264"/>
      <c r="CS172" s="264"/>
      <c r="CT172" s="174" t="str">
        <f t="shared" si="57"/>
        <v>-</v>
      </c>
      <c r="CU172" s="264"/>
      <c r="CV172" s="264"/>
      <c r="CW172" s="264"/>
      <c r="CX172" s="269" t="str">
        <f t="shared" si="58"/>
        <v>-</v>
      </c>
    </row>
    <row r="173" spans="1:102" s="122" customFormat="1" ht="34.5">
      <c r="A173" s="254">
        <v>62</v>
      </c>
      <c r="B173" s="255"/>
      <c r="C173" s="255"/>
      <c r="D173" s="255"/>
      <c r="E173" s="256"/>
      <c r="F173" s="256"/>
      <c r="G173" s="255"/>
      <c r="H173" s="255"/>
      <c r="I173" s="255"/>
      <c r="J173" s="255"/>
      <c r="K173" s="255"/>
      <c r="L173" s="255"/>
      <c r="M173" s="256"/>
      <c r="N173" s="255"/>
      <c r="O173" s="255"/>
      <c r="P173" s="255"/>
      <c r="Q173" s="255"/>
      <c r="R173" s="255"/>
      <c r="S173" s="255"/>
      <c r="T173" s="255"/>
      <c r="U173" s="255"/>
      <c r="V173" s="255"/>
      <c r="W173" s="255"/>
      <c r="X173" s="255"/>
      <c r="Y173" s="255"/>
      <c r="Z173" s="255"/>
      <c r="AA173" s="254"/>
      <c r="AB173" s="255"/>
      <c r="AC173" s="255"/>
      <c r="AD173" s="255"/>
      <c r="AE173" s="254"/>
      <c r="AF173" s="254"/>
      <c r="AG173" s="256"/>
      <c r="AH173" s="255"/>
      <c r="AI173" s="256"/>
      <c r="AJ173" s="257"/>
      <c r="AK173" s="255"/>
      <c r="AL173" s="255"/>
      <c r="AM173" s="255"/>
      <c r="AN173" s="164" t="str">
        <f t="shared" si="48"/>
        <v>-</v>
      </c>
      <c r="AO173" s="255"/>
      <c r="AP173" s="255"/>
      <c r="AQ173" s="255"/>
      <c r="AR173" s="268" t="str">
        <f t="shared" si="49"/>
        <v>-</v>
      </c>
      <c r="AS173" s="255"/>
      <c r="AT173" s="255"/>
      <c r="AU173" s="255"/>
      <c r="AV173" s="255"/>
      <c r="AW173" s="255"/>
      <c r="AX173" s="255"/>
      <c r="AY173" s="255"/>
      <c r="AZ173" s="255"/>
      <c r="BA173" s="255"/>
      <c r="BB173" s="255"/>
      <c r="BC173" s="255"/>
      <c r="BD173" s="255"/>
      <c r="BE173" s="255"/>
      <c r="BF173" s="255"/>
      <c r="BG173" s="255"/>
      <c r="BH173" s="255"/>
      <c r="BI173" s="255"/>
      <c r="BJ173" s="255"/>
      <c r="BK173" s="255"/>
      <c r="BL173" s="255"/>
      <c r="BM173" s="255"/>
      <c r="BN173" s="255"/>
      <c r="BO173" s="255"/>
      <c r="BP173" s="255"/>
      <c r="BQ173" s="255"/>
      <c r="BR173" s="258"/>
      <c r="BS173" s="259"/>
      <c r="BT173" s="255"/>
      <c r="BU173" s="255"/>
      <c r="BV173" s="255"/>
      <c r="BW173" s="255"/>
      <c r="BX173" s="255"/>
      <c r="BY173" s="255"/>
      <c r="BZ173" s="255"/>
      <c r="CA173" s="260" t="e">
        <v>#N/A</v>
      </c>
      <c r="CB173" s="260">
        <v>0</v>
      </c>
      <c r="CC173" s="260">
        <v>0</v>
      </c>
      <c r="CD173" s="261" t="s">
        <v>511</v>
      </c>
      <c r="CE173" s="261" t="s">
        <v>512</v>
      </c>
      <c r="CF173" s="261" t="s">
        <v>512</v>
      </c>
      <c r="CG173" s="261" t="s">
        <v>512</v>
      </c>
      <c r="CH173" s="262">
        <f t="shared" si="50"/>
        <v>0</v>
      </c>
      <c r="CI173" s="262">
        <f t="shared" si="51"/>
        <v>0</v>
      </c>
      <c r="CJ173" s="262">
        <f t="shared" si="52"/>
        <v>0</v>
      </c>
      <c r="CK173" s="262">
        <f t="shared" si="53"/>
        <v>0</v>
      </c>
      <c r="CL173" s="262">
        <f t="shared" si="54"/>
        <v>0</v>
      </c>
      <c r="CM173" s="262">
        <f t="shared" si="55"/>
        <v>0</v>
      </c>
      <c r="CN173" s="262">
        <f t="shared" si="56"/>
        <v>0</v>
      </c>
      <c r="CO173" s="259"/>
      <c r="CP173" s="263"/>
      <c r="CQ173" s="264"/>
      <c r="CR173" s="264"/>
      <c r="CS173" s="264"/>
      <c r="CT173" s="174" t="str">
        <f t="shared" si="57"/>
        <v>-</v>
      </c>
      <c r="CU173" s="264"/>
      <c r="CV173" s="264"/>
      <c r="CW173" s="264"/>
      <c r="CX173" s="269" t="str">
        <f t="shared" si="58"/>
        <v>-</v>
      </c>
    </row>
    <row r="174" spans="1:102" s="122" customFormat="1" ht="34.5">
      <c r="A174" s="254">
        <v>63</v>
      </c>
      <c r="B174" s="255"/>
      <c r="C174" s="255"/>
      <c r="D174" s="255"/>
      <c r="E174" s="256"/>
      <c r="F174" s="256"/>
      <c r="G174" s="255"/>
      <c r="H174" s="255"/>
      <c r="I174" s="255"/>
      <c r="J174" s="255"/>
      <c r="K174" s="255"/>
      <c r="L174" s="255"/>
      <c r="M174" s="256"/>
      <c r="N174" s="255"/>
      <c r="O174" s="255"/>
      <c r="P174" s="255"/>
      <c r="Q174" s="255"/>
      <c r="R174" s="255"/>
      <c r="S174" s="255"/>
      <c r="T174" s="255"/>
      <c r="U174" s="255"/>
      <c r="V174" s="255"/>
      <c r="W174" s="255"/>
      <c r="X174" s="255"/>
      <c r="Y174" s="255"/>
      <c r="Z174" s="255"/>
      <c r="AA174" s="254"/>
      <c r="AB174" s="255"/>
      <c r="AC174" s="255"/>
      <c r="AD174" s="255"/>
      <c r="AE174" s="254"/>
      <c r="AF174" s="254"/>
      <c r="AG174" s="256"/>
      <c r="AH174" s="255"/>
      <c r="AI174" s="256"/>
      <c r="AJ174" s="257"/>
      <c r="AK174" s="255"/>
      <c r="AL174" s="255"/>
      <c r="AM174" s="255"/>
      <c r="AN174" s="164" t="str">
        <f t="shared" si="48"/>
        <v>-</v>
      </c>
      <c r="AO174" s="255"/>
      <c r="AP174" s="255"/>
      <c r="AQ174" s="255"/>
      <c r="AR174" s="268" t="str">
        <f t="shared" si="49"/>
        <v>-</v>
      </c>
      <c r="AS174" s="255"/>
      <c r="AT174" s="255"/>
      <c r="AU174" s="255"/>
      <c r="AV174" s="255"/>
      <c r="AW174" s="255"/>
      <c r="AX174" s="255"/>
      <c r="AY174" s="255"/>
      <c r="AZ174" s="255"/>
      <c r="BA174" s="255"/>
      <c r="BB174" s="255"/>
      <c r="BC174" s="255"/>
      <c r="BD174" s="255"/>
      <c r="BE174" s="255"/>
      <c r="BF174" s="255"/>
      <c r="BG174" s="255"/>
      <c r="BH174" s="255"/>
      <c r="BI174" s="255"/>
      <c r="BJ174" s="255"/>
      <c r="BK174" s="255"/>
      <c r="BL174" s="255"/>
      <c r="BM174" s="255"/>
      <c r="BN174" s="255"/>
      <c r="BO174" s="255"/>
      <c r="BP174" s="255"/>
      <c r="BQ174" s="255"/>
      <c r="BR174" s="258"/>
      <c r="BS174" s="259"/>
      <c r="BT174" s="255"/>
      <c r="BU174" s="255"/>
      <c r="BV174" s="255"/>
      <c r="BW174" s="255"/>
      <c r="BX174" s="255"/>
      <c r="BY174" s="255"/>
      <c r="BZ174" s="255"/>
      <c r="CA174" s="260" t="e">
        <v>#N/A</v>
      </c>
      <c r="CB174" s="260">
        <v>0</v>
      </c>
      <c r="CC174" s="260">
        <v>0</v>
      </c>
      <c r="CD174" s="261" t="s">
        <v>511</v>
      </c>
      <c r="CE174" s="261" t="s">
        <v>512</v>
      </c>
      <c r="CF174" s="261" t="s">
        <v>512</v>
      </c>
      <c r="CG174" s="261" t="s">
        <v>512</v>
      </c>
      <c r="CH174" s="262">
        <f t="shared" si="50"/>
        <v>0</v>
      </c>
      <c r="CI174" s="262">
        <f t="shared" si="51"/>
        <v>0</v>
      </c>
      <c r="CJ174" s="262">
        <f t="shared" si="52"/>
        <v>0</v>
      </c>
      <c r="CK174" s="262">
        <f t="shared" si="53"/>
        <v>0</v>
      </c>
      <c r="CL174" s="262">
        <f t="shared" si="54"/>
        <v>0</v>
      </c>
      <c r="CM174" s="262">
        <f t="shared" si="55"/>
        <v>0</v>
      </c>
      <c r="CN174" s="262">
        <f t="shared" si="56"/>
        <v>0</v>
      </c>
      <c r="CO174" s="259"/>
      <c r="CP174" s="263"/>
      <c r="CQ174" s="264"/>
      <c r="CR174" s="264"/>
      <c r="CS174" s="264"/>
      <c r="CT174" s="174" t="str">
        <f t="shared" si="57"/>
        <v>-</v>
      </c>
      <c r="CU174" s="264"/>
      <c r="CV174" s="264"/>
      <c r="CW174" s="264"/>
      <c r="CX174" s="269" t="str">
        <f t="shared" si="58"/>
        <v>-</v>
      </c>
    </row>
    <row r="175" spans="1:102" s="122" customFormat="1" ht="34.5">
      <c r="A175" s="254">
        <v>64</v>
      </c>
      <c r="B175" s="255"/>
      <c r="C175" s="255"/>
      <c r="D175" s="255"/>
      <c r="E175" s="256"/>
      <c r="F175" s="256"/>
      <c r="G175" s="255"/>
      <c r="H175" s="255"/>
      <c r="I175" s="255"/>
      <c r="J175" s="255"/>
      <c r="K175" s="255"/>
      <c r="L175" s="255"/>
      <c r="M175" s="256"/>
      <c r="N175" s="255"/>
      <c r="O175" s="255"/>
      <c r="P175" s="255"/>
      <c r="Q175" s="255"/>
      <c r="R175" s="255"/>
      <c r="S175" s="255"/>
      <c r="T175" s="255"/>
      <c r="U175" s="255"/>
      <c r="V175" s="255"/>
      <c r="W175" s="255"/>
      <c r="X175" s="255"/>
      <c r="Y175" s="255"/>
      <c r="Z175" s="255"/>
      <c r="AA175" s="254"/>
      <c r="AB175" s="255"/>
      <c r="AC175" s="255"/>
      <c r="AD175" s="255"/>
      <c r="AE175" s="254"/>
      <c r="AF175" s="254"/>
      <c r="AG175" s="256"/>
      <c r="AH175" s="255"/>
      <c r="AI175" s="256"/>
      <c r="AJ175" s="257"/>
      <c r="AK175" s="255"/>
      <c r="AL175" s="255"/>
      <c r="AM175" s="255"/>
      <c r="AN175" s="164" t="str">
        <f t="shared" si="48"/>
        <v>-</v>
      </c>
      <c r="AO175" s="255"/>
      <c r="AP175" s="255"/>
      <c r="AQ175" s="255"/>
      <c r="AR175" s="268" t="str">
        <f t="shared" si="49"/>
        <v>-</v>
      </c>
      <c r="AS175" s="255"/>
      <c r="AT175" s="255"/>
      <c r="AU175" s="255"/>
      <c r="AV175" s="255"/>
      <c r="AW175" s="255"/>
      <c r="AX175" s="255"/>
      <c r="AY175" s="255"/>
      <c r="AZ175" s="255"/>
      <c r="BA175" s="255"/>
      <c r="BB175" s="255"/>
      <c r="BC175" s="255"/>
      <c r="BD175" s="255"/>
      <c r="BE175" s="255"/>
      <c r="BF175" s="255"/>
      <c r="BG175" s="255"/>
      <c r="BH175" s="255"/>
      <c r="BI175" s="255"/>
      <c r="BJ175" s="255"/>
      <c r="BK175" s="255"/>
      <c r="BL175" s="255"/>
      <c r="BM175" s="255"/>
      <c r="BN175" s="255"/>
      <c r="BO175" s="255"/>
      <c r="BP175" s="255"/>
      <c r="BQ175" s="255"/>
      <c r="BR175" s="258"/>
      <c r="BS175" s="259"/>
      <c r="BT175" s="255"/>
      <c r="BU175" s="255"/>
      <c r="BV175" s="255"/>
      <c r="BW175" s="255"/>
      <c r="BX175" s="255"/>
      <c r="BY175" s="255"/>
      <c r="BZ175" s="255"/>
      <c r="CA175" s="260" t="e">
        <v>#N/A</v>
      </c>
      <c r="CB175" s="260">
        <v>0</v>
      </c>
      <c r="CC175" s="260">
        <v>0</v>
      </c>
      <c r="CD175" s="261" t="s">
        <v>511</v>
      </c>
      <c r="CE175" s="261" t="s">
        <v>512</v>
      </c>
      <c r="CF175" s="261" t="s">
        <v>512</v>
      </c>
      <c r="CG175" s="261" t="s">
        <v>512</v>
      </c>
      <c r="CH175" s="262">
        <f t="shared" si="50"/>
        <v>0</v>
      </c>
      <c r="CI175" s="262">
        <f t="shared" si="51"/>
        <v>0</v>
      </c>
      <c r="CJ175" s="262">
        <f t="shared" si="52"/>
        <v>0</v>
      </c>
      <c r="CK175" s="262">
        <f t="shared" si="53"/>
        <v>0</v>
      </c>
      <c r="CL175" s="262">
        <f t="shared" si="54"/>
        <v>0</v>
      </c>
      <c r="CM175" s="262">
        <f t="shared" si="55"/>
        <v>0</v>
      </c>
      <c r="CN175" s="262">
        <f t="shared" si="56"/>
        <v>0</v>
      </c>
      <c r="CO175" s="259"/>
      <c r="CP175" s="263"/>
      <c r="CQ175" s="264"/>
      <c r="CR175" s="264"/>
      <c r="CS175" s="264"/>
      <c r="CT175" s="174" t="str">
        <f t="shared" si="57"/>
        <v>-</v>
      </c>
      <c r="CU175" s="264"/>
      <c r="CV175" s="264"/>
      <c r="CW175" s="264"/>
      <c r="CX175" s="269" t="str">
        <f t="shared" si="58"/>
        <v>-</v>
      </c>
    </row>
    <row r="176" spans="1:102" s="122" customFormat="1" ht="34.5">
      <c r="A176" s="254">
        <v>65</v>
      </c>
      <c r="B176" s="255"/>
      <c r="C176" s="255"/>
      <c r="D176" s="255"/>
      <c r="E176" s="256"/>
      <c r="F176" s="256"/>
      <c r="G176" s="255"/>
      <c r="H176" s="255"/>
      <c r="I176" s="255"/>
      <c r="J176" s="255"/>
      <c r="K176" s="255"/>
      <c r="L176" s="255"/>
      <c r="M176" s="256"/>
      <c r="N176" s="255"/>
      <c r="O176" s="255"/>
      <c r="P176" s="255"/>
      <c r="Q176" s="255"/>
      <c r="R176" s="255"/>
      <c r="S176" s="255"/>
      <c r="T176" s="255"/>
      <c r="U176" s="255"/>
      <c r="V176" s="255"/>
      <c r="W176" s="255"/>
      <c r="X176" s="255"/>
      <c r="Y176" s="255"/>
      <c r="Z176" s="255"/>
      <c r="AA176" s="254"/>
      <c r="AB176" s="255"/>
      <c r="AC176" s="255"/>
      <c r="AD176" s="255"/>
      <c r="AE176" s="254"/>
      <c r="AF176" s="254"/>
      <c r="AG176" s="256"/>
      <c r="AH176" s="255"/>
      <c r="AI176" s="256"/>
      <c r="AJ176" s="257"/>
      <c r="AK176" s="255"/>
      <c r="AL176" s="255"/>
      <c r="AM176" s="255"/>
      <c r="AN176" s="164" t="str">
        <f t="shared" ref="AN176:AN207" si="59">IF(AND(AK176=0, AL176=0, AM176=0), "-", IF(AND(AK176=0,AM176=0),(AJ176*AL176),(AJ176*(((AK176)+(AL176*4)+(AM176))/6))))</f>
        <v>-</v>
      </c>
      <c r="AO176" s="255"/>
      <c r="AP176" s="255"/>
      <c r="AQ176" s="255"/>
      <c r="AR176" s="268" t="str">
        <f t="shared" ref="AR176:AR207" si="60">IF(AND(AO176=0, AP176=0, AQ176=0), "-", IF(AND(AO176=0,AQ176=0),(AJ176*AP176),(AJ176*(((AO176)+(AP176*4)+(AQ176))/6))))</f>
        <v>-</v>
      </c>
      <c r="AS176" s="255"/>
      <c r="AT176" s="255"/>
      <c r="AU176" s="255"/>
      <c r="AV176" s="255"/>
      <c r="AW176" s="255"/>
      <c r="AX176" s="255"/>
      <c r="AY176" s="255"/>
      <c r="AZ176" s="255"/>
      <c r="BA176" s="255"/>
      <c r="BB176" s="255"/>
      <c r="BC176" s="255"/>
      <c r="BD176" s="255"/>
      <c r="BE176" s="255"/>
      <c r="BF176" s="255"/>
      <c r="BG176" s="255"/>
      <c r="BH176" s="255"/>
      <c r="BI176" s="255"/>
      <c r="BJ176" s="255"/>
      <c r="BK176" s="255"/>
      <c r="BL176" s="255"/>
      <c r="BM176" s="255"/>
      <c r="BN176" s="255"/>
      <c r="BO176" s="255"/>
      <c r="BP176" s="255"/>
      <c r="BQ176" s="255"/>
      <c r="BR176" s="258"/>
      <c r="BS176" s="259"/>
      <c r="BT176" s="255"/>
      <c r="BU176" s="255"/>
      <c r="BV176" s="255"/>
      <c r="BW176" s="255"/>
      <c r="BX176" s="255"/>
      <c r="BY176" s="255"/>
      <c r="BZ176" s="255"/>
      <c r="CA176" s="260" t="e">
        <v>#N/A</v>
      </c>
      <c r="CB176" s="260">
        <v>0</v>
      </c>
      <c r="CC176" s="260">
        <v>0</v>
      </c>
      <c r="CD176" s="261" t="s">
        <v>511</v>
      </c>
      <c r="CE176" s="261" t="s">
        <v>512</v>
      </c>
      <c r="CF176" s="261" t="s">
        <v>512</v>
      </c>
      <c r="CG176" s="261" t="s">
        <v>512</v>
      </c>
      <c r="CH176" s="262">
        <f t="shared" ref="CH176:CH211" si="61">BT176*BU176</f>
        <v>0</v>
      </c>
      <c r="CI176" s="262">
        <f t="shared" ref="CI176:CI211" si="62">BT176*BV176</f>
        <v>0</v>
      </c>
      <c r="CJ176" s="262">
        <f t="shared" ref="CJ176:CJ211" si="63">BT176*BW176</f>
        <v>0</v>
      </c>
      <c r="CK176" s="262">
        <f t="shared" ref="CK176:CK211" si="64">BT176*BX176</f>
        <v>0</v>
      </c>
      <c r="CL176" s="262">
        <f t="shared" ref="CL176:CL211" si="65">BT176*BY176</f>
        <v>0</v>
      </c>
      <c r="CM176" s="262">
        <f t="shared" ref="CM176:CM211" si="66">BT176*BZ176</f>
        <v>0</v>
      </c>
      <c r="CN176" s="262">
        <f t="shared" ref="CN176:CN211" si="67">BT176*(BU176+BV176+BW176+BX176+BY176+BZ176)</f>
        <v>0</v>
      </c>
      <c r="CO176" s="259"/>
      <c r="CP176" s="263"/>
      <c r="CQ176" s="264"/>
      <c r="CR176" s="264"/>
      <c r="CS176" s="264"/>
      <c r="CT176" s="174" t="str">
        <f t="shared" ref="CT176:CT207" si="68">IF(AND(CQ176=0, CR176=0, CS176=0), "-", IF(AND(CQ176=0,CS176=0),(CP176*CR176),(CP176*(((CQ176)+(CR176*4)+(CS176))/6))))</f>
        <v>-</v>
      </c>
      <c r="CU176" s="264"/>
      <c r="CV176" s="264"/>
      <c r="CW176" s="264"/>
      <c r="CX176" s="269" t="str">
        <f t="shared" ref="CX176:CX207" si="69">IF(AND(CU176=0, CV176=0, CW176=0), "-", IF(AND(CU176=0,CW176=0),(CP176*CV176),(CP176*(((CU176)+(CV176*4)+(CW176))/6))))</f>
        <v>-</v>
      </c>
    </row>
    <row r="177" spans="1:102" s="122" customFormat="1" ht="34.5">
      <c r="A177" s="254">
        <v>66</v>
      </c>
      <c r="B177" s="255"/>
      <c r="C177" s="255"/>
      <c r="D177" s="255"/>
      <c r="E177" s="256"/>
      <c r="F177" s="256"/>
      <c r="G177" s="255"/>
      <c r="H177" s="255"/>
      <c r="I177" s="255"/>
      <c r="J177" s="255"/>
      <c r="K177" s="255"/>
      <c r="L177" s="255"/>
      <c r="M177" s="256"/>
      <c r="N177" s="255"/>
      <c r="O177" s="255"/>
      <c r="P177" s="255"/>
      <c r="Q177" s="255"/>
      <c r="R177" s="255"/>
      <c r="S177" s="255"/>
      <c r="T177" s="255"/>
      <c r="U177" s="255"/>
      <c r="V177" s="255"/>
      <c r="W177" s="255"/>
      <c r="X177" s="255"/>
      <c r="Y177" s="255"/>
      <c r="Z177" s="255"/>
      <c r="AA177" s="254"/>
      <c r="AB177" s="255"/>
      <c r="AC177" s="255"/>
      <c r="AD177" s="255"/>
      <c r="AE177" s="254"/>
      <c r="AF177" s="254"/>
      <c r="AG177" s="256"/>
      <c r="AH177" s="255"/>
      <c r="AI177" s="256"/>
      <c r="AJ177" s="257"/>
      <c r="AK177" s="255"/>
      <c r="AL177" s="255"/>
      <c r="AM177" s="255"/>
      <c r="AN177" s="164" t="str">
        <f t="shared" si="59"/>
        <v>-</v>
      </c>
      <c r="AO177" s="255"/>
      <c r="AP177" s="255"/>
      <c r="AQ177" s="255"/>
      <c r="AR177" s="268" t="str">
        <f t="shared" si="60"/>
        <v>-</v>
      </c>
      <c r="AS177" s="255"/>
      <c r="AT177" s="255"/>
      <c r="AU177" s="255"/>
      <c r="AV177" s="255"/>
      <c r="AW177" s="255"/>
      <c r="AX177" s="255"/>
      <c r="AY177" s="255"/>
      <c r="AZ177" s="255"/>
      <c r="BA177" s="255"/>
      <c r="BB177" s="255"/>
      <c r="BC177" s="255"/>
      <c r="BD177" s="255"/>
      <c r="BE177" s="255"/>
      <c r="BF177" s="255"/>
      <c r="BG177" s="255"/>
      <c r="BH177" s="255"/>
      <c r="BI177" s="255"/>
      <c r="BJ177" s="255"/>
      <c r="BK177" s="255"/>
      <c r="BL177" s="255"/>
      <c r="BM177" s="255"/>
      <c r="BN177" s="255"/>
      <c r="BO177" s="255"/>
      <c r="BP177" s="255"/>
      <c r="BQ177" s="255"/>
      <c r="BR177" s="258"/>
      <c r="BS177" s="259"/>
      <c r="BT177" s="255"/>
      <c r="BU177" s="255"/>
      <c r="BV177" s="255"/>
      <c r="BW177" s="255"/>
      <c r="BX177" s="255"/>
      <c r="BY177" s="255"/>
      <c r="BZ177" s="255"/>
      <c r="CA177" s="260" t="e">
        <v>#N/A</v>
      </c>
      <c r="CB177" s="260">
        <v>0</v>
      </c>
      <c r="CC177" s="260">
        <v>0</v>
      </c>
      <c r="CD177" s="261" t="s">
        <v>511</v>
      </c>
      <c r="CE177" s="261" t="s">
        <v>512</v>
      </c>
      <c r="CF177" s="261" t="s">
        <v>512</v>
      </c>
      <c r="CG177" s="261" t="s">
        <v>512</v>
      </c>
      <c r="CH177" s="262">
        <f t="shared" si="61"/>
        <v>0</v>
      </c>
      <c r="CI177" s="262">
        <f t="shared" si="62"/>
        <v>0</v>
      </c>
      <c r="CJ177" s="262">
        <f t="shared" si="63"/>
        <v>0</v>
      </c>
      <c r="CK177" s="262">
        <f t="shared" si="64"/>
        <v>0</v>
      </c>
      <c r="CL177" s="262">
        <f t="shared" si="65"/>
        <v>0</v>
      </c>
      <c r="CM177" s="262">
        <f t="shared" si="66"/>
        <v>0</v>
      </c>
      <c r="CN177" s="262">
        <f t="shared" si="67"/>
        <v>0</v>
      </c>
      <c r="CO177" s="259"/>
      <c r="CP177" s="263"/>
      <c r="CQ177" s="264"/>
      <c r="CR177" s="264"/>
      <c r="CS177" s="264"/>
      <c r="CT177" s="174" t="str">
        <f t="shared" si="68"/>
        <v>-</v>
      </c>
      <c r="CU177" s="264"/>
      <c r="CV177" s="264"/>
      <c r="CW177" s="264"/>
      <c r="CX177" s="269" t="str">
        <f t="shared" si="69"/>
        <v>-</v>
      </c>
    </row>
    <row r="178" spans="1:102" s="122" customFormat="1" ht="34.5">
      <c r="A178" s="254">
        <v>67</v>
      </c>
      <c r="B178" s="255"/>
      <c r="C178" s="255"/>
      <c r="D178" s="255"/>
      <c r="E178" s="256"/>
      <c r="F178" s="256"/>
      <c r="G178" s="255"/>
      <c r="H178" s="255"/>
      <c r="I178" s="255"/>
      <c r="J178" s="255"/>
      <c r="K178" s="255"/>
      <c r="L178" s="255"/>
      <c r="M178" s="256"/>
      <c r="N178" s="255"/>
      <c r="O178" s="255"/>
      <c r="P178" s="255"/>
      <c r="Q178" s="255"/>
      <c r="R178" s="255"/>
      <c r="S178" s="255"/>
      <c r="T178" s="255"/>
      <c r="U178" s="255"/>
      <c r="V178" s="255"/>
      <c r="W178" s="255"/>
      <c r="X178" s="255"/>
      <c r="Y178" s="255"/>
      <c r="Z178" s="255"/>
      <c r="AA178" s="254"/>
      <c r="AB178" s="255"/>
      <c r="AC178" s="255"/>
      <c r="AD178" s="255"/>
      <c r="AE178" s="254"/>
      <c r="AF178" s="254"/>
      <c r="AG178" s="256"/>
      <c r="AH178" s="255"/>
      <c r="AI178" s="256"/>
      <c r="AJ178" s="257"/>
      <c r="AK178" s="255"/>
      <c r="AL178" s="255"/>
      <c r="AM178" s="255"/>
      <c r="AN178" s="164" t="str">
        <f t="shared" si="59"/>
        <v>-</v>
      </c>
      <c r="AO178" s="255"/>
      <c r="AP178" s="255"/>
      <c r="AQ178" s="255"/>
      <c r="AR178" s="268" t="str">
        <f t="shared" si="60"/>
        <v>-</v>
      </c>
      <c r="AS178" s="255"/>
      <c r="AT178" s="255"/>
      <c r="AU178" s="255"/>
      <c r="AV178" s="255"/>
      <c r="AW178" s="255"/>
      <c r="AX178" s="255"/>
      <c r="AY178" s="255"/>
      <c r="AZ178" s="255"/>
      <c r="BA178" s="255"/>
      <c r="BB178" s="255"/>
      <c r="BC178" s="255"/>
      <c r="BD178" s="255"/>
      <c r="BE178" s="255"/>
      <c r="BF178" s="255"/>
      <c r="BG178" s="255"/>
      <c r="BH178" s="255"/>
      <c r="BI178" s="255"/>
      <c r="BJ178" s="255"/>
      <c r="BK178" s="255"/>
      <c r="BL178" s="255"/>
      <c r="BM178" s="255"/>
      <c r="BN178" s="255"/>
      <c r="BO178" s="255"/>
      <c r="BP178" s="255"/>
      <c r="BQ178" s="255"/>
      <c r="BR178" s="258"/>
      <c r="BS178" s="259"/>
      <c r="BT178" s="255"/>
      <c r="BU178" s="255"/>
      <c r="BV178" s="255"/>
      <c r="BW178" s="255"/>
      <c r="BX178" s="255"/>
      <c r="BY178" s="255"/>
      <c r="BZ178" s="255"/>
      <c r="CA178" s="260" t="e">
        <v>#N/A</v>
      </c>
      <c r="CB178" s="260">
        <v>0</v>
      </c>
      <c r="CC178" s="260">
        <v>0</v>
      </c>
      <c r="CD178" s="261" t="s">
        <v>511</v>
      </c>
      <c r="CE178" s="261" t="s">
        <v>512</v>
      </c>
      <c r="CF178" s="261" t="s">
        <v>512</v>
      </c>
      <c r="CG178" s="261" t="s">
        <v>512</v>
      </c>
      <c r="CH178" s="262">
        <f t="shared" si="61"/>
        <v>0</v>
      </c>
      <c r="CI178" s="262">
        <f t="shared" si="62"/>
        <v>0</v>
      </c>
      <c r="CJ178" s="262">
        <f t="shared" si="63"/>
        <v>0</v>
      </c>
      <c r="CK178" s="262">
        <f t="shared" si="64"/>
        <v>0</v>
      </c>
      <c r="CL178" s="262">
        <f t="shared" si="65"/>
        <v>0</v>
      </c>
      <c r="CM178" s="262">
        <f t="shared" si="66"/>
        <v>0</v>
      </c>
      <c r="CN178" s="262">
        <f t="shared" si="67"/>
        <v>0</v>
      </c>
      <c r="CO178" s="259"/>
      <c r="CP178" s="263"/>
      <c r="CQ178" s="264"/>
      <c r="CR178" s="264"/>
      <c r="CS178" s="264"/>
      <c r="CT178" s="174" t="str">
        <f t="shared" si="68"/>
        <v>-</v>
      </c>
      <c r="CU178" s="264"/>
      <c r="CV178" s="264"/>
      <c r="CW178" s="264"/>
      <c r="CX178" s="269" t="str">
        <f t="shared" si="69"/>
        <v>-</v>
      </c>
    </row>
    <row r="179" spans="1:102" s="122" customFormat="1" ht="34.5">
      <c r="A179" s="254">
        <v>68</v>
      </c>
      <c r="B179" s="255"/>
      <c r="C179" s="255"/>
      <c r="D179" s="255"/>
      <c r="E179" s="256"/>
      <c r="F179" s="256"/>
      <c r="G179" s="255"/>
      <c r="H179" s="255"/>
      <c r="I179" s="255"/>
      <c r="J179" s="255"/>
      <c r="K179" s="255"/>
      <c r="L179" s="255"/>
      <c r="M179" s="256"/>
      <c r="N179" s="255"/>
      <c r="O179" s="255"/>
      <c r="P179" s="255"/>
      <c r="Q179" s="255"/>
      <c r="R179" s="255"/>
      <c r="S179" s="255"/>
      <c r="T179" s="255"/>
      <c r="U179" s="255"/>
      <c r="V179" s="255"/>
      <c r="W179" s="255"/>
      <c r="X179" s="255"/>
      <c r="Y179" s="255"/>
      <c r="Z179" s="255"/>
      <c r="AA179" s="254"/>
      <c r="AB179" s="255"/>
      <c r="AC179" s="255"/>
      <c r="AD179" s="255"/>
      <c r="AE179" s="254"/>
      <c r="AF179" s="254"/>
      <c r="AG179" s="256"/>
      <c r="AH179" s="255"/>
      <c r="AI179" s="256"/>
      <c r="AJ179" s="257"/>
      <c r="AK179" s="255"/>
      <c r="AL179" s="255"/>
      <c r="AM179" s="255"/>
      <c r="AN179" s="164" t="str">
        <f t="shared" si="59"/>
        <v>-</v>
      </c>
      <c r="AO179" s="255"/>
      <c r="AP179" s="255"/>
      <c r="AQ179" s="255"/>
      <c r="AR179" s="268" t="str">
        <f t="shared" si="60"/>
        <v>-</v>
      </c>
      <c r="AS179" s="255"/>
      <c r="AT179" s="255"/>
      <c r="AU179" s="255"/>
      <c r="AV179" s="255"/>
      <c r="AW179" s="255"/>
      <c r="AX179" s="255"/>
      <c r="AY179" s="255"/>
      <c r="AZ179" s="255"/>
      <c r="BA179" s="255"/>
      <c r="BB179" s="255"/>
      <c r="BC179" s="255"/>
      <c r="BD179" s="255"/>
      <c r="BE179" s="255"/>
      <c r="BF179" s="255"/>
      <c r="BG179" s="255"/>
      <c r="BH179" s="255"/>
      <c r="BI179" s="255"/>
      <c r="BJ179" s="255"/>
      <c r="BK179" s="255"/>
      <c r="BL179" s="255"/>
      <c r="BM179" s="255"/>
      <c r="BN179" s="255"/>
      <c r="BO179" s="255"/>
      <c r="BP179" s="255"/>
      <c r="BQ179" s="255"/>
      <c r="BR179" s="258"/>
      <c r="BS179" s="259"/>
      <c r="BT179" s="255"/>
      <c r="BU179" s="255"/>
      <c r="BV179" s="255"/>
      <c r="BW179" s="255"/>
      <c r="BX179" s="255"/>
      <c r="BY179" s="255"/>
      <c r="BZ179" s="255"/>
      <c r="CA179" s="260" t="e">
        <v>#N/A</v>
      </c>
      <c r="CB179" s="260">
        <v>0</v>
      </c>
      <c r="CC179" s="260">
        <v>0</v>
      </c>
      <c r="CD179" s="261" t="s">
        <v>511</v>
      </c>
      <c r="CE179" s="261" t="s">
        <v>512</v>
      </c>
      <c r="CF179" s="261" t="s">
        <v>512</v>
      </c>
      <c r="CG179" s="261" t="s">
        <v>512</v>
      </c>
      <c r="CH179" s="262">
        <f t="shared" si="61"/>
        <v>0</v>
      </c>
      <c r="CI179" s="262">
        <f t="shared" si="62"/>
        <v>0</v>
      </c>
      <c r="CJ179" s="262">
        <f t="shared" si="63"/>
        <v>0</v>
      </c>
      <c r="CK179" s="262">
        <f t="shared" si="64"/>
        <v>0</v>
      </c>
      <c r="CL179" s="262">
        <f t="shared" si="65"/>
        <v>0</v>
      </c>
      <c r="CM179" s="262">
        <f t="shared" si="66"/>
        <v>0</v>
      </c>
      <c r="CN179" s="262">
        <f t="shared" si="67"/>
        <v>0</v>
      </c>
      <c r="CO179" s="259"/>
      <c r="CP179" s="263"/>
      <c r="CQ179" s="264"/>
      <c r="CR179" s="264"/>
      <c r="CS179" s="264"/>
      <c r="CT179" s="174" t="str">
        <f t="shared" si="68"/>
        <v>-</v>
      </c>
      <c r="CU179" s="264"/>
      <c r="CV179" s="264"/>
      <c r="CW179" s="264"/>
      <c r="CX179" s="269" t="str">
        <f t="shared" si="69"/>
        <v>-</v>
      </c>
    </row>
    <row r="180" spans="1:102" s="122" customFormat="1" ht="34.5">
      <c r="A180" s="254">
        <v>69</v>
      </c>
      <c r="B180" s="255"/>
      <c r="C180" s="255"/>
      <c r="D180" s="255"/>
      <c r="E180" s="256"/>
      <c r="F180" s="256"/>
      <c r="G180" s="255"/>
      <c r="H180" s="255"/>
      <c r="I180" s="255"/>
      <c r="J180" s="255"/>
      <c r="K180" s="255"/>
      <c r="L180" s="255"/>
      <c r="M180" s="256"/>
      <c r="N180" s="255"/>
      <c r="O180" s="255"/>
      <c r="P180" s="255"/>
      <c r="Q180" s="255"/>
      <c r="R180" s="255"/>
      <c r="S180" s="255"/>
      <c r="T180" s="255"/>
      <c r="U180" s="255"/>
      <c r="V180" s="255"/>
      <c r="W180" s="255"/>
      <c r="X180" s="255"/>
      <c r="Y180" s="255"/>
      <c r="Z180" s="255"/>
      <c r="AA180" s="254"/>
      <c r="AB180" s="255"/>
      <c r="AC180" s="255"/>
      <c r="AD180" s="255"/>
      <c r="AE180" s="254"/>
      <c r="AF180" s="254"/>
      <c r="AG180" s="256"/>
      <c r="AH180" s="255"/>
      <c r="AI180" s="256"/>
      <c r="AJ180" s="257"/>
      <c r="AK180" s="255"/>
      <c r="AL180" s="255"/>
      <c r="AM180" s="255"/>
      <c r="AN180" s="164" t="str">
        <f t="shared" si="59"/>
        <v>-</v>
      </c>
      <c r="AO180" s="255"/>
      <c r="AP180" s="255"/>
      <c r="AQ180" s="255"/>
      <c r="AR180" s="268" t="str">
        <f t="shared" si="60"/>
        <v>-</v>
      </c>
      <c r="AS180" s="255"/>
      <c r="AT180" s="255"/>
      <c r="AU180" s="255"/>
      <c r="AV180" s="255"/>
      <c r="AW180" s="255"/>
      <c r="AX180" s="255"/>
      <c r="AY180" s="255"/>
      <c r="AZ180" s="255"/>
      <c r="BA180" s="255"/>
      <c r="BB180" s="255"/>
      <c r="BC180" s="255"/>
      <c r="BD180" s="255"/>
      <c r="BE180" s="255"/>
      <c r="BF180" s="255"/>
      <c r="BG180" s="255"/>
      <c r="BH180" s="255"/>
      <c r="BI180" s="255"/>
      <c r="BJ180" s="255"/>
      <c r="BK180" s="255"/>
      <c r="BL180" s="255"/>
      <c r="BM180" s="255"/>
      <c r="BN180" s="255"/>
      <c r="BO180" s="255"/>
      <c r="BP180" s="255"/>
      <c r="BQ180" s="255"/>
      <c r="BR180" s="258"/>
      <c r="BS180" s="259"/>
      <c r="BT180" s="255"/>
      <c r="BU180" s="255"/>
      <c r="BV180" s="255"/>
      <c r="BW180" s="255"/>
      <c r="BX180" s="255"/>
      <c r="BY180" s="255"/>
      <c r="BZ180" s="255"/>
      <c r="CA180" s="260" t="e">
        <v>#N/A</v>
      </c>
      <c r="CB180" s="260">
        <v>0</v>
      </c>
      <c r="CC180" s="260">
        <v>0</v>
      </c>
      <c r="CD180" s="261" t="s">
        <v>511</v>
      </c>
      <c r="CE180" s="261" t="s">
        <v>512</v>
      </c>
      <c r="CF180" s="261" t="s">
        <v>512</v>
      </c>
      <c r="CG180" s="261" t="s">
        <v>512</v>
      </c>
      <c r="CH180" s="262">
        <f t="shared" si="61"/>
        <v>0</v>
      </c>
      <c r="CI180" s="262">
        <f t="shared" si="62"/>
        <v>0</v>
      </c>
      <c r="CJ180" s="262">
        <f t="shared" si="63"/>
        <v>0</v>
      </c>
      <c r="CK180" s="262">
        <f t="shared" si="64"/>
        <v>0</v>
      </c>
      <c r="CL180" s="262">
        <f t="shared" si="65"/>
        <v>0</v>
      </c>
      <c r="CM180" s="262">
        <f t="shared" si="66"/>
        <v>0</v>
      </c>
      <c r="CN180" s="262">
        <f t="shared" si="67"/>
        <v>0</v>
      </c>
      <c r="CO180" s="259"/>
      <c r="CP180" s="263"/>
      <c r="CQ180" s="264"/>
      <c r="CR180" s="264"/>
      <c r="CS180" s="264"/>
      <c r="CT180" s="174" t="str">
        <f t="shared" si="68"/>
        <v>-</v>
      </c>
      <c r="CU180" s="264"/>
      <c r="CV180" s="264"/>
      <c r="CW180" s="264"/>
      <c r="CX180" s="269" t="str">
        <f t="shared" si="69"/>
        <v>-</v>
      </c>
    </row>
    <row r="181" spans="1:102" s="122" customFormat="1" ht="34.5">
      <c r="A181" s="254">
        <v>70</v>
      </c>
      <c r="B181" s="255"/>
      <c r="C181" s="255"/>
      <c r="D181" s="255"/>
      <c r="E181" s="256"/>
      <c r="F181" s="256"/>
      <c r="G181" s="255"/>
      <c r="H181" s="255"/>
      <c r="I181" s="255"/>
      <c r="J181" s="255"/>
      <c r="K181" s="255"/>
      <c r="L181" s="255"/>
      <c r="M181" s="256"/>
      <c r="N181" s="255"/>
      <c r="O181" s="255"/>
      <c r="P181" s="255"/>
      <c r="Q181" s="255"/>
      <c r="R181" s="255"/>
      <c r="S181" s="255"/>
      <c r="T181" s="255"/>
      <c r="U181" s="255"/>
      <c r="V181" s="255"/>
      <c r="W181" s="255"/>
      <c r="X181" s="255"/>
      <c r="Y181" s="255"/>
      <c r="Z181" s="255"/>
      <c r="AA181" s="254"/>
      <c r="AB181" s="255"/>
      <c r="AC181" s="255"/>
      <c r="AD181" s="255"/>
      <c r="AE181" s="254"/>
      <c r="AF181" s="254"/>
      <c r="AG181" s="256"/>
      <c r="AH181" s="255"/>
      <c r="AI181" s="256"/>
      <c r="AJ181" s="257"/>
      <c r="AK181" s="255"/>
      <c r="AL181" s="255"/>
      <c r="AM181" s="255"/>
      <c r="AN181" s="164" t="str">
        <f t="shared" si="59"/>
        <v>-</v>
      </c>
      <c r="AO181" s="255"/>
      <c r="AP181" s="255"/>
      <c r="AQ181" s="255"/>
      <c r="AR181" s="268" t="str">
        <f t="shared" si="60"/>
        <v>-</v>
      </c>
      <c r="AS181" s="255"/>
      <c r="AT181" s="255"/>
      <c r="AU181" s="255"/>
      <c r="AV181" s="255"/>
      <c r="AW181" s="255"/>
      <c r="AX181" s="255"/>
      <c r="AY181" s="255"/>
      <c r="AZ181" s="255"/>
      <c r="BA181" s="255"/>
      <c r="BB181" s="255"/>
      <c r="BC181" s="255"/>
      <c r="BD181" s="255"/>
      <c r="BE181" s="255"/>
      <c r="BF181" s="255"/>
      <c r="BG181" s="255"/>
      <c r="BH181" s="255"/>
      <c r="BI181" s="255"/>
      <c r="BJ181" s="255"/>
      <c r="BK181" s="255"/>
      <c r="BL181" s="255"/>
      <c r="BM181" s="255"/>
      <c r="BN181" s="255"/>
      <c r="BO181" s="255"/>
      <c r="BP181" s="255"/>
      <c r="BQ181" s="255"/>
      <c r="BR181" s="258"/>
      <c r="BS181" s="259"/>
      <c r="BT181" s="255"/>
      <c r="BU181" s="255"/>
      <c r="BV181" s="255"/>
      <c r="BW181" s="255"/>
      <c r="BX181" s="255"/>
      <c r="BY181" s="255"/>
      <c r="BZ181" s="255"/>
      <c r="CA181" s="260" t="e">
        <v>#N/A</v>
      </c>
      <c r="CB181" s="260">
        <v>0</v>
      </c>
      <c r="CC181" s="260">
        <v>0</v>
      </c>
      <c r="CD181" s="261" t="s">
        <v>511</v>
      </c>
      <c r="CE181" s="261" t="s">
        <v>512</v>
      </c>
      <c r="CF181" s="261" t="s">
        <v>512</v>
      </c>
      <c r="CG181" s="261" t="s">
        <v>512</v>
      </c>
      <c r="CH181" s="262">
        <f t="shared" si="61"/>
        <v>0</v>
      </c>
      <c r="CI181" s="262">
        <f t="shared" si="62"/>
        <v>0</v>
      </c>
      <c r="CJ181" s="262">
        <f t="shared" si="63"/>
        <v>0</v>
      </c>
      <c r="CK181" s="262">
        <f t="shared" si="64"/>
        <v>0</v>
      </c>
      <c r="CL181" s="262">
        <f t="shared" si="65"/>
        <v>0</v>
      </c>
      <c r="CM181" s="262">
        <f t="shared" si="66"/>
        <v>0</v>
      </c>
      <c r="CN181" s="262">
        <f t="shared" si="67"/>
        <v>0</v>
      </c>
      <c r="CO181" s="259"/>
      <c r="CP181" s="263"/>
      <c r="CQ181" s="264"/>
      <c r="CR181" s="264"/>
      <c r="CS181" s="264"/>
      <c r="CT181" s="174" t="str">
        <f t="shared" si="68"/>
        <v>-</v>
      </c>
      <c r="CU181" s="264"/>
      <c r="CV181" s="264"/>
      <c r="CW181" s="264"/>
      <c r="CX181" s="269" t="str">
        <f t="shared" si="69"/>
        <v>-</v>
      </c>
    </row>
    <row r="182" spans="1:102" s="122" customFormat="1" ht="34.5">
      <c r="A182" s="254">
        <v>71</v>
      </c>
      <c r="B182" s="255"/>
      <c r="C182" s="255"/>
      <c r="D182" s="255"/>
      <c r="E182" s="256"/>
      <c r="F182" s="256"/>
      <c r="G182" s="255"/>
      <c r="H182" s="255"/>
      <c r="I182" s="255"/>
      <c r="J182" s="255"/>
      <c r="K182" s="255"/>
      <c r="L182" s="255"/>
      <c r="M182" s="256"/>
      <c r="N182" s="255"/>
      <c r="O182" s="255"/>
      <c r="P182" s="255"/>
      <c r="Q182" s="255"/>
      <c r="R182" s="255"/>
      <c r="S182" s="255"/>
      <c r="T182" s="255"/>
      <c r="U182" s="255"/>
      <c r="V182" s="255"/>
      <c r="W182" s="255"/>
      <c r="X182" s="255"/>
      <c r="Y182" s="255"/>
      <c r="Z182" s="255"/>
      <c r="AA182" s="254"/>
      <c r="AB182" s="255"/>
      <c r="AC182" s="255"/>
      <c r="AD182" s="255"/>
      <c r="AE182" s="254"/>
      <c r="AF182" s="254"/>
      <c r="AG182" s="256"/>
      <c r="AH182" s="255"/>
      <c r="AI182" s="256"/>
      <c r="AJ182" s="257"/>
      <c r="AK182" s="255"/>
      <c r="AL182" s="255"/>
      <c r="AM182" s="255"/>
      <c r="AN182" s="164" t="str">
        <f t="shared" si="59"/>
        <v>-</v>
      </c>
      <c r="AO182" s="255"/>
      <c r="AP182" s="255"/>
      <c r="AQ182" s="255"/>
      <c r="AR182" s="268" t="str">
        <f t="shared" si="60"/>
        <v>-</v>
      </c>
      <c r="AS182" s="255"/>
      <c r="AT182" s="255"/>
      <c r="AU182" s="255"/>
      <c r="AV182" s="255"/>
      <c r="AW182" s="255"/>
      <c r="AX182" s="255"/>
      <c r="AY182" s="255"/>
      <c r="AZ182" s="255"/>
      <c r="BA182" s="255"/>
      <c r="BB182" s="255"/>
      <c r="BC182" s="255"/>
      <c r="BD182" s="255"/>
      <c r="BE182" s="255"/>
      <c r="BF182" s="255"/>
      <c r="BG182" s="255"/>
      <c r="BH182" s="255"/>
      <c r="BI182" s="255"/>
      <c r="BJ182" s="255"/>
      <c r="BK182" s="255"/>
      <c r="BL182" s="255"/>
      <c r="BM182" s="255"/>
      <c r="BN182" s="255"/>
      <c r="BO182" s="255"/>
      <c r="BP182" s="255"/>
      <c r="BQ182" s="255"/>
      <c r="BR182" s="258"/>
      <c r="BS182" s="259"/>
      <c r="BT182" s="255"/>
      <c r="BU182" s="255"/>
      <c r="BV182" s="255"/>
      <c r="BW182" s="255"/>
      <c r="BX182" s="255"/>
      <c r="BY182" s="255"/>
      <c r="BZ182" s="255"/>
      <c r="CA182" s="260" t="e">
        <v>#N/A</v>
      </c>
      <c r="CB182" s="260">
        <v>0</v>
      </c>
      <c r="CC182" s="260">
        <v>0</v>
      </c>
      <c r="CD182" s="261" t="s">
        <v>511</v>
      </c>
      <c r="CE182" s="261" t="s">
        <v>512</v>
      </c>
      <c r="CF182" s="261" t="s">
        <v>512</v>
      </c>
      <c r="CG182" s="261" t="s">
        <v>512</v>
      </c>
      <c r="CH182" s="262">
        <f t="shared" si="61"/>
        <v>0</v>
      </c>
      <c r="CI182" s="262">
        <f t="shared" si="62"/>
        <v>0</v>
      </c>
      <c r="CJ182" s="262">
        <f t="shared" si="63"/>
        <v>0</v>
      </c>
      <c r="CK182" s="262">
        <f t="shared" si="64"/>
        <v>0</v>
      </c>
      <c r="CL182" s="262">
        <f t="shared" si="65"/>
        <v>0</v>
      </c>
      <c r="CM182" s="262">
        <f t="shared" si="66"/>
        <v>0</v>
      </c>
      <c r="CN182" s="262">
        <f t="shared" si="67"/>
        <v>0</v>
      </c>
      <c r="CO182" s="259"/>
      <c r="CP182" s="263"/>
      <c r="CQ182" s="264"/>
      <c r="CR182" s="264"/>
      <c r="CS182" s="264"/>
      <c r="CT182" s="174" t="str">
        <f t="shared" si="68"/>
        <v>-</v>
      </c>
      <c r="CU182" s="264"/>
      <c r="CV182" s="264"/>
      <c r="CW182" s="264"/>
      <c r="CX182" s="269" t="str">
        <f t="shared" si="69"/>
        <v>-</v>
      </c>
    </row>
    <row r="183" spans="1:102" s="122" customFormat="1" ht="34.5">
      <c r="A183" s="254">
        <v>72</v>
      </c>
      <c r="B183" s="255"/>
      <c r="C183" s="255"/>
      <c r="D183" s="255"/>
      <c r="E183" s="256"/>
      <c r="F183" s="256"/>
      <c r="G183" s="255"/>
      <c r="H183" s="255"/>
      <c r="I183" s="255"/>
      <c r="J183" s="255"/>
      <c r="K183" s="255"/>
      <c r="L183" s="255"/>
      <c r="M183" s="256"/>
      <c r="N183" s="255"/>
      <c r="O183" s="255"/>
      <c r="P183" s="255"/>
      <c r="Q183" s="255"/>
      <c r="R183" s="255"/>
      <c r="S183" s="255"/>
      <c r="T183" s="255"/>
      <c r="U183" s="255"/>
      <c r="V183" s="255"/>
      <c r="W183" s="255"/>
      <c r="X183" s="255"/>
      <c r="Y183" s="255"/>
      <c r="Z183" s="255"/>
      <c r="AA183" s="254"/>
      <c r="AB183" s="255"/>
      <c r="AC183" s="255"/>
      <c r="AD183" s="255"/>
      <c r="AE183" s="254"/>
      <c r="AF183" s="254"/>
      <c r="AG183" s="256"/>
      <c r="AH183" s="255"/>
      <c r="AI183" s="256"/>
      <c r="AJ183" s="257"/>
      <c r="AK183" s="255"/>
      <c r="AL183" s="255"/>
      <c r="AM183" s="255"/>
      <c r="AN183" s="164" t="str">
        <f t="shared" si="59"/>
        <v>-</v>
      </c>
      <c r="AO183" s="255"/>
      <c r="AP183" s="255"/>
      <c r="AQ183" s="255"/>
      <c r="AR183" s="268" t="str">
        <f t="shared" si="60"/>
        <v>-</v>
      </c>
      <c r="AS183" s="255"/>
      <c r="AT183" s="255"/>
      <c r="AU183" s="255"/>
      <c r="AV183" s="255"/>
      <c r="AW183" s="255"/>
      <c r="AX183" s="255"/>
      <c r="AY183" s="255"/>
      <c r="AZ183" s="255"/>
      <c r="BA183" s="255"/>
      <c r="BB183" s="255"/>
      <c r="BC183" s="255"/>
      <c r="BD183" s="255"/>
      <c r="BE183" s="255"/>
      <c r="BF183" s="255"/>
      <c r="BG183" s="255"/>
      <c r="BH183" s="255"/>
      <c r="BI183" s="255"/>
      <c r="BJ183" s="255"/>
      <c r="BK183" s="255"/>
      <c r="BL183" s="255"/>
      <c r="BM183" s="255"/>
      <c r="BN183" s="255"/>
      <c r="BO183" s="255"/>
      <c r="BP183" s="255"/>
      <c r="BQ183" s="255"/>
      <c r="BR183" s="258"/>
      <c r="BS183" s="259"/>
      <c r="BT183" s="255"/>
      <c r="BU183" s="255"/>
      <c r="BV183" s="255"/>
      <c r="BW183" s="255"/>
      <c r="BX183" s="255"/>
      <c r="BY183" s="255"/>
      <c r="BZ183" s="255"/>
      <c r="CA183" s="260" t="e">
        <v>#N/A</v>
      </c>
      <c r="CB183" s="260">
        <v>0</v>
      </c>
      <c r="CC183" s="260">
        <v>0</v>
      </c>
      <c r="CD183" s="261" t="s">
        <v>511</v>
      </c>
      <c r="CE183" s="261" t="s">
        <v>512</v>
      </c>
      <c r="CF183" s="261" t="s">
        <v>512</v>
      </c>
      <c r="CG183" s="261" t="s">
        <v>512</v>
      </c>
      <c r="CH183" s="262">
        <f t="shared" si="61"/>
        <v>0</v>
      </c>
      <c r="CI183" s="262">
        <f t="shared" si="62"/>
        <v>0</v>
      </c>
      <c r="CJ183" s="262">
        <f t="shared" si="63"/>
        <v>0</v>
      </c>
      <c r="CK183" s="262">
        <f t="shared" si="64"/>
        <v>0</v>
      </c>
      <c r="CL183" s="262">
        <f t="shared" si="65"/>
        <v>0</v>
      </c>
      <c r="CM183" s="262">
        <f t="shared" si="66"/>
        <v>0</v>
      </c>
      <c r="CN183" s="262">
        <f t="shared" si="67"/>
        <v>0</v>
      </c>
      <c r="CO183" s="259"/>
      <c r="CP183" s="263"/>
      <c r="CQ183" s="264"/>
      <c r="CR183" s="264"/>
      <c r="CS183" s="264"/>
      <c r="CT183" s="174" t="str">
        <f t="shared" si="68"/>
        <v>-</v>
      </c>
      <c r="CU183" s="264"/>
      <c r="CV183" s="264"/>
      <c r="CW183" s="264"/>
      <c r="CX183" s="269" t="str">
        <f t="shared" si="69"/>
        <v>-</v>
      </c>
    </row>
    <row r="184" spans="1:102" s="122" customFormat="1" ht="34.5">
      <c r="A184" s="254">
        <v>73</v>
      </c>
      <c r="B184" s="255"/>
      <c r="C184" s="255"/>
      <c r="D184" s="255"/>
      <c r="E184" s="256"/>
      <c r="F184" s="256"/>
      <c r="G184" s="255"/>
      <c r="H184" s="255"/>
      <c r="I184" s="255"/>
      <c r="J184" s="255"/>
      <c r="K184" s="255"/>
      <c r="L184" s="255"/>
      <c r="M184" s="256"/>
      <c r="N184" s="255"/>
      <c r="O184" s="255"/>
      <c r="P184" s="255"/>
      <c r="Q184" s="255"/>
      <c r="R184" s="255"/>
      <c r="S184" s="255"/>
      <c r="T184" s="255"/>
      <c r="U184" s="255"/>
      <c r="V184" s="255"/>
      <c r="W184" s="255"/>
      <c r="X184" s="255"/>
      <c r="Y184" s="255"/>
      <c r="Z184" s="255"/>
      <c r="AA184" s="254"/>
      <c r="AB184" s="255"/>
      <c r="AC184" s="255"/>
      <c r="AD184" s="255"/>
      <c r="AE184" s="254"/>
      <c r="AF184" s="254"/>
      <c r="AG184" s="256"/>
      <c r="AH184" s="255"/>
      <c r="AI184" s="256"/>
      <c r="AJ184" s="257"/>
      <c r="AK184" s="255"/>
      <c r="AL184" s="255"/>
      <c r="AM184" s="255"/>
      <c r="AN184" s="164" t="str">
        <f t="shared" si="59"/>
        <v>-</v>
      </c>
      <c r="AO184" s="255"/>
      <c r="AP184" s="255"/>
      <c r="AQ184" s="255"/>
      <c r="AR184" s="268" t="str">
        <f t="shared" si="60"/>
        <v>-</v>
      </c>
      <c r="AS184" s="255"/>
      <c r="AT184" s="255"/>
      <c r="AU184" s="255"/>
      <c r="AV184" s="255"/>
      <c r="AW184" s="255"/>
      <c r="AX184" s="255"/>
      <c r="AY184" s="255"/>
      <c r="AZ184" s="255"/>
      <c r="BA184" s="255"/>
      <c r="BB184" s="255"/>
      <c r="BC184" s="255"/>
      <c r="BD184" s="255"/>
      <c r="BE184" s="255"/>
      <c r="BF184" s="255"/>
      <c r="BG184" s="255"/>
      <c r="BH184" s="255"/>
      <c r="BI184" s="255"/>
      <c r="BJ184" s="255"/>
      <c r="BK184" s="255"/>
      <c r="BL184" s="255"/>
      <c r="BM184" s="255"/>
      <c r="BN184" s="255"/>
      <c r="BO184" s="255"/>
      <c r="BP184" s="255"/>
      <c r="BQ184" s="255"/>
      <c r="BR184" s="258"/>
      <c r="BS184" s="259"/>
      <c r="BT184" s="255"/>
      <c r="BU184" s="255"/>
      <c r="BV184" s="255"/>
      <c r="BW184" s="255"/>
      <c r="BX184" s="255"/>
      <c r="BY184" s="255"/>
      <c r="BZ184" s="255"/>
      <c r="CA184" s="260" t="e">
        <v>#N/A</v>
      </c>
      <c r="CB184" s="260">
        <v>0</v>
      </c>
      <c r="CC184" s="260">
        <v>0</v>
      </c>
      <c r="CD184" s="261" t="s">
        <v>511</v>
      </c>
      <c r="CE184" s="261" t="s">
        <v>512</v>
      </c>
      <c r="CF184" s="261" t="s">
        <v>512</v>
      </c>
      <c r="CG184" s="261" t="s">
        <v>512</v>
      </c>
      <c r="CH184" s="262">
        <f t="shared" si="61"/>
        <v>0</v>
      </c>
      <c r="CI184" s="262">
        <f t="shared" si="62"/>
        <v>0</v>
      </c>
      <c r="CJ184" s="262">
        <f t="shared" si="63"/>
        <v>0</v>
      </c>
      <c r="CK184" s="262">
        <f t="shared" si="64"/>
        <v>0</v>
      </c>
      <c r="CL184" s="262">
        <f t="shared" si="65"/>
        <v>0</v>
      </c>
      <c r="CM184" s="262">
        <f t="shared" si="66"/>
        <v>0</v>
      </c>
      <c r="CN184" s="262">
        <f t="shared" si="67"/>
        <v>0</v>
      </c>
      <c r="CO184" s="259"/>
      <c r="CP184" s="263"/>
      <c r="CQ184" s="264"/>
      <c r="CR184" s="264"/>
      <c r="CS184" s="264"/>
      <c r="CT184" s="174" t="str">
        <f t="shared" si="68"/>
        <v>-</v>
      </c>
      <c r="CU184" s="264"/>
      <c r="CV184" s="264"/>
      <c r="CW184" s="264"/>
      <c r="CX184" s="269" t="str">
        <f t="shared" si="69"/>
        <v>-</v>
      </c>
    </row>
    <row r="185" spans="1:102" s="122" customFormat="1" ht="34.5">
      <c r="A185" s="254">
        <v>74</v>
      </c>
      <c r="B185" s="255"/>
      <c r="C185" s="255"/>
      <c r="D185" s="255"/>
      <c r="E185" s="256"/>
      <c r="F185" s="256"/>
      <c r="G185" s="255"/>
      <c r="H185" s="255"/>
      <c r="I185" s="255"/>
      <c r="J185" s="255"/>
      <c r="K185" s="255"/>
      <c r="L185" s="255"/>
      <c r="M185" s="256"/>
      <c r="N185" s="255"/>
      <c r="O185" s="255"/>
      <c r="P185" s="255"/>
      <c r="Q185" s="255"/>
      <c r="R185" s="255"/>
      <c r="S185" s="255"/>
      <c r="T185" s="255"/>
      <c r="U185" s="255"/>
      <c r="V185" s="255"/>
      <c r="W185" s="255"/>
      <c r="X185" s="255"/>
      <c r="Y185" s="255"/>
      <c r="Z185" s="255"/>
      <c r="AA185" s="254"/>
      <c r="AB185" s="255"/>
      <c r="AC185" s="255"/>
      <c r="AD185" s="255"/>
      <c r="AE185" s="254"/>
      <c r="AF185" s="254"/>
      <c r="AG185" s="256"/>
      <c r="AH185" s="255"/>
      <c r="AI185" s="256"/>
      <c r="AJ185" s="257"/>
      <c r="AK185" s="255"/>
      <c r="AL185" s="255"/>
      <c r="AM185" s="255"/>
      <c r="AN185" s="164" t="str">
        <f t="shared" si="59"/>
        <v>-</v>
      </c>
      <c r="AO185" s="255"/>
      <c r="AP185" s="255"/>
      <c r="AQ185" s="255"/>
      <c r="AR185" s="268" t="str">
        <f t="shared" si="60"/>
        <v>-</v>
      </c>
      <c r="AS185" s="255"/>
      <c r="AT185" s="255"/>
      <c r="AU185" s="255"/>
      <c r="AV185" s="255"/>
      <c r="AW185" s="255"/>
      <c r="AX185" s="255"/>
      <c r="AY185" s="255"/>
      <c r="AZ185" s="255"/>
      <c r="BA185" s="255"/>
      <c r="BB185" s="255"/>
      <c r="BC185" s="255"/>
      <c r="BD185" s="255"/>
      <c r="BE185" s="255"/>
      <c r="BF185" s="255"/>
      <c r="BG185" s="255"/>
      <c r="BH185" s="255"/>
      <c r="BI185" s="255"/>
      <c r="BJ185" s="255"/>
      <c r="BK185" s="255"/>
      <c r="BL185" s="255"/>
      <c r="BM185" s="255"/>
      <c r="BN185" s="255"/>
      <c r="BO185" s="255"/>
      <c r="BP185" s="255"/>
      <c r="BQ185" s="255"/>
      <c r="BR185" s="258"/>
      <c r="BS185" s="259"/>
      <c r="BT185" s="255"/>
      <c r="BU185" s="255"/>
      <c r="BV185" s="255"/>
      <c r="BW185" s="255"/>
      <c r="BX185" s="255"/>
      <c r="BY185" s="255"/>
      <c r="BZ185" s="255"/>
      <c r="CA185" s="260" t="e">
        <v>#N/A</v>
      </c>
      <c r="CB185" s="260">
        <v>0</v>
      </c>
      <c r="CC185" s="260">
        <v>0</v>
      </c>
      <c r="CD185" s="261" t="s">
        <v>511</v>
      </c>
      <c r="CE185" s="261" t="s">
        <v>512</v>
      </c>
      <c r="CF185" s="261" t="s">
        <v>512</v>
      </c>
      <c r="CG185" s="261" t="s">
        <v>512</v>
      </c>
      <c r="CH185" s="262">
        <f t="shared" si="61"/>
        <v>0</v>
      </c>
      <c r="CI185" s="262">
        <f t="shared" si="62"/>
        <v>0</v>
      </c>
      <c r="CJ185" s="262">
        <f t="shared" si="63"/>
        <v>0</v>
      </c>
      <c r="CK185" s="262">
        <f t="shared" si="64"/>
        <v>0</v>
      </c>
      <c r="CL185" s="262">
        <f t="shared" si="65"/>
        <v>0</v>
      </c>
      <c r="CM185" s="262">
        <f t="shared" si="66"/>
        <v>0</v>
      </c>
      <c r="CN185" s="262">
        <f t="shared" si="67"/>
        <v>0</v>
      </c>
      <c r="CO185" s="259"/>
      <c r="CP185" s="263"/>
      <c r="CQ185" s="264"/>
      <c r="CR185" s="264"/>
      <c r="CS185" s="264"/>
      <c r="CT185" s="174" t="str">
        <f t="shared" si="68"/>
        <v>-</v>
      </c>
      <c r="CU185" s="264"/>
      <c r="CV185" s="264"/>
      <c r="CW185" s="264"/>
      <c r="CX185" s="269" t="str">
        <f t="shared" si="69"/>
        <v>-</v>
      </c>
    </row>
    <row r="186" spans="1:102" s="122" customFormat="1" ht="34.5">
      <c r="A186" s="254">
        <v>75</v>
      </c>
      <c r="B186" s="255"/>
      <c r="C186" s="255"/>
      <c r="D186" s="255"/>
      <c r="E186" s="256"/>
      <c r="F186" s="256"/>
      <c r="G186" s="255"/>
      <c r="H186" s="255"/>
      <c r="I186" s="255"/>
      <c r="J186" s="255"/>
      <c r="K186" s="255"/>
      <c r="L186" s="255"/>
      <c r="M186" s="256"/>
      <c r="N186" s="255"/>
      <c r="O186" s="255"/>
      <c r="P186" s="255"/>
      <c r="Q186" s="255"/>
      <c r="R186" s="255"/>
      <c r="S186" s="255"/>
      <c r="T186" s="255"/>
      <c r="U186" s="255"/>
      <c r="V186" s="255"/>
      <c r="W186" s="255"/>
      <c r="X186" s="255"/>
      <c r="Y186" s="255"/>
      <c r="Z186" s="255"/>
      <c r="AA186" s="254"/>
      <c r="AB186" s="255"/>
      <c r="AC186" s="255"/>
      <c r="AD186" s="255"/>
      <c r="AE186" s="254"/>
      <c r="AF186" s="254"/>
      <c r="AG186" s="256"/>
      <c r="AH186" s="255"/>
      <c r="AI186" s="256"/>
      <c r="AJ186" s="257"/>
      <c r="AK186" s="255"/>
      <c r="AL186" s="255"/>
      <c r="AM186" s="255"/>
      <c r="AN186" s="164" t="str">
        <f t="shared" si="59"/>
        <v>-</v>
      </c>
      <c r="AO186" s="255"/>
      <c r="AP186" s="255"/>
      <c r="AQ186" s="255"/>
      <c r="AR186" s="268" t="str">
        <f t="shared" si="60"/>
        <v>-</v>
      </c>
      <c r="AS186" s="255"/>
      <c r="AT186" s="255"/>
      <c r="AU186" s="255"/>
      <c r="AV186" s="255"/>
      <c r="AW186" s="255"/>
      <c r="AX186" s="255"/>
      <c r="AY186" s="255"/>
      <c r="AZ186" s="255"/>
      <c r="BA186" s="255"/>
      <c r="BB186" s="255"/>
      <c r="BC186" s="255"/>
      <c r="BD186" s="255"/>
      <c r="BE186" s="255"/>
      <c r="BF186" s="255"/>
      <c r="BG186" s="255"/>
      <c r="BH186" s="255"/>
      <c r="BI186" s="255"/>
      <c r="BJ186" s="255"/>
      <c r="BK186" s="255"/>
      <c r="BL186" s="255"/>
      <c r="BM186" s="255"/>
      <c r="BN186" s="255"/>
      <c r="BO186" s="255"/>
      <c r="BP186" s="255"/>
      <c r="BQ186" s="255"/>
      <c r="BR186" s="258"/>
      <c r="BS186" s="259"/>
      <c r="BT186" s="255"/>
      <c r="BU186" s="255"/>
      <c r="BV186" s="255"/>
      <c r="BW186" s="255"/>
      <c r="BX186" s="255"/>
      <c r="BY186" s="255"/>
      <c r="BZ186" s="255"/>
      <c r="CA186" s="260" t="e">
        <v>#N/A</v>
      </c>
      <c r="CB186" s="260">
        <v>0</v>
      </c>
      <c r="CC186" s="260">
        <v>0</v>
      </c>
      <c r="CD186" s="261" t="s">
        <v>511</v>
      </c>
      <c r="CE186" s="261" t="s">
        <v>512</v>
      </c>
      <c r="CF186" s="261" t="s">
        <v>512</v>
      </c>
      <c r="CG186" s="261" t="s">
        <v>512</v>
      </c>
      <c r="CH186" s="262">
        <f t="shared" si="61"/>
        <v>0</v>
      </c>
      <c r="CI186" s="262">
        <f t="shared" si="62"/>
        <v>0</v>
      </c>
      <c r="CJ186" s="262">
        <f t="shared" si="63"/>
        <v>0</v>
      </c>
      <c r="CK186" s="262">
        <f t="shared" si="64"/>
        <v>0</v>
      </c>
      <c r="CL186" s="262">
        <f t="shared" si="65"/>
        <v>0</v>
      </c>
      <c r="CM186" s="262">
        <f t="shared" si="66"/>
        <v>0</v>
      </c>
      <c r="CN186" s="262">
        <f t="shared" si="67"/>
        <v>0</v>
      </c>
      <c r="CO186" s="259"/>
      <c r="CP186" s="263"/>
      <c r="CQ186" s="264"/>
      <c r="CR186" s="264"/>
      <c r="CS186" s="264"/>
      <c r="CT186" s="174" t="str">
        <f t="shared" si="68"/>
        <v>-</v>
      </c>
      <c r="CU186" s="264"/>
      <c r="CV186" s="264"/>
      <c r="CW186" s="264"/>
      <c r="CX186" s="269" t="str">
        <f t="shared" si="69"/>
        <v>-</v>
      </c>
    </row>
    <row r="187" spans="1:102" s="122" customFormat="1" ht="34.5">
      <c r="A187" s="254">
        <v>76</v>
      </c>
      <c r="B187" s="255"/>
      <c r="C187" s="255"/>
      <c r="D187" s="255"/>
      <c r="E187" s="256"/>
      <c r="F187" s="256"/>
      <c r="G187" s="255"/>
      <c r="H187" s="255"/>
      <c r="I187" s="255"/>
      <c r="J187" s="255"/>
      <c r="K187" s="255"/>
      <c r="L187" s="255"/>
      <c r="M187" s="256"/>
      <c r="N187" s="255"/>
      <c r="O187" s="255"/>
      <c r="P187" s="255"/>
      <c r="Q187" s="255"/>
      <c r="R187" s="255"/>
      <c r="S187" s="255"/>
      <c r="T187" s="255"/>
      <c r="U187" s="255"/>
      <c r="V187" s="255"/>
      <c r="W187" s="255"/>
      <c r="X187" s="255"/>
      <c r="Y187" s="255"/>
      <c r="Z187" s="255"/>
      <c r="AA187" s="254"/>
      <c r="AB187" s="255"/>
      <c r="AC187" s="255"/>
      <c r="AD187" s="255"/>
      <c r="AE187" s="254"/>
      <c r="AF187" s="254"/>
      <c r="AG187" s="256"/>
      <c r="AH187" s="255"/>
      <c r="AI187" s="256"/>
      <c r="AJ187" s="257"/>
      <c r="AK187" s="255"/>
      <c r="AL187" s="255"/>
      <c r="AM187" s="255"/>
      <c r="AN187" s="164" t="str">
        <f t="shared" si="59"/>
        <v>-</v>
      </c>
      <c r="AO187" s="255"/>
      <c r="AP187" s="255"/>
      <c r="AQ187" s="255"/>
      <c r="AR187" s="268" t="str">
        <f t="shared" si="60"/>
        <v>-</v>
      </c>
      <c r="AS187" s="255"/>
      <c r="AT187" s="255"/>
      <c r="AU187" s="255"/>
      <c r="AV187" s="255"/>
      <c r="AW187" s="255"/>
      <c r="AX187" s="255"/>
      <c r="AY187" s="255"/>
      <c r="AZ187" s="255"/>
      <c r="BA187" s="255"/>
      <c r="BB187" s="255"/>
      <c r="BC187" s="255"/>
      <c r="BD187" s="255"/>
      <c r="BE187" s="255"/>
      <c r="BF187" s="255"/>
      <c r="BG187" s="255"/>
      <c r="BH187" s="255"/>
      <c r="BI187" s="255"/>
      <c r="BJ187" s="255"/>
      <c r="BK187" s="255"/>
      <c r="BL187" s="255"/>
      <c r="BM187" s="255"/>
      <c r="BN187" s="255"/>
      <c r="BO187" s="255"/>
      <c r="BP187" s="255"/>
      <c r="BQ187" s="255"/>
      <c r="BR187" s="258"/>
      <c r="BS187" s="259"/>
      <c r="BT187" s="255"/>
      <c r="BU187" s="255"/>
      <c r="BV187" s="255"/>
      <c r="BW187" s="255"/>
      <c r="BX187" s="255"/>
      <c r="BY187" s="255"/>
      <c r="BZ187" s="255"/>
      <c r="CA187" s="260" t="e">
        <v>#N/A</v>
      </c>
      <c r="CB187" s="260">
        <v>0</v>
      </c>
      <c r="CC187" s="260">
        <v>0</v>
      </c>
      <c r="CD187" s="261" t="s">
        <v>511</v>
      </c>
      <c r="CE187" s="261" t="s">
        <v>512</v>
      </c>
      <c r="CF187" s="261" t="s">
        <v>512</v>
      </c>
      <c r="CG187" s="261" t="s">
        <v>512</v>
      </c>
      <c r="CH187" s="262">
        <f t="shared" si="61"/>
        <v>0</v>
      </c>
      <c r="CI187" s="262">
        <f t="shared" si="62"/>
        <v>0</v>
      </c>
      <c r="CJ187" s="262">
        <f t="shared" si="63"/>
        <v>0</v>
      </c>
      <c r="CK187" s="262">
        <f t="shared" si="64"/>
        <v>0</v>
      </c>
      <c r="CL187" s="262">
        <f t="shared" si="65"/>
        <v>0</v>
      </c>
      <c r="CM187" s="262">
        <f t="shared" si="66"/>
        <v>0</v>
      </c>
      <c r="CN187" s="262">
        <f t="shared" si="67"/>
        <v>0</v>
      </c>
      <c r="CO187" s="259"/>
      <c r="CP187" s="263"/>
      <c r="CQ187" s="264"/>
      <c r="CR187" s="264"/>
      <c r="CS187" s="264"/>
      <c r="CT187" s="174" t="str">
        <f t="shared" si="68"/>
        <v>-</v>
      </c>
      <c r="CU187" s="264"/>
      <c r="CV187" s="264"/>
      <c r="CW187" s="264"/>
      <c r="CX187" s="269" t="str">
        <f t="shared" si="69"/>
        <v>-</v>
      </c>
    </row>
    <row r="188" spans="1:102" s="122" customFormat="1" ht="34.5">
      <c r="A188" s="254">
        <v>77</v>
      </c>
      <c r="B188" s="255"/>
      <c r="C188" s="255"/>
      <c r="D188" s="255"/>
      <c r="E188" s="256"/>
      <c r="F188" s="256"/>
      <c r="G188" s="255"/>
      <c r="H188" s="255"/>
      <c r="I188" s="255"/>
      <c r="J188" s="255"/>
      <c r="K188" s="255"/>
      <c r="L188" s="255"/>
      <c r="M188" s="256"/>
      <c r="N188" s="255"/>
      <c r="O188" s="255"/>
      <c r="P188" s="255"/>
      <c r="Q188" s="255"/>
      <c r="R188" s="255"/>
      <c r="S188" s="255"/>
      <c r="T188" s="255"/>
      <c r="U188" s="255"/>
      <c r="V188" s="255"/>
      <c r="W188" s="255"/>
      <c r="X188" s="255"/>
      <c r="Y188" s="255"/>
      <c r="Z188" s="255"/>
      <c r="AA188" s="254"/>
      <c r="AB188" s="255"/>
      <c r="AC188" s="255"/>
      <c r="AD188" s="255"/>
      <c r="AE188" s="254"/>
      <c r="AF188" s="254"/>
      <c r="AG188" s="256"/>
      <c r="AH188" s="255"/>
      <c r="AI188" s="256"/>
      <c r="AJ188" s="257"/>
      <c r="AK188" s="255"/>
      <c r="AL188" s="255"/>
      <c r="AM188" s="255"/>
      <c r="AN188" s="164" t="str">
        <f t="shared" si="59"/>
        <v>-</v>
      </c>
      <c r="AO188" s="255"/>
      <c r="AP188" s="255"/>
      <c r="AQ188" s="255"/>
      <c r="AR188" s="268" t="str">
        <f t="shared" si="60"/>
        <v>-</v>
      </c>
      <c r="AS188" s="255"/>
      <c r="AT188" s="255"/>
      <c r="AU188" s="255"/>
      <c r="AV188" s="255"/>
      <c r="AW188" s="255"/>
      <c r="AX188" s="255"/>
      <c r="AY188" s="255"/>
      <c r="AZ188" s="255"/>
      <c r="BA188" s="255"/>
      <c r="BB188" s="255"/>
      <c r="BC188" s="255"/>
      <c r="BD188" s="255"/>
      <c r="BE188" s="255"/>
      <c r="BF188" s="255"/>
      <c r="BG188" s="255"/>
      <c r="BH188" s="255"/>
      <c r="BI188" s="255"/>
      <c r="BJ188" s="255"/>
      <c r="BK188" s="255"/>
      <c r="BL188" s="255"/>
      <c r="BM188" s="255"/>
      <c r="BN188" s="255"/>
      <c r="BO188" s="255"/>
      <c r="BP188" s="255"/>
      <c r="BQ188" s="255"/>
      <c r="BR188" s="258"/>
      <c r="BS188" s="259"/>
      <c r="BT188" s="255"/>
      <c r="BU188" s="255"/>
      <c r="BV188" s="255"/>
      <c r="BW188" s="255"/>
      <c r="BX188" s="255"/>
      <c r="BY188" s="255"/>
      <c r="BZ188" s="255"/>
      <c r="CA188" s="260" t="e">
        <v>#N/A</v>
      </c>
      <c r="CB188" s="260">
        <v>0</v>
      </c>
      <c r="CC188" s="260">
        <v>0</v>
      </c>
      <c r="CD188" s="261" t="s">
        <v>511</v>
      </c>
      <c r="CE188" s="261" t="s">
        <v>512</v>
      </c>
      <c r="CF188" s="261" t="s">
        <v>512</v>
      </c>
      <c r="CG188" s="261" t="s">
        <v>512</v>
      </c>
      <c r="CH188" s="262">
        <f t="shared" si="61"/>
        <v>0</v>
      </c>
      <c r="CI188" s="262">
        <f t="shared" si="62"/>
        <v>0</v>
      </c>
      <c r="CJ188" s="262">
        <f t="shared" si="63"/>
        <v>0</v>
      </c>
      <c r="CK188" s="262">
        <f t="shared" si="64"/>
        <v>0</v>
      </c>
      <c r="CL188" s="262">
        <f t="shared" si="65"/>
        <v>0</v>
      </c>
      <c r="CM188" s="262">
        <f t="shared" si="66"/>
        <v>0</v>
      </c>
      <c r="CN188" s="262">
        <f t="shared" si="67"/>
        <v>0</v>
      </c>
      <c r="CO188" s="259"/>
      <c r="CP188" s="263"/>
      <c r="CQ188" s="264"/>
      <c r="CR188" s="264"/>
      <c r="CS188" s="264"/>
      <c r="CT188" s="174" t="str">
        <f t="shared" si="68"/>
        <v>-</v>
      </c>
      <c r="CU188" s="264"/>
      <c r="CV188" s="264"/>
      <c r="CW188" s="264"/>
      <c r="CX188" s="269" t="str">
        <f t="shared" si="69"/>
        <v>-</v>
      </c>
    </row>
    <row r="189" spans="1:102" s="122" customFormat="1" ht="34.5">
      <c r="A189" s="254">
        <v>78</v>
      </c>
      <c r="B189" s="255"/>
      <c r="C189" s="255"/>
      <c r="D189" s="255"/>
      <c r="E189" s="256"/>
      <c r="F189" s="256"/>
      <c r="G189" s="255"/>
      <c r="H189" s="255"/>
      <c r="I189" s="255"/>
      <c r="J189" s="255"/>
      <c r="K189" s="255"/>
      <c r="L189" s="255"/>
      <c r="M189" s="256"/>
      <c r="N189" s="255"/>
      <c r="O189" s="255"/>
      <c r="P189" s="255"/>
      <c r="Q189" s="255"/>
      <c r="R189" s="255"/>
      <c r="S189" s="255"/>
      <c r="T189" s="255"/>
      <c r="U189" s="255"/>
      <c r="V189" s="255"/>
      <c r="W189" s="255"/>
      <c r="X189" s="255"/>
      <c r="Y189" s="255"/>
      <c r="Z189" s="255"/>
      <c r="AA189" s="254"/>
      <c r="AB189" s="255"/>
      <c r="AC189" s="255"/>
      <c r="AD189" s="255"/>
      <c r="AE189" s="254"/>
      <c r="AF189" s="254"/>
      <c r="AG189" s="256"/>
      <c r="AH189" s="255"/>
      <c r="AI189" s="256"/>
      <c r="AJ189" s="257"/>
      <c r="AK189" s="255"/>
      <c r="AL189" s="255"/>
      <c r="AM189" s="255"/>
      <c r="AN189" s="164" t="str">
        <f t="shared" si="59"/>
        <v>-</v>
      </c>
      <c r="AO189" s="255"/>
      <c r="AP189" s="255"/>
      <c r="AQ189" s="255"/>
      <c r="AR189" s="268" t="str">
        <f t="shared" si="60"/>
        <v>-</v>
      </c>
      <c r="AS189" s="255"/>
      <c r="AT189" s="255"/>
      <c r="AU189" s="255"/>
      <c r="AV189" s="255"/>
      <c r="AW189" s="255"/>
      <c r="AX189" s="255"/>
      <c r="AY189" s="255"/>
      <c r="AZ189" s="255"/>
      <c r="BA189" s="255"/>
      <c r="BB189" s="255"/>
      <c r="BC189" s="255"/>
      <c r="BD189" s="255"/>
      <c r="BE189" s="255"/>
      <c r="BF189" s="255"/>
      <c r="BG189" s="255"/>
      <c r="BH189" s="255"/>
      <c r="BI189" s="255"/>
      <c r="BJ189" s="255"/>
      <c r="BK189" s="255"/>
      <c r="BL189" s="255"/>
      <c r="BM189" s="255"/>
      <c r="BN189" s="255"/>
      <c r="BO189" s="255"/>
      <c r="BP189" s="255"/>
      <c r="BQ189" s="255"/>
      <c r="BR189" s="258"/>
      <c r="BS189" s="259"/>
      <c r="BT189" s="255"/>
      <c r="BU189" s="255"/>
      <c r="BV189" s="255"/>
      <c r="BW189" s="255"/>
      <c r="BX189" s="255"/>
      <c r="BY189" s="255"/>
      <c r="BZ189" s="255"/>
      <c r="CA189" s="260" t="e">
        <v>#N/A</v>
      </c>
      <c r="CB189" s="260">
        <v>0</v>
      </c>
      <c r="CC189" s="260">
        <v>0</v>
      </c>
      <c r="CD189" s="261" t="s">
        <v>511</v>
      </c>
      <c r="CE189" s="261" t="s">
        <v>512</v>
      </c>
      <c r="CF189" s="261" t="s">
        <v>512</v>
      </c>
      <c r="CG189" s="261" t="s">
        <v>512</v>
      </c>
      <c r="CH189" s="262">
        <f t="shared" si="61"/>
        <v>0</v>
      </c>
      <c r="CI189" s="262">
        <f t="shared" si="62"/>
        <v>0</v>
      </c>
      <c r="CJ189" s="262">
        <f t="shared" si="63"/>
        <v>0</v>
      </c>
      <c r="CK189" s="262">
        <f t="shared" si="64"/>
        <v>0</v>
      </c>
      <c r="CL189" s="262">
        <f t="shared" si="65"/>
        <v>0</v>
      </c>
      <c r="CM189" s="262">
        <f t="shared" si="66"/>
        <v>0</v>
      </c>
      <c r="CN189" s="262">
        <f t="shared" si="67"/>
        <v>0</v>
      </c>
      <c r="CO189" s="259"/>
      <c r="CP189" s="263"/>
      <c r="CQ189" s="264"/>
      <c r="CR189" s="264"/>
      <c r="CS189" s="264"/>
      <c r="CT189" s="174" t="str">
        <f t="shared" si="68"/>
        <v>-</v>
      </c>
      <c r="CU189" s="264"/>
      <c r="CV189" s="264"/>
      <c r="CW189" s="264"/>
      <c r="CX189" s="269" t="str">
        <f t="shared" si="69"/>
        <v>-</v>
      </c>
    </row>
    <row r="190" spans="1:102" s="122" customFormat="1" ht="34.5">
      <c r="A190" s="254"/>
      <c r="B190" s="255"/>
      <c r="C190" s="255"/>
      <c r="D190" s="255"/>
      <c r="E190" s="256"/>
      <c r="F190" s="256"/>
      <c r="G190" s="255"/>
      <c r="H190" s="255"/>
      <c r="I190" s="255"/>
      <c r="J190" s="255"/>
      <c r="K190" s="255"/>
      <c r="L190" s="255"/>
      <c r="M190" s="256"/>
      <c r="N190" s="255"/>
      <c r="O190" s="255"/>
      <c r="P190" s="255"/>
      <c r="Q190" s="255"/>
      <c r="R190" s="255"/>
      <c r="S190" s="255"/>
      <c r="T190" s="255"/>
      <c r="U190" s="255"/>
      <c r="V190" s="255"/>
      <c r="W190" s="255"/>
      <c r="X190" s="255"/>
      <c r="Y190" s="255"/>
      <c r="Z190" s="255"/>
      <c r="AA190" s="254"/>
      <c r="AB190" s="255"/>
      <c r="AC190" s="255"/>
      <c r="AD190" s="255"/>
      <c r="AE190" s="254"/>
      <c r="AF190" s="254"/>
      <c r="AG190" s="256"/>
      <c r="AH190" s="255"/>
      <c r="AI190" s="256"/>
      <c r="AJ190" s="257"/>
      <c r="AK190" s="255"/>
      <c r="AL190" s="255"/>
      <c r="AM190" s="255"/>
      <c r="AN190" s="164" t="str">
        <f t="shared" si="59"/>
        <v>-</v>
      </c>
      <c r="AO190" s="255"/>
      <c r="AP190" s="255"/>
      <c r="AQ190" s="255"/>
      <c r="AR190" s="268" t="str">
        <f t="shared" si="60"/>
        <v>-</v>
      </c>
      <c r="AS190" s="255"/>
      <c r="AT190" s="255"/>
      <c r="AU190" s="255"/>
      <c r="AV190" s="255"/>
      <c r="AW190" s="255"/>
      <c r="AX190" s="255"/>
      <c r="AY190" s="255"/>
      <c r="AZ190" s="255"/>
      <c r="BA190" s="255"/>
      <c r="BB190" s="255"/>
      <c r="BC190" s="255"/>
      <c r="BD190" s="255"/>
      <c r="BE190" s="255"/>
      <c r="BF190" s="255"/>
      <c r="BG190" s="255"/>
      <c r="BH190" s="255"/>
      <c r="BI190" s="255"/>
      <c r="BJ190" s="255"/>
      <c r="BK190" s="255"/>
      <c r="BL190" s="255"/>
      <c r="BM190" s="255"/>
      <c r="BN190" s="255"/>
      <c r="BO190" s="255"/>
      <c r="BP190" s="255"/>
      <c r="BQ190" s="255"/>
      <c r="BR190" s="258"/>
      <c r="BS190" s="259"/>
      <c r="BT190" s="255"/>
      <c r="BU190" s="255"/>
      <c r="BV190" s="255"/>
      <c r="BW190" s="255"/>
      <c r="BX190" s="255"/>
      <c r="BY190" s="255"/>
      <c r="BZ190" s="255"/>
      <c r="CA190" s="260" t="e">
        <v>#N/A</v>
      </c>
      <c r="CB190" s="260">
        <v>0</v>
      </c>
      <c r="CC190" s="260">
        <v>0</v>
      </c>
      <c r="CD190" s="261" t="s">
        <v>511</v>
      </c>
      <c r="CE190" s="261" t="s">
        <v>512</v>
      </c>
      <c r="CF190" s="261" t="s">
        <v>512</v>
      </c>
      <c r="CG190" s="261" t="s">
        <v>512</v>
      </c>
      <c r="CH190" s="262">
        <f t="shared" si="61"/>
        <v>0</v>
      </c>
      <c r="CI190" s="262">
        <f t="shared" si="62"/>
        <v>0</v>
      </c>
      <c r="CJ190" s="262">
        <f t="shared" si="63"/>
        <v>0</v>
      </c>
      <c r="CK190" s="262">
        <f t="shared" si="64"/>
        <v>0</v>
      </c>
      <c r="CL190" s="262">
        <f t="shared" si="65"/>
        <v>0</v>
      </c>
      <c r="CM190" s="262">
        <f t="shared" si="66"/>
        <v>0</v>
      </c>
      <c r="CN190" s="262">
        <f t="shared" si="67"/>
        <v>0</v>
      </c>
      <c r="CO190" s="259"/>
      <c r="CP190" s="263"/>
      <c r="CQ190" s="264"/>
      <c r="CR190" s="264"/>
      <c r="CS190" s="264"/>
      <c r="CT190" s="174" t="str">
        <f t="shared" si="68"/>
        <v>-</v>
      </c>
      <c r="CU190" s="264"/>
      <c r="CV190" s="264"/>
      <c r="CW190" s="264"/>
      <c r="CX190" s="269" t="str">
        <f t="shared" si="69"/>
        <v>-</v>
      </c>
    </row>
    <row r="191" spans="1:102" s="122" customFormat="1" ht="34.5">
      <c r="A191" s="254"/>
      <c r="B191" s="255"/>
      <c r="C191" s="255"/>
      <c r="D191" s="255"/>
      <c r="E191" s="256"/>
      <c r="F191" s="256"/>
      <c r="G191" s="255"/>
      <c r="H191" s="255"/>
      <c r="I191" s="255"/>
      <c r="J191" s="255"/>
      <c r="K191" s="255"/>
      <c r="L191" s="255"/>
      <c r="M191" s="256"/>
      <c r="N191" s="255"/>
      <c r="O191" s="255"/>
      <c r="P191" s="255"/>
      <c r="Q191" s="255"/>
      <c r="R191" s="255"/>
      <c r="S191" s="255"/>
      <c r="T191" s="255"/>
      <c r="U191" s="255"/>
      <c r="V191" s="255"/>
      <c r="W191" s="255"/>
      <c r="X191" s="255"/>
      <c r="Y191" s="255"/>
      <c r="Z191" s="255"/>
      <c r="AA191" s="254"/>
      <c r="AB191" s="255"/>
      <c r="AC191" s="255"/>
      <c r="AD191" s="255"/>
      <c r="AE191" s="254"/>
      <c r="AF191" s="254"/>
      <c r="AG191" s="256"/>
      <c r="AH191" s="255"/>
      <c r="AI191" s="256"/>
      <c r="AJ191" s="257"/>
      <c r="AK191" s="255"/>
      <c r="AL191" s="255"/>
      <c r="AM191" s="255"/>
      <c r="AN191" s="164" t="str">
        <f t="shared" si="59"/>
        <v>-</v>
      </c>
      <c r="AO191" s="255"/>
      <c r="AP191" s="255"/>
      <c r="AQ191" s="255"/>
      <c r="AR191" s="268" t="str">
        <f t="shared" si="60"/>
        <v>-</v>
      </c>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8"/>
      <c r="BS191" s="259"/>
      <c r="BT191" s="255"/>
      <c r="BU191" s="255"/>
      <c r="BV191" s="255"/>
      <c r="BW191" s="255"/>
      <c r="BX191" s="255"/>
      <c r="BY191" s="255"/>
      <c r="BZ191" s="255"/>
      <c r="CA191" s="260" t="e">
        <v>#N/A</v>
      </c>
      <c r="CB191" s="260">
        <v>0</v>
      </c>
      <c r="CC191" s="260">
        <v>0</v>
      </c>
      <c r="CD191" s="261" t="s">
        <v>511</v>
      </c>
      <c r="CE191" s="261" t="s">
        <v>512</v>
      </c>
      <c r="CF191" s="261" t="s">
        <v>512</v>
      </c>
      <c r="CG191" s="261" t="s">
        <v>512</v>
      </c>
      <c r="CH191" s="262">
        <f t="shared" si="61"/>
        <v>0</v>
      </c>
      <c r="CI191" s="262">
        <f t="shared" si="62"/>
        <v>0</v>
      </c>
      <c r="CJ191" s="262">
        <f t="shared" si="63"/>
        <v>0</v>
      </c>
      <c r="CK191" s="262">
        <f t="shared" si="64"/>
        <v>0</v>
      </c>
      <c r="CL191" s="262">
        <f t="shared" si="65"/>
        <v>0</v>
      </c>
      <c r="CM191" s="262">
        <f t="shared" si="66"/>
        <v>0</v>
      </c>
      <c r="CN191" s="262">
        <f t="shared" si="67"/>
        <v>0</v>
      </c>
      <c r="CO191" s="259"/>
      <c r="CP191" s="263"/>
      <c r="CQ191" s="264"/>
      <c r="CR191" s="264"/>
      <c r="CS191" s="264"/>
      <c r="CT191" s="174" t="str">
        <f t="shared" si="68"/>
        <v>-</v>
      </c>
      <c r="CU191" s="264"/>
      <c r="CV191" s="264"/>
      <c r="CW191" s="264"/>
      <c r="CX191" s="269" t="str">
        <f t="shared" si="69"/>
        <v>-</v>
      </c>
    </row>
    <row r="192" spans="1:102" s="122" customFormat="1" ht="34.5">
      <c r="A192" s="254"/>
      <c r="B192" s="255"/>
      <c r="C192" s="255"/>
      <c r="D192" s="255"/>
      <c r="E192" s="256"/>
      <c r="F192" s="256"/>
      <c r="G192" s="255"/>
      <c r="H192" s="255"/>
      <c r="I192" s="255"/>
      <c r="J192" s="255"/>
      <c r="K192" s="255"/>
      <c r="L192" s="255"/>
      <c r="M192" s="256"/>
      <c r="N192" s="255"/>
      <c r="O192" s="255"/>
      <c r="P192" s="255"/>
      <c r="Q192" s="255"/>
      <c r="R192" s="255"/>
      <c r="S192" s="255"/>
      <c r="T192" s="255"/>
      <c r="U192" s="255"/>
      <c r="V192" s="255"/>
      <c r="W192" s="255"/>
      <c r="X192" s="255"/>
      <c r="Y192" s="255"/>
      <c r="Z192" s="255"/>
      <c r="AA192" s="254"/>
      <c r="AB192" s="255"/>
      <c r="AC192" s="255"/>
      <c r="AD192" s="255"/>
      <c r="AE192" s="254"/>
      <c r="AF192" s="254"/>
      <c r="AG192" s="256"/>
      <c r="AH192" s="255"/>
      <c r="AI192" s="256"/>
      <c r="AJ192" s="257"/>
      <c r="AK192" s="255"/>
      <c r="AL192" s="255"/>
      <c r="AM192" s="255"/>
      <c r="AN192" s="164" t="str">
        <f t="shared" si="59"/>
        <v>-</v>
      </c>
      <c r="AO192" s="255"/>
      <c r="AP192" s="255"/>
      <c r="AQ192" s="255"/>
      <c r="AR192" s="268" t="str">
        <f t="shared" si="60"/>
        <v>-</v>
      </c>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8"/>
      <c r="BS192" s="259"/>
      <c r="BT192" s="255"/>
      <c r="BU192" s="255"/>
      <c r="BV192" s="255"/>
      <c r="BW192" s="255"/>
      <c r="BX192" s="255"/>
      <c r="BY192" s="255"/>
      <c r="BZ192" s="255"/>
      <c r="CA192" s="260" t="e">
        <v>#N/A</v>
      </c>
      <c r="CB192" s="260">
        <v>0</v>
      </c>
      <c r="CC192" s="260">
        <v>0</v>
      </c>
      <c r="CD192" s="261" t="s">
        <v>511</v>
      </c>
      <c r="CE192" s="261" t="s">
        <v>512</v>
      </c>
      <c r="CF192" s="261" t="s">
        <v>512</v>
      </c>
      <c r="CG192" s="261" t="s">
        <v>512</v>
      </c>
      <c r="CH192" s="262">
        <f t="shared" si="61"/>
        <v>0</v>
      </c>
      <c r="CI192" s="262">
        <f t="shared" si="62"/>
        <v>0</v>
      </c>
      <c r="CJ192" s="262">
        <f t="shared" si="63"/>
        <v>0</v>
      </c>
      <c r="CK192" s="262">
        <f t="shared" si="64"/>
        <v>0</v>
      </c>
      <c r="CL192" s="262">
        <f t="shared" si="65"/>
        <v>0</v>
      </c>
      <c r="CM192" s="262">
        <f t="shared" si="66"/>
        <v>0</v>
      </c>
      <c r="CN192" s="262">
        <f t="shared" si="67"/>
        <v>0</v>
      </c>
      <c r="CO192" s="259"/>
      <c r="CP192" s="263"/>
      <c r="CQ192" s="264"/>
      <c r="CR192" s="264"/>
      <c r="CS192" s="264"/>
      <c r="CT192" s="174" t="str">
        <f t="shared" si="68"/>
        <v>-</v>
      </c>
      <c r="CU192" s="264"/>
      <c r="CV192" s="264"/>
      <c r="CW192" s="264"/>
      <c r="CX192" s="269" t="str">
        <f t="shared" si="69"/>
        <v>-</v>
      </c>
    </row>
    <row r="193" spans="1:102" s="122" customFormat="1" ht="34.5">
      <c r="A193" s="254"/>
      <c r="B193" s="255"/>
      <c r="C193" s="255"/>
      <c r="D193" s="255"/>
      <c r="E193" s="256"/>
      <c r="F193" s="256"/>
      <c r="G193" s="255"/>
      <c r="H193" s="255"/>
      <c r="I193" s="255"/>
      <c r="J193" s="255"/>
      <c r="K193" s="255"/>
      <c r="L193" s="255"/>
      <c r="M193" s="256"/>
      <c r="N193" s="255"/>
      <c r="O193" s="255"/>
      <c r="P193" s="255"/>
      <c r="Q193" s="255"/>
      <c r="R193" s="255"/>
      <c r="S193" s="255"/>
      <c r="T193" s="255"/>
      <c r="U193" s="255"/>
      <c r="V193" s="255"/>
      <c r="W193" s="255"/>
      <c r="X193" s="255"/>
      <c r="Y193" s="255"/>
      <c r="Z193" s="255"/>
      <c r="AA193" s="254"/>
      <c r="AB193" s="255"/>
      <c r="AC193" s="255"/>
      <c r="AD193" s="255"/>
      <c r="AE193" s="254"/>
      <c r="AF193" s="254"/>
      <c r="AG193" s="256"/>
      <c r="AH193" s="255"/>
      <c r="AI193" s="256"/>
      <c r="AJ193" s="257"/>
      <c r="AK193" s="255"/>
      <c r="AL193" s="255"/>
      <c r="AM193" s="255"/>
      <c r="AN193" s="164" t="str">
        <f t="shared" si="59"/>
        <v>-</v>
      </c>
      <c r="AO193" s="255"/>
      <c r="AP193" s="255"/>
      <c r="AQ193" s="255"/>
      <c r="AR193" s="268" t="str">
        <f t="shared" si="60"/>
        <v>-</v>
      </c>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8"/>
      <c r="BS193" s="259"/>
      <c r="BT193" s="255"/>
      <c r="BU193" s="255"/>
      <c r="BV193" s="255"/>
      <c r="BW193" s="255"/>
      <c r="BX193" s="255"/>
      <c r="BY193" s="255"/>
      <c r="BZ193" s="255"/>
      <c r="CA193" s="260" t="e">
        <v>#N/A</v>
      </c>
      <c r="CB193" s="260">
        <v>0</v>
      </c>
      <c r="CC193" s="260">
        <v>0</v>
      </c>
      <c r="CD193" s="261" t="s">
        <v>511</v>
      </c>
      <c r="CE193" s="261" t="s">
        <v>512</v>
      </c>
      <c r="CF193" s="261" t="s">
        <v>512</v>
      </c>
      <c r="CG193" s="261" t="s">
        <v>512</v>
      </c>
      <c r="CH193" s="262">
        <f t="shared" si="61"/>
        <v>0</v>
      </c>
      <c r="CI193" s="262">
        <f t="shared" si="62"/>
        <v>0</v>
      </c>
      <c r="CJ193" s="262">
        <f t="shared" si="63"/>
        <v>0</v>
      </c>
      <c r="CK193" s="262">
        <f t="shared" si="64"/>
        <v>0</v>
      </c>
      <c r="CL193" s="262">
        <f t="shared" si="65"/>
        <v>0</v>
      </c>
      <c r="CM193" s="262">
        <f t="shared" si="66"/>
        <v>0</v>
      </c>
      <c r="CN193" s="262">
        <f t="shared" si="67"/>
        <v>0</v>
      </c>
      <c r="CO193" s="259"/>
      <c r="CP193" s="263"/>
      <c r="CQ193" s="264"/>
      <c r="CR193" s="264"/>
      <c r="CS193" s="264"/>
      <c r="CT193" s="174" t="str">
        <f t="shared" si="68"/>
        <v>-</v>
      </c>
      <c r="CU193" s="264"/>
      <c r="CV193" s="264"/>
      <c r="CW193" s="264"/>
      <c r="CX193" s="269" t="str">
        <f t="shared" si="69"/>
        <v>-</v>
      </c>
    </row>
    <row r="194" spans="1:102" s="122" customFormat="1" ht="34.5">
      <c r="A194" s="254"/>
      <c r="B194" s="255"/>
      <c r="C194" s="255"/>
      <c r="D194" s="255"/>
      <c r="E194" s="256"/>
      <c r="F194" s="256"/>
      <c r="G194" s="255"/>
      <c r="H194" s="255"/>
      <c r="I194" s="255"/>
      <c r="J194" s="255"/>
      <c r="K194" s="255"/>
      <c r="L194" s="255"/>
      <c r="M194" s="256"/>
      <c r="N194" s="255"/>
      <c r="O194" s="255"/>
      <c r="P194" s="255"/>
      <c r="Q194" s="255"/>
      <c r="R194" s="255"/>
      <c r="S194" s="255"/>
      <c r="T194" s="255"/>
      <c r="U194" s="255"/>
      <c r="V194" s="255"/>
      <c r="W194" s="255"/>
      <c r="X194" s="255"/>
      <c r="Y194" s="255"/>
      <c r="Z194" s="255"/>
      <c r="AA194" s="254"/>
      <c r="AB194" s="255"/>
      <c r="AC194" s="255"/>
      <c r="AD194" s="255"/>
      <c r="AE194" s="254"/>
      <c r="AF194" s="254"/>
      <c r="AG194" s="256"/>
      <c r="AH194" s="255"/>
      <c r="AI194" s="256"/>
      <c r="AJ194" s="257"/>
      <c r="AK194" s="255"/>
      <c r="AL194" s="255"/>
      <c r="AM194" s="255"/>
      <c r="AN194" s="164" t="str">
        <f t="shared" si="59"/>
        <v>-</v>
      </c>
      <c r="AO194" s="255"/>
      <c r="AP194" s="255"/>
      <c r="AQ194" s="255"/>
      <c r="AR194" s="268" t="str">
        <f t="shared" si="60"/>
        <v>-</v>
      </c>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8"/>
      <c r="BS194" s="259"/>
      <c r="BT194" s="255"/>
      <c r="BU194" s="255"/>
      <c r="BV194" s="255"/>
      <c r="BW194" s="255"/>
      <c r="BX194" s="255"/>
      <c r="BY194" s="255"/>
      <c r="BZ194" s="255"/>
      <c r="CA194" s="260" t="e">
        <v>#N/A</v>
      </c>
      <c r="CB194" s="260">
        <v>0</v>
      </c>
      <c r="CC194" s="260">
        <v>0</v>
      </c>
      <c r="CD194" s="261" t="s">
        <v>511</v>
      </c>
      <c r="CE194" s="261" t="s">
        <v>512</v>
      </c>
      <c r="CF194" s="261" t="s">
        <v>512</v>
      </c>
      <c r="CG194" s="261" t="s">
        <v>512</v>
      </c>
      <c r="CH194" s="262">
        <f t="shared" si="61"/>
        <v>0</v>
      </c>
      <c r="CI194" s="262">
        <f t="shared" si="62"/>
        <v>0</v>
      </c>
      <c r="CJ194" s="262">
        <f t="shared" si="63"/>
        <v>0</v>
      </c>
      <c r="CK194" s="262">
        <f t="shared" si="64"/>
        <v>0</v>
      </c>
      <c r="CL194" s="262">
        <f t="shared" si="65"/>
        <v>0</v>
      </c>
      <c r="CM194" s="262">
        <f t="shared" si="66"/>
        <v>0</v>
      </c>
      <c r="CN194" s="262">
        <f t="shared" si="67"/>
        <v>0</v>
      </c>
      <c r="CO194" s="259"/>
      <c r="CP194" s="263"/>
      <c r="CQ194" s="264"/>
      <c r="CR194" s="264"/>
      <c r="CS194" s="264"/>
      <c r="CT194" s="174" t="str">
        <f t="shared" si="68"/>
        <v>-</v>
      </c>
      <c r="CU194" s="264"/>
      <c r="CV194" s="264"/>
      <c r="CW194" s="264"/>
      <c r="CX194" s="269" t="str">
        <f t="shared" si="69"/>
        <v>-</v>
      </c>
    </row>
    <row r="195" spans="1:102" s="122" customFormat="1" ht="34.5">
      <c r="A195" s="254"/>
      <c r="B195" s="255"/>
      <c r="C195" s="255"/>
      <c r="D195" s="255"/>
      <c r="E195" s="256"/>
      <c r="F195" s="256"/>
      <c r="G195" s="255"/>
      <c r="H195" s="255"/>
      <c r="I195" s="255"/>
      <c r="J195" s="255"/>
      <c r="K195" s="255"/>
      <c r="L195" s="255"/>
      <c r="M195" s="256"/>
      <c r="N195" s="255"/>
      <c r="O195" s="255"/>
      <c r="P195" s="255"/>
      <c r="Q195" s="255"/>
      <c r="R195" s="255"/>
      <c r="S195" s="255"/>
      <c r="T195" s="255"/>
      <c r="U195" s="255"/>
      <c r="V195" s="255"/>
      <c r="W195" s="255"/>
      <c r="X195" s="255"/>
      <c r="Y195" s="255"/>
      <c r="Z195" s="255"/>
      <c r="AA195" s="254"/>
      <c r="AB195" s="255"/>
      <c r="AC195" s="255"/>
      <c r="AD195" s="255"/>
      <c r="AE195" s="254"/>
      <c r="AF195" s="254"/>
      <c r="AG195" s="256"/>
      <c r="AH195" s="255"/>
      <c r="AI195" s="256"/>
      <c r="AJ195" s="257"/>
      <c r="AK195" s="255"/>
      <c r="AL195" s="255"/>
      <c r="AM195" s="255"/>
      <c r="AN195" s="164" t="str">
        <f t="shared" si="59"/>
        <v>-</v>
      </c>
      <c r="AO195" s="255"/>
      <c r="AP195" s="255"/>
      <c r="AQ195" s="255"/>
      <c r="AR195" s="268" t="str">
        <f t="shared" si="60"/>
        <v>-</v>
      </c>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8"/>
      <c r="BS195" s="259"/>
      <c r="BT195" s="255"/>
      <c r="BU195" s="255"/>
      <c r="BV195" s="255"/>
      <c r="BW195" s="255"/>
      <c r="BX195" s="255"/>
      <c r="BY195" s="255"/>
      <c r="BZ195" s="255"/>
      <c r="CA195" s="260" t="e">
        <v>#N/A</v>
      </c>
      <c r="CB195" s="260">
        <v>0</v>
      </c>
      <c r="CC195" s="260">
        <v>0</v>
      </c>
      <c r="CD195" s="261" t="s">
        <v>511</v>
      </c>
      <c r="CE195" s="261" t="s">
        <v>512</v>
      </c>
      <c r="CF195" s="261" t="s">
        <v>512</v>
      </c>
      <c r="CG195" s="261" t="s">
        <v>512</v>
      </c>
      <c r="CH195" s="262">
        <f t="shared" si="61"/>
        <v>0</v>
      </c>
      <c r="CI195" s="262">
        <f t="shared" si="62"/>
        <v>0</v>
      </c>
      <c r="CJ195" s="262">
        <f t="shared" si="63"/>
        <v>0</v>
      </c>
      <c r="CK195" s="262">
        <f t="shared" si="64"/>
        <v>0</v>
      </c>
      <c r="CL195" s="262">
        <f t="shared" si="65"/>
        <v>0</v>
      </c>
      <c r="CM195" s="262">
        <f t="shared" si="66"/>
        <v>0</v>
      </c>
      <c r="CN195" s="262">
        <f t="shared" si="67"/>
        <v>0</v>
      </c>
      <c r="CO195" s="259"/>
      <c r="CP195" s="263"/>
      <c r="CQ195" s="264"/>
      <c r="CR195" s="264"/>
      <c r="CS195" s="264"/>
      <c r="CT195" s="174" t="str">
        <f t="shared" si="68"/>
        <v>-</v>
      </c>
      <c r="CU195" s="264"/>
      <c r="CV195" s="264"/>
      <c r="CW195" s="264"/>
      <c r="CX195" s="269" t="str">
        <f t="shared" si="69"/>
        <v>-</v>
      </c>
    </row>
    <row r="196" spans="1:102" s="122" customFormat="1" ht="34.5">
      <c r="A196" s="254"/>
      <c r="B196" s="255"/>
      <c r="C196" s="255"/>
      <c r="D196" s="255"/>
      <c r="E196" s="256"/>
      <c r="F196" s="256"/>
      <c r="G196" s="255"/>
      <c r="H196" s="255"/>
      <c r="I196" s="255"/>
      <c r="J196" s="255"/>
      <c r="K196" s="255"/>
      <c r="L196" s="255"/>
      <c r="M196" s="256"/>
      <c r="N196" s="255"/>
      <c r="O196" s="255"/>
      <c r="P196" s="255"/>
      <c r="Q196" s="255"/>
      <c r="R196" s="255"/>
      <c r="S196" s="255"/>
      <c r="T196" s="255"/>
      <c r="U196" s="255"/>
      <c r="V196" s="255"/>
      <c r="W196" s="255"/>
      <c r="X196" s="255"/>
      <c r="Y196" s="255"/>
      <c r="Z196" s="255"/>
      <c r="AA196" s="254"/>
      <c r="AB196" s="255"/>
      <c r="AC196" s="255"/>
      <c r="AD196" s="255"/>
      <c r="AE196" s="254"/>
      <c r="AF196" s="254"/>
      <c r="AG196" s="256"/>
      <c r="AH196" s="255"/>
      <c r="AI196" s="256"/>
      <c r="AJ196" s="257"/>
      <c r="AK196" s="255"/>
      <c r="AL196" s="255"/>
      <c r="AM196" s="255"/>
      <c r="AN196" s="164" t="str">
        <f t="shared" si="59"/>
        <v>-</v>
      </c>
      <c r="AO196" s="255"/>
      <c r="AP196" s="255"/>
      <c r="AQ196" s="255"/>
      <c r="AR196" s="268" t="str">
        <f t="shared" si="60"/>
        <v>-</v>
      </c>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8"/>
      <c r="BS196" s="259"/>
      <c r="BT196" s="255"/>
      <c r="BU196" s="255"/>
      <c r="BV196" s="255"/>
      <c r="BW196" s="255"/>
      <c r="BX196" s="255"/>
      <c r="BY196" s="255"/>
      <c r="BZ196" s="255"/>
      <c r="CA196" s="260" t="e">
        <v>#N/A</v>
      </c>
      <c r="CB196" s="260">
        <v>0</v>
      </c>
      <c r="CC196" s="260">
        <v>0</v>
      </c>
      <c r="CD196" s="261" t="s">
        <v>511</v>
      </c>
      <c r="CE196" s="261" t="s">
        <v>512</v>
      </c>
      <c r="CF196" s="261" t="s">
        <v>512</v>
      </c>
      <c r="CG196" s="261" t="s">
        <v>512</v>
      </c>
      <c r="CH196" s="262">
        <f t="shared" si="61"/>
        <v>0</v>
      </c>
      <c r="CI196" s="262">
        <f t="shared" si="62"/>
        <v>0</v>
      </c>
      <c r="CJ196" s="262">
        <f t="shared" si="63"/>
        <v>0</v>
      </c>
      <c r="CK196" s="262">
        <f t="shared" si="64"/>
        <v>0</v>
      </c>
      <c r="CL196" s="262">
        <f t="shared" si="65"/>
        <v>0</v>
      </c>
      <c r="CM196" s="262">
        <f t="shared" si="66"/>
        <v>0</v>
      </c>
      <c r="CN196" s="262">
        <f t="shared" si="67"/>
        <v>0</v>
      </c>
      <c r="CO196" s="259"/>
      <c r="CP196" s="263"/>
      <c r="CQ196" s="264"/>
      <c r="CR196" s="264"/>
      <c r="CS196" s="264"/>
      <c r="CT196" s="174" t="str">
        <f t="shared" si="68"/>
        <v>-</v>
      </c>
      <c r="CU196" s="264"/>
      <c r="CV196" s="264"/>
      <c r="CW196" s="264"/>
      <c r="CX196" s="269" t="str">
        <f t="shared" si="69"/>
        <v>-</v>
      </c>
    </row>
    <row r="197" spans="1:102" s="122" customFormat="1" ht="34.5">
      <c r="A197" s="254"/>
      <c r="B197" s="255"/>
      <c r="C197" s="255"/>
      <c r="D197" s="255"/>
      <c r="E197" s="256"/>
      <c r="F197" s="256"/>
      <c r="G197" s="255"/>
      <c r="H197" s="255"/>
      <c r="I197" s="255"/>
      <c r="J197" s="255"/>
      <c r="K197" s="255"/>
      <c r="L197" s="255"/>
      <c r="M197" s="256"/>
      <c r="N197" s="255"/>
      <c r="O197" s="255"/>
      <c r="P197" s="255"/>
      <c r="Q197" s="255"/>
      <c r="R197" s="255"/>
      <c r="S197" s="255"/>
      <c r="T197" s="255"/>
      <c r="U197" s="255"/>
      <c r="V197" s="255"/>
      <c r="W197" s="255"/>
      <c r="X197" s="255"/>
      <c r="Y197" s="255"/>
      <c r="Z197" s="255"/>
      <c r="AA197" s="254"/>
      <c r="AB197" s="255"/>
      <c r="AC197" s="255"/>
      <c r="AD197" s="255"/>
      <c r="AE197" s="254"/>
      <c r="AF197" s="254"/>
      <c r="AG197" s="256"/>
      <c r="AH197" s="255"/>
      <c r="AI197" s="256"/>
      <c r="AJ197" s="257"/>
      <c r="AK197" s="255"/>
      <c r="AL197" s="255"/>
      <c r="AM197" s="255"/>
      <c r="AN197" s="164" t="str">
        <f t="shared" si="59"/>
        <v>-</v>
      </c>
      <c r="AO197" s="255"/>
      <c r="AP197" s="255"/>
      <c r="AQ197" s="255"/>
      <c r="AR197" s="268" t="str">
        <f t="shared" si="60"/>
        <v>-</v>
      </c>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8"/>
      <c r="BS197" s="259"/>
      <c r="BT197" s="255"/>
      <c r="BU197" s="255"/>
      <c r="BV197" s="255"/>
      <c r="BW197" s="255"/>
      <c r="BX197" s="255"/>
      <c r="BY197" s="255"/>
      <c r="BZ197" s="255"/>
      <c r="CA197" s="260" t="e">
        <v>#N/A</v>
      </c>
      <c r="CB197" s="260">
        <v>0</v>
      </c>
      <c r="CC197" s="260">
        <v>0</v>
      </c>
      <c r="CD197" s="261" t="s">
        <v>511</v>
      </c>
      <c r="CE197" s="261" t="s">
        <v>512</v>
      </c>
      <c r="CF197" s="261" t="s">
        <v>512</v>
      </c>
      <c r="CG197" s="261" t="s">
        <v>512</v>
      </c>
      <c r="CH197" s="262">
        <f t="shared" si="61"/>
        <v>0</v>
      </c>
      <c r="CI197" s="262">
        <f t="shared" si="62"/>
        <v>0</v>
      </c>
      <c r="CJ197" s="262">
        <f t="shared" si="63"/>
        <v>0</v>
      </c>
      <c r="CK197" s="262">
        <f t="shared" si="64"/>
        <v>0</v>
      </c>
      <c r="CL197" s="262">
        <f t="shared" si="65"/>
        <v>0</v>
      </c>
      <c r="CM197" s="262">
        <f t="shared" si="66"/>
        <v>0</v>
      </c>
      <c r="CN197" s="262">
        <f t="shared" si="67"/>
        <v>0</v>
      </c>
      <c r="CO197" s="259"/>
      <c r="CP197" s="263"/>
      <c r="CQ197" s="264"/>
      <c r="CR197" s="264"/>
      <c r="CS197" s="264"/>
      <c r="CT197" s="174" t="str">
        <f t="shared" si="68"/>
        <v>-</v>
      </c>
      <c r="CU197" s="264"/>
      <c r="CV197" s="264"/>
      <c r="CW197" s="264"/>
      <c r="CX197" s="269" t="str">
        <f t="shared" si="69"/>
        <v>-</v>
      </c>
    </row>
    <row r="198" spans="1:102" s="122" customFormat="1" ht="34.5">
      <c r="A198" s="254"/>
      <c r="B198" s="255"/>
      <c r="C198" s="255"/>
      <c r="D198" s="255"/>
      <c r="E198" s="256"/>
      <c r="F198" s="256"/>
      <c r="G198" s="255"/>
      <c r="H198" s="255"/>
      <c r="I198" s="255"/>
      <c r="J198" s="255"/>
      <c r="K198" s="255"/>
      <c r="L198" s="255"/>
      <c r="M198" s="256"/>
      <c r="N198" s="255"/>
      <c r="O198" s="255"/>
      <c r="P198" s="255"/>
      <c r="Q198" s="255"/>
      <c r="R198" s="255"/>
      <c r="S198" s="255"/>
      <c r="T198" s="255"/>
      <c r="U198" s="255"/>
      <c r="V198" s="255"/>
      <c r="W198" s="255"/>
      <c r="X198" s="255"/>
      <c r="Y198" s="255"/>
      <c r="Z198" s="255"/>
      <c r="AA198" s="254"/>
      <c r="AB198" s="255"/>
      <c r="AC198" s="255"/>
      <c r="AD198" s="255"/>
      <c r="AE198" s="254"/>
      <c r="AF198" s="254"/>
      <c r="AG198" s="256"/>
      <c r="AH198" s="255"/>
      <c r="AI198" s="256"/>
      <c r="AJ198" s="257"/>
      <c r="AK198" s="255"/>
      <c r="AL198" s="255"/>
      <c r="AM198" s="255"/>
      <c r="AN198" s="164" t="str">
        <f t="shared" si="59"/>
        <v>-</v>
      </c>
      <c r="AO198" s="255"/>
      <c r="AP198" s="255"/>
      <c r="AQ198" s="255"/>
      <c r="AR198" s="268" t="str">
        <f t="shared" si="60"/>
        <v>-</v>
      </c>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8"/>
      <c r="BS198" s="259"/>
      <c r="BT198" s="255"/>
      <c r="BU198" s="255"/>
      <c r="BV198" s="255"/>
      <c r="BW198" s="255"/>
      <c r="BX198" s="255"/>
      <c r="BY198" s="255"/>
      <c r="BZ198" s="255"/>
      <c r="CA198" s="260" t="e">
        <v>#N/A</v>
      </c>
      <c r="CB198" s="260">
        <v>0</v>
      </c>
      <c r="CC198" s="260">
        <v>0</v>
      </c>
      <c r="CD198" s="261" t="s">
        <v>511</v>
      </c>
      <c r="CE198" s="261" t="s">
        <v>512</v>
      </c>
      <c r="CF198" s="261" t="s">
        <v>512</v>
      </c>
      <c r="CG198" s="261" t="s">
        <v>512</v>
      </c>
      <c r="CH198" s="262">
        <f t="shared" si="61"/>
        <v>0</v>
      </c>
      <c r="CI198" s="262">
        <f t="shared" si="62"/>
        <v>0</v>
      </c>
      <c r="CJ198" s="262">
        <f t="shared" si="63"/>
        <v>0</v>
      </c>
      <c r="CK198" s="262">
        <f t="shared" si="64"/>
        <v>0</v>
      </c>
      <c r="CL198" s="262">
        <f t="shared" si="65"/>
        <v>0</v>
      </c>
      <c r="CM198" s="262">
        <f t="shared" si="66"/>
        <v>0</v>
      </c>
      <c r="CN198" s="262">
        <f t="shared" si="67"/>
        <v>0</v>
      </c>
      <c r="CO198" s="259"/>
      <c r="CP198" s="263"/>
      <c r="CQ198" s="264"/>
      <c r="CR198" s="264"/>
      <c r="CS198" s="264"/>
      <c r="CT198" s="174" t="str">
        <f t="shared" si="68"/>
        <v>-</v>
      </c>
      <c r="CU198" s="264"/>
      <c r="CV198" s="264"/>
      <c r="CW198" s="264"/>
      <c r="CX198" s="269" t="str">
        <f t="shared" si="69"/>
        <v>-</v>
      </c>
    </row>
    <row r="199" spans="1:102" s="122" customFormat="1" ht="34.5">
      <c r="A199" s="254"/>
      <c r="B199" s="255"/>
      <c r="C199" s="255"/>
      <c r="D199" s="255"/>
      <c r="E199" s="256"/>
      <c r="F199" s="256"/>
      <c r="G199" s="255"/>
      <c r="H199" s="255"/>
      <c r="I199" s="255"/>
      <c r="J199" s="255"/>
      <c r="K199" s="255"/>
      <c r="L199" s="255"/>
      <c r="M199" s="256"/>
      <c r="N199" s="255"/>
      <c r="O199" s="255"/>
      <c r="P199" s="255"/>
      <c r="Q199" s="255"/>
      <c r="R199" s="255"/>
      <c r="S199" s="255"/>
      <c r="T199" s="255"/>
      <c r="U199" s="255"/>
      <c r="V199" s="255"/>
      <c r="W199" s="255"/>
      <c r="X199" s="255"/>
      <c r="Y199" s="255"/>
      <c r="Z199" s="255"/>
      <c r="AA199" s="254"/>
      <c r="AB199" s="255"/>
      <c r="AC199" s="255"/>
      <c r="AD199" s="255"/>
      <c r="AE199" s="254"/>
      <c r="AF199" s="254"/>
      <c r="AG199" s="256"/>
      <c r="AH199" s="255"/>
      <c r="AI199" s="256"/>
      <c r="AJ199" s="257"/>
      <c r="AK199" s="255"/>
      <c r="AL199" s="255"/>
      <c r="AM199" s="255"/>
      <c r="AN199" s="164" t="str">
        <f t="shared" si="59"/>
        <v>-</v>
      </c>
      <c r="AO199" s="255"/>
      <c r="AP199" s="255"/>
      <c r="AQ199" s="255"/>
      <c r="AR199" s="268" t="str">
        <f t="shared" si="60"/>
        <v>-</v>
      </c>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8"/>
      <c r="BS199" s="259"/>
      <c r="BT199" s="255"/>
      <c r="BU199" s="255"/>
      <c r="BV199" s="255"/>
      <c r="BW199" s="255"/>
      <c r="BX199" s="255"/>
      <c r="BY199" s="255"/>
      <c r="BZ199" s="255"/>
      <c r="CA199" s="260" t="e">
        <v>#N/A</v>
      </c>
      <c r="CB199" s="260">
        <v>0</v>
      </c>
      <c r="CC199" s="260">
        <v>0</v>
      </c>
      <c r="CD199" s="261" t="s">
        <v>511</v>
      </c>
      <c r="CE199" s="261" t="s">
        <v>512</v>
      </c>
      <c r="CF199" s="261" t="s">
        <v>512</v>
      </c>
      <c r="CG199" s="261" t="s">
        <v>512</v>
      </c>
      <c r="CH199" s="262">
        <f t="shared" si="61"/>
        <v>0</v>
      </c>
      <c r="CI199" s="262">
        <f t="shared" si="62"/>
        <v>0</v>
      </c>
      <c r="CJ199" s="262">
        <f t="shared" si="63"/>
        <v>0</v>
      </c>
      <c r="CK199" s="262">
        <f t="shared" si="64"/>
        <v>0</v>
      </c>
      <c r="CL199" s="262">
        <f t="shared" si="65"/>
        <v>0</v>
      </c>
      <c r="CM199" s="262">
        <f t="shared" si="66"/>
        <v>0</v>
      </c>
      <c r="CN199" s="262">
        <f t="shared" si="67"/>
        <v>0</v>
      </c>
      <c r="CO199" s="259"/>
      <c r="CP199" s="263"/>
      <c r="CQ199" s="264"/>
      <c r="CR199" s="264"/>
      <c r="CS199" s="264"/>
      <c r="CT199" s="174" t="str">
        <f t="shared" si="68"/>
        <v>-</v>
      </c>
      <c r="CU199" s="264"/>
      <c r="CV199" s="264"/>
      <c r="CW199" s="264"/>
      <c r="CX199" s="269" t="str">
        <f t="shared" si="69"/>
        <v>-</v>
      </c>
    </row>
    <row r="200" spans="1:102" s="122" customFormat="1" ht="34.5">
      <c r="A200" s="254"/>
      <c r="B200" s="255"/>
      <c r="C200" s="255"/>
      <c r="D200" s="255"/>
      <c r="E200" s="256"/>
      <c r="F200" s="256"/>
      <c r="G200" s="255"/>
      <c r="H200" s="255"/>
      <c r="I200" s="255"/>
      <c r="J200" s="255"/>
      <c r="K200" s="255"/>
      <c r="L200" s="255"/>
      <c r="M200" s="256"/>
      <c r="N200" s="255"/>
      <c r="O200" s="255"/>
      <c r="P200" s="255"/>
      <c r="Q200" s="255"/>
      <c r="R200" s="255"/>
      <c r="S200" s="255"/>
      <c r="T200" s="255"/>
      <c r="U200" s="255"/>
      <c r="V200" s="255"/>
      <c r="W200" s="255"/>
      <c r="X200" s="255"/>
      <c r="Y200" s="255"/>
      <c r="Z200" s="255"/>
      <c r="AA200" s="254"/>
      <c r="AB200" s="255"/>
      <c r="AC200" s="255"/>
      <c r="AD200" s="255"/>
      <c r="AE200" s="254"/>
      <c r="AF200" s="254"/>
      <c r="AG200" s="256"/>
      <c r="AH200" s="255"/>
      <c r="AI200" s="256"/>
      <c r="AJ200" s="257"/>
      <c r="AK200" s="255"/>
      <c r="AL200" s="255"/>
      <c r="AM200" s="255"/>
      <c r="AN200" s="164" t="str">
        <f t="shared" si="59"/>
        <v>-</v>
      </c>
      <c r="AO200" s="255"/>
      <c r="AP200" s="255"/>
      <c r="AQ200" s="255"/>
      <c r="AR200" s="268" t="str">
        <f t="shared" si="60"/>
        <v>-</v>
      </c>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8"/>
      <c r="BS200" s="259"/>
      <c r="BT200" s="255"/>
      <c r="BU200" s="255"/>
      <c r="BV200" s="255"/>
      <c r="BW200" s="255"/>
      <c r="BX200" s="255"/>
      <c r="BY200" s="255"/>
      <c r="BZ200" s="255"/>
      <c r="CA200" s="260" t="e">
        <v>#N/A</v>
      </c>
      <c r="CB200" s="260">
        <v>0</v>
      </c>
      <c r="CC200" s="260">
        <v>0</v>
      </c>
      <c r="CD200" s="261" t="s">
        <v>511</v>
      </c>
      <c r="CE200" s="261" t="s">
        <v>512</v>
      </c>
      <c r="CF200" s="261" t="s">
        <v>512</v>
      </c>
      <c r="CG200" s="261" t="s">
        <v>512</v>
      </c>
      <c r="CH200" s="262">
        <f t="shared" si="61"/>
        <v>0</v>
      </c>
      <c r="CI200" s="262">
        <f t="shared" si="62"/>
        <v>0</v>
      </c>
      <c r="CJ200" s="262">
        <f t="shared" si="63"/>
        <v>0</v>
      </c>
      <c r="CK200" s="262">
        <f t="shared" si="64"/>
        <v>0</v>
      </c>
      <c r="CL200" s="262">
        <f t="shared" si="65"/>
        <v>0</v>
      </c>
      <c r="CM200" s="262">
        <f t="shared" si="66"/>
        <v>0</v>
      </c>
      <c r="CN200" s="262">
        <f t="shared" si="67"/>
        <v>0</v>
      </c>
      <c r="CO200" s="259"/>
      <c r="CP200" s="263"/>
      <c r="CQ200" s="264"/>
      <c r="CR200" s="264"/>
      <c r="CS200" s="264"/>
      <c r="CT200" s="174" t="str">
        <f t="shared" si="68"/>
        <v>-</v>
      </c>
      <c r="CU200" s="264"/>
      <c r="CV200" s="264"/>
      <c r="CW200" s="264"/>
      <c r="CX200" s="269" t="str">
        <f t="shared" si="69"/>
        <v>-</v>
      </c>
    </row>
    <row r="201" spans="1:102" s="122" customFormat="1" ht="34.5">
      <c r="A201" s="254"/>
      <c r="B201" s="255"/>
      <c r="C201" s="255"/>
      <c r="D201" s="255"/>
      <c r="E201" s="256"/>
      <c r="F201" s="256"/>
      <c r="G201" s="255"/>
      <c r="H201" s="255"/>
      <c r="I201" s="255"/>
      <c r="J201" s="255"/>
      <c r="K201" s="255"/>
      <c r="L201" s="255"/>
      <c r="M201" s="256"/>
      <c r="N201" s="255"/>
      <c r="O201" s="255"/>
      <c r="P201" s="255"/>
      <c r="Q201" s="255"/>
      <c r="R201" s="255"/>
      <c r="S201" s="255"/>
      <c r="T201" s="255"/>
      <c r="U201" s="255"/>
      <c r="V201" s="255"/>
      <c r="W201" s="255"/>
      <c r="X201" s="255"/>
      <c r="Y201" s="255"/>
      <c r="Z201" s="255"/>
      <c r="AA201" s="254"/>
      <c r="AB201" s="255"/>
      <c r="AC201" s="255"/>
      <c r="AD201" s="255"/>
      <c r="AE201" s="254"/>
      <c r="AF201" s="254"/>
      <c r="AG201" s="256"/>
      <c r="AH201" s="255"/>
      <c r="AI201" s="256"/>
      <c r="AJ201" s="257"/>
      <c r="AK201" s="255"/>
      <c r="AL201" s="255"/>
      <c r="AM201" s="255"/>
      <c r="AN201" s="164" t="str">
        <f t="shared" si="59"/>
        <v>-</v>
      </c>
      <c r="AO201" s="255"/>
      <c r="AP201" s="255"/>
      <c r="AQ201" s="255"/>
      <c r="AR201" s="268" t="str">
        <f t="shared" si="60"/>
        <v>-</v>
      </c>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8"/>
      <c r="BS201" s="259"/>
      <c r="BT201" s="255"/>
      <c r="BU201" s="255"/>
      <c r="BV201" s="255"/>
      <c r="BW201" s="255"/>
      <c r="BX201" s="255"/>
      <c r="BY201" s="255"/>
      <c r="BZ201" s="255"/>
      <c r="CA201" s="260" t="e">
        <v>#N/A</v>
      </c>
      <c r="CB201" s="260">
        <v>0</v>
      </c>
      <c r="CC201" s="260">
        <v>0</v>
      </c>
      <c r="CD201" s="261" t="s">
        <v>511</v>
      </c>
      <c r="CE201" s="261" t="s">
        <v>512</v>
      </c>
      <c r="CF201" s="261" t="s">
        <v>512</v>
      </c>
      <c r="CG201" s="261" t="s">
        <v>512</v>
      </c>
      <c r="CH201" s="262">
        <f t="shared" si="61"/>
        <v>0</v>
      </c>
      <c r="CI201" s="262">
        <f t="shared" si="62"/>
        <v>0</v>
      </c>
      <c r="CJ201" s="262">
        <f t="shared" si="63"/>
        <v>0</v>
      </c>
      <c r="CK201" s="262">
        <f t="shared" si="64"/>
        <v>0</v>
      </c>
      <c r="CL201" s="262">
        <f t="shared" si="65"/>
        <v>0</v>
      </c>
      <c r="CM201" s="262">
        <f t="shared" si="66"/>
        <v>0</v>
      </c>
      <c r="CN201" s="262">
        <f t="shared" si="67"/>
        <v>0</v>
      </c>
      <c r="CO201" s="259"/>
      <c r="CP201" s="263"/>
      <c r="CQ201" s="264"/>
      <c r="CR201" s="264"/>
      <c r="CS201" s="264"/>
      <c r="CT201" s="174" t="str">
        <f t="shared" si="68"/>
        <v>-</v>
      </c>
      <c r="CU201" s="264"/>
      <c r="CV201" s="264"/>
      <c r="CW201" s="264"/>
      <c r="CX201" s="269" t="str">
        <f t="shared" si="69"/>
        <v>-</v>
      </c>
    </row>
    <row r="202" spans="1:102" s="122" customFormat="1" ht="34.5">
      <c r="A202" s="254"/>
      <c r="B202" s="255"/>
      <c r="C202" s="255"/>
      <c r="D202" s="255"/>
      <c r="E202" s="256"/>
      <c r="F202" s="256"/>
      <c r="G202" s="255"/>
      <c r="H202" s="255"/>
      <c r="I202" s="255"/>
      <c r="J202" s="255"/>
      <c r="K202" s="255"/>
      <c r="L202" s="255"/>
      <c r="M202" s="256"/>
      <c r="N202" s="255"/>
      <c r="O202" s="255"/>
      <c r="P202" s="255"/>
      <c r="Q202" s="255"/>
      <c r="R202" s="255"/>
      <c r="S202" s="255"/>
      <c r="T202" s="255"/>
      <c r="U202" s="255"/>
      <c r="V202" s="255"/>
      <c r="W202" s="255"/>
      <c r="X202" s="255"/>
      <c r="Y202" s="255"/>
      <c r="Z202" s="255"/>
      <c r="AA202" s="254"/>
      <c r="AB202" s="255"/>
      <c r="AC202" s="255"/>
      <c r="AD202" s="255"/>
      <c r="AE202" s="254"/>
      <c r="AF202" s="254"/>
      <c r="AG202" s="256"/>
      <c r="AH202" s="255"/>
      <c r="AI202" s="256"/>
      <c r="AJ202" s="257"/>
      <c r="AK202" s="255"/>
      <c r="AL202" s="255"/>
      <c r="AM202" s="255"/>
      <c r="AN202" s="164" t="str">
        <f t="shared" si="59"/>
        <v>-</v>
      </c>
      <c r="AO202" s="255"/>
      <c r="AP202" s="255"/>
      <c r="AQ202" s="255"/>
      <c r="AR202" s="268" t="str">
        <f t="shared" si="60"/>
        <v>-</v>
      </c>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8"/>
      <c r="BS202" s="259"/>
      <c r="BT202" s="255"/>
      <c r="BU202" s="255"/>
      <c r="BV202" s="255"/>
      <c r="BW202" s="255"/>
      <c r="BX202" s="255"/>
      <c r="BY202" s="255"/>
      <c r="BZ202" s="255"/>
      <c r="CA202" s="260" t="e">
        <v>#N/A</v>
      </c>
      <c r="CB202" s="260">
        <v>0</v>
      </c>
      <c r="CC202" s="260">
        <v>0</v>
      </c>
      <c r="CD202" s="261" t="s">
        <v>511</v>
      </c>
      <c r="CE202" s="261" t="s">
        <v>512</v>
      </c>
      <c r="CF202" s="261" t="s">
        <v>512</v>
      </c>
      <c r="CG202" s="261" t="s">
        <v>512</v>
      </c>
      <c r="CH202" s="262">
        <f t="shared" si="61"/>
        <v>0</v>
      </c>
      <c r="CI202" s="262">
        <f t="shared" si="62"/>
        <v>0</v>
      </c>
      <c r="CJ202" s="262">
        <f t="shared" si="63"/>
        <v>0</v>
      </c>
      <c r="CK202" s="262">
        <f t="shared" si="64"/>
        <v>0</v>
      </c>
      <c r="CL202" s="262">
        <f t="shared" si="65"/>
        <v>0</v>
      </c>
      <c r="CM202" s="262">
        <f t="shared" si="66"/>
        <v>0</v>
      </c>
      <c r="CN202" s="262">
        <f t="shared" si="67"/>
        <v>0</v>
      </c>
      <c r="CO202" s="259"/>
      <c r="CP202" s="263"/>
      <c r="CQ202" s="264"/>
      <c r="CR202" s="264"/>
      <c r="CS202" s="264"/>
      <c r="CT202" s="174" t="str">
        <f t="shared" si="68"/>
        <v>-</v>
      </c>
      <c r="CU202" s="264"/>
      <c r="CV202" s="264"/>
      <c r="CW202" s="264"/>
      <c r="CX202" s="269" t="str">
        <f t="shared" si="69"/>
        <v>-</v>
      </c>
    </row>
    <row r="203" spans="1:102" s="122" customFormat="1" ht="34.5">
      <c r="A203" s="254"/>
      <c r="B203" s="255"/>
      <c r="C203" s="255"/>
      <c r="D203" s="255"/>
      <c r="E203" s="256"/>
      <c r="F203" s="256"/>
      <c r="G203" s="255"/>
      <c r="H203" s="255"/>
      <c r="I203" s="255"/>
      <c r="J203" s="255"/>
      <c r="K203" s="255"/>
      <c r="L203" s="255"/>
      <c r="M203" s="256"/>
      <c r="N203" s="255"/>
      <c r="O203" s="255"/>
      <c r="P203" s="255"/>
      <c r="Q203" s="255"/>
      <c r="R203" s="255"/>
      <c r="S203" s="255"/>
      <c r="T203" s="255"/>
      <c r="U203" s="255"/>
      <c r="V203" s="255"/>
      <c r="W203" s="255"/>
      <c r="X203" s="255"/>
      <c r="Y203" s="255"/>
      <c r="Z203" s="255"/>
      <c r="AA203" s="254"/>
      <c r="AB203" s="255"/>
      <c r="AC203" s="255"/>
      <c r="AD203" s="255"/>
      <c r="AE203" s="254"/>
      <c r="AF203" s="254"/>
      <c r="AG203" s="256"/>
      <c r="AH203" s="255"/>
      <c r="AI203" s="256"/>
      <c r="AJ203" s="257"/>
      <c r="AK203" s="255"/>
      <c r="AL203" s="255"/>
      <c r="AM203" s="255"/>
      <c r="AN203" s="164" t="str">
        <f t="shared" si="59"/>
        <v>-</v>
      </c>
      <c r="AO203" s="255"/>
      <c r="AP203" s="255"/>
      <c r="AQ203" s="255"/>
      <c r="AR203" s="268" t="str">
        <f t="shared" si="60"/>
        <v>-</v>
      </c>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8"/>
      <c r="BS203" s="259"/>
      <c r="BT203" s="255"/>
      <c r="BU203" s="255"/>
      <c r="BV203" s="255"/>
      <c r="BW203" s="255"/>
      <c r="BX203" s="255"/>
      <c r="BY203" s="255"/>
      <c r="BZ203" s="255"/>
      <c r="CA203" s="260" t="e">
        <v>#N/A</v>
      </c>
      <c r="CB203" s="260">
        <v>0</v>
      </c>
      <c r="CC203" s="260">
        <v>0</v>
      </c>
      <c r="CD203" s="261" t="s">
        <v>511</v>
      </c>
      <c r="CE203" s="261" t="s">
        <v>512</v>
      </c>
      <c r="CF203" s="261" t="s">
        <v>512</v>
      </c>
      <c r="CG203" s="261" t="s">
        <v>512</v>
      </c>
      <c r="CH203" s="262">
        <f t="shared" si="61"/>
        <v>0</v>
      </c>
      <c r="CI203" s="262">
        <f t="shared" si="62"/>
        <v>0</v>
      </c>
      <c r="CJ203" s="262">
        <f t="shared" si="63"/>
        <v>0</v>
      </c>
      <c r="CK203" s="262">
        <f t="shared" si="64"/>
        <v>0</v>
      </c>
      <c r="CL203" s="262">
        <f t="shared" si="65"/>
        <v>0</v>
      </c>
      <c r="CM203" s="262">
        <f t="shared" si="66"/>
        <v>0</v>
      </c>
      <c r="CN203" s="262">
        <f t="shared" si="67"/>
        <v>0</v>
      </c>
      <c r="CO203" s="259"/>
      <c r="CP203" s="263"/>
      <c r="CQ203" s="264"/>
      <c r="CR203" s="264"/>
      <c r="CS203" s="264"/>
      <c r="CT203" s="174" t="str">
        <f t="shared" si="68"/>
        <v>-</v>
      </c>
      <c r="CU203" s="264"/>
      <c r="CV203" s="264"/>
      <c r="CW203" s="264"/>
      <c r="CX203" s="269" t="str">
        <f t="shared" si="69"/>
        <v>-</v>
      </c>
    </row>
    <row r="204" spans="1:102" s="122" customFormat="1" ht="34.5">
      <c r="A204" s="254"/>
      <c r="B204" s="255"/>
      <c r="C204" s="255"/>
      <c r="D204" s="255"/>
      <c r="E204" s="256"/>
      <c r="F204" s="256"/>
      <c r="G204" s="255"/>
      <c r="H204" s="255"/>
      <c r="I204" s="255"/>
      <c r="J204" s="255"/>
      <c r="K204" s="255"/>
      <c r="L204" s="255"/>
      <c r="M204" s="256"/>
      <c r="N204" s="255"/>
      <c r="O204" s="255"/>
      <c r="P204" s="255"/>
      <c r="Q204" s="255"/>
      <c r="R204" s="255"/>
      <c r="S204" s="255"/>
      <c r="T204" s="255"/>
      <c r="U204" s="255"/>
      <c r="V204" s="255"/>
      <c r="W204" s="255"/>
      <c r="X204" s="255"/>
      <c r="Y204" s="255"/>
      <c r="Z204" s="255"/>
      <c r="AA204" s="254"/>
      <c r="AB204" s="255"/>
      <c r="AC204" s="255"/>
      <c r="AD204" s="255"/>
      <c r="AE204" s="254"/>
      <c r="AF204" s="254"/>
      <c r="AG204" s="256"/>
      <c r="AH204" s="255"/>
      <c r="AI204" s="256"/>
      <c r="AJ204" s="257"/>
      <c r="AK204" s="255"/>
      <c r="AL204" s="255"/>
      <c r="AM204" s="255"/>
      <c r="AN204" s="164" t="str">
        <f t="shared" si="59"/>
        <v>-</v>
      </c>
      <c r="AO204" s="255"/>
      <c r="AP204" s="255"/>
      <c r="AQ204" s="255"/>
      <c r="AR204" s="268" t="str">
        <f t="shared" si="60"/>
        <v>-</v>
      </c>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8"/>
      <c r="BS204" s="259"/>
      <c r="BT204" s="255"/>
      <c r="BU204" s="255"/>
      <c r="BV204" s="255"/>
      <c r="BW204" s="255"/>
      <c r="BX204" s="255"/>
      <c r="BY204" s="255"/>
      <c r="BZ204" s="255"/>
      <c r="CA204" s="260" t="e">
        <v>#N/A</v>
      </c>
      <c r="CB204" s="260">
        <v>0</v>
      </c>
      <c r="CC204" s="260">
        <v>0</v>
      </c>
      <c r="CD204" s="261" t="s">
        <v>511</v>
      </c>
      <c r="CE204" s="261" t="s">
        <v>512</v>
      </c>
      <c r="CF204" s="261" t="s">
        <v>512</v>
      </c>
      <c r="CG204" s="261" t="s">
        <v>512</v>
      </c>
      <c r="CH204" s="262">
        <f t="shared" si="61"/>
        <v>0</v>
      </c>
      <c r="CI204" s="262">
        <f t="shared" si="62"/>
        <v>0</v>
      </c>
      <c r="CJ204" s="262">
        <f t="shared" si="63"/>
        <v>0</v>
      </c>
      <c r="CK204" s="262">
        <f t="shared" si="64"/>
        <v>0</v>
      </c>
      <c r="CL204" s="262">
        <f t="shared" si="65"/>
        <v>0</v>
      </c>
      <c r="CM204" s="262">
        <f t="shared" si="66"/>
        <v>0</v>
      </c>
      <c r="CN204" s="262">
        <f t="shared" si="67"/>
        <v>0</v>
      </c>
      <c r="CO204" s="259"/>
      <c r="CP204" s="263"/>
      <c r="CQ204" s="264"/>
      <c r="CR204" s="264"/>
      <c r="CS204" s="264"/>
      <c r="CT204" s="174" t="str">
        <f t="shared" si="68"/>
        <v>-</v>
      </c>
      <c r="CU204" s="264"/>
      <c r="CV204" s="264"/>
      <c r="CW204" s="264"/>
      <c r="CX204" s="269" t="str">
        <f t="shared" si="69"/>
        <v>-</v>
      </c>
    </row>
    <row r="205" spans="1:102" s="122" customFormat="1" ht="34.5">
      <c r="A205" s="254"/>
      <c r="B205" s="255"/>
      <c r="C205" s="255"/>
      <c r="D205" s="255"/>
      <c r="E205" s="256"/>
      <c r="F205" s="256"/>
      <c r="G205" s="255"/>
      <c r="H205" s="255"/>
      <c r="I205" s="255"/>
      <c r="J205" s="255"/>
      <c r="K205" s="255"/>
      <c r="L205" s="255"/>
      <c r="M205" s="256"/>
      <c r="N205" s="255"/>
      <c r="O205" s="255"/>
      <c r="P205" s="255"/>
      <c r="Q205" s="255"/>
      <c r="R205" s="255"/>
      <c r="S205" s="255"/>
      <c r="T205" s="255"/>
      <c r="U205" s="255"/>
      <c r="V205" s="255"/>
      <c r="W205" s="255"/>
      <c r="X205" s="255"/>
      <c r="Y205" s="255"/>
      <c r="Z205" s="255"/>
      <c r="AA205" s="254"/>
      <c r="AB205" s="255"/>
      <c r="AC205" s="255"/>
      <c r="AD205" s="255"/>
      <c r="AE205" s="254"/>
      <c r="AF205" s="254"/>
      <c r="AG205" s="256"/>
      <c r="AH205" s="255"/>
      <c r="AI205" s="256"/>
      <c r="AJ205" s="257"/>
      <c r="AK205" s="255"/>
      <c r="AL205" s="255"/>
      <c r="AM205" s="255"/>
      <c r="AN205" s="164" t="str">
        <f t="shared" si="59"/>
        <v>-</v>
      </c>
      <c r="AO205" s="255"/>
      <c r="AP205" s="255"/>
      <c r="AQ205" s="255"/>
      <c r="AR205" s="268" t="str">
        <f t="shared" si="60"/>
        <v>-</v>
      </c>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8"/>
      <c r="BS205" s="259"/>
      <c r="BT205" s="255"/>
      <c r="BU205" s="255"/>
      <c r="BV205" s="255"/>
      <c r="BW205" s="255"/>
      <c r="BX205" s="255"/>
      <c r="BY205" s="255"/>
      <c r="BZ205" s="255"/>
      <c r="CA205" s="260" t="e">
        <v>#N/A</v>
      </c>
      <c r="CB205" s="260">
        <v>0</v>
      </c>
      <c r="CC205" s="260">
        <v>0</v>
      </c>
      <c r="CD205" s="261" t="s">
        <v>511</v>
      </c>
      <c r="CE205" s="261" t="s">
        <v>512</v>
      </c>
      <c r="CF205" s="261" t="s">
        <v>512</v>
      </c>
      <c r="CG205" s="261" t="s">
        <v>512</v>
      </c>
      <c r="CH205" s="262">
        <f t="shared" si="61"/>
        <v>0</v>
      </c>
      <c r="CI205" s="262">
        <f t="shared" si="62"/>
        <v>0</v>
      </c>
      <c r="CJ205" s="262">
        <f t="shared" si="63"/>
        <v>0</v>
      </c>
      <c r="CK205" s="262">
        <f t="shared" si="64"/>
        <v>0</v>
      </c>
      <c r="CL205" s="262">
        <f t="shared" si="65"/>
        <v>0</v>
      </c>
      <c r="CM205" s="262">
        <f t="shared" si="66"/>
        <v>0</v>
      </c>
      <c r="CN205" s="262">
        <f t="shared" si="67"/>
        <v>0</v>
      </c>
      <c r="CO205" s="259"/>
      <c r="CP205" s="263"/>
      <c r="CQ205" s="264"/>
      <c r="CR205" s="264"/>
      <c r="CS205" s="264"/>
      <c r="CT205" s="174" t="str">
        <f t="shared" si="68"/>
        <v>-</v>
      </c>
      <c r="CU205" s="264"/>
      <c r="CV205" s="264"/>
      <c r="CW205" s="264"/>
      <c r="CX205" s="269" t="str">
        <f t="shared" si="69"/>
        <v>-</v>
      </c>
    </row>
    <row r="206" spans="1:102" s="122" customFormat="1" ht="34.5">
      <c r="A206" s="254"/>
      <c r="B206" s="255"/>
      <c r="C206" s="255"/>
      <c r="D206" s="255"/>
      <c r="E206" s="256"/>
      <c r="F206" s="256"/>
      <c r="G206" s="255"/>
      <c r="H206" s="255"/>
      <c r="I206" s="255"/>
      <c r="J206" s="255"/>
      <c r="K206" s="255"/>
      <c r="L206" s="255"/>
      <c r="M206" s="256"/>
      <c r="N206" s="255"/>
      <c r="O206" s="255"/>
      <c r="P206" s="255"/>
      <c r="Q206" s="255"/>
      <c r="R206" s="255"/>
      <c r="S206" s="255"/>
      <c r="T206" s="255"/>
      <c r="U206" s="255"/>
      <c r="V206" s="255"/>
      <c r="W206" s="255"/>
      <c r="X206" s="255"/>
      <c r="Y206" s="255"/>
      <c r="Z206" s="255"/>
      <c r="AA206" s="254"/>
      <c r="AB206" s="255"/>
      <c r="AC206" s="255"/>
      <c r="AD206" s="255"/>
      <c r="AE206" s="254"/>
      <c r="AF206" s="254"/>
      <c r="AG206" s="256"/>
      <c r="AH206" s="255"/>
      <c r="AI206" s="256"/>
      <c r="AJ206" s="257"/>
      <c r="AK206" s="255"/>
      <c r="AL206" s="255"/>
      <c r="AM206" s="255"/>
      <c r="AN206" s="164" t="str">
        <f t="shared" si="59"/>
        <v>-</v>
      </c>
      <c r="AO206" s="255"/>
      <c r="AP206" s="255"/>
      <c r="AQ206" s="255"/>
      <c r="AR206" s="268" t="str">
        <f t="shared" si="60"/>
        <v>-</v>
      </c>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8"/>
      <c r="BS206" s="259"/>
      <c r="BT206" s="255"/>
      <c r="BU206" s="255"/>
      <c r="BV206" s="255"/>
      <c r="BW206" s="255"/>
      <c r="BX206" s="255"/>
      <c r="BY206" s="255"/>
      <c r="BZ206" s="255"/>
      <c r="CA206" s="260" t="e">
        <v>#N/A</v>
      </c>
      <c r="CB206" s="260">
        <v>0</v>
      </c>
      <c r="CC206" s="260">
        <v>0</v>
      </c>
      <c r="CD206" s="261" t="s">
        <v>511</v>
      </c>
      <c r="CE206" s="261" t="s">
        <v>512</v>
      </c>
      <c r="CF206" s="261" t="s">
        <v>512</v>
      </c>
      <c r="CG206" s="261" t="s">
        <v>512</v>
      </c>
      <c r="CH206" s="262">
        <f t="shared" si="61"/>
        <v>0</v>
      </c>
      <c r="CI206" s="262">
        <f t="shared" si="62"/>
        <v>0</v>
      </c>
      <c r="CJ206" s="262">
        <f t="shared" si="63"/>
        <v>0</v>
      </c>
      <c r="CK206" s="262">
        <f t="shared" si="64"/>
        <v>0</v>
      </c>
      <c r="CL206" s="262">
        <f t="shared" si="65"/>
        <v>0</v>
      </c>
      <c r="CM206" s="262">
        <f t="shared" si="66"/>
        <v>0</v>
      </c>
      <c r="CN206" s="262">
        <f t="shared" si="67"/>
        <v>0</v>
      </c>
      <c r="CO206" s="259"/>
      <c r="CP206" s="263"/>
      <c r="CQ206" s="264"/>
      <c r="CR206" s="264"/>
      <c r="CS206" s="264"/>
      <c r="CT206" s="174" t="str">
        <f t="shared" si="68"/>
        <v>-</v>
      </c>
      <c r="CU206" s="264"/>
      <c r="CV206" s="264"/>
      <c r="CW206" s="264"/>
      <c r="CX206" s="269" t="str">
        <f t="shared" si="69"/>
        <v>-</v>
      </c>
    </row>
    <row r="207" spans="1:102" s="122" customFormat="1" ht="34.5">
      <c r="A207" s="254"/>
      <c r="B207" s="255"/>
      <c r="C207" s="255"/>
      <c r="D207" s="255"/>
      <c r="E207" s="256"/>
      <c r="F207" s="256"/>
      <c r="G207" s="255"/>
      <c r="H207" s="255"/>
      <c r="I207" s="255"/>
      <c r="J207" s="255"/>
      <c r="K207" s="255"/>
      <c r="L207" s="255"/>
      <c r="M207" s="256"/>
      <c r="N207" s="255"/>
      <c r="O207" s="255"/>
      <c r="P207" s="255"/>
      <c r="Q207" s="255"/>
      <c r="R207" s="255"/>
      <c r="S207" s="255"/>
      <c r="T207" s="255"/>
      <c r="U207" s="255"/>
      <c r="V207" s="255"/>
      <c r="W207" s="255"/>
      <c r="X207" s="255"/>
      <c r="Y207" s="255"/>
      <c r="Z207" s="255"/>
      <c r="AA207" s="254"/>
      <c r="AB207" s="255"/>
      <c r="AC207" s="255"/>
      <c r="AD207" s="255"/>
      <c r="AE207" s="254"/>
      <c r="AF207" s="254"/>
      <c r="AG207" s="256"/>
      <c r="AH207" s="255"/>
      <c r="AI207" s="256"/>
      <c r="AJ207" s="257"/>
      <c r="AK207" s="255"/>
      <c r="AL207" s="255"/>
      <c r="AM207" s="255"/>
      <c r="AN207" s="164" t="str">
        <f t="shared" si="59"/>
        <v>-</v>
      </c>
      <c r="AO207" s="255"/>
      <c r="AP207" s="255"/>
      <c r="AQ207" s="255"/>
      <c r="AR207" s="268" t="str">
        <f t="shared" si="60"/>
        <v>-</v>
      </c>
      <c r="AS207" s="255"/>
      <c r="AT207" s="255"/>
      <c r="AU207" s="255"/>
      <c r="AV207" s="255"/>
      <c r="AW207" s="255"/>
      <c r="AX207" s="255"/>
      <c r="AY207" s="255"/>
      <c r="AZ207" s="255"/>
      <c r="BA207" s="255"/>
      <c r="BB207" s="255"/>
      <c r="BC207" s="255"/>
      <c r="BD207" s="255"/>
      <c r="BE207" s="255"/>
      <c r="BF207" s="255"/>
      <c r="BG207" s="255"/>
      <c r="BH207" s="255"/>
      <c r="BI207" s="255"/>
      <c r="BJ207" s="255"/>
      <c r="BK207" s="255"/>
      <c r="BL207" s="255"/>
      <c r="BM207" s="255"/>
      <c r="BN207" s="255"/>
      <c r="BO207" s="255"/>
      <c r="BP207" s="255"/>
      <c r="BQ207" s="255"/>
      <c r="BR207" s="258"/>
      <c r="BS207" s="259"/>
      <c r="BT207" s="255"/>
      <c r="BU207" s="255"/>
      <c r="BV207" s="255"/>
      <c r="BW207" s="255"/>
      <c r="BX207" s="255"/>
      <c r="BY207" s="255"/>
      <c r="BZ207" s="255"/>
      <c r="CA207" s="260" t="e">
        <v>#N/A</v>
      </c>
      <c r="CB207" s="260">
        <v>0</v>
      </c>
      <c r="CC207" s="260">
        <v>0</v>
      </c>
      <c r="CD207" s="261" t="s">
        <v>511</v>
      </c>
      <c r="CE207" s="261" t="s">
        <v>512</v>
      </c>
      <c r="CF207" s="261" t="s">
        <v>512</v>
      </c>
      <c r="CG207" s="261" t="s">
        <v>512</v>
      </c>
      <c r="CH207" s="262">
        <f t="shared" si="61"/>
        <v>0</v>
      </c>
      <c r="CI207" s="262">
        <f t="shared" si="62"/>
        <v>0</v>
      </c>
      <c r="CJ207" s="262">
        <f t="shared" si="63"/>
        <v>0</v>
      </c>
      <c r="CK207" s="262">
        <f t="shared" si="64"/>
        <v>0</v>
      </c>
      <c r="CL207" s="262">
        <f t="shared" si="65"/>
        <v>0</v>
      </c>
      <c r="CM207" s="262">
        <f t="shared" si="66"/>
        <v>0</v>
      </c>
      <c r="CN207" s="262">
        <f t="shared" si="67"/>
        <v>0</v>
      </c>
      <c r="CO207" s="259"/>
      <c r="CP207" s="263"/>
      <c r="CQ207" s="264"/>
      <c r="CR207" s="264"/>
      <c r="CS207" s="264"/>
      <c r="CT207" s="174" t="str">
        <f t="shared" si="68"/>
        <v>-</v>
      </c>
      <c r="CU207" s="264"/>
      <c r="CV207" s="264"/>
      <c r="CW207" s="264"/>
      <c r="CX207" s="269" t="str">
        <f t="shared" si="69"/>
        <v>-</v>
      </c>
    </row>
    <row r="208" spans="1:102" s="122" customFormat="1" ht="34.5">
      <c r="A208" s="254"/>
      <c r="B208" s="255"/>
      <c r="C208" s="255"/>
      <c r="D208" s="255"/>
      <c r="E208" s="256"/>
      <c r="F208" s="256"/>
      <c r="G208" s="255"/>
      <c r="H208" s="255"/>
      <c r="I208" s="255"/>
      <c r="J208" s="255"/>
      <c r="K208" s="255"/>
      <c r="L208" s="255"/>
      <c r="M208" s="256"/>
      <c r="N208" s="255"/>
      <c r="O208" s="255"/>
      <c r="P208" s="255"/>
      <c r="Q208" s="255"/>
      <c r="R208" s="255"/>
      <c r="S208" s="255"/>
      <c r="T208" s="255"/>
      <c r="U208" s="255"/>
      <c r="V208" s="255"/>
      <c r="W208" s="255"/>
      <c r="X208" s="255"/>
      <c r="Y208" s="255"/>
      <c r="Z208" s="255"/>
      <c r="AA208" s="254"/>
      <c r="AB208" s="255"/>
      <c r="AC208" s="255"/>
      <c r="AD208" s="255"/>
      <c r="AE208" s="254"/>
      <c r="AF208" s="254"/>
      <c r="AG208" s="256"/>
      <c r="AH208" s="255"/>
      <c r="AI208" s="256"/>
      <c r="AJ208" s="257"/>
      <c r="AK208" s="255"/>
      <c r="AL208" s="255"/>
      <c r="AM208" s="255"/>
      <c r="AN208" s="164" t="str">
        <f t="shared" ref="AN208:AN211" si="70">IF(AND(AK208=0, AL208=0, AM208=0), "-", IF(AND(AK208=0,AM208=0),(AJ208*AL208),(AJ208*(((AK208)+(AL208*4)+(AM208))/6))))</f>
        <v>-</v>
      </c>
      <c r="AO208" s="255"/>
      <c r="AP208" s="255"/>
      <c r="AQ208" s="255"/>
      <c r="AR208" s="268" t="str">
        <f t="shared" ref="AR208:AR211" si="71">IF(AND(AO208=0, AP208=0, AQ208=0), "-", IF(AND(AO208=0,AQ208=0),(AJ208*AP208),(AJ208*(((AO208)+(AP208*4)+(AQ208))/6))))</f>
        <v>-</v>
      </c>
      <c r="AS208" s="255"/>
      <c r="AT208" s="255"/>
      <c r="AU208" s="255"/>
      <c r="AV208" s="255"/>
      <c r="AW208" s="255"/>
      <c r="AX208" s="255"/>
      <c r="AY208" s="255"/>
      <c r="AZ208" s="255"/>
      <c r="BA208" s="255"/>
      <c r="BB208" s="255"/>
      <c r="BC208" s="255"/>
      <c r="BD208" s="255"/>
      <c r="BE208" s="255"/>
      <c r="BF208" s="255"/>
      <c r="BG208" s="255"/>
      <c r="BH208" s="255"/>
      <c r="BI208" s="255"/>
      <c r="BJ208" s="255"/>
      <c r="BK208" s="255"/>
      <c r="BL208" s="255"/>
      <c r="BM208" s="255"/>
      <c r="BN208" s="255"/>
      <c r="BO208" s="255"/>
      <c r="BP208" s="255"/>
      <c r="BQ208" s="255"/>
      <c r="BR208" s="258"/>
      <c r="BS208" s="259"/>
      <c r="BT208" s="255"/>
      <c r="BU208" s="255"/>
      <c r="BV208" s="255"/>
      <c r="BW208" s="255"/>
      <c r="BX208" s="255"/>
      <c r="BY208" s="255"/>
      <c r="BZ208" s="255"/>
      <c r="CA208" s="260" t="e">
        <v>#N/A</v>
      </c>
      <c r="CB208" s="260">
        <v>0</v>
      </c>
      <c r="CC208" s="260">
        <v>0</v>
      </c>
      <c r="CD208" s="261" t="s">
        <v>511</v>
      </c>
      <c r="CE208" s="261" t="s">
        <v>512</v>
      </c>
      <c r="CF208" s="261" t="s">
        <v>512</v>
      </c>
      <c r="CG208" s="261" t="s">
        <v>512</v>
      </c>
      <c r="CH208" s="262">
        <f t="shared" si="61"/>
        <v>0</v>
      </c>
      <c r="CI208" s="262">
        <f t="shared" si="62"/>
        <v>0</v>
      </c>
      <c r="CJ208" s="262">
        <f t="shared" si="63"/>
        <v>0</v>
      </c>
      <c r="CK208" s="262">
        <f t="shared" si="64"/>
        <v>0</v>
      </c>
      <c r="CL208" s="262">
        <f t="shared" si="65"/>
        <v>0</v>
      </c>
      <c r="CM208" s="262">
        <f t="shared" si="66"/>
        <v>0</v>
      </c>
      <c r="CN208" s="262">
        <f t="shared" si="67"/>
        <v>0</v>
      </c>
      <c r="CO208" s="259"/>
      <c r="CP208" s="263"/>
      <c r="CQ208" s="264"/>
      <c r="CR208" s="264"/>
      <c r="CS208" s="264"/>
      <c r="CT208" s="174" t="str">
        <f t="shared" ref="CT208:CT211" si="72">IF(AND(CQ208=0, CR208=0, CS208=0), "-", IF(AND(CQ208=0,CS208=0),(CP208*CR208),(CP208*(((CQ208)+(CR208*4)+(CS208))/6))))</f>
        <v>-</v>
      </c>
      <c r="CU208" s="264"/>
      <c r="CV208" s="264"/>
      <c r="CW208" s="264"/>
      <c r="CX208" s="269" t="str">
        <f t="shared" ref="CX208:CX211" si="73">IF(AND(CU208=0, CV208=0, CW208=0), "-", IF(AND(CU208=0,CW208=0),(CP208*CV208),(CP208*(((CU208)+(CV208*4)+(CW208))/6))))</f>
        <v>-</v>
      </c>
    </row>
    <row r="209" spans="1:102" s="122" customFormat="1" ht="34.5">
      <c r="A209" s="254"/>
      <c r="B209" s="255"/>
      <c r="C209" s="255"/>
      <c r="D209" s="255"/>
      <c r="E209" s="256"/>
      <c r="F209" s="256"/>
      <c r="G209" s="255"/>
      <c r="H209" s="255"/>
      <c r="I209" s="255"/>
      <c r="J209" s="255"/>
      <c r="K209" s="255"/>
      <c r="L209" s="255"/>
      <c r="M209" s="256"/>
      <c r="N209" s="255"/>
      <c r="O209" s="255"/>
      <c r="P209" s="255"/>
      <c r="Q209" s="255"/>
      <c r="R209" s="255"/>
      <c r="S209" s="255"/>
      <c r="T209" s="255"/>
      <c r="U209" s="255"/>
      <c r="V209" s="255"/>
      <c r="W209" s="255"/>
      <c r="X209" s="255"/>
      <c r="Y209" s="255"/>
      <c r="Z209" s="255"/>
      <c r="AA209" s="254"/>
      <c r="AB209" s="255"/>
      <c r="AC209" s="255"/>
      <c r="AD209" s="255"/>
      <c r="AE209" s="254"/>
      <c r="AF209" s="254"/>
      <c r="AG209" s="256"/>
      <c r="AH209" s="255"/>
      <c r="AI209" s="256"/>
      <c r="AJ209" s="257"/>
      <c r="AK209" s="255"/>
      <c r="AL209" s="255"/>
      <c r="AM209" s="255"/>
      <c r="AN209" s="164" t="str">
        <f t="shared" si="70"/>
        <v>-</v>
      </c>
      <c r="AO209" s="255"/>
      <c r="AP209" s="255"/>
      <c r="AQ209" s="255"/>
      <c r="AR209" s="268" t="str">
        <f t="shared" si="71"/>
        <v>-</v>
      </c>
      <c r="AS209" s="255"/>
      <c r="AT209" s="255"/>
      <c r="AU209" s="255"/>
      <c r="AV209" s="255"/>
      <c r="AW209" s="255"/>
      <c r="AX209" s="255"/>
      <c r="AY209" s="255"/>
      <c r="AZ209" s="255"/>
      <c r="BA209" s="255"/>
      <c r="BB209" s="255"/>
      <c r="BC209" s="255"/>
      <c r="BD209" s="255"/>
      <c r="BE209" s="255"/>
      <c r="BF209" s="255"/>
      <c r="BG209" s="255"/>
      <c r="BH209" s="255"/>
      <c r="BI209" s="255"/>
      <c r="BJ209" s="255"/>
      <c r="BK209" s="255"/>
      <c r="BL209" s="255"/>
      <c r="BM209" s="255"/>
      <c r="BN209" s="255"/>
      <c r="BO209" s="255"/>
      <c r="BP209" s="255"/>
      <c r="BQ209" s="255"/>
      <c r="BR209" s="258"/>
      <c r="BS209" s="259"/>
      <c r="BT209" s="255"/>
      <c r="BU209" s="255"/>
      <c r="BV209" s="255"/>
      <c r="BW209" s="255"/>
      <c r="BX209" s="255"/>
      <c r="BY209" s="255"/>
      <c r="BZ209" s="255"/>
      <c r="CA209" s="260" t="e">
        <v>#N/A</v>
      </c>
      <c r="CB209" s="260">
        <v>0</v>
      </c>
      <c r="CC209" s="260">
        <v>0</v>
      </c>
      <c r="CD209" s="261" t="s">
        <v>511</v>
      </c>
      <c r="CE209" s="261" t="s">
        <v>512</v>
      </c>
      <c r="CF209" s="261" t="s">
        <v>512</v>
      </c>
      <c r="CG209" s="261" t="s">
        <v>512</v>
      </c>
      <c r="CH209" s="262">
        <f t="shared" si="61"/>
        <v>0</v>
      </c>
      <c r="CI209" s="262">
        <f t="shared" si="62"/>
        <v>0</v>
      </c>
      <c r="CJ209" s="262">
        <f t="shared" si="63"/>
        <v>0</v>
      </c>
      <c r="CK209" s="262">
        <f t="shared" si="64"/>
        <v>0</v>
      </c>
      <c r="CL209" s="262">
        <f t="shared" si="65"/>
        <v>0</v>
      </c>
      <c r="CM209" s="262">
        <f t="shared" si="66"/>
        <v>0</v>
      </c>
      <c r="CN209" s="262">
        <f t="shared" si="67"/>
        <v>0</v>
      </c>
      <c r="CO209" s="259"/>
      <c r="CP209" s="263"/>
      <c r="CQ209" s="264"/>
      <c r="CR209" s="264"/>
      <c r="CS209" s="264"/>
      <c r="CT209" s="174" t="str">
        <f t="shared" si="72"/>
        <v>-</v>
      </c>
      <c r="CU209" s="264"/>
      <c r="CV209" s="264"/>
      <c r="CW209" s="264"/>
      <c r="CX209" s="269" t="str">
        <f t="shared" si="73"/>
        <v>-</v>
      </c>
    </row>
    <row r="210" spans="1:102" s="122" customFormat="1" ht="34.5">
      <c r="A210" s="254"/>
      <c r="B210" s="255"/>
      <c r="C210" s="255"/>
      <c r="D210" s="255"/>
      <c r="E210" s="256"/>
      <c r="F210" s="256"/>
      <c r="G210" s="255"/>
      <c r="H210" s="255"/>
      <c r="I210" s="255"/>
      <c r="J210" s="255"/>
      <c r="K210" s="255"/>
      <c r="L210" s="255"/>
      <c r="M210" s="256"/>
      <c r="N210" s="255"/>
      <c r="O210" s="255"/>
      <c r="P210" s="255"/>
      <c r="Q210" s="255"/>
      <c r="R210" s="255"/>
      <c r="S210" s="255"/>
      <c r="T210" s="255"/>
      <c r="U210" s="255"/>
      <c r="V210" s="255"/>
      <c r="W210" s="255"/>
      <c r="X210" s="255"/>
      <c r="Y210" s="255"/>
      <c r="Z210" s="255"/>
      <c r="AA210" s="254"/>
      <c r="AB210" s="255"/>
      <c r="AC210" s="255"/>
      <c r="AD210" s="255"/>
      <c r="AE210" s="254"/>
      <c r="AF210" s="254"/>
      <c r="AG210" s="256"/>
      <c r="AH210" s="255"/>
      <c r="AI210" s="256"/>
      <c r="AJ210" s="257"/>
      <c r="AK210" s="255"/>
      <c r="AL210" s="255"/>
      <c r="AM210" s="255"/>
      <c r="AN210" s="164" t="str">
        <f t="shared" si="70"/>
        <v>-</v>
      </c>
      <c r="AO210" s="255"/>
      <c r="AP210" s="255"/>
      <c r="AQ210" s="255"/>
      <c r="AR210" s="268" t="str">
        <f t="shared" si="71"/>
        <v>-</v>
      </c>
      <c r="AS210" s="255"/>
      <c r="AT210" s="255"/>
      <c r="AU210" s="255"/>
      <c r="AV210" s="255"/>
      <c r="AW210" s="255"/>
      <c r="AX210" s="255"/>
      <c r="AY210" s="255"/>
      <c r="AZ210" s="255"/>
      <c r="BA210" s="255"/>
      <c r="BB210" s="255"/>
      <c r="BC210" s="255"/>
      <c r="BD210" s="255"/>
      <c r="BE210" s="255"/>
      <c r="BF210" s="255"/>
      <c r="BG210" s="255"/>
      <c r="BH210" s="255"/>
      <c r="BI210" s="255"/>
      <c r="BJ210" s="255"/>
      <c r="BK210" s="255"/>
      <c r="BL210" s="255"/>
      <c r="BM210" s="255"/>
      <c r="BN210" s="255"/>
      <c r="BO210" s="255"/>
      <c r="BP210" s="255"/>
      <c r="BQ210" s="255"/>
      <c r="BR210" s="258"/>
      <c r="BS210" s="259"/>
      <c r="BT210" s="255"/>
      <c r="BU210" s="255"/>
      <c r="BV210" s="255"/>
      <c r="BW210" s="255"/>
      <c r="BX210" s="255"/>
      <c r="BY210" s="255"/>
      <c r="BZ210" s="255"/>
      <c r="CA210" s="260" t="e">
        <v>#N/A</v>
      </c>
      <c r="CB210" s="260">
        <v>0</v>
      </c>
      <c r="CC210" s="260">
        <v>0</v>
      </c>
      <c r="CD210" s="261" t="s">
        <v>511</v>
      </c>
      <c r="CE210" s="261" t="s">
        <v>512</v>
      </c>
      <c r="CF210" s="261" t="s">
        <v>512</v>
      </c>
      <c r="CG210" s="261" t="s">
        <v>512</v>
      </c>
      <c r="CH210" s="262">
        <f t="shared" si="61"/>
        <v>0</v>
      </c>
      <c r="CI210" s="262">
        <f t="shared" si="62"/>
        <v>0</v>
      </c>
      <c r="CJ210" s="262">
        <f t="shared" si="63"/>
        <v>0</v>
      </c>
      <c r="CK210" s="262">
        <f t="shared" si="64"/>
        <v>0</v>
      </c>
      <c r="CL210" s="262">
        <f t="shared" si="65"/>
        <v>0</v>
      </c>
      <c r="CM210" s="262">
        <f t="shared" si="66"/>
        <v>0</v>
      </c>
      <c r="CN210" s="262">
        <f t="shared" si="67"/>
        <v>0</v>
      </c>
      <c r="CO210" s="259"/>
      <c r="CP210" s="263"/>
      <c r="CQ210" s="264"/>
      <c r="CR210" s="264"/>
      <c r="CS210" s="264"/>
      <c r="CT210" s="174" t="str">
        <f t="shared" si="72"/>
        <v>-</v>
      </c>
      <c r="CU210" s="264"/>
      <c r="CV210" s="264"/>
      <c r="CW210" s="264"/>
      <c r="CX210" s="269" t="str">
        <f t="shared" si="73"/>
        <v>-</v>
      </c>
    </row>
    <row r="211" spans="1:102" s="122" customFormat="1" ht="34.5">
      <c r="A211" s="254"/>
      <c r="B211" s="255"/>
      <c r="C211" s="255"/>
      <c r="D211" s="255"/>
      <c r="E211" s="256"/>
      <c r="F211" s="256"/>
      <c r="G211" s="255"/>
      <c r="H211" s="255"/>
      <c r="I211" s="255"/>
      <c r="J211" s="255"/>
      <c r="K211" s="255"/>
      <c r="L211" s="255"/>
      <c r="M211" s="256"/>
      <c r="N211" s="255"/>
      <c r="O211" s="255"/>
      <c r="P211" s="255"/>
      <c r="Q211" s="255"/>
      <c r="R211" s="255"/>
      <c r="S211" s="255"/>
      <c r="T211" s="255"/>
      <c r="U211" s="255"/>
      <c r="V211" s="255"/>
      <c r="W211" s="255"/>
      <c r="X211" s="255"/>
      <c r="Y211" s="255"/>
      <c r="Z211" s="255"/>
      <c r="AA211" s="254"/>
      <c r="AB211" s="255"/>
      <c r="AC211" s="255"/>
      <c r="AD211" s="255"/>
      <c r="AE211" s="254"/>
      <c r="AF211" s="254"/>
      <c r="AG211" s="256"/>
      <c r="AH211" s="255"/>
      <c r="AI211" s="256"/>
      <c r="AJ211" s="257"/>
      <c r="AK211" s="255"/>
      <c r="AL211" s="255"/>
      <c r="AM211" s="255"/>
      <c r="AN211" s="164" t="str">
        <f t="shared" si="70"/>
        <v>-</v>
      </c>
      <c r="AO211" s="255"/>
      <c r="AP211" s="255"/>
      <c r="AQ211" s="255"/>
      <c r="AR211" s="268" t="str">
        <f t="shared" si="71"/>
        <v>-</v>
      </c>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8"/>
      <c r="BS211" s="259"/>
      <c r="BT211" s="255"/>
      <c r="BU211" s="255"/>
      <c r="BV211" s="255"/>
      <c r="BW211" s="255"/>
      <c r="BX211" s="255"/>
      <c r="BY211" s="255"/>
      <c r="BZ211" s="255"/>
      <c r="CA211" s="260" t="e">
        <v>#N/A</v>
      </c>
      <c r="CB211" s="260">
        <v>0</v>
      </c>
      <c r="CC211" s="260">
        <v>0</v>
      </c>
      <c r="CD211" s="261" t="s">
        <v>511</v>
      </c>
      <c r="CE211" s="261" t="s">
        <v>512</v>
      </c>
      <c r="CF211" s="261" t="s">
        <v>512</v>
      </c>
      <c r="CG211" s="261" t="s">
        <v>512</v>
      </c>
      <c r="CH211" s="262">
        <f t="shared" si="61"/>
        <v>0</v>
      </c>
      <c r="CI211" s="262">
        <f t="shared" si="62"/>
        <v>0</v>
      </c>
      <c r="CJ211" s="262">
        <f t="shared" si="63"/>
        <v>0</v>
      </c>
      <c r="CK211" s="262">
        <f t="shared" si="64"/>
        <v>0</v>
      </c>
      <c r="CL211" s="262">
        <f t="shared" si="65"/>
        <v>0</v>
      </c>
      <c r="CM211" s="262">
        <f t="shared" si="66"/>
        <v>0</v>
      </c>
      <c r="CN211" s="262">
        <f t="shared" si="67"/>
        <v>0</v>
      </c>
      <c r="CO211" s="259"/>
      <c r="CP211" s="263"/>
      <c r="CQ211" s="264"/>
      <c r="CR211" s="264"/>
      <c r="CS211" s="264"/>
      <c r="CT211" s="174" t="str">
        <f t="shared" si="72"/>
        <v>-</v>
      </c>
      <c r="CU211" s="264"/>
      <c r="CV211" s="264"/>
      <c r="CW211" s="264"/>
      <c r="CX211" s="269" t="str">
        <f t="shared" si="73"/>
        <v>-</v>
      </c>
    </row>
    <row r="212" spans="1:102" s="122" customFormat="1">
      <c r="E212" s="146"/>
      <c r="F212" s="146"/>
      <c r="M212" s="146"/>
    </row>
    <row r="213" spans="1:102" s="122" customFormat="1">
      <c r="E213" s="146"/>
      <c r="F213" s="146"/>
      <c r="M213" s="146"/>
    </row>
  </sheetData>
  <autoFilter ref="A6:V106" xr:uid="{00000000-0009-0000-0000-000007000000}"/>
  <conditionalFormatting sqref="H112:H114 H10:H13">
    <cfRule type="cellIs" dxfId="325" priority="356" stopIfTrue="1" operator="equal">
      <formula>#REF!</formula>
    </cfRule>
    <cfRule type="cellIs" dxfId="324" priority="357" stopIfTrue="1" operator="equal">
      <formula>#REF!</formula>
    </cfRule>
    <cfRule type="cellIs" dxfId="323" priority="358" stopIfTrue="1" operator="equal">
      <formula>#REF!</formula>
    </cfRule>
    <cfRule type="cellIs" dxfId="322" priority="359" stopIfTrue="1" operator="equal">
      <formula>#REF!</formula>
    </cfRule>
    <cfRule type="cellIs" dxfId="321" priority="360" stopIfTrue="1" operator="equal">
      <formula>#REF!</formula>
    </cfRule>
  </conditionalFormatting>
  <conditionalFormatting sqref="H10:H13">
    <cfRule type="cellIs" dxfId="320" priority="326" stopIfTrue="1" operator="equal">
      <formula>#REF!</formula>
    </cfRule>
    <cfRule type="cellIs" dxfId="319" priority="327" stopIfTrue="1" operator="equal">
      <formula>#REF!</formula>
    </cfRule>
    <cfRule type="cellIs" dxfId="318" priority="328" stopIfTrue="1" operator="equal">
      <formula>#REF!</formula>
    </cfRule>
    <cfRule type="cellIs" dxfId="317" priority="329" stopIfTrue="1" operator="equal">
      <formula>#REF!</formula>
    </cfRule>
    <cfRule type="cellIs" dxfId="316" priority="330" stopIfTrue="1" operator="equal">
      <formula>#REF!</formula>
    </cfRule>
  </conditionalFormatting>
  <conditionalFormatting sqref="H112:H114">
    <cfRule type="cellIs" dxfId="315" priority="321" stopIfTrue="1" operator="equal">
      <formula>#REF!</formula>
    </cfRule>
    <cfRule type="cellIs" dxfId="314" priority="322" stopIfTrue="1" operator="equal">
      <formula>#REF!</formula>
    </cfRule>
    <cfRule type="cellIs" dxfId="313" priority="323" stopIfTrue="1" operator="equal">
      <formula>#REF!</formula>
    </cfRule>
    <cfRule type="cellIs" dxfId="312" priority="324" stopIfTrue="1" operator="equal">
      <formula>#REF!</formula>
    </cfRule>
    <cfRule type="cellIs" dxfId="311" priority="325" stopIfTrue="1" operator="equal">
      <formula>#REF!</formula>
    </cfRule>
  </conditionalFormatting>
  <conditionalFormatting sqref="H10:H13">
    <cfRule type="cellIs" dxfId="310" priority="316" stopIfTrue="1" operator="equal">
      <formula>#REF!</formula>
    </cfRule>
    <cfRule type="cellIs" dxfId="309" priority="317" stopIfTrue="1" operator="equal">
      <formula>#REF!</formula>
    </cfRule>
    <cfRule type="cellIs" dxfId="308" priority="318" stopIfTrue="1" operator="equal">
      <formula>#REF!</formula>
    </cfRule>
    <cfRule type="cellIs" dxfId="307" priority="319" stopIfTrue="1" operator="equal">
      <formula>#REF!</formula>
    </cfRule>
    <cfRule type="cellIs" dxfId="306" priority="320" stopIfTrue="1" operator="equal">
      <formula>#REF!</formula>
    </cfRule>
  </conditionalFormatting>
  <conditionalFormatting sqref="H112:H114">
    <cfRule type="cellIs" dxfId="305" priority="311" stopIfTrue="1" operator="equal">
      <formula>#REF!</formula>
    </cfRule>
    <cfRule type="cellIs" dxfId="304" priority="312" stopIfTrue="1" operator="equal">
      <formula>#REF!</formula>
    </cfRule>
    <cfRule type="cellIs" dxfId="303" priority="313" stopIfTrue="1" operator="equal">
      <formula>#REF!</formula>
    </cfRule>
    <cfRule type="cellIs" dxfId="302" priority="314" stopIfTrue="1" operator="equal">
      <formula>#REF!</formula>
    </cfRule>
    <cfRule type="cellIs" dxfId="301" priority="315" stopIfTrue="1" operator="equal">
      <formula>#REF!</formula>
    </cfRule>
  </conditionalFormatting>
  <conditionalFormatting sqref="H10:H13">
    <cfRule type="cellIs" dxfId="300" priority="306" stopIfTrue="1" operator="equal">
      <formula>#REF!</formula>
    </cfRule>
    <cfRule type="cellIs" dxfId="299" priority="307" stopIfTrue="1" operator="equal">
      <formula>#REF!</formula>
    </cfRule>
    <cfRule type="cellIs" dxfId="298" priority="308" stopIfTrue="1" operator="equal">
      <formula>#REF!</formula>
    </cfRule>
    <cfRule type="cellIs" dxfId="297" priority="309" stopIfTrue="1" operator="equal">
      <formula>#REF!</formula>
    </cfRule>
    <cfRule type="cellIs" dxfId="296" priority="310" stopIfTrue="1" operator="equal">
      <formula>#REF!</formula>
    </cfRule>
  </conditionalFormatting>
  <conditionalFormatting sqref="H112:H114">
    <cfRule type="cellIs" dxfId="295" priority="301" stopIfTrue="1" operator="equal">
      <formula>#REF!</formula>
    </cfRule>
    <cfRule type="cellIs" dxfId="294" priority="302" stopIfTrue="1" operator="equal">
      <formula>#REF!</formula>
    </cfRule>
    <cfRule type="cellIs" dxfId="293" priority="303" stopIfTrue="1" operator="equal">
      <formula>#REF!</formula>
    </cfRule>
    <cfRule type="cellIs" dxfId="292" priority="304" stopIfTrue="1" operator="equal">
      <formula>#REF!</formula>
    </cfRule>
    <cfRule type="cellIs" dxfId="291" priority="305" stopIfTrue="1" operator="equal">
      <formula>#REF!</formula>
    </cfRule>
  </conditionalFormatting>
  <conditionalFormatting sqref="H10:H13">
    <cfRule type="cellIs" dxfId="290" priority="296" stopIfTrue="1" operator="equal">
      <formula>#REF!</formula>
    </cfRule>
    <cfRule type="cellIs" dxfId="289" priority="297" stopIfTrue="1" operator="equal">
      <formula>#REF!</formula>
    </cfRule>
    <cfRule type="cellIs" dxfId="288" priority="298" stopIfTrue="1" operator="equal">
      <formula>#REF!</formula>
    </cfRule>
    <cfRule type="cellIs" dxfId="287" priority="299" stopIfTrue="1" operator="equal">
      <formula>#REF!</formula>
    </cfRule>
    <cfRule type="cellIs" dxfId="286" priority="300" stopIfTrue="1" operator="equal">
      <formula>#REF!</formula>
    </cfRule>
  </conditionalFormatting>
  <conditionalFormatting sqref="H112:H114">
    <cfRule type="cellIs" dxfId="285" priority="291" stopIfTrue="1" operator="equal">
      <formula>#REF!</formula>
    </cfRule>
    <cfRule type="cellIs" dxfId="284" priority="292" stopIfTrue="1" operator="equal">
      <formula>#REF!</formula>
    </cfRule>
    <cfRule type="cellIs" dxfId="283" priority="293" stopIfTrue="1" operator="equal">
      <formula>#REF!</formula>
    </cfRule>
    <cfRule type="cellIs" dxfId="282" priority="294" stopIfTrue="1" operator="equal">
      <formula>#REF!</formula>
    </cfRule>
    <cfRule type="cellIs" dxfId="281" priority="295" stopIfTrue="1" operator="equal">
      <formula>#REF!</formula>
    </cfRule>
  </conditionalFormatting>
  <conditionalFormatting sqref="H10:H13">
    <cfRule type="cellIs" dxfId="280" priority="286" stopIfTrue="1" operator="equal">
      <formula>#REF!</formula>
    </cfRule>
    <cfRule type="cellIs" dxfId="279" priority="287" stopIfTrue="1" operator="equal">
      <formula>#REF!</formula>
    </cfRule>
    <cfRule type="cellIs" dxfId="278" priority="288" stopIfTrue="1" operator="equal">
      <formula>#REF!</formula>
    </cfRule>
    <cfRule type="cellIs" dxfId="277" priority="289" stopIfTrue="1" operator="equal">
      <formula>#REF!</formula>
    </cfRule>
    <cfRule type="cellIs" dxfId="276" priority="290" stopIfTrue="1" operator="equal">
      <formula>#REF!</formula>
    </cfRule>
  </conditionalFormatting>
  <conditionalFormatting sqref="H112:H114">
    <cfRule type="cellIs" dxfId="275" priority="281" stopIfTrue="1" operator="equal">
      <formula>#REF!</formula>
    </cfRule>
    <cfRule type="cellIs" dxfId="274" priority="282" stopIfTrue="1" operator="equal">
      <formula>#REF!</formula>
    </cfRule>
    <cfRule type="cellIs" dxfId="273" priority="283" stopIfTrue="1" operator="equal">
      <formula>#REF!</formula>
    </cfRule>
    <cfRule type="cellIs" dxfId="272" priority="284" stopIfTrue="1" operator="equal">
      <formula>#REF!</formula>
    </cfRule>
    <cfRule type="cellIs" dxfId="271" priority="285" stopIfTrue="1" operator="equal">
      <formula>#REF!</formula>
    </cfRule>
  </conditionalFormatting>
  <conditionalFormatting sqref="H112:H119">
    <cfRule type="cellIs" dxfId="270" priority="271" stopIfTrue="1" operator="equal">
      <formula>#REF!</formula>
    </cfRule>
    <cfRule type="cellIs" dxfId="269" priority="272" stopIfTrue="1" operator="equal">
      <formula>#REF!</formula>
    </cfRule>
    <cfRule type="cellIs" dxfId="268" priority="273" stopIfTrue="1" operator="equal">
      <formula>#REF!</formula>
    </cfRule>
    <cfRule type="cellIs" dxfId="267" priority="274" stopIfTrue="1" operator="equal">
      <formula>#REF!</formula>
    </cfRule>
    <cfRule type="cellIs" dxfId="266" priority="275" stopIfTrue="1" operator="equal">
      <formula>#REF!</formula>
    </cfRule>
  </conditionalFormatting>
  <conditionalFormatting sqref="H10:H16">
    <cfRule type="cellIs" dxfId="265" priority="266" stopIfTrue="1" operator="equal">
      <formula>#REF!</formula>
    </cfRule>
    <cfRule type="cellIs" dxfId="264" priority="267" stopIfTrue="1" operator="equal">
      <formula>#REF!</formula>
    </cfRule>
    <cfRule type="cellIs" dxfId="263" priority="268" stopIfTrue="1" operator="equal">
      <formula>#REF!</formula>
    </cfRule>
    <cfRule type="cellIs" dxfId="262" priority="269" stopIfTrue="1" operator="equal">
      <formula>#REF!</formula>
    </cfRule>
    <cfRule type="cellIs" dxfId="261" priority="270" stopIfTrue="1" operator="equal">
      <formula>#REF!</formula>
    </cfRule>
  </conditionalFormatting>
  <conditionalFormatting sqref="AG112:AG211">
    <cfRule type="cellIs" dxfId="260" priority="261" stopIfTrue="1" operator="equal">
      <formula>#REF!</formula>
    </cfRule>
    <cfRule type="cellIs" dxfId="259" priority="262" stopIfTrue="1" operator="equal">
      <formula>#REF!</formula>
    </cfRule>
    <cfRule type="cellIs" dxfId="258" priority="263" stopIfTrue="1" operator="equal">
      <formula>#REF!</formula>
    </cfRule>
    <cfRule type="cellIs" dxfId="257" priority="264" stopIfTrue="1" operator="equal">
      <formula>#REF!</formula>
    </cfRule>
    <cfRule type="cellIs" dxfId="256" priority="265" stopIfTrue="1" operator="equal">
      <formula>#REF!</formula>
    </cfRule>
  </conditionalFormatting>
  <conditionalFormatting sqref="H10:H16">
    <cfRule type="cellIs" dxfId="255" priority="256" stopIfTrue="1" operator="equal">
      <formula>#REF!</formula>
    </cfRule>
    <cfRule type="cellIs" dxfId="254" priority="257" stopIfTrue="1" operator="equal">
      <formula>#REF!</formula>
    </cfRule>
    <cfRule type="cellIs" dxfId="253" priority="258" stopIfTrue="1" operator="equal">
      <formula>#REF!</formula>
    </cfRule>
    <cfRule type="cellIs" dxfId="252" priority="259" stopIfTrue="1" operator="equal">
      <formula>#REF!</formula>
    </cfRule>
    <cfRule type="cellIs" dxfId="251" priority="260" stopIfTrue="1" operator="equal">
      <formula>#REF!</formula>
    </cfRule>
  </conditionalFormatting>
  <conditionalFormatting sqref="AG112:AG211">
    <cfRule type="cellIs" dxfId="250" priority="251" stopIfTrue="1" operator="equal">
      <formula>#REF!</formula>
    </cfRule>
    <cfRule type="cellIs" dxfId="249" priority="252" stopIfTrue="1" operator="equal">
      <formula>#REF!</formula>
    </cfRule>
    <cfRule type="cellIs" dxfId="248" priority="253" stopIfTrue="1" operator="equal">
      <formula>#REF!</formula>
    </cfRule>
    <cfRule type="cellIs" dxfId="247" priority="254" stopIfTrue="1" operator="equal">
      <formula>#REF!</formula>
    </cfRule>
    <cfRule type="cellIs" dxfId="246" priority="255" stopIfTrue="1" operator="equal">
      <formula>#REF!</formula>
    </cfRule>
  </conditionalFormatting>
  <conditionalFormatting sqref="H10:H16">
    <cfRule type="cellIs" dxfId="245" priority="246" stopIfTrue="1" operator="equal">
      <formula>#REF!</formula>
    </cfRule>
    <cfRule type="cellIs" dxfId="244" priority="247" stopIfTrue="1" operator="equal">
      <formula>#REF!</formula>
    </cfRule>
    <cfRule type="cellIs" dxfId="243" priority="248" stopIfTrue="1" operator="equal">
      <formula>#REF!</formula>
    </cfRule>
    <cfRule type="cellIs" dxfId="242" priority="249" stopIfTrue="1" operator="equal">
      <formula>#REF!</formula>
    </cfRule>
    <cfRule type="cellIs" dxfId="241" priority="250" stopIfTrue="1" operator="equal">
      <formula>#REF!</formula>
    </cfRule>
  </conditionalFormatting>
  <conditionalFormatting sqref="AG112:AG211">
    <cfRule type="cellIs" dxfId="240" priority="241" stopIfTrue="1" operator="equal">
      <formula>#REF!</formula>
    </cfRule>
    <cfRule type="cellIs" dxfId="239" priority="242" stopIfTrue="1" operator="equal">
      <formula>#REF!</formula>
    </cfRule>
    <cfRule type="cellIs" dxfId="238" priority="243" stopIfTrue="1" operator="equal">
      <formula>#REF!</formula>
    </cfRule>
    <cfRule type="cellIs" dxfId="237" priority="244" stopIfTrue="1" operator="equal">
      <formula>#REF!</formula>
    </cfRule>
    <cfRule type="cellIs" dxfId="236" priority="245" stopIfTrue="1" operator="equal">
      <formula>#REF!</formula>
    </cfRule>
  </conditionalFormatting>
  <conditionalFormatting sqref="H10:H11">
    <cfRule type="cellIs" dxfId="235" priority="236" stopIfTrue="1" operator="equal">
      <formula>#REF!</formula>
    </cfRule>
    <cfRule type="cellIs" dxfId="234" priority="237" stopIfTrue="1" operator="equal">
      <formula>#REF!</formula>
    </cfRule>
    <cfRule type="cellIs" dxfId="233" priority="238" stopIfTrue="1" operator="equal">
      <formula>#REF!</formula>
    </cfRule>
    <cfRule type="cellIs" dxfId="232" priority="239" stopIfTrue="1" operator="equal">
      <formula>#REF!</formula>
    </cfRule>
    <cfRule type="cellIs" dxfId="231" priority="240" stopIfTrue="1" operator="equal">
      <formula>#REF!</formula>
    </cfRule>
  </conditionalFormatting>
  <conditionalFormatting sqref="H112:H116">
    <cfRule type="cellIs" dxfId="230" priority="231" stopIfTrue="1" operator="equal">
      <formula>#REF!</formula>
    </cfRule>
    <cfRule type="cellIs" dxfId="229" priority="232" stopIfTrue="1" operator="equal">
      <formula>#REF!</formula>
    </cfRule>
    <cfRule type="cellIs" dxfId="228" priority="233" stopIfTrue="1" operator="equal">
      <formula>#REF!</formula>
    </cfRule>
    <cfRule type="cellIs" dxfId="227" priority="234" stopIfTrue="1" operator="equal">
      <formula>#REF!</formula>
    </cfRule>
    <cfRule type="cellIs" dxfId="226" priority="235" stopIfTrue="1" operator="equal">
      <formula>#REF!</formula>
    </cfRule>
  </conditionalFormatting>
  <conditionalFormatting sqref="H10:H11">
    <cfRule type="cellIs" dxfId="225" priority="226" stopIfTrue="1" operator="equal">
      <formula>#REF!</formula>
    </cfRule>
    <cfRule type="cellIs" dxfId="224" priority="227" stopIfTrue="1" operator="equal">
      <formula>#REF!</formula>
    </cfRule>
    <cfRule type="cellIs" dxfId="223" priority="228" stopIfTrue="1" operator="equal">
      <formula>#REF!</formula>
    </cfRule>
    <cfRule type="cellIs" dxfId="222" priority="229" stopIfTrue="1" operator="equal">
      <formula>#REF!</formula>
    </cfRule>
    <cfRule type="cellIs" dxfId="221" priority="230" stopIfTrue="1" operator="equal">
      <formula>#REF!</formula>
    </cfRule>
  </conditionalFormatting>
  <conditionalFormatting sqref="H112:H116">
    <cfRule type="cellIs" dxfId="220" priority="221" stopIfTrue="1" operator="equal">
      <formula>#REF!</formula>
    </cfRule>
    <cfRule type="cellIs" dxfId="219" priority="222" stopIfTrue="1" operator="equal">
      <formula>#REF!</formula>
    </cfRule>
    <cfRule type="cellIs" dxfId="218" priority="223" stopIfTrue="1" operator="equal">
      <formula>#REF!</formula>
    </cfRule>
    <cfRule type="cellIs" dxfId="217" priority="224" stopIfTrue="1" operator="equal">
      <formula>#REF!</formula>
    </cfRule>
    <cfRule type="cellIs" dxfId="216" priority="225" stopIfTrue="1" operator="equal">
      <formula>#REF!</formula>
    </cfRule>
  </conditionalFormatting>
  <conditionalFormatting sqref="H10:H11">
    <cfRule type="cellIs" dxfId="215" priority="216" stopIfTrue="1" operator="equal">
      <formula>#REF!</formula>
    </cfRule>
    <cfRule type="cellIs" dxfId="214" priority="217" stopIfTrue="1" operator="equal">
      <formula>#REF!</formula>
    </cfRule>
    <cfRule type="cellIs" dxfId="213" priority="218" stopIfTrue="1" operator="equal">
      <formula>#REF!</formula>
    </cfRule>
    <cfRule type="cellIs" dxfId="212" priority="219" stopIfTrue="1" operator="equal">
      <formula>#REF!</formula>
    </cfRule>
    <cfRule type="cellIs" dxfId="211" priority="220" stopIfTrue="1" operator="equal">
      <formula>#REF!</formula>
    </cfRule>
  </conditionalFormatting>
  <conditionalFormatting sqref="H112:H116">
    <cfRule type="cellIs" dxfId="210" priority="211" stopIfTrue="1" operator="equal">
      <formula>#REF!</formula>
    </cfRule>
    <cfRule type="cellIs" dxfId="209" priority="212" stopIfTrue="1" operator="equal">
      <formula>#REF!</formula>
    </cfRule>
    <cfRule type="cellIs" dxfId="208" priority="213" stopIfTrue="1" operator="equal">
      <formula>#REF!</formula>
    </cfRule>
    <cfRule type="cellIs" dxfId="207" priority="214" stopIfTrue="1" operator="equal">
      <formula>#REF!</formula>
    </cfRule>
    <cfRule type="cellIs" dxfId="206" priority="215" stopIfTrue="1" operator="equal">
      <formula>#REF!</formula>
    </cfRule>
  </conditionalFormatting>
  <conditionalFormatting sqref="H10:H11">
    <cfRule type="cellIs" dxfId="205" priority="206" stopIfTrue="1" operator="equal">
      <formula>#REF!</formula>
    </cfRule>
    <cfRule type="cellIs" dxfId="204" priority="207" stopIfTrue="1" operator="equal">
      <formula>#REF!</formula>
    </cfRule>
    <cfRule type="cellIs" dxfId="203" priority="208" stopIfTrue="1" operator="equal">
      <formula>#REF!</formula>
    </cfRule>
    <cfRule type="cellIs" dxfId="202" priority="209" stopIfTrue="1" operator="equal">
      <formula>#REF!</formula>
    </cfRule>
    <cfRule type="cellIs" dxfId="201" priority="210" stopIfTrue="1" operator="equal">
      <formula>#REF!</formula>
    </cfRule>
  </conditionalFormatting>
  <conditionalFormatting sqref="H112:H116">
    <cfRule type="cellIs" dxfId="200" priority="201" stopIfTrue="1" operator="equal">
      <formula>#REF!</formula>
    </cfRule>
    <cfRule type="cellIs" dxfId="199" priority="202" stopIfTrue="1" operator="equal">
      <formula>#REF!</formula>
    </cfRule>
    <cfRule type="cellIs" dxfId="198" priority="203" stopIfTrue="1" operator="equal">
      <formula>#REF!</formula>
    </cfRule>
    <cfRule type="cellIs" dxfId="197" priority="204" stopIfTrue="1" operator="equal">
      <formula>#REF!</formula>
    </cfRule>
    <cfRule type="cellIs" dxfId="196" priority="205" stopIfTrue="1" operator="equal">
      <formula>#REF!</formula>
    </cfRule>
  </conditionalFormatting>
  <conditionalFormatting sqref="H10:H11">
    <cfRule type="cellIs" dxfId="195" priority="196" stopIfTrue="1" operator="equal">
      <formula>#REF!</formula>
    </cfRule>
    <cfRule type="cellIs" dxfId="194" priority="197" stopIfTrue="1" operator="equal">
      <formula>#REF!</formula>
    </cfRule>
    <cfRule type="cellIs" dxfId="193" priority="198" stopIfTrue="1" operator="equal">
      <formula>#REF!</formula>
    </cfRule>
    <cfRule type="cellIs" dxfId="192" priority="199" stopIfTrue="1" operator="equal">
      <formula>#REF!</formula>
    </cfRule>
    <cfRule type="cellIs" dxfId="191" priority="200" stopIfTrue="1" operator="equal">
      <formula>#REF!</formula>
    </cfRule>
  </conditionalFormatting>
  <conditionalFormatting sqref="H112:H116">
    <cfRule type="cellIs" dxfId="190" priority="191" stopIfTrue="1" operator="equal">
      <formula>#REF!</formula>
    </cfRule>
    <cfRule type="cellIs" dxfId="189" priority="192" stopIfTrue="1" operator="equal">
      <formula>#REF!</formula>
    </cfRule>
    <cfRule type="cellIs" dxfId="188" priority="193" stopIfTrue="1" operator="equal">
      <formula>#REF!</formula>
    </cfRule>
    <cfRule type="cellIs" dxfId="187" priority="194" stopIfTrue="1" operator="equal">
      <formula>#REF!</formula>
    </cfRule>
    <cfRule type="cellIs" dxfId="186" priority="195" stopIfTrue="1" operator="equal">
      <formula>#REF!</formula>
    </cfRule>
  </conditionalFormatting>
  <conditionalFormatting sqref="H10:H11">
    <cfRule type="cellIs" dxfId="185" priority="186" stopIfTrue="1" operator="equal">
      <formula>#REF!</formula>
    </cfRule>
    <cfRule type="cellIs" dxfId="184" priority="187" stopIfTrue="1" operator="equal">
      <formula>#REF!</formula>
    </cfRule>
    <cfRule type="cellIs" dxfId="183" priority="188" stopIfTrue="1" operator="equal">
      <formula>#REF!</formula>
    </cfRule>
    <cfRule type="cellIs" dxfId="182" priority="189" stopIfTrue="1" operator="equal">
      <formula>#REF!</formula>
    </cfRule>
    <cfRule type="cellIs" dxfId="181" priority="190" stopIfTrue="1" operator="equal">
      <formula>#REF!</formula>
    </cfRule>
  </conditionalFormatting>
  <conditionalFormatting sqref="H112:H116">
    <cfRule type="cellIs" dxfId="180" priority="181" stopIfTrue="1" operator="equal">
      <formula>#REF!</formula>
    </cfRule>
    <cfRule type="cellIs" dxfId="179" priority="182" stopIfTrue="1" operator="equal">
      <formula>#REF!</formula>
    </cfRule>
    <cfRule type="cellIs" dxfId="178" priority="183" stopIfTrue="1" operator="equal">
      <formula>#REF!</formula>
    </cfRule>
    <cfRule type="cellIs" dxfId="177" priority="184" stopIfTrue="1" operator="equal">
      <formula>#REF!</formula>
    </cfRule>
    <cfRule type="cellIs" dxfId="176" priority="185" stopIfTrue="1" operator="equal">
      <formula>#REF!</formula>
    </cfRule>
  </conditionalFormatting>
  <conditionalFormatting sqref="H10:H11">
    <cfRule type="cellIs" dxfId="175" priority="176" stopIfTrue="1" operator="equal">
      <formula>#REF!</formula>
    </cfRule>
    <cfRule type="cellIs" dxfId="174" priority="177" stopIfTrue="1" operator="equal">
      <formula>#REF!</formula>
    </cfRule>
    <cfRule type="cellIs" dxfId="173" priority="178" stopIfTrue="1" operator="equal">
      <formula>#REF!</formula>
    </cfRule>
    <cfRule type="cellIs" dxfId="172" priority="179" stopIfTrue="1" operator="equal">
      <formula>#REF!</formula>
    </cfRule>
    <cfRule type="cellIs" dxfId="171" priority="180" stopIfTrue="1" operator="equal">
      <formula>#REF!</formula>
    </cfRule>
  </conditionalFormatting>
  <conditionalFormatting sqref="H112:H116">
    <cfRule type="cellIs" dxfId="170" priority="171" stopIfTrue="1" operator="equal">
      <formula>#REF!</formula>
    </cfRule>
    <cfRule type="cellIs" dxfId="169" priority="172" stopIfTrue="1" operator="equal">
      <formula>#REF!</formula>
    </cfRule>
    <cfRule type="cellIs" dxfId="168" priority="173" stopIfTrue="1" operator="equal">
      <formula>#REF!</formula>
    </cfRule>
    <cfRule type="cellIs" dxfId="167" priority="174" stopIfTrue="1" operator="equal">
      <formula>#REF!</formula>
    </cfRule>
    <cfRule type="cellIs" dxfId="166" priority="175" stopIfTrue="1" operator="equal">
      <formula>#REF!</formula>
    </cfRule>
  </conditionalFormatting>
  <conditionalFormatting sqref="H10:H11">
    <cfRule type="cellIs" dxfId="165" priority="166" stopIfTrue="1" operator="equal">
      <formula>#REF!</formula>
    </cfRule>
    <cfRule type="cellIs" dxfId="164" priority="167" stopIfTrue="1" operator="equal">
      <formula>#REF!</formula>
    </cfRule>
    <cfRule type="cellIs" dxfId="163" priority="168" stopIfTrue="1" operator="equal">
      <formula>#REF!</formula>
    </cfRule>
    <cfRule type="cellIs" dxfId="162" priority="169" stopIfTrue="1" operator="equal">
      <formula>#REF!</formula>
    </cfRule>
    <cfRule type="cellIs" dxfId="161" priority="170" stopIfTrue="1" operator="equal">
      <formula>#REF!</formula>
    </cfRule>
  </conditionalFormatting>
  <conditionalFormatting sqref="H112:H116">
    <cfRule type="cellIs" dxfId="160" priority="161" stopIfTrue="1" operator="equal">
      <formula>#REF!</formula>
    </cfRule>
    <cfRule type="cellIs" dxfId="159" priority="162" stopIfTrue="1" operator="equal">
      <formula>#REF!</formula>
    </cfRule>
    <cfRule type="cellIs" dxfId="158" priority="163" stopIfTrue="1" operator="equal">
      <formula>#REF!</formula>
    </cfRule>
    <cfRule type="cellIs" dxfId="157" priority="164" stopIfTrue="1" operator="equal">
      <formula>#REF!</formula>
    </cfRule>
    <cfRule type="cellIs" dxfId="156" priority="165" stopIfTrue="1" operator="equal">
      <formula>#REF!</formula>
    </cfRule>
  </conditionalFormatting>
  <conditionalFormatting sqref="H10:H11">
    <cfRule type="cellIs" dxfId="155" priority="156" stopIfTrue="1" operator="equal">
      <formula>#REF!</formula>
    </cfRule>
    <cfRule type="cellIs" dxfId="154" priority="157" stopIfTrue="1" operator="equal">
      <formula>#REF!</formula>
    </cfRule>
    <cfRule type="cellIs" dxfId="153" priority="158" stopIfTrue="1" operator="equal">
      <formula>#REF!</formula>
    </cfRule>
    <cfRule type="cellIs" dxfId="152" priority="159" stopIfTrue="1" operator="equal">
      <formula>#REF!</formula>
    </cfRule>
    <cfRule type="cellIs" dxfId="151" priority="160" stopIfTrue="1" operator="equal">
      <formula>#REF!</formula>
    </cfRule>
  </conditionalFormatting>
  <conditionalFormatting sqref="H112:H116">
    <cfRule type="cellIs" dxfId="150" priority="151" stopIfTrue="1" operator="equal">
      <formula>#REF!</formula>
    </cfRule>
    <cfRule type="cellIs" dxfId="149" priority="152" stopIfTrue="1" operator="equal">
      <formula>#REF!</formula>
    </cfRule>
    <cfRule type="cellIs" dxfId="148" priority="153" stopIfTrue="1" operator="equal">
      <formula>#REF!</formula>
    </cfRule>
    <cfRule type="cellIs" dxfId="147" priority="154" stopIfTrue="1" operator="equal">
      <formula>#REF!</formula>
    </cfRule>
    <cfRule type="cellIs" dxfId="146" priority="155" stopIfTrue="1" operator="equal">
      <formula>#REF!</formula>
    </cfRule>
  </conditionalFormatting>
  <conditionalFormatting sqref="H10:H11">
    <cfRule type="cellIs" dxfId="145" priority="146" stopIfTrue="1" operator="equal">
      <formula>#REF!</formula>
    </cfRule>
    <cfRule type="cellIs" dxfId="144" priority="147" stopIfTrue="1" operator="equal">
      <formula>#REF!</formula>
    </cfRule>
    <cfRule type="cellIs" dxfId="143" priority="148" stopIfTrue="1" operator="equal">
      <formula>#REF!</formula>
    </cfRule>
    <cfRule type="cellIs" dxfId="142" priority="149" stopIfTrue="1" operator="equal">
      <formula>#REF!</formula>
    </cfRule>
    <cfRule type="cellIs" dxfId="141" priority="150" stopIfTrue="1" operator="equal">
      <formula>#REF!</formula>
    </cfRule>
  </conditionalFormatting>
  <conditionalFormatting sqref="H112:H116">
    <cfRule type="cellIs" dxfId="140" priority="141" stopIfTrue="1" operator="equal">
      <formula>#REF!</formula>
    </cfRule>
    <cfRule type="cellIs" dxfId="139" priority="142" stopIfTrue="1" operator="equal">
      <formula>#REF!</formula>
    </cfRule>
    <cfRule type="cellIs" dxfId="138" priority="143" stopIfTrue="1" operator="equal">
      <formula>#REF!</formula>
    </cfRule>
    <cfRule type="cellIs" dxfId="137" priority="144" stopIfTrue="1" operator="equal">
      <formula>#REF!</formula>
    </cfRule>
    <cfRule type="cellIs" dxfId="136" priority="145" stopIfTrue="1" operator="equal">
      <formula>#REF!</formula>
    </cfRule>
  </conditionalFormatting>
  <conditionalFormatting sqref="H10:H11">
    <cfRule type="cellIs" dxfId="135" priority="136" stopIfTrue="1" operator="equal">
      <formula>#REF!</formula>
    </cfRule>
    <cfRule type="cellIs" dxfId="134" priority="137" stopIfTrue="1" operator="equal">
      <formula>#REF!</formula>
    </cfRule>
    <cfRule type="cellIs" dxfId="133" priority="138" stopIfTrue="1" operator="equal">
      <formula>#REF!</formula>
    </cfRule>
    <cfRule type="cellIs" dxfId="132" priority="139" stopIfTrue="1" operator="equal">
      <formula>#REF!</formula>
    </cfRule>
    <cfRule type="cellIs" dxfId="131" priority="140" stopIfTrue="1" operator="equal">
      <formula>#REF!</formula>
    </cfRule>
  </conditionalFormatting>
  <conditionalFormatting sqref="H112:H116">
    <cfRule type="cellIs" dxfId="130" priority="131" stopIfTrue="1" operator="equal">
      <formula>#REF!</formula>
    </cfRule>
    <cfRule type="cellIs" dxfId="129" priority="132" stopIfTrue="1" operator="equal">
      <formula>#REF!</formula>
    </cfRule>
    <cfRule type="cellIs" dxfId="128" priority="133" stopIfTrue="1" operator="equal">
      <formula>#REF!</formula>
    </cfRule>
    <cfRule type="cellIs" dxfId="127" priority="134" stopIfTrue="1" operator="equal">
      <formula>#REF!</formula>
    </cfRule>
    <cfRule type="cellIs" dxfId="126" priority="135" stopIfTrue="1" operator="equal">
      <formula>#REF!</formula>
    </cfRule>
  </conditionalFormatting>
  <conditionalFormatting sqref="H10:H11">
    <cfRule type="cellIs" dxfId="125" priority="126" stopIfTrue="1" operator="equal">
      <formula>#REF!</formula>
    </cfRule>
    <cfRule type="cellIs" dxfId="124" priority="127" stopIfTrue="1" operator="equal">
      <formula>#REF!</formula>
    </cfRule>
    <cfRule type="cellIs" dxfId="123" priority="128" stopIfTrue="1" operator="equal">
      <formula>#REF!</formula>
    </cfRule>
    <cfRule type="cellIs" dxfId="122" priority="129" stopIfTrue="1" operator="equal">
      <formula>#REF!</formula>
    </cfRule>
    <cfRule type="cellIs" dxfId="121" priority="130" stopIfTrue="1" operator="equal">
      <formula>#REF!</formula>
    </cfRule>
  </conditionalFormatting>
  <conditionalFormatting sqref="H112:H116">
    <cfRule type="cellIs" dxfId="120" priority="121" stopIfTrue="1" operator="equal">
      <formula>#REF!</formula>
    </cfRule>
    <cfRule type="cellIs" dxfId="119" priority="122" stopIfTrue="1" operator="equal">
      <formula>#REF!</formula>
    </cfRule>
    <cfRule type="cellIs" dxfId="118" priority="123" stopIfTrue="1" operator="equal">
      <formula>#REF!</formula>
    </cfRule>
    <cfRule type="cellIs" dxfId="117" priority="124" stopIfTrue="1" operator="equal">
      <formula>#REF!</formula>
    </cfRule>
    <cfRule type="cellIs" dxfId="116" priority="125" stopIfTrue="1" operator="equal">
      <formula>#REF!</formula>
    </cfRule>
  </conditionalFormatting>
  <conditionalFormatting sqref="H10:H11">
    <cfRule type="cellIs" dxfId="115" priority="116" stopIfTrue="1" operator="equal">
      <formula>#REF!</formula>
    </cfRule>
    <cfRule type="cellIs" dxfId="114" priority="117" stopIfTrue="1" operator="equal">
      <formula>#REF!</formula>
    </cfRule>
    <cfRule type="cellIs" dxfId="113" priority="118" stopIfTrue="1" operator="equal">
      <formula>#REF!</formula>
    </cfRule>
    <cfRule type="cellIs" dxfId="112" priority="119" stopIfTrue="1" operator="equal">
      <formula>#REF!</formula>
    </cfRule>
    <cfRule type="cellIs" dxfId="111" priority="120" stopIfTrue="1" operator="equal">
      <formula>#REF!</formula>
    </cfRule>
  </conditionalFormatting>
  <conditionalFormatting sqref="H112:H116">
    <cfRule type="cellIs" dxfId="110" priority="111" stopIfTrue="1" operator="equal">
      <formula>#REF!</formula>
    </cfRule>
    <cfRule type="cellIs" dxfId="109" priority="112" stopIfTrue="1" operator="equal">
      <formula>#REF!</formula>
    </cfRule>
    <cfRule type="cellIs" dxfId="108" priority="113" stopIfTrue="1" operator="equal">
      <formula>#REF!</formula>
    </cfRule>
    <cfRule type="cellIs" dxfId="107" priority="114" stopIfTrue="1" operator="equal">
      <formula>#REF!</formula>
    </cfRule>
    <cfRule type="cellIs" dxfId="106" priority="115" stopIfTrue="1" operator="equal">
      <formula>#REF!</formula>
    </cfRule>
  </conditionalFormatting>
  <conditionalFormatting sqref="H10:H11">
    <cfRule type="cellIs" dxfId="105" priority="106" stopIfTrue="1" operator="equal">
      <formula>#REF!</formula>
    </cfRule>
    <cfRule type="cellIs" dxfId="104" priority="107" stopIfTrue="1" operator="equal">
      <formula>#REF!</formula>
    </cfRule>
    <cfRule type="cellIs" dxfId="103" priority="108" stopIfTrue="1" operator="equal">
      <formula>#REF!</formula>
    </cfRule>
    <cfRule type="cellIs" dxfId="102" priority="109" stopIfTrue="1" operator="equal">
      <formula>#REF!</formula>
    </cfRule>
    <cfRule type="cellIs" dxfId="101" priority="110" stopIfTrue="1" operator="equal">
      <formula>#REF!</formula>
    </cfRule>
  </conditionalFormatting>
  <conditionalFormatting sqref="H112:H116">
    <cfRule type="cellIs" dxfId="100" priority="101" stopIfTrue="1" operator="equal">
      <formula>#REF!</formula>
    </cfRule>
    <cfRule type="cellIs" dxfId="99" priority="102" stopIfTrue="1" operator="equal">
      <formula>#REF!</formula>
    </cfRule>
    <cfRule type="cellIs" dxfId="98" priority="103" stopIfTrue="1" operator="equal">
      <formula>#REF!</formula>
    </cfRule>
    <cfRule type="cellIs" dxfId="97" priority="104" stopIfTrue="1" operator="equal">
      <formula>#REF!</formula>
    </cfRule>
    <cfRule type="cellIs" dxfId="96" priority="105" stopIfTrue="1" operator="equal">
      <formula>#REF!</formula>
    </cfRule>
  </conditionalFormatting>
  <conditionalFormatting sqref="AG7:AG106">
    <cfRule type="cellIs" dxfId="95" priority="96" stopIfTrue="1" operator="equal">
      <formula>#REF!</formula>
    </cfRule>
    <cfRule type="cellIs" dxfId="94" priority="97" stopIfTrue="1" operator="equal">
      <formula>#REF!</formula>
    </cfRule>
    <cfRule type="cellIs" dxfId="93" priority="98" stopIfTrue="1" operator="equal">
      <formula>#REF!</formula>
    </cfRule>
    <cfRule type="cellIs" dxfId="92" priority="99" stopIfTrue="1" operator="equal">
      <formula>#REF!</formula>
    </cfRule>
    <cfRule type="cellIs" dxfId="91" priority="100" stopIfTrue="1" operator="equal">
      <formula>#REF!</formula>
    </cfRule>
  </conditionalFormatting>
  <conditionalFormatting sqref="AG112:AG211">
    <cfRule type="cellIs" dxfId="90" priority="91" stopIfTrue="1" operator="equal">
      <formula>#REF!</formula>
    </cfRule>
    <cfRule type="cellIs" dxfId="89" priority="92" stopIfTrue="1" operator="equal">
      <formula>#REF!</formula>
    </cfRule>
    <cfRule type="cellIs" dxfId="88" priority="93" stopIfTrue="1" operator="equal">
      <formula>#REF!</formula>
    </cfRule>
    <cfRule type="cellIs" dxfId="87" priority="94" stopIfTrue="1" operator="equal">
      <formula>#REF!</formula>
    </cfRule>
    <cfRule type="cellIs" dxfId="86" priority="95" stopIfTrue="1" operator="equal">
      <formula>#REF!</formula>
    </cfRule>
  </conditionalFormatting>
  <conditionalFormatting sqref="AG7:AG106">
    <cfRule type="cellIs" dxfId="85" priority="86" stopIfTrue="1" operator="equal">
      <formula>#REF!</formula>
    </cfRule>
    <cfRule type="cellIs" dxfId="84" priority="87" stopIfTrue="1" operator="equal">
      <formula>#REF!</formula>
    </cfRule>
    <cfRule type="cellIs" dxfId="83" priority="88" stopIfTrue="1" operator="equal">
      <formula>#REF!</formula>
    </cfRule>
    <cfRule type="cellIs" dxfId="82" priority="89" stopIfTrue="1" operator="equal">
      <formula>#REF!</formula>
    </cfRule>
    <cfRule type="cellIs" dxfId="81" priority="90" stopIfTrue="1" operator="equal">
      <formula>#REF!</formula>
    </cfRule>
  </conditionalFormatting>
  <conditionalFormatting sqref="AG112:AG211">
    <cfRule type="cellIs" dxfId="80" priority="81" stopIfTrue="1" operator="equal">
      <formula>#REF!</formula>
    </cfRule>
    <cfRule type="cellIs" dxfId="79" priority="82" stopIfTrue="1" operator="equal">
      <formula>#REF!</formula>
    </cfRule>
    <cfRule type="cellIs" dxfId="78" priority="83" stopIfTrue="1" operator="equal">
      <formula>#REF!</formula>
    </cfRule>
    <cfRule type="cellIs" dxfId="77" priority="84" stopIfTrue="1" operator="equal">
      <formula>#REF!</formula>
    </cfRule>
    <cfRule type="cellIs" dxfId="76" priority="85" stopIfTrue="1" operator="equal">
      <formula>#REF!</formula>
    </cfRule>
  </conditionalFormatting>
  <conditionalFormatting sqref="AG112:AG211">
    <cfRule type="cellIs" dxfId="75" priority="71" stopIfTrue="1" operator="equal">
      <formula>#REF!</formula>
    </cfRule>
    <cfRule type="cellIs" dxfId="74" priority="72" stopIfTrue="1" operator="equal">
      <formula>#REF!</formula>
    </cfRule>
    <cfRule type="cellIs" dxfId="73" priority="73" stopIfTrue="1" operator="equal">
      <formula>#REF!</formula>
    </cfRule>
    <cfRule type="cellIs" dxfId="72" priority="74" stopIfTrue="1" operator="equal">
      <formula>#REF!</formula>
    </cfRule>
    <cfRule type="cellIs" dxfId="71" priority="75" stopIfTrue="1" operator="equal">
      <formula>#REF!</formula>
    </cfRule>
  </conditionalFormatting>
  <conditionalFormatting sqref="AG7:AG106">
    <cfRule type="cellIs" dxfId="70" priority="66" stopIfTrue="1" operator="equal">
      <formula>#REF!</formula>
    </cfRule>
    <cfRule type="cellIs" dxfId="69" priority="67" stopIfTrue="1" operator="equal">
      <formula>#REF!</formula>
    </cfRule>
    <cfRule type="cellIs" dxfId="68" priority="68" stopIfTrue="1" operator="equal">
      <formula>#REF!</formula>
    </cfRule>
    <cfRule type="cellIs" dxfId="67" priority="69" stopIfTrue="1" operator="equal">
      <formula>#REF!</formula>
    </cfRule>
    <cfRule type="cellIs" dxfId="66" priority="70" stopIfTrue="1" operator="equal">
      <formula>#REF!</formula>
    </cfRule>
  </conditionalFormatting>
  <conditionalFormatting sqref="AG112:AG211">
    <cfRule type="cellIs" dxfId="65" priority="61" stopIfTrue="1" operator="equal">
      <formula>#REF!</formula>
    </cfRule>
    <cfRule type="cellIs" dxfId="64" priority="62" stopIfTrue="1" operator="equal">
      <formula>#REF!</formula>
    </cfRule>
    <cfRule type="cellIs" dxfId="63" priority="63" stopIfTrue="1" operator="equal">
      <formula>#REF!</formula>
    </cfRule>
    <cfRule type="cellIs" dxfId="62" priority="64" stopIfTrue="1" operator="equal">
      <formula>#REF!</formula>
    </cfRule>
    <cfRule type="cellIs" dxfId="61" priority="65" stopIfTrue="1" operator="equal">
      <formula>#REF!</formula>
    </cfRule>
  </conditionalFormatting>
  <conditionalFormatting sqref="AG7:AG106">
    <cfRule type="cellIs" dxfId="60" priority="56" stopIfTrue="1" operator="equal">
      <formula>#REF!</formula>
    </cfRule>
    <cfRule type="cellIs" dxfId="59" priority="57" stopIfTrue="1" operator="equal">
      <formula>#REF!</formula>
    </cfRule>
    <cfRule type="cellIs" dxfId="58" priority="58" stopIfTrue="1" operator="equal">
      <formula>#REF!</formula>
    </cfRule>
    <cfRule type="cellIs" dxfId="57" priority="59" stopIfTrue="1" operator="equal">
      <formula>#REF!</formula>
    </cfRule>
    <cfRule type="cellIs" dxfId="56" priority="60" stopIfTrue="1" operator="equal">
      <formula>#REF!</formula>
    </cfRule>
  </conditionalFormatting>
  <conditionalFormatting sqref="AG112:AG211">
    <cfRule type="cellIs" dxfId="55" priority="51" stopIfTrue="1" operator="equal">
      <formula>#REF!</formula>
    </cfRule>
    <cfRule type="cellIs" dxfId="54" priority="52" stopIfTrue="1" operator="equal">
      <formula>#REF!</formula>
    </cfRule>
    <cfRule type="cellIs" dxfId="53" priority="53" stopIfTrue="1" operator="equal">
      <formula>#REF!</formula>
    </cfRule>
    <cfRule type="cellIs" dxfId="52" priority="54" stopIfTrue="1" operator="equal">
      <formula>#REF!</formula>
    </cfRule>
    <cfRule type="cellIs" dxfId="51" priority="55" stopIfTrue="1" operator="equal">
      <formula>#REF!</formula>
    </cfRule>
  </conditionalFormatting>
  <conditionalFormatting sqref="G7">
    <cfRule type="cellIs" dxfId="50" priority="46" stopIfTrue="1" operator="equal">
      <formula>#REF!</formula>
    </cfRule>
    <cfRule type="cellIs" dxfId="49" priority="47" stopIfTrue="1" operator="equal">
      <formula>#REF!</formula>
    </cfRule>
    <cfRule type="cellIs" dxfId="48" priority="48" stopIfTrue="1" operator="equal">
      <formula>#REF!</formula>
    </cfRule>
    <cfRule type="cellIs" dxfId="47" priority="49" stopIfTrue="1" operator="equal">
      <formula>#REF!</formula>
    </cfRule>
    <cfRule type="cellIs" dxfId="46" priority="50" stopIfTrue="1" operator="equal">
      <formula>#REF!</formula>
    </cfRule>
  </conditionalFormatting>
  <conditionalFormatting sqref="AG112:AG211">
    <cfRule type="cellIs" dxfId="45" priority="41" stopIfTrue="1" operator="equal">
      <formula>#REF!</formula>
    </cfRule>
    <cfRule type="cellIs" dxfId="44" priority="42" stopIfTrue="1" operator="equal">
      <formula>#REF!</formula>
    </cfRule>
    <cfRule type="cellIs" dxfId="43" priority="43" stopIfTrue="1" operator="equal">
      <formula>#REF!</formula>
    </cfRule>
    <cfRule type="cellIs" dxfId="42" priority="44" stopIfTrue="1" operator="equal">
      <formula>#REF!</formula>
    </cfRule>
    <cfRule type="cellIs" dxfId="41" priority="45" stopIfTrue="1" operator="equal">
      <formula>#REF!</formula>
    </cfRule>
  </conditionalFormatting>
  <conditionalFormatting sqref="AG7:AG106">
    <cfRule type="cellIs" dxfId="40" priority="36" stopIfTrue="1" operator="equal">
      <formula>#REF!</formula>
    </cfRule>
    <cfRule type="cellIs" dxfId="39" priority="37" stopIfTrue="1" operator="equal">
      <formula>#REF!</formula>
    </cfRule>
    <cfRule type="cellIs" dxfId="38" priority="38" stopIfTrue="1" operator="equal">
      <formula>#REF!</formula>
    </cfRule>
    <cfRule type="cellIs" dxfId="37" priority="39" stopIfTrue="1" operator="equal">
      <formula>#REF!</formula>
    </cfRule>
    <cfRule type="cellIs" dxfId="36" priority="40" stopIfTrue="1" operator="equal">
      <formula>#REF!</formula>
    </cfRule>
  </conditionalFormatting>
  <conditionalFormatting sqref="AG112:AG211">
    <cfRule type="cellIs" dxfId="35" priority="31" stopIfTrue="1" operator="equal">
      <formula>#REF!</formula>
    </cfRule>
    <cfRule type="cellIs" dxfId="34" priority="32" stopIfTrue="1" operator="equal">
      <formula>#REF!</formula>
    </cfRule>
    <cfRule type="cellIs" dxfId="33" priority="33" stopIfTrue="1" operator="equal">
      <formula>#REF!</formula>
    </cfRule>
    <cfRule type="cellIs" dxfId="32" priority="34" stopIfTrue="1" operator="equal">
      <formula>#REF!</formula>
    </cfRule>
    <cfRule type="cellIs" dxfId="31" priority="35" stopIfTrue="1" operator="equal">
      <formula>#REF!</formula>
    </cfRule>
  </conditionalFormatting>
  <conditionalFormatting sqref="AG7:AG106">
    <cfRule type="cellIs" dxfId="30" priority="26" stopIfTrue="1" operator="equal">
      <formula>#REF!</formula>
    </cfRule>
    <cfRule type="cellIs" dxfId="29" priority="27" stopIfTrue="1" operator="equal">
      <formula>#REF!</formula>
    </cfRule>
    <cfRule type="cellIs" dxfId="28" priority="28" stopIfTrue="1" operator="equal">
      <formula>#REF!</formula>
    </cfRule>
    <cfRule type="cellIs" dxfId="27" priority="29" stopIfTrue="1" operator="equal">
      <formula>#REF!</formula>
    </cfRule>
    <cfRule type="cellIs" dxfId="26" priority="30" stopIfTrue="1" operator="equal">
      <formula>#REF!</formula>
    </cfRule>
  </conditionalFormatting>
  <conditionalFormatting sqref="AG112:AG211">
    <cfRule type="cellIs" dxfId="25" priority="21" stopIfTrue="1" operator="equal">
      <formula>#REF!</formula>
    </cfRule>
    <cfRule type="cellIs" dxfId="24" priority="22" stopIfTrue="1" operator="equal">
      <formula>#REF!</formula>
    </cfRule>
    <cfRule type="cellIs" dxfId="23" priority="23" stopIfTrue="1" operator="equal">
      <formula>#REF!</formula>
    </cfRule>
    <cfRule type="cellIs" dxfId="22" priority="24" stopIfTrue="1" operator="equal">
      <formula>#REF!</formula>
    </cfRule>
    <cfRule type="cellIs" dxfId="21" priority="25" stopIfTrue="1" operator="equal">
      <formula>#REF!</formula>
    </cfRule>
  </conditionalFormatting>
  <conditionalFormatting sqref="G7:G9">
    <cfRule type="cellIs" dxfId="20" priority="16" stopIfTrue="1" operator="equal">
      <formula>#REF!</formula>
    </cfRule>
    <cfRule type="cellIs" dxfId="19" priority="17" stopIfTrue="1" operator="equal">
      <formula>#REF!</formula>
    </cfRule>
    <cfRule type="cellIs" dxfId="18" priority="18" stopIfTrue="1" operator="equal">
      <formula>#REF!</formula>
    </cfRule>
    <cfRule type="cellIs" dxfId="17" priority="19" stopIfTrue="1" operator="equal">
      <formula>#REF!</formula>
    </cfRule>
    <cfRule type="cellIs" dxfId="16" priority="20" stopIfTrue="1" operator="equal">
      <formula>#REF!</formula>
    </cfRule>
  </conditionalFormatting>
  <conditionalFormatting sqref="AG112:AG211">
    <cfRule type="cellIs" dxfId="15" priority="11" stopIfTrue="1" operator="equal">
      <formula>#REF!</formula>
    </cfRule>
    <cfRule type="cellIs" dxfId="14" priority="12" stopIfTrue="1" operator="equal">
      <formula>#REF!</formula>
    </cfRule>
    <cfRule type="cellIs" dxfId="13" priority="13" stopIfTrue="1" operator="equal">
      <formula>#REF!</formula>
    </cfRule>
    <cfRule type="cellIs" dxfId="12" priority="14" stopIfTrue="1" operator="equal">
      <formula>#REF!</formula>
    </cfRule>
    <cfRule type="cellIs" dxfId="11" priority="15" stopIfTrue="1" operator="equal">
      <formula>#REF!</formula>
    </cfRule>
  </conditionalFormatting>
  <conditionalFormatting sqref="AG7:AG106">
    <cfRule type="cellIs" dxfId="10" priority="6" stopIfTrue="1" operator="equal">
      <formula>#REF!</formula>
    </cfRule>
    <cfRule type="cellIs" dxfId="9" priority="7" stopIfTrue="1" operator="equal">
      <formula>#REF!</formula>
    </cfRule>
    <cfRule type="cellIs" dxfId="8" priority="8" stopIfTrue="1" operator="equal">
      <formula>#REF!</formula>
    </cfRule>
    <cfRule type="cellIs" dxfId="7" priority="9" stopIfTrue="1" operator="equal">
      <formula>#REF!</formula>
    </cfRule>
    <cfRule type="cellIs" dxfId="6" priority="10" stopIfTrue="1" operator="equal">
      <formula>#REF!</formula>
    </cfRule>
  </conditionalFormatting>
  <conditionalFormatting sqref="AG112:AG211">
    <cfRule type="cellIs" dxfId="5" priority="1" stopIfTrue="1" operator="equal">
      <formula>#REF!</formula>
    </cfRule>
    <cfRule type="cellIs" dxfId="4" priority="2" stopIfTrue="1" operator="equal">
      <formula>#REF!</formula>
    </cfRule>
    <cfRule type="cellIs" dxfId="3" priority="3" stopIfTrue="1" operator="equal">
      <formula>#REF!</formula>
    </cfRule>
    <cfRule type="cellIs" dxfId="2" priority="4" stopIfTrue="1" operator="equal">
      <formula>#REF!</formula>
    </cfRule>
    <cfRule type="cellIs" dxfId="1" priority="5" stopIfTrue="1" operator="equal">
      <formula>#REF!</formula>
    </cfRule>
  </conditionalFormatting>
  <dataValidations count="5">
    <dataValidation type="list" allowBlank="1" showInputMessage="1" showErrorMessage="1" sqref="H6 H111 AF7:AF16 BN7:BN44 AS7:AS106 K7:M44 AI7:AI106 BT7:BZ106 AF112:AF121 BN112:BN149 AS112:AS211 K112:M149 AI112:AI211 BT112:BZ211" xr:uid="{00000000-0002-0000-0700-000000000000}">
      <formula1>#REF!</formula1>
    </dataValidation>
    <dataValidation type="list" errorStyle="information" allowBlank="1" showInputMessage="1" showErrorMessage="1" sqref="S7:S106 S112:S211" xr:uid="{00000000-0002-0000-0700-000001000000}">
      <formula1>Kostensoort</formula1>
    </dataValidation>
    <dataValidation type="list" errorStyle="information" allowBlank="1" showInputMessage="1" showErrorMessage="1" sqref="R7:R106 R112:R211" xr:uid="{00000000-0002-0000-0700-000002000000}">
      <formula1>Meenemen</formula1>
    </dataValidation>
    <dataValidation type="list" allowBlank="1" showInputMessage="1" showErrorMessage="1" sqref="AG7:AG106 AG112:AG211" xr:uid="{00000000-0002-0000-0700-000003000000}">
      <formula1>Risicostatus</formula1>
    </dataValidation>
    <dataValidation errorStyle="information" allowBlank="1" showInputMessage="1" showErrorMessage="1" sqref="Q7:Q106 Q112:Q211" xr:uid="{00000000-0002-0000-0700-000005000000}"/>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1"/>
  <dimension ref="A1:S4"/>
  <sheetViews>
    <sheetView workbookViewId="0">
      <selection activeCell="Q1" sqref="Q1"/>
    </sheetView>
  </sheetViews>
  <sheetFormatPr defaultRowHeight="12.5"/>
  <cols>
    <col min="1" max="1" width="39" customWidth="1"/>
    <col min="2" max="2" width="12.453125" customWidth="1"/>
    <col min="3" max="3" width="9.26953125" customWidth="1"/>
    <col min="4" max="4" width="12.453125" bestFit="1" customWidth="1"/>
    <col min="5" max="5" width="12.453125" customWidth="1"/>
    <col min="6" max="7" width="9.26953125" bestFit="1" customWidth="1"/>
    <col min="8" max="8" width="37.7265625" bestFit="1" customWidth="1"/>
    <col min="9" max="9" width="9.26953125" bestFit="1" customWidth="1"/>
    <col min="17" max="17" width="40" customWidth="1"/>
    <col min="18" max="18" width="12.453125" customWidth="1"/>
    <col min="19" max="19" width="9.26953125" customWidth="1"/>
    <col min="20" max="20" width="12.453125" bestFit="1" customWidth="1"/>
    <col min="21" max="21" width="12.453125" customWidth="1"/>
    <col min="22" max="23" width="9.26953125" bestFit="1" customWidth="1"/>
    <col min="24" max="24" width="37.7265625" bestFit="1" customWidth="1"/>
    <col min="25" max="25" width="9.26953125" bestFit="1" customWidth="1"/>
  </cols>
  <sheetData>
    <row r="1" spans="1:19">
      <c r="A1" s="177" t="s">
        <v>586</v>
      </c>
      <c r="B1" s="177" t="s">
        <v>515</v>
      </c>
      <c r="C1" s="176"/>
      <c r="Q1" s="177" t="s">
        <v>587</v>
      </c>
      <c r="R1" s="177" t="s">
        <v>515</v>
      </c>
      <c r="S1" s="176"/>
    </row>
    <row r="2" spans="1:19">
      <c r="A2" s="177" t="s">
        <v>436</v>
      </c>
      <c r="B2" s="175" t="s">
        <v>588</v>
      </c>
      <c r="C2" s="178" t="s">
        <v>589</v>
      </c>
      <c r="Q2" s="177" t="s">
        <v>436</v>
      </c>
      <c r="R2" s="175" t="s">
        <v>588</v>
      </c>
      <c r="S2" s="178" t="s">
        <v>589</v>
      </c>
    </row>
    <row r="3" spans="1:19">
      <c r="A3" s="175" t="s">
        <v>588</v>
      </c>
      <c r="B3" s="175"/>
      <c r="C3" s="178"/>
      <c r="Q3" s="175" t="s">
        <v>588</v>
      </c>
      <c r="R3" s="175"/>
      <c r="S3" s="178"/>
    </row>
    <row r="4" spans="1:19">
      <c r="A4" s="179" t="s">
        <v>589</v>
      </c>
      <c r="B4" s="179"/>
      <c r="C4" s="180"/>
      <c r="Q4" s="179" t="s">
        <v>589</v>
      </c>
      <c r="R4" s="179"/>
      <c r="S4" s="18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2"/>
  <dimension ref="A1:DG16"/>
  <sheetViews>
    <sheetView workbookViewId="0">
      <selection activeCell="Q2" sqref="Q2"/>
    </sheetView>
  </sheetViews>
  <sheetFormatPr defaultRowHeight="12.5"/>
  <cols>
    <col min="2" max="10" width="9.1796875" hidden="1" customWidth="1"/>
    <col min="11" max="13" width="9.1796875" customWidth="1"/>
    <col min="14" max="16" width="9.1796875" hidden="1" customWidth="1"/>
    <col min="20" max="32" width="0" hidden="1" customWidth="1"/>
    <col min="34" max="34" width="0" hidden="1" customWidth="1"/>
    <col min="36" max="44" width="0" hidden="1" customWidth="1"/>
    <col min="46" max="65" width="0" hidden="1" customWidth="1"/>
    <col min="67" max="70" width="0" hidden="1" customWidth="1"/>
    <col min="86" max="102" width="0" hidden="1" customWidth="1"/>
    <col min="107" max="110" width="0" hidden="1" customWidth="1"/>
  </cols>
  <sheetData>
    <row r="1" spans="1:111" s="116" customFormat="1" ht="65.25" customHeight="1">
      <c r="A1" s="103" t="s">
        <v>412</v>
      </c>
      <c r="B1" s="103" t="s">
        <v>413</v>
      </c>
      <c r="C1" s="103" t="s">
        <v>414</v>
      </c>
      <c r="D1" s="103" t="s">
        <v>415</v>
      </c>
      <c r="E1" s="104" t="s">
        <v>383</v>
      </c>
      <c r="F1" s="103" t="s">
        <v>416</v>
      </c>
      <c r="G1" s="103" t="s">
        <v>417</v>
      </c>
      <c r="H1" s="103" t="s">
        <v>418</v>
      </c>
      <c r="I1" s="105" t="s">
        <v>419</v>
      </c>
      <c r="J1" s="105" t="s">
        <v>420</v>
      </c>
      <c r="K1" s="105" t="s">
        <v>421</v>
      </c>
      <c r="L1" s="105" t="s">
        <v>422</v>
      </c>
      <c r="M1" s="105" t="s">
        <v>423</v>
      </c>
      <c r="N1" s="105" t="s">
        <v>424</v>
      </c>
      <c r="O1" s="103" t="s">
        <v>425</v>
      </c>
      <c r="P1" s="103" t="s">
        <v>426</v>
      </c>
      <c r="Q1" s="108" t="s">
        <v>515</v>
      </c>
      <c r="R1" s="108" t="s">
        <v>427</v>
      </c>
      <c r="S1" s="108" t="s">
        <v>428</v>
      </c>
      <c r="T1" s="103" t="s">
        <v>429</v>
      </c>
      <c r="U1" s="103" t="s">
        <v>430</v>
      </c>
      <c r="V1" s="103" t="s">
        <v>431</v>
      </c>
      <c r="W1" s="103" t="s">
        <v>432</v>
      </c>
      <c r="X1" s="103" t="s">
        <v>433</v>
      </c>
      <c r="Y1" s="103" t="s">
        <v>434</v>
      </c>
      <c r="Z1" s="103" t="s">
        <v>435</v>
      </c>
      <c r="AA1" s="103" t="s">
        <v>3</v>
      </c>
      <c r="AB1" s="107" t="s">
        <v>436</v>
      </c>
      <c r="AC1" s="107" t="s">
        <v>294</v>
      </c>
      <c r="AD1" s="107" t="s">
        <v>437</v>
      </c>
      <c r="AE1" s="107" t="s">
        <v>438</v>
      </c>
      <c r="AF1" s="107" t="s">
        <v>439</v>
      </c>
      <c r="AG1" s="156" t="s">
        <v>440</v>
      </c>
      <c r="AH1" s="107" t="s">
        <v>441</v>
      </c>
      <c r="AI1" s="107" t="s">
        <v>442</v>
      </c>
      <c r="AJ1" s="165" t="s">
        <v>443</v>
      </c>
      <c r="AK1" s="107" t="s">
        <v>444</v>
      </c>
      <c r="AL1" s="107" t="s">
        <v>445</v>
      </c>
      <c r="AM1" s="107" t="s">
        <v>446</v>
      </c>
      <c r="AN1" s="160" t="s">
        <v>447</v>
      </c>
      <c r="AO1" s="107" t="s">
        <v>448</v>
      </c>
      <c r="AP1" s="107" t="s">
        <v>449</v>
      </c>
      <c r="AQ1" s="107" t="s">
        <v>450</v>
      </c>
      <c r="AR1" s="168" t="s">
        <v>451</v>
      </c>
      <c r="AS1" s="107" t="s">
        <v>452</v>
      </c>
      <c r="AT1" s="103" t="s">
        <v>453</v>
      </c>
      <c r="AU1" s="103" t="s">
        <v>454</v>
      </c>
      <c r="AV1" s="103" t="s">
        <v>455</v>
      </c>
      <c r="AW1" s="103" t="s">
        <v>456</v>
      </c>
      <c r="AX1" s="103" t="s">
        <v>174</v>
      </c>
      <c r="AY1" s="103" t="s">
        <v>457</v>
      </c>
      <c r="AZ1" s="103" t="s">
        <v>19</v>
      </c>
      <c r="BA1" s="108" t="s">
        <v>458</v>
      </c>
      <c r="BB1" s="103" t="s">
        <v>459</v>
      </c>
      <c r="BC1" s="103" t="s">
        <v>460</v>
      </c>
      <c r="BD1" s="103" t="s">
        <v>461</v>
      </c>
      <c r="BE1" s="103" t="s">
        <v>462</v>
      </c>
      <c r="BF1" s="103" t="s">
        <v>463</v>
      </c>
      <c r="BG1" s="103" t="s">
        <v>464</v>
      </c>
      <c r="BH1" s="103" t="s">
        <v>465</v>
      </c>
      <c r="BI1" s="103" t="s">
        <v>466</v>
      </c>
      <c r="BJ1" s="103" t="s">
        <v>467</v>
      </c>
      <c r="BK1" s="103" t="s">
        <v>468</v>
      </c>
      <c r="BL1" s="109" t="s">
        <v>469</v>
      </c>
      <c r="BM1" s="103" t="s">
        <v>470</v>
      </c>
      <c r="BN1" s="110" t="s">
        <v>471</v>
      </c>
      <c r="BO1" s="110" t="s">
        <v>472</v>
      </c>
      <c r="BP1" s="110" t="s">
        <v>473</v>
      </c>
      <c r="BQ1" s="171" t="s">
        <v>474</v>
      </c>
      <c r="BR1" s="111" t="s">
        <v>475</v>
      </c>
      <c r="BS1" s="155" t="s">
        <v>476</v>
      </c>
      <c r="BT1" s="112" t="s">
        <v>477</v>
      </c>
      <c r="BU1" s="113" t="s">
        <v>478</v>
      </c>
      <c r="BV1" s="113" t="s">
        <v>479</v>
      </c>
      <c r="BW1" s="113" t="s">
        <v>480</v>
      </c>
      <c r="BX1" s="113" t="s">
        <v>481</v>
      </c>
      <c r="BY1" s="113" t="s">
        <v>482</v>
      </c>
      <c r="BZ1" s="113" t="s">
        <v>483</v>
      </c>
      <c r="CA1" s="114" t="s">
        <v>484</v>
      </c>
      <c r="CB1" s="114" t="s">
        <v>485</v>
      </c>
      <c r="CC1" s="114" t="s">
        <v>486</v>
      </c>
      <c r="CD1" s="114" t="s">
        <v>487</v>
      </c>
      <c r="CE1" s="114" t="s">
        <v>488</v>
      </c>
      <c r="CF1" s="114" t="s">
        <v>489</v>
      </c>
      <c r="CG1" s="114" t="s">
        <v>490</v>
      </c>
      <c r="CH1" s="114" t="s">
        <v>491</v>
      </c>
      <c r="CI1" s="114" t="s">
        <v>492</v>
      </c>
      <c r="CJ1" s="115" t="s">
        <v>493</v>
      </c>
      <c r="CK1" s="115" t="s">
        <v>494</v>
      </c>
      <c r="CL1" s="115" t="s">
        <v>495</v>
      </c>
      <c r="CM1" s="115" t="s">
        <v>496</v>
      </c>
      <c r="CN1" s="115" t="s">
        <v>497</v>
      </c>
      <c r="CO1" s="106"/>
      <c r="CP1" s="172" t="s">
        <v>498</v>
      </c>
      <c r="CQ1" s="156" t="s">
        <v>499</v>
      </c>
      <c r="CR1" s="156" t="s">
        <v>500</v>
      </c>
      <c r="CS1" s="156" t="s">
        <v>501</v>
      </c>
      <c r="CT1" s="160" t="s">
        <v>502</v>
      </c>
      <c r="CU1" s="156" t="s">
        <v>503</v>
      </c>
      <c r="CV1" s="156" t="s">
        <v>590</v>
      </c>
      <c r="CW1" s="156" t="s">
        <v>505</v>
      </c>
      <c r="CX1" s="168" t="s">
        <v>506</v>
      </c>
      <c r="CY1" s="147" t="s">
        <v>464</v>
      </c>
      <c r="CZ1" s="147" t="s">
        <v>465</v>
      </c>
      <c r="DA1" s="147" t="s">
        <v>466</v>
      </c>
      <c r="DB1" s="147" t="s">
        <v>467</v>
      </c>
      <c r="DC1" s="147" t="s">
        <v>507</v>
      </c>
      <c r="DD1" s="147" t="s">
        <v>508</v>
      </c>
      <c r="DE1" s="147" t="s">
        <v>509</v>
      </c>
      <c r="DF1" s="148" t="s">
        <v>497</v>
      </c>
      <c r="DG1" s="106"/>
    </row>
    <row r="2" spans="1:111" s="130" customFormat="1" ht="65">
      <c r="A2" s="163"/>
      <c r="B2" s="117"/>
      <c r="C2" s="117"/>
      <c r="D2" s="117"/>
      <c r="E2" s="117"/>
      <c r="F2" s="117"/>
      <c r="G2" s="117"/>
      <c r="H2" s="117"/>
      <c r="I2" s="118"/>
      <c r="J2" s="118"/>
      <c r="K2" s="118" t="s">
        <v>591</v>
      </c>
      <c r="L2" s="118" t="s">
        <v>592</v>
      </c>
      <c r="M2" s="119" t="s">
        <v>593</v>
      </c>
      <c r="N2" s="118"/>
      <c r="O2" s="117"/>
      <c r="P2" s="117"/>
      <c r="Q2" s="117" t="s">
        <v>518</v>
      </c>
      <c r="R2" s="117" t="s">
        <v>510</v>
      </c>
      <c r="S2" s="117" t="s">
        <v>594</v>
      </c>
      <c r="T2" s="117"/>
      <c r="U2" s="117"/>
      <c r="V2" s="117"/>
      <c r="W2" s="117"/>
      <c r="X2" s="117"/>
      <c r="Y2" s="117"/>
      <c r="Z2" s="117"/>
      <c r="AA2" s="117"/>
      <c r="AB2" s="117"/>
      <c r="AC2" s="117"/>
      <c r="AD2" s="117"/>
      <c r="AE2" s="117"/>
      <c r="AF2" s="117"/>
      <c r="AG2" s="157" t="s">
        <v>595</v>
      </c>
      <c r="AH2" s="117"/>
      <c r="AI2" s="121">
        <v>0</v>
      </c>
      <c r="AJ2" s="166"/>
      <c r="AK2" s="117"/>
      <c r="AL2" s="117"/>
      <c r="AM2" s="117"/>
      <c r="AN2" s="161"/>
      <c r="AO2" s="117"/>
      <c r="AP2" s="117"/>
      <c r="AQ2" s="117"/>
      <c r="AR2" s="169"/>
      <c r="AS2" s="117">
        <v>0</v>
      </c>
      <c r="AT2" s="117"/>
      <c r="AU2" s="117"/>
      <c r="AV2" s="117"/>
      <c r="AW2" s="117"/>
      <c r="AX2" s="117"/>
      <c r="AY2" s="117"/>
      <c r="AZ2" s="117"/>
      <c r="BA2" s="117"/>
      <c r="BB2" s="117"/>
      <c r="BC2" s="117"/>
      <c r="BD2" s="117"/>
      <c r="BE2" s="117"/>
      <c r="BF2" s="117"/>
      <c r="BG2" s="117"/>
      <c r="BH2" s="117"/>
      <c r="BI2" s="117"/>
      <c r="BJ2" s="117"/>
      <c r="BK2" s="117"/>
      <c r="BL2" s="122"/>
      <c r="BM2" s="122"/>
      <c r="BN2" s="122">
        <v>1</v>
      </c>
      <c r="BO2" s="122"/>
      <c r="BP2" s="122"/>
      <c r="BQ2" s="122"/>
      <c r="BR2" s="122"/>
      <c r="BS2" s="120"/>
      <c r="BT2" s="123">
        <v>0</v>
      </c>
      <c r="BU2" s="123">
        <v>0</v>
      </c>
      <c r="BV2" s="123">
        <v>0</v>
      </c>
      <c r="BW2" s="123">
        <v>0</v>
      </c>
      <c r="BX2" s="123">
        <v>0</v>
      </c>
      <c r="BY2" s="123">
        <v>0</v>
      </c>
      <c r="BZ2" s="123">
        <v>0</v>
      </c>
      <c r="CA2" s="124" t="e">
        <v>#REF!</v>
      </c>
      <c r="CB2" s="125" t="s">
        <v>596</v>
      </c>
      <c r="CC2" s="124" t="s">
        <v>596</v>
      </c>
      <c r="CD2" s="124" t="e">
        <v>#REF!</v>
      </c>
      <c r="CE2" s="124" t="s">
        <v>597</v>
      </c>
      <c r="CF2" s="124" t="s">
        <v>598</v>
      </c>
      <c r="CG2" s="124" t="e">
        <v>#REF!</v>
      </c>
      <c r="CH2" s="126"/>
      <c r="CI2" s="126"/>
      <c r="CJ2" s="126"/>
      <c r="CK2" s="126"/>
      <c r="CL2" s="126"/>
      <c r="CM2" s="127"/>
      <c r="CN2" s="128"/>
      <c r="CO2" s="129"/>
      <c r="CP2" s="173"/>
      <c r="CQ2" s="149"/>
      <c r="CR2" s="149"/>
      <c r="CS2" s="149"/>
      <c r="CT2" s="161"/>
      <c r="CU2" s="149"/>
      <c r="CV2" s="149"/>
      <c r="CW2" s="149"/>
      <c r="CX2" s="169"/>
      <c r="CY2" s="150">
        <v>0</v>
      </c>
      <c r="CZ2" s="150">
        <v>0</v>
      </c>
      <c r="DA2" s="150">
        <v>0</v>
      </c>
      <c r="DB2" s="150">
        <v>0</v>
      </c>
      <c r="DC2" s="151"/>
      <c r="DD2" s="151"/>
      <c r="DE2" s="151"/>
      <c r="DF2" s="152"/>
      <c r="DG2" s="106"/>
    </row>
    <row r="3" spans="1:111" s="130" customFormat="1" ht="69">
      <c r="A3" s="163"/>
      <c r="B3" s="131"/>
      <c r="C3" s="131"/>
      <c r="D3" s="131"/>
      <c r="E3" s="131"/>
      <c r="F3" s="131"/>
      <c r="G3" s="131"/>
      <c r="H3" s="117"/>
      <c r="I3" s="118"/>
      <c r="J3" s="118"/>
      <c r="K3" s="118" t="s">
        <v>599</v>
      </c>
      <c r="L3" s="118" t="s">
        <v>600</v>
      </c>
      <c r="M3" s="119" t="s">
        <v>601</v>
      </c>
      <c r="N3" s="118"/>
      <c r="O3" s="117"/>
      <c r="P3" s="117"/>
      <c r="Q3" s="117" t="s">
        <v>519</v>
      </c>
      <c r="R3" s="117" t="s">
        <v>602</v>
      </c>
      <c r="S3" s="117" t="s">
        <v>603</v>
      </c>
      <c r="T3" s="117"/>
      <c r="U3" s="117"/>
      <c r="V3" s="117"/>
      <c r="W3" s="117"/>
      <c r="X3" s="117"/>
      <c r="Y3" s="117"/>
      <c r="Z3" s="117"/>
      <c r="AA3" s="117"/>
      <c r="AB3" s="117"/>
      <c r="AC3" s="117"/>
      <c r="AD3" s="117"/>
      <c r="AE3" s="117"/>
      <c r="AF3" s="117"/>
      <c r="AG3" s="157" t="s">
        <v>604</v>
      </c>
      <c r="AH3" s="117"/>
      <c r="AI3" s="121">
        <v>1</v>
      </c>
      <c r="AJ3" s="166"/>
      <c r="AK3" s="117"/>
      <c r="AL3" s="117"/>
      <c r="AM3" s="117"/>
      <c r="AN3" s="161"/>
      <c r="AO3" s="117"/>
      <c r="AP3" s="117"/>
      <c r="AQ3" s="117"/>
      <c r="AR3" s="169"/>
      <c r="AS3" s="117">
        <v>1</v>
      </c>
      <c r="AT3" s="117"/>
      <c r="AU3" s="117"/>
      <c r="AV3" s="117"/>
      <c r="AW3" s="117"/>
      <c r="AX3" s="117"/>
      <c r="AY3" s="117"/>
      <c r="AZ3" s="117"/>
      <c r="BA3" s="117"/>
      <c r="BB3" s="117"/>
      <c r="BC3" s="117"/>
      <c r="BD3" s="117"/>
      <c r="BE3" s="117"/>
      <c r="BF3" s="117"/>
      <c r="BG3" s="117"/>
      <c r="BH3" s="117"/>
      <c r="BI3" s="117"/>
      <c r="BJ3" s="117"/>
      <c r="BK3" s="117"/>
      <c r="BL3" s="122"/>
      <c r="BM3" s="122"/>
      <c r="BN3" s="122">
        <v>2</v>
      </c>
      <c r="BO3" s="122"/>
      <c r="BP3" s="122"/>
      <c r="BQ3" s="122"/>
      <c r="BR3" s="122"/>
      <c r="BS3" s="120"/>
      <c r="BT3" s="123">
        <v>1</v>
      </c>
      <c r="BU3" s="123">
        <v>1</v>
      </c>
      <c r="BV3" s="123">
        <v>1</v>
      </c>
      <c r="BW3" s="123">
        <v>1</v>
      </c>
      <c r="BX3" s="123">
        <v>1</v>
      </c>
      <c r="BY3" s="123">
        <v>1</v>
      </c>
      <c r="BZ3" s="123">
        <v>1</v>
      </c>
      <c r="CA3" s="124" t="e">
        <v>#REF!</v>
      </c>
      <c r="CB3" s="125" t="s">
        <v>605</v>
      </c>
      <c r="CC3" s="124" t="s">
        <v>606</v>
      </c>
      <c r="CD3" s="124" t="e">
        <v>#REF!</v>
      </c>
      <c r="CE3" s="124" t="s">
        <v>607</v>
      </c>
      <c r="CF3" s="124" t="s">
        <v>608</v>
      </c>
      <c r="CG3" s="124" t="e">
        <v>#REF!</v>
      </c>
      <c r="CH3" s="126"/>
      <c r="CI3" s="126"/>
      <c r="CJ3" s="126"/>
      <c r="CK3" s="126"/>
      <c r="CL3" s="126"/>
      <c r="CM3" s="127"/>
      <c r="CN3" s="128"/>
      <c r="CO3" s="129"/>
      <c r="CP3" s="173"/>
      <c r="CQ3" s="149"/>
      <c r="CR3" s="149"/>
      <c r="CS3" s="149"/>
      <c r="CT3" s="161"/>
      <c r="CU3" s="149"/>
      <c r="CV3" s="149"/>
      <c r="CW3" s="149"/>
      <c r="CX3" s="169"/>
      <c r="CY3" s="150">
        <v>1</v>
      </c>
      <c r="CZ3" s="150">
        <v>1</v>
      </c>
      <c r="DA3" s="150">
        <v>1</v>
      </c>
      <c r="DB3" s="150">
        <v>1</v>
      </c>
      <c r="DC3" s="151"/>
      <c r="DD3" s="151"/>
      <c r="DE3" s="151"/>
      <c r="DF3" s="152"/>
      <c r="DG3" s="106"/>
    </row>
    <row r="4" spans="1:111" s="130" customFormat="1" ht="92">
      <c r="A4" s="163"/>
      <c r="B4" s="131"/>
      <c r="C4" s="131"/>
      <c r="D4" s="131"/>
      <c r="E4" s="131"/>
      <c r="F4" s="131"/>
      <c r="G4" s="131"/>
      <c r="H4" s="117"/>
      <c r="I4" s="118"/>
      <c r="J4" s="118"/>
      <c r="K4" s="118" t="s">
        <v>609</v>
      </c>
      <c r="L4" s="118" t="s">
        <v>610</v>
      </c>
      <c r="M4" s="119" t="s">
        <v>611</v>
      </c>
      <c r="N4" s="118"/>
      <c r="O4" s="117"/>
      <c r="P4" s="117"/>
      <c r="Q4" s="117" t="s">
        <v>520</v>
      </c>
      <c r="R4" s="117" t="s">
        <v>298</v>
      </c>
      <c r="S4" s="117" t="s">
        <v>612</v>
      </c>
      <c r="T4" s="117"/>
      <c r="U4" s="117"/>
      <c r="V4" s="117"/>
      <c r="W4" s="117"/>
      <c r="X4" s="117"/>
      <c r="Y4" s="117"/>
      <c r="Z4" s="117"/>
      <c r="AA4" s="117"/>
      <c r="AB4" s="117"/>
      <c r="AC4" s="117"/>
      <c r="AD4" s="117"/>
      <c r="AE4" s="117"/>
      <c r="AF4" s="117"/>
      <c r="AG4" s="157" t="s">
        <v>613</v>
      </c>
      <c r="AH4" s="117"/>
      <c r="AI4" s="121">
        <v>2</v>
      </c>
      <c r="AJ4" s="166"/>
      <c r="AK4" s="117"/>
      <c r="AL4" s="117"/>
      <c r="AM4" s="117"/>
      <c r="AN4" s="161"/>
      <c r="AO4" s="117"/>
      <c r="AP4" s="117"/>
      <c r="AQ4" s="117"/>
      <c r="AR4" s="169"/>
      <c r="AS4" s="117">
        <v>2</v>
      </c>
      <c r="AT4" s="117"/>
      <c r="AU4" s="117"/>
      <c r="AV4" s="117"/>
      <c r="AW4" s="117"/>
      <c r="AX4" s="117"/>
      <c r="AY4" s="117"/>
      <c r="AZ4" s="117"/>
      <c r="BA4" s="117"/>
      <c r="BB4" s="117"/>
      <c r="BC4" s="117"/>
      <c r="BD4" s="117"/>
      <c r="BE4" s="117"/>
      <c r="BF4" s="117"/>
      <c r="BG4" s="117"/>
      <c r="BH4" s="117"/>
      <c r="BI4" s="117"/>
      <c r="BJ4" s="117"/>
      <c r="BK4" s="117"/>
      <c r="BL4" s="122"/>
      <c r="BM4" s="122"/>
      <c r="BN4" s="122">
        <v>3</v>
      </c>
      <c r="BO4" s="122"/>
      <c r="BP4" s="122"/>
      <c r="BQ4" s="122"/>
      <c r="BR4" s="122"/>
      <c r="BS4" s="120"/>
      <c r="BT4" s="123">
        <v>2</v>
      </c>
      <c r="BU4" s="123">
        <v>2</v>
      </c>
      <c r="BV4" s="123">
        <v>2</v>
      </c>
      <c r="BW4" s="123">
        <v>2</v>
      </c>
      <c r="BX4" s="123">
        <v>2</v>
      </c>
      <c r="BY4" s="123">
        <v>2</v>
      </c>
      <c r="BZ4" s="123">
        <v>2</v>
      </c>
      <c r="CA4" s="124">
        <v>0</v>
      </c>
      <c r="CB4" s="125" t="s">
        <v>614</v>
      </c>
      <c r="CC4" s="124" t="s">
        <v>615</v>
      </c>
      <c r="CD4" s="124">
        <v>0</v>
      </c>
      <c r="CE4" s="124" t="s">
        <v>616</v>
      </c>
      <c r="CF4" s="124" t="s">
        <v>617</v>
      </c>
      <c r="CG4" s="124" t="e">
        <v>#REF!</v>
      </c>
      <c r="CH4" s="126"/>
      <c r="CI4" s="126"/>
      <c r="CJ4" s="126"/>
      <c r="CK4" s="126"/>
      <c r="CL4" s="126"/>
      <c r="CM4" s="127"/>
      <c r="CN4" s="128"/>
      <c r="CO4" s="129"/>
      <c r="CP4" s="173"/>
      <c r="CQ4" s="149"/>
      <c r="CR4" s="149"/>
      <c r="CS4" s="149"/>
      <c r="CT4" s="161"/>
      <c r="CU4" s="149"/>
      <c r="CV4" s="149"/>
      <c r="CW4" s="149"/>
      <c r="CX4" s="169"/>
      <c r="CY4" s="150">
        <v>2</v>
      </c>
      <c r="CZ4" s="150">
        <v>2</v>
      </c>
      <c r="DA4" s="150">
        <v>2</v>
      </c>
      <c r="DB4" s="150">
        <v>2</v>
      </c>
      <c r="DC4" s="151"/>
      <c r="DD4" s="151"/>
      <c r="DE4" s="151"/>
      <c r="DF4" s="152"/>
      <c r="DG4" s="106"/>
    </row>
    <row r="5" spans="1:111" s="130" customFormat="1" ht="78">
      <c r="A5" s="163"/>
      <c r="B5" s="131"/>
      <c r="C5" s="131"/>
      <c r="D5" s="131"/>
      <c r="E5" s="131"/>
      <c r="F5" s="131"/>
      <c r="G5" s="131"/>
      <c r="H5" s="117"/>
      <c r="I5" s="118"/>
      <c r="J5" s="118"/>
      <c r="K5" s="118" t="s">
        <v>618</v>
      </c>
      <c r="L5" s="118" t="s">
        <v>619</v>
      </c>
      <c r="M5" s="117"/>
      <c r="N5" s="118"/>
      <c r="O5" s="117"/>
      <c r="P5" s="117"/>
      <c r="Q5" s="117" t="s">
        <v>521</v>
      </c>
      <c r="R5" s="117"/>
      <c r="S5" s="117"/>
      <c r="T5" s="117"/>
      <c r="U5" s="117"/>
      <c r="V5" s="117"/>
      <c r="W5" s="117"/>
      <c r="X5" s="117"/>
      <c r="Y5" s="117"/>
      <c r="Z5" s="117"/>
      <c r="AA5" s="117"/>
      <c r="AB5" s="117"/>
      <c r="AC5" s="117"/>
      <c r="AD5" s="117"/>
      <c r="AE5" s="117"/>
      <c r="AF5" s="117"/>
      <c r="AG5" s="157" t="s">
        <v>620</v>
      </c>
      <c r="AH5" s="117"/>
      <c r="AI5" s="121">
        <v>3</v>
      </c>
      <c r="AJ5" s="166"/>
      <c r="AK5" s="117"/>
      <c r="AL5" s="117"/>
      <c r="AM5" s="117"/>
      <c r="AN5" s="161"/>
      <c r="AO5" s="117"/>
      <c r="AP5" s="117"/>
      <c r="AQ5" s="117"/>
      <c r="AR5" s="169"/>
      <c r="AS5" s="117">
        <v>3</v>
      </c>
      <c r="AT5" s="117"/>
      <c r="AU5" s="117"/>
      <c r="AV5" s="117"/>
      <c r="AW5" s="117"/>
      <c r="AX5" s="117"/>
      <c r="AY5" s="117"/>
      <c r="AZ5" s="117"/>
      <c r="BA5" s="117"/>
      <c r="BB5" s="117"/>
      <c r="BC5" s="117"/>
      <c r="BD5" s="117"/>
      <c r="BE5" s="117"/>
      <c r="BF5" s="117"/>
      <c r="BG5" s="117"/>
      <c r="BH5" s="117"/>
      <c r="BI5" s="117"/>
      <c r="BJ5" s="117"/>
      <c r="BK5" s="117"/>
      <c r="BL5" s="122"/>
      <c r="BM5" s="122"/>
      <c r="BN5" s="122">
        <v>4</v>
      </c>
      <c r="BO5" s="122"/>
      <c r="BP5" s="122"/>
      <c r="BQ5" s="122"/>
      <c r="BR5" s="122"/>
      <c r="BS5" s="120"/>
      <c r="BT5" s="123">
        <v>3</v>
      </c>
      <c r="BU5" s="123">
        <v>3</v>
      </c>
      <c r="BV5" s="123">
        <v>3</v>
      </c>
      <c r="BW5" s="123">
        <v>3</v>
      </c>
      <c r="BX5" s="123">
        <v>3</v>
      </c>
      <c r="BY5" s="123">
        <v>3</v>
      </c>
      <c r="BZ5" s="123">
        <v>3</v>
      </c>
      <c r="CA5" s="124">
        <v>0</v>
      </c>
      <c r="CB5" s="125">
        <v>0</v>
      </c>
      <c r="CC5" s="124">
        <v>0</v>
      </c>
      <c r="CD5" s="124">
        <v>0</v>
      </c>
      <c r="CE5" s="124">
        <v>0</v>
      </c>
      <c r="CF5" s="124">
        <v>0</v>
      </c>
      <c r="CG5" s="124" t="e">
        <v>#REF!</v>
      </c>
      <c r="CH5" s="126"/>
      <c r="CI5" s="126"/>
      <c r="CJ5" s="126"/>
      <c r="CK5" s="126"/>
      <c r="CL5" s="126"/>
      <c r="CM5" s="127"/>
      <c r="CN5" s="128"/>
      <c r="CO5" s="129"/>
      <c r="CP5" s="173"/>
      <c r="CQ5" s="149"/>
      <c r="CR5" s="149"/>
      <c r="CS5" s="149"/>
      <c r="CT5" s="161"/>
      <c r="CU5" s="149"/>
      <c r="CV5" s="149"/>
      <c r="CW5" s="149"/>
      <c r="CX5" s="169"/>
      <c r="CY5" s="150">
        <v>3</v>
      </c>
      <c r="CZ5" s="150">
        <v>3</v>
      </c>
      <c r="DA5" s="150">
        <v>3</v>
      </c>
      <c r="DB5" s="150">
        <v>3</v>
      </c>
      <c r="DC5" s="151"/>
      <c r="DD5" s="151"/>
      <c r="DE5" s="151"/>
      <c r="DF5" s="152"/>
      <c r="DG5" s="106"/>
    </row>
    <row r="6" spans="1:111" s="130" customFormat="1" ht="78">
      <c r="A6" s="163"/>
      <c r="B6" s="131"/>
      <c r="C6" s="131"/>
      <c r="D6" s="131"/>
      <c r="E6" s="131"/>
      <c r="F6" s="131"/>
      <c r="G6" s="131"/>
      <c r="H6" s="117"/>
      <c r="I6" s="118"/>
      <c r="J6" s="118"/>
      <c r="K6" s="118" t="s">
        <v>621</v>
      </c>
      <c r="L6" s="118" t="s">
        <v>622</v>
      </c>
      <c r="M6" s="117"/>
      <c r="N6" s="118"/>
      <c r="O6" s="117"/>
      <c r="P6" s="117"/>
      <c r="Q6" s="117" t="s">
        <v>522</v>
      </c>
      <c r="R6" s="117"/>
      <c r="S6" s="117"/>
      <c r="T6" s="117"/>
      <c r="U6" s="117"/>
      <c r="V6" s="117"/>
      <c r="W6" s="117"/>
      <c r="X6" s="117"/>
      <c r="Y6" s="117"/>
      <c r="Z6" s="117"/>
      <c r="AA6" s="117"/>
      <c r="AB6" s="117"/>
      <c r="AC6" s="117"/>
      <c r="AD6" s="117"/>
      <c r="AE6" s="117"/>
      <c r="AF6" s="117"/>
      <c r="AG6" s="157" t="s">
        <v>623</v>
      </c>
      <c r="AH6" s="117"/>
      <c r="AI6" s="121">
        <v>4</v>
      </c>
      <c r="AJ6" s="166"/>
      <c r="AK6" s="117"/>
      <c r="AL6" s="117"/>
      <c r="AM6" s="117"/>
      <c r="AN6" s="161"/>
      <c r="AO6" s="117"/>
      <c r="AP6" s="117"/>
      <c r="AQ6" s="117"/>
      <c r="AR6" s="169"/>
      <c r="AS6" s="117">
        <v>4</v>
      </c>
      <c r="AT6" s="117"/>
      <c r="AU6" s="117"/>
      <c r="AV6" s="117"/>
      <c r="AW6" s="117"/>
      <c r="AX6" s="117"/>
      <c r="AY6" s="117"/>
      <c r="AZ6" s="117"/>
      <c r="BA6" s="117"/>
      <c r="BB6" s="117"/>
      <c r="BC6" s="117"/>
      <c r="BD6" s="117"/>
      <c r="BE6" s="117"/>
      <c r="BF6" s="117"/>
      <c r="BG6" s="117"/>
      <c r="BH6" s="117"/>
      <c r="BI6" s="117"/>
      <c r="BJ6" s="117"/>
      <c r="BK6" s="117"/>
      <c r="BL6" s="122"/>
      <c r="BM6" s="122"/>
      <c r="BN6" s="122">
        <v>5</v>
      </c>
      <c r="BO6" s="122"/>
      <c r="BP6" s="122"/>
      <c r="BQ6" s="122"/>
      <c r="BR6" s="122"/>
      <c r="BS6" s="120"/>
      <c r="BT6" s="123">
        <v>4</v>
      </c>
      <c r="BU6" s="123">
        <v>4</v>
      </c>
      <c r="BV6" s="123">
        <v>4</v>
      </c>
      <c r="BW6" s="123">
        <v>4</v>
      </c>
      <c r="BX6" s="123">
        <v>4</v>
      </c>
      <c r="BY6" s="123">
        <v>4</v>
      </c>
      <c r="BZ6" s="123">
        <v>4</v>
      </c>
      <c r="CA6" s="124" t="s">
        <v>624</v>
      </c>
      <c r="CB6" s="125" t="s">
        <v>625</v>
      </c>
      <c r="CC6" s="124" t="s">
        <v>626</v>
      </c>
      <c r="CD6" s="124" t="s">
        <v>627</v>
      </c>
      <c r="CE6" s="124" t="s">
        <v>628</v>
      </c>
      <c r="CF6" s="124" t="s">
        <v>629</v>
      </c>
      <c r="CG6" s="124" t="e">
        <v>#REF!</v>
      </c>
      <c r="CH6" s="126"/>
      <c r="CI6" s="126"/>
      <c r="CJ6" s="126"/>
      <c r="CK6" s="126"/>
      <c r="CL6" s="126"/>
      <c r="CM6" s="127"/>
      <c r="CN6" s="128"/>
      <c r="CO6" s="129"/>
      <c r="CP6" s="173"/>
      <c r="CQ6" s="149"/>
      <c r="CR6" s="149"/>
      <c r="CS6" s="149"/>
      <c r="CT6" s="161"/>
      <c r="CU6" s="149"/>
      <c r="CV6" s="149"/>
      <c r="CW6" s="149"/>
      <c r="CX6" s="169"/>
      <c r="CY6" s="150">
        <v>4</v>
      </c>
      <c r="CZ6" s="150">
        <v>4</v>
      </c>
      <c r="DA6" s="150">
        <v>4</v>
      </c>
      <c r="DB6" s="150">
        <v>4</v>
      </c>
      <c r="DC6" s="151"/>
      <c r="DD6" s="151"/>
      <c r="DE6" s="151"/>
      <c r="DF6" s="152"/>
      <c r="DG6" s="106"/>
    </row>
    <row r="7" spans="1:111" s="130" customFormat="1" ht="91">
      <c r="A7" s="163"/>
      <c r="B7" s="131"/>
      <c r="C7" s="131"/>
      <c r="D7" s="131"/>
      <c r="E7" s="131"/>
      <c r="F7" s="131"/>
      <c r="G7" s="131"/>
      <c r="H7" s="117"/>
      <c r="I7" s="118"/>
      <c r="J7" s="118"/>
      <c r="K7" s="118" t="s">
        <v>630</v>
      </c>
      <c r="L7" s="118" t="s">
        <v>631</v>
      </c>
      <c r="M7" s="117"/>
      <c r="N7" s="118"/>
      <c r="O7" s="117"/>
      <c r="P7" s="117"/>
      <c r="Q7" s="117" t="s">
        <v>523</v>
      </c>
      <c r="R7" s="117"/>
      <c r="S7" s="117"/>
      <c r="T7" s="117"/>
      <c r="U7" s="117"/>
      <c r="V7" s="117"/>
      <c r="W7" s="117"/>
      <c r="X7" s="117"/>
      <c r="Y7" s="117"/>
      <c r="Z7" s="117"/>
      <c r="AA7" s="117"/>
      <c r="AB7" s="117"/>
      <c r="AC7" s="117"/>
      <c r="AD7" s="117"/>
      <c r="AE7" s="117"/>
      <c r="AF7" s="117"/>
      <c r="AG7" s="158"/>
      <c r="AH7" s="117"/>
      <c r="AI7" s="121">
        <v>5</v>
      </c>
      <c r="AJ7" s="166"/>
      <c r="AK7" s="117"/>
      <c r="AL7" s="117"/>
      <c r="AM7" s="117"/>
      <c r="AN7" s="161"/>
      <c r="AO7" s="117"/>
      <c r="AP7" s="117"/>
      <c r="AQ7" s="117"/>
      <c r="AR7" s="169"/>
      <c r="AS7" s="117">
        <v>5</v>
      </c>
      <c r="AT7" s="117"/>
      <c r="AU7" s="117"/>
      <c r="AV7" s="117"/>
      <c r="AW7" s="117"/>
      <c r="AX7" s="117"/>
      <c r="AY7" s="117"/>
      <c r="AZ7" s="117"/>
      <c r="BA7" s="117"/>
      <c r="BB7" s="117"/>
      <c r="BC7" s="117"/>
      <c r="BD7" s="117"/>
      <c r="BE7" s="117"/>
      <c r="BF7" s="117"/>
      <c r="BG7" s="117"/>
      <c r="BH7" s="117"/>
      <c r="BI7" s="117"/>
      <c r="BJ7" s="117"/>
      <c r="BK7" s="117"/>
      <c r="BL7" s="122"/>
      <c r="BM7" s="122"/>
      <c r="BN7" s="122"/>
      <c r="BO7" s="122"/>
      <c r="BP7" s="122"/>
      <c r="BQ7" s="122"/>
      <c r="BR7" s="122"/>
      <c r="BS7" s="120"/>
      <c r="BT7" s="123">
        <v>5</v>
      </c>
      <c r="BU7" s="123">
        <v>5</v>
      </c>
      <c r="BV7" s="123">
        <v>5</v>
      </c>
      <c r="BW7" s="123">
        <v>5</v>
      </c>
      <c r="BX7" s="123">
        <v>5</v>
      </c>
      <c r="BY7" s="123">
        <v>5</v>
      </c>
      <c r="BZ7" s="123">
        <v>5</v>
      </c>
      <c r="CA7" s="124" t="e">
        <v>#REF!</v>
      </c>
      <c r="CB7" s="125">
        <v>0</v>
      </c>
      <c r="CC7" s="124">
        <v>0</v>
      </c>
      <c r="CD7" s="124" t="s">
        <v>511</v>
      </c>
      <c r="CE7" s="124" t="s">
        <v>512</v>
      </c>
      <c r="CF7" s="124" t="s">
        <v>512</v>
      </c>
      <c r="CG7" s="124" t="e">
        <v>#REF!</v>
      </c>
      <c r="CH7" s="126"/>
      <c r="CI7" s="126"/>
      <c r="CJ7" s="126"/>
      <c r="CK7" s="126"/>
      <c r="CL7" s="126"/>
      <c r="CM7" s="127"/>
      <c r="CN7" s="128"/>
      <c r="CO7" s="129"/>
      <c r="CP7" s="173"/>
      <c r="CQ7" s="149"/>
      <c r="CR7" s="149"/>
      <c r="CS7" s="149"/>
      <c r="CT7" s="161"/>
      <c r="CU7" s="149"/>
      <c r="CV7" s="149"/>
      <c r="CW7" s="149"/>
      <c r="CX7" s="169"/>
      <c r="CY7" s="150">
        <v>5</v>
      </c>
      <c r="CZ7" s="150">
        <v>5</v>
      </c>
      <c r="DA7" s="150">
        <v>5</v>
      </c>
      <c r="DB7" s="150">
        <v>5</v>
      </c>
      <c r="DC7" s="151"/>
      <c r="DD7" s="151"/>
      <c r="DE7" s="151"/>
      <c r="DF7" s="152"/>
      <c r="DG7" s="106"/>
    </row>
    <row r="8" spans="1:111" s="130" customFormat="1" ht="52">
      <c r="A8" s="163"/>
      <c r="B8" s="131"/>
      <c r="C8" s="131"/>
      <c r="D8" s="131"/>
      <c r="E8" s="131"/>
      <c r="F8" s="131"/>
      <c r="G8" s="131"/>
      <c r="H8" s="117"/>
      <c r="I8" s="118"/>
      <c r="J8" s="118"/>
      <c r="K8" s="118" t="s">
        <v>632</v>
      </c>
      <c r="L8" s="118" t="s">
        <v>633</v>
      </c>
      <c r="M8" s="117"/>
      <c r="N8" s="118"/>
      <c r="O8" s="117"/>
      <c r="P8" s="117"/>
      <c r="Q8" s="117" t="s">
        <v>524</v>
      </c>
      <c r="R8" s="117"/>
      <c r="S8" s="117"/>
      <c r="T8" s="117"/>
      <c r="U8" s="117"/>
      <c r="V8" s="117"/>
      <c r="W8" s="117"/>
      <c r="X8" s="117"/>
      <c r="Y8" s="117"/>
      <c r="Z8" s="117"/>
      <c r="AA8" s="117"/>
      <c r="AB8" s="117"/>
      <c r="AC8" s="117"/>
      <c r="AD8" s="117"/>
      <c r="AE8" s="117"/>
      <c r="AF8" s="117"/>
      <c r="AG8" s="158"/>
      <c r="AH8" s="117"/>
      <c r="AI8" s="117"/>
      <c r="AJ8" s="166"/>
      <c r="AK8" s="117"/>
      <c r="AL8" s="117"/>
      <c r="AM8" s="117"/>
      <c r="AN8" s="161"/>
      <c r="AO8" s="117"/>
      <c r="AP8" s="117"/>
      <c r="AQ8" s="117"/>
      <c r="AR8" s="169"/>
      <c r="AS8" s="117"/>
      <c r="AT8" s="117"/>
      <c r="AU8" s="117"/>
      <c r="AV8" s="117"/>
      <c r="AW8" s="117"/>
      <c r="AX8" s="117"/>
      <c r="AY8" s="117"/>
      <c r="AZ8" s="117"/>
      <c r="BA8" s="117"/>
      <c r="BB8" s="117"/>
      <c r="BC8" s="117"/>
      <c r="BD8" s="117"/>
      <c r="BE8" s="117"/>
      <c r="BF8" s="117"/>
      <c r="BG8" s="117"/>
      <c r="BH8" s="117"/>
      <c r="BI8" s="117"/>
      <c r="BJ8" s="117"/>
      <c r="BK8" s="117"/>
      <c r="BL8" s="122"/>
      <c r="BM8" s="122"/>
      <c r="BN8" s="122"/>
      <c r="BO8" s="122"/>
      <c r="BP8" s="122"/>
      <c r="BQ8" s="122"/>
      <c r="BR8" s="122"/>
      <c r="BS8" s="120"/>
      <c r="BT8" s="133"/>
      <c r="BU8" s="133"/>
      <c r="BV8" s="133"/>
      <c r="BW8" s="133"/>
      <c r="BX8" s="133"/>
      <c r="BY8" s="133"/>
      <c r="CA8" s="134"/>
      <c r="CB8" s="135"/>
      <c r="CC8" s="134"/>
      <c r="CD8" s="134"/>
      <c r="CE8" s="134"/>
      <c r="CF8" s="134"/>
      <c r="CG8" s="134"/>
      <c r="CH8" s="126"/>
      <c r="CI8" s="126"/>
      <c r="CJ8" s="126"/>
      <c r="CK8" s="126"/>
      <c r="CL8" s="126"/>
      <c r="CM8" s="127"/>
      <c r="CN8" s="128"/>
      <c r="CO8" s="129"/>
      <c r="CP8" s="173"/>
      <c r="CQ8" s="149"/>
      <c r="CR8" s="149"/>
      <c r="CS8" s="149"/>
      <c r="CT8" s="161"/>
      <c r="CU8" s="149"/>
      <c r="CV8" s="149"/>
      <c r="CW8" s="149"/>
      <c r="CX8" s="169"/>
      <c r="CY8" s="153"/>
      <c r="CZ8" s="153"/>
      <c r="DA8" s="153"/>
      <c r="DB8" s="153"/>
      <c r="DC8" s="153"/>
      <c r="DD8" s="153"/>
      <c r="DE8" s="153"/>
      <c r="DF8" s="152"/>
      <c r="DG8" s="106"/>
    </row>
    <row r="9" spans="1:111" s="130" customFormat="1" ht="52">
      <c r="A9" s="163"/>
      <c r="B9" s="131"/>
      <c r="C9" s="131"/>
      <c r="D9" s="131"/>
      <c r="E9" s="131"/>
      <c r="F9" s="131"/>
      <c r="G9" s="131"/>
      <c r="H9" s="117"/>
      <c r="I9" s="118"/>
      <c r="J9" s="118"/>
      <c r="K9" s="118" t="s">
        <v>634</v>
      </c>
      <c r="L9" s="118" t="s">
        <v>635</v>
      </c>
      <c r="M9" s="136"/>
      <c r="N9" s="118"/>
      <c r="O9" s="117"/>
      <c r="P9" s="117"/>
      <c r="Q9" s="117" t="s">
        <v>636</v>
      </c>
      <c r="R9" s="117"/>
      <c r="S9" s="117"/>
      <c r="T9" s="117"/>
      <c r="U9" s="117"/>
      <c r="V9" s="117"/>
      <c r="W9" s="117"/>
      <c r="X9" s="117"/>
      <c r="Y9" s="117"/>
      <c r="Z9" s="117"/>
      <c r="AA9" s="117"/>
      <c r="AB9" s="117"/>
      <c r="AC9" s="117"/>
      <c r="AD9" s="117"/>
      <c r="AE9" s="117"/>
      <c r="AF9" s="117"/>
      <c r="AG9" s="158"/>
      <c r="AH9" s="117"/>
      <c r="AI9" s="117"/>
      <c r="AJ9" s="166"/>
      <c r="AK9" s="117"/>
      <c r="AL9" s="117"/>
      <c r="AM9" s="117"/>
      <c r="AN9" s="161"/>
      <c r="AO9" s="117"/>
      <c r="AP9" s="117"/>
      <c r="AQ9" s="117"/>
      <c r="AR9" s="169"/>
      <c r="AS9" s="117"/>
      <c r="AT9" s="117"/>
      <c r="AU9" s="117"/>
      <c r="AV9" s="117"/>
      <c r="AW9" s="117"/>
      <c r="AX9" s="117"/>
      <c r="AY9" s="117"/>
      <c r="AZ9" s="117"/>
      <c r="BA9" s="117"/>
      <c r="BB9" s="117"/>
      <c r="BC9" s="117"/>
      <c r="BD9" s="117"/>
      <c r="BE9" s="117"/>
      <c r="BF9" s="117"/>
      <c r="BG9" s="117"/>
      <c r="BH9" s="117"/>
      <c r="BI9" s="117"/>
      <c r="BJ9" s="117"/>
      <c r="BK9" s="117"/>
      <c r="BL9" s="122"/>
      <c r="BM9" s="122"/>
      <c r="BN9" s="122"/>
      <c r="BO9" s="122"/>
      <c r="BP9" s="122"/>
      <c r="BQ9" s="122"/>
      <c r="BR9" s="122"/>
      <c r="BS9" s="120"/>
      <c r="BT9" s="137"/>
      <c r="BU9" s="133"/>
      <c r="BV9" s="133"/>
      <c r="BW9" s="133"/>
      <c r="BX9" s="133"/>
      <c r="BY9" s="133"/>
      <c r="BZ9" s="133"/>
      <c r="CA9" s="134"/>
      <c r="CB9" s="135"/>
      <c r="CC9" s="134"/>
      <c r="CD9" s="134"/>
      <c r="CE9" s="134"/>
      <c r="CF9" s="134"/>
      <c r="CG9" s="134"/>
      <c r="CH9" s="126"/>
      <c r="CI9" s="126"/>
      <c r="CJ9" s="126"/>
      <c r="CK9" s="126"/>
      <c r="CL9" s="126"/>
      <c r="CM9" s="127"/>
      <c r="CN9" s="128"/>
      <c r="CO9" s="129"/>
      <c r="CP9" s="173"/>
      <c r="CQ9" s="149"/>
      <c r="CR9" s="149"/>
      <c r="CS9" s="149"/>
      <c r="CT9" s="161"/>
      <c r="CU9" s="149"/>
      <c r="CV9" s="149"/>
      <c r="CW9" s="149"/>
      <c r="CX9" s="169"/>
      <c r="CY9" s="153"/>
      <c r="CZ9" s="153"/>
      <c r="DA9" s="153"/>
      <c r="DB9" s="153"/>
      <c r="DC9" s="153"/>
      <c r="DD9" s="153"/>
      <c r="DE9" s="153"/>
      <c r="DF9" s="152"/>
      <c r="DG9" s="106"/>
    </row>
    <row r="10" spans="1:111" s="130" customFormat="1" ht="39">
      <c r="A10" s="163"/>
      <c r="B10" s="131"/>
      <c r="C10" s="131"/>
      <c r="D10" s="131"/>
      <c r="E10" s="131"/>
      <c r="F10" s="131"/>
      <c r="G10" s="131"/>
      <c r="H10" s="117"/>
      <c r="I10" s="138"/>
      <c r="J10" s="138"/>
      <c r="K10" s="139" t="s">
        <v>637</v>
      </c>
      <c r="L10" s="138"/>
      <c r="M10" s="136"/>
      <c r="N10" s="138"/>
      <c r="O10" s="117"/>
      <c r="P10" s="117"/>
      <c r="Q10" s="117" t="s">
        <v>638</v>
      </c>
      <c r="R10" s="117"/>
      <c r="S10" s="117"/>
      <c r="T10" s="117"/>
      <c r="U10" s="117"/>
      <c r="V10" s="117"/>
      <c r="W10" s="117"/>
      <c r="X10" s="117"/>
      <c r="Y10" s="117"/>
      <c r="Z10" s="117"/>
      <c r="AA10" s="117"/>
      <c r="AB10" s="117"/>
      <c r="AC10" s="117"/>
      <c r="AD10" s="117"/>
      <c r="AE10" s="117"/>
      <c r="AF10" s="117"/>
      <c r="AG10" s="158"/>
      <c r="AH10" s="117"/>
      <c r="AI10" s="117"/>
      <c r="AJ10" s="166"/>
      <c r="AK10" s="117"/>
      <c r="AL10" s="117"/>
      <c r="AM10" s="117"/>
      <c r="AN10" s="161"/>
      <c r="AO10" s="117"/>
      <c r="AP10" s="117"/>
      <c r="AQ10" s="117"/>
      <c r="AR10" s="169"/>
      <c r="AS10" s="117"/>
      <c r="AT10" s="117"/>
      <c r="AU10" s="117"/>
      <c r="AV10" s="117"/>
      <c r="AW10" s="117"/>
      <c r="AX10" s="117"/>
      <c r="AY10" s="117"/>
      <c r="AZ10" s="117"/>
      <c r="BA10" s="117"/>
      <c r="BB10" s="117"/>
      <c r="BC10" s="117"/>
      <c r="BD10" s="117"/>
      <c r="BE10" s="117"/>
      <c r="BF10" s="117"/>
      <c r="BG10" s="117"/>
      <c r="BH10" s="117"/>
      <c r="BI10" s="117"/>
      <c r="BJ10" s="117"/>
      <c r="BK10" s="117"/>
      <c r="BL10" s="122"/>
      <c r="BM10" s="122"/>
      <c r="BN10" s="122"/>
      <c r="BO10" s="122"/>
      <c r="BP10" s="122"/>
      <c r="BQ10" s="122"/>
      <c r="BR10" s="122"/>
      <c r="BS10" s="120"/>
      <c r="BT10" s="140"/>
      <c r="BU10" s="133"/>
      <c r="BV10" s="133"/>
      <c r="BW10" s="133"/>
      <c r="BX10" s="133"/>
      <c r="BY10" s="133"/>
      <c r="BZ10" s="133"/>
      <c r="CA10" s="134"/>
      <c r="CB10" s="135"/>
      <c r="CC10" s="134"/>
      <c r="CD10" s="134"/>
      <c r="CE10" s="134"/>
      <c r="CF10" s="134"/>
      <c r="CG10" s="134"/>
      <c r="CH10" s="126"/>
      <c r="CI10" s="126"/>
      <c r="CJ10" s="126"/>
      <c r="CK10" s="126"/>
      <c r="CL10" s="126"/>
      <c r="CM10" s="127"/>
      <c r="CN10" s="128"/>
      <c r="CO10" s="129"/>
      <c r="CP10" s="173"/>
      <c r="CQ10" s="149"/>
      <c r="CR10" s="149"/>
      <c r="CS10" s="149"/>
      <c r="CT10" s="161"/>
      <c r="CU10" s="149"/>
      <c r="CV10" s="149"/>
      <c r="CW10" s="149"/>
      <c r="CX10" s="169"/>
      <c r="CY10" s="153"/>
      <c r="CZ10" s="153"/>
      <c r="DA10" s="153"/>
      <c r="DB10" s="153"/>
      <c r="DC10" s="153"/>
      <c r="DD10" s="153"/>
      <c r="DE10" s="153"/>
      <c r="DF10" s="152"/>
      <c r="DG10" s="106"/>
    </row>
    <row r="11" spans="1:111" s="142" customFormat="1" ht="52">
      <c r="A11" s="163"/>
      <c r="B11" s="131"/>
      <c r="C11" s="131"/>
      <c r="D11" s="131"/>
      <c r="E11" s="131"/>
      <c r="F11" s="131"/>
      <c r="G11" s="131"/>
      <c r="H11" s="117"/>
      <c r="I11" s="117"/>
      <c r="J11" s="117"/>
      <c r="K11" s="118" t="s">
        <v>639</v>
      </c>
      <c r="L11" s="117"/>
      <c r="M11" s="136"/>
      <c r="N11" s="117"/>
      <c r="O11" s="117"/>
      <c r="P11" s="117"/>
      <c r="Q11" s="117" t="s">
        <v>640</v>
      </c>
      <c r="R11" s="117"/>
      <c r="S11" s="117"/>
      <c r="T11" s="117"/>
      <c r="U11" s="117"/>
      <c r="V11" s="117"/>
      <c r="W11" s="117"/>
      <c r="X11" s="117"/>
      <c r="Y11" s="117"/>
      <c r="Z11" s="117"/>
      <c r="AA11" s="117"/>
      <c r="AB11" s="117"/>
      <c r="AC11" s="117"/>
      <c r="AD11" s="117"/>
      <c r="AE11" s="117"/>
      <c r="AF11" s="117"/>
      <c r="AG11" s="158"/>
      <c r="AH11" s="117"/>
      <c r="AI11" s="117"/>
      <c r="AJ11" s="166"/>
      <c r="AK11" s="117"/>
      <c r="AL11" s="117"/>
      <c r="AM11" s="117"/>
      <c r="AN11" s="161"/>
      <c r="AO11" s="117"/>
      <c r="AP11" s="117"/>
      <c r="AQ11" s="117"/>
      <c r="AR11" s="169"/>
      <c r="AS11" s="117"/>
      <c r="AT11" s="117"/>
      <c r="AU11" s="117"/>
      <c r="AV11" s="117"/>
      <c r="AW11" s="117"/>
      <c r="AX11" s="117"/>
      <c r="AY11" s="117"/>
      <c r="AZ11" s="117"/>
      <c r="BA11" s="117"/>
      <c r="BB11" s="117"/>
      <c r="BC11" s="117"/>
      <c r="BD11" s="117"/>
      <c r="BE11" s="117"/>
      <c r="BF11" s="117"/>
      <c r="BG11" s="117"/>
      <c r="BH11" s="117"/>
      <c r="BI11" s="117"/>
      <c r="BJ11" s="117"/>
      <c r="BK11" s="117"/>
      <c r="BL11" s="122"/>
      <c r="BM11" s="122"/>
      <c r="BN11" s="122"/>
      <c r="BO11" s="122"/>
      <c r="BP11" s="122"/>
      <c r="BQ11" s="122"/>
      <c r="BR11" s="122"/>
      <c r="BS11" s="120"/>
      <c r="BT11" s="141"/>
      <c r="BU11" s="133"/>
      <c r="BV11" s="133"/>
      <c r="BW11" s="133"/>
      <c r="BX11" s="133"/>
      <c r="BY11" s="133"/>
      <c r="BZ11" s="133"/>
      <c r="CA11" s="134"/>
      <c r="CB11" s="135"/>
      <c r="CC11" s="134"/>
      <c r="CD11" s="134"/>
      <c r="CE11" s="134"/>
      <c r="CF11" s="134"/>
      <c r="CG11" s="134"/>
      <c r="CH11" s="126"/>
      <c r="CI11" s="126"/>
      <c r="CJ11" s="126"/>
      <c r="CK11" s="126"/>
      <c r="CL11" s="126"/>
      <c r="CM11" s="127"/>
      <c r="CN11" s="128"/>
      <c r="CO11" s="129"/>
      <c r="CP11" s="173"/>
      <c r="CQ11" s="149"/>
      <c r="CR11" s="149"/>
      <c r="CS11" s="149"/>
      <c r="CT11" s="161"/>
      <c r="CU11" s="149"/>
      <c r="CV11" s="149"/>
      <c r="CW11" s="149"/>
      <c r="CX11" s="169"/>
      <c r="CY11" s="153"/>
      <c r="CZ11" s="153"/>
      <c r="DA11" s="153"/>
      <c r="DB11" s="153"/>
      <c r="DC11" s="153"/>
      <c r="DD11" s="153"/>
      <c r="DE11" s="153"/>
      <c r="DF11" s="152"/>
      <c r="DG11" s="106"/>
    </row>
    <row r="12" spans="1:111" s="130" customFormat="1" ht="15.5">
      <c r="A12" s="163"/>
      <c r="B12" s="131"/>
      <c r="C12" s="131"/>
      <c r="D12" s="131"/>
      <c r="E12" s="131"/>
      <c r="F12" s="131"/>
      <c r="G12" s="131"/>
      <c r="H12" s="117"/>
      <c r="I12" s="117"/>
      <c r="J12" s="117"/>
      <c r="K12" s="118" t="s">
        <v>641</v>
      </c>
      <c r="L12" s="117"/>
      <c r="M12" s="136"/>
      <c r="N12" s="117"/>
      <c r="O12" s="117"/>
      <c r="P12" s="117"/>
      <c r="Q12" s="117"/>
      <c r="R12" s="117"/>
      <c r="S12" s="117"/>
      <c r="T12" s="117"/>
      <c r="U12" s="117"/>
      <c r="V12" s="117"/>
      <c r="W12" s="117"/>
      <c r="X12" s="117"/>
      <c r="Y12" s="117"/>
      <c r="Z12" s="117"/>
      <c r="AA12" s="117"/>
      <c r="AB12" s="117"/>
      <c r="AC12" s="117"/>
      <c r="AD12" s="117"/>
      <c r="AE12" s="117"/>
      <c r="AF12" s="117"/>
      <c r="AG12" s="158"/>
      <c r="AH12" s="117"/>
      <c r="AI12" s="117"/>
      <c r="AJ12" s="166"/>
      <c r="AK12" s="117"/>
      <c r="AL12" s="117"/>
      <c r="AM12" s="117"/>
      <c r="AN12" s="161"/>
      <c r="AO12" s="117"/>
      <c r="AP12" s="117"/>
      <c r="AQ12" s="117"/>
      <c r="AR12" s="169"/>
      <c r="AS12" s="117"/>
      <c r="AT12" s="117"/>
      <c r="AU12" s="117"/>
      <c r="AV12" s="117"/>
      <c r="AW12" s="117"/>
      <c r="AX12" s="117"/>
      <c r="AY12" s="117"/>
      <c r="AZ12" s="117"/>
      <c r="BA12" s="117"/>
      <c r="BB12" s="117"/>
      <c r="BC12" s="117"/>
      <c r="BD12" s="117"/>
      <c r="BE12" s="117"/>
      <c r="BF12" s="117"/>
      <c r="BG12" s="117"/>
      <c r="BH12" s="117"/>
      <c r="BI12" s="117"/>
      <c r="BJ12" s="117"/>
      <c r="BK12" s="117"/>
      <c r="BL12" s="122"/>
      <c r="BM12" s="122"/>
      <c r="BN12" s="122"/>
      <c r="BO12" s="122"/>
      <c r="BP12" s="122"/>
      <c r="BQ12" s="122"/>
      <c r="BR12" s="122"/>
      <c r="BS12" s="120"/>
      <c r="BT12" s="140"/>
      <c r="BU12" s="133"/>
      <c r="BV12" s="133"/>
      <c r="BW12" s="133"/>
      <c r="BX12" s="133"/>
      <c r="BY12" s="133"/>
      <c r="BZ12" s="133"/>
      <c r="CA12" s="134"/>
      <c r="CB12" s="135"/>
      <c r="CC12" s="134"/>
      <c r="CD12" s="134"/>
      <c r="CE12" s="134"/>
      <c r="CF12" s="134"/>
      <c r="CG12" s="134"/>
      <c r="CH12" s="126"/>
      <c r="CI12" s="126"/>
      <c r="CJ12" s="126"/>
      <c r="CK12" s="126"/>
      <c r="CL12" s="126"/>
      <c r="CM12" s="127"/>
      <c r="CN12" s="128"/>
      <c r="CO12" s="129"/>
      <c r="CP12" s="173"/>
      <c r="CQ12" s="149"/>
      <c r="CR12" s="149"/>
      <c r="CS12" s="149"/>
      <c r="CT12" s="161"/>
      <c r="CU12" s="149"/>
      <c r="CV12" s="149"/>
      <c r="CW12" s="149"/>
      <c r="CX12" s="169"/>
      <c r="CY12" s="153"/>
      <c r="CZ12" s="153"/>
      <c r="DA12" s="153"/>
      <c r="DB12" s="153"/>
      <c r="DC12" s="153"/>
      <c r="DD12" s="153"/>
      <c r="DE12" s="153"/>
      <c r="DF12" s="152"/>
      <c r="DG12" s="106"/>
    </row>
    <row r="13" spans="1:111" s="130" customFormat="1" ht="15.5">
      <c r="A13" s="163"/>
      <c r="B13" s="131"/>
      <c r="C13" s="131"/>
      <c r="D13" s="131"/>
      <c r="E13" s="131"/>
      <c r="F13" s="131"/>
      <c r="G13" s="131"/>
      <c r="H13" s="117"/>
      <c r="I13" s="117"/>
      <c r="J13" s="117"/>
      <c r="K13" s="118" t="s">
        <v>642</v>
      </c>
      <c r="L13" s="117"/>
      <c r="M13" s="136"/>
      <c r="N13" s="117"/>
      <c r="O13" s="117"/>
      <c r="P13" s="117"/>
      <c r="Q13" s="117"/>
      <c r="R13" s="117"/>
      <c r="S13" s="117"/>
      <c r="T13" s="117"/>
      <c r="U13" s="117"/>
      <c r="V13" s="117"/>
      <c r="W13" s="117"/>
      <c r="X13" s="117"/>
      <c r="Y13" s="117"/>
      <c r="Z13" s="117"/>
      <c r="AA13" s="117"/>
      <c r="AB13" s="117"/>
      <c r="AC13" s="117"/>
      <c r="AD13" s="117"/>
      <c r="AE13" s="117"/>
      <c r="AF13" s="117"/>
      <c r="AG13" s="158"/>
      <c r="AH13" s="117"/>
      <c r="AI13" s="117"/>
      <c r="AJ13" s="166"/>
      <c r="AK13" s="117"/>
      <c r="AL13" s="117"/>
      <c r="AM13" s="117"/>
      <c r="AN13" s="161"/>
      <c r="AO13" s="117"/>
      <c r="AP13" s="117"/>
      <c r="AQ13" s="117"/>
      <c r="AR13" s="169"/>
      <c r="AS13" s="117"/>
      <c r="AT13" s="117"/>
      <c r="AU13" s="117"/>
      <c r="AV13" s="117"/>
      <c r="AW13" s="117"/>
      <c r="AX13" s="117"/>
      <c r="AY13" s="117"/>
      <c r="AZ13" s="117"/>
      <c r="BA13" s="117"/>
      <c r="BB13" s="117"/>
      <c r="BC13" s="117"/>
      <c r="BD13" s="117"/>
      <c r="BE13" s="117"/>
      <c r="BF13" s="117"/>
      <c r="BG13" s="117"/>
      <c r="BH13" s="117"/>
      <c r="BI13" s="117"/>
      <c r="BJ13" s="117"/>
      <c r="BK13" s="117"/>
      <c r="BL13" s="122"/>
      <c r="BM13" s="122"/>
      <c r="BN13" s="122"/>
      <c r="BO13" s="122"/>
      <c r="BP13" s="122"/>
      <c r="BQ13" s="122"/>
      <c r="BR13" s="122"/>
      <c r="BS13" s="120"/>
      <c r="BT13" s="140"/>
      <c r="BU13" s="133"/>
      <c r="BV13" s="133"/>
      <c r="BW13" s="133"/>
      <c r="BX13" s="133"/>
      <c r="BY13" s="133"/>
      <c r="BZ13" s="133"/>
      <c r="CA13" s="134"/>
      <c r="CB13" s="135"/>
      <c r="CC13" s="134"/>
      <c r="CD13" s="134"/>
      <c r="CE13" s="134"/>
      <c r="CF13" s="134"/>
      <c r="CG13" s="134"/>
      <c r="CH13" s="126"/>
      <c r="CI13" s="126"/>
      <c r="CJ13" s="126"/>
      <c r="CK13" s="126"/>
      <c r="CL13" s="126"/>
      <c r="CM13" s="127"/>
      <c r="CN13" s="128"/>
      <c r="CO13" s="129"/>
      <c r="CP13" s="173"/>
      <c r="CQ13" s="149"/>
      <c r="CR13" s="149"/>
      <c r="CS13" s="149"/>
      <c r="CT13" s="161"/>
      <c r="CU13" s="149"/>
      <c r="CV13" s="149"/>
      <c r="CW13" s="149"/>
      <c r="CX13" s="169"/>
      <c r="CY13" s="153"/>
      <c r="CZ13" s="153"/>
      <c r="DA13" s="153"/>
      <c r="DB13" s="153"/>
      <c r="DC13" s="153"/>
      <c r="DD13" s="153"/>
      <c r="DE13" s="153"/>
      <c r="DF13" s="152"/>
      <c r="DG13" s="106"/>
    </row>
    <row r="14" spans="1:111" s="132" customFormat="1" ht="26">
      <c r="A14" s="163"/>
      <c r="B14" s="131"/>
      <c r="C14" s="131"/>
      <c r="D14" s="131"/>
      <c r="E14" s="131"/>
      <c r="F14" s="131"/>
      <c r="G14" s="131"/>
      <c r="H14" s="117"/>
      <c r="I14" s="117"/>
      <c r="J14" s="117"/>
      <c r="K14" s="118" t="s">
        <v>643</v>
      </c>
      <c r="L14" s="117"/>
      <c r="M14" s="136"/>
      <c r="N14" s="117"/>
      <c r="O14" s="117"/>
      <c r="P14" s="117"/>
      <c r="Q14" s="117"/>
      <c r="R14" s="117"/>
      <c r="S14" s="117"/>
      <c r="T14" s="117"/>
      <c r="U14" s="117"/>
      <c r="V14" s="117"/>
      <c r="W14" s="117"/>
      <c r="X14" s="117"/>
      <c r="Y14" s="117"/>
      <c r="Z14" s="117"/>
      <c r="AA14" s="117"/>
      <c r="AB14" s="117"/>
      <c r="AC14" s="117"/>
      <c r="AD14" s="117"/>
      <c r="AE14" s="117"/>
      <c r="AF14" s="117"/>
      <c r="AG14" s="158"/>
      <c r="AH14" s="117"/>
      <c r="AI14" s="117"/>
      <c r="AJ14" s="166"/>
      <c r="AK14" s="117"/>
      <c r="AL14" s="117"/>
      <c r="AM14" s="117"/>
      <c r="AN14" s="161"/>
      <c r="AO14" s="117"/>
      <c r="AP14" s="117"/>
      <c r="AQ14" s="117"/>
      <c r="AR14" s="169"/>
      <c r="AS14" s="117"/>
      <c r="AT14" s="117"/>
      <c r="AU14" s="117"/>
      <c r="AV14" s="117"/>
      <c r="AW14" s="117"/>
      <c r="AX14" s="117"/>
      <c r="AY14" s="117"/>
      <c r="AZ14" s="117"/>
      <c r="BA14" s="117"/>
      <c r="BB14" s="117"/>
      <c r="BC14" s="117"/>
      <c r="BD14" s="117"/>
      <c r="BE14" s="117"/>
      <c r="BF14" s="117"/>
      <c r="BG14" s="117"/>
      <c r="BH14" s="117"/>
      <c r="BI14" s="117"/>
      <c r="BJ14" s="117"/>
      <c r="BK14" s="117"/>
      <c r="BL14" s="122"/>
      <c r="BM14" s="122"/>
      <c r="BN14" s="122"/>
      <c r="BO14" s="122"/>
      <c r="BP14" s="122"/>
      <c r="BQ14" s="122"/>
      <c r="BR14" s="122"/>
      <c r="BS14" s="120"/>
      <c r="BT14" s="143"/>
      <c r="BU14" s="133"/>
      <c r="BV14" s="133"/>
      <c r="BW14" s="133"/>
      <c r="BX14" s="133"/>
      <c r="BY14" s="133"/>
      <c r="BZ14" s="133"/>
      <c r="CA14" s="134"/>
      <c r="CB14" s="135"/>
      <c r="CC14" s="134"/>
      <c r="CD14" s="134"/>
      <c r="CE14" s="134"/>
      <c r="CF14" s="134"/>
      <c r="CG14" s="134"/>
      <c r="CH14" s="126"/>
      <c r="CI14" s="126"/>
      <c r="CJ14" s="126"/>
      <c r="CK14" s="126"/>
      <c r="CL14" s="126"/>
      <c r="CM14" s="127"/>
      <c r="CN14" s="128"/>
      <c r="CO14" s="129"/>
      <c r="CP14" s="173"/>
      <c r="CQ14" s="149"/>
      <c r="CR14" s="149"/>
      <c r="CS14" s="149"/>
      <c r="CT14" s="161"/>
      <c r="CU14" s="149"/>
      <c r="CV14" s="149"/>
      <c r="CW14" s="149"/>
      <c r="CX14" s="169"/>
      <c r="CY14" s="153"/>
      <c r="CZ14" s="153"/>
      <c r="DA14" s="153"/>
      <c r="DB14" s="153"/>
      <c r="DC14" s="153"/>
      <c r="DD14" s="153"/>
      <c r="DE14" s="153"/>
      <c r="DF14" s="152"/>
      <c r="DG14" s="106"/>
    </row>
    <row r="15" spans="1:111" s="130" customFormat="1" ht="24.75" customHeight="1">
      <c r="A15" s="163"/>
      <c r="B15" s="131"/>
      <c r="C15" s="131"/>
      <c r="D15" s="131"/>
      <c r="E15" s="131"/>
      <c r="F15" s="131"/>
      <c r="G15" s="131"/>
      <c r="H15" s="117"/>
      <c r="I15" s="117"/>
      <c r="J15" s="117"/>
      <c r="K15" s="118" t="s">
        <v>644</v>
      </c>
      <c r="L15" s="117"/>
      <c r="M15" s="136"/>
      <c r="N15" s="117"/>
      <c r="O15" s="117"/>
      <c r="P15" s="117"/>
      <c r="Q15" s="117"/>
      <c r="R15" s="117"/>
      <c r="S15" s="117"/>
      <c r="T15" s="117"/>
      <c r="U15" s="117"/>
      <c r="V15" s="117"/>
      <c r="W15" s="117"/>
      <c r="X15" s="117"/>
      <c r="Y15" s="117"/>
      <c r="Z15" s="117"/>
      <c r="AA15" s="117"/>
      <c r="AB15" s="117"/>
      <c r="AC15" s="117"/>
      <c r="AD15" s="117"/>
      <c r="AE15" s="117"/>
      <c r="AF15" s="117"/>
      <c r="AG15" s="158"/>
      <c r="AH15" s="117"/>
      <c r="AI15" s="117"/>
      <c r="AJ15" s="166"/>
      <c r="AK15" s="117"/>
      <c r="AL15" s="117"/>
      <c r="AM15" s="117"/>
      <c r="AN15" s="161"/>
      <c r="AO15" s="117"/>
      <c r="AP15" s="117"/>
      <c r="AQ15" s="117"/>
      <c r="AR15" s="169"/>
      <c r="AS15" s="117"/>
      <c r="AT15" s="117"/>
      <c r="AU15" s="117"/>
      <c r="AV15" s="117"/>
      <c r="AW15" s="117"/>
      <c r="AX15" s="117"/>
      <c r="AY15" s="117"/>
      <c r="AZ15" s="117"/>
      <c r="BA15" s="117"/>
      <c r="BB15" s="117"/>
      <c r="BC15" s="117"/>
      <c r="BD15" s="117"/>
      <c r="BE15" s="117"/>
      <c r="BF15" s="117"/>
      <c r="BG15" s="117"/>
      <c r="BH15" s="117"/>
      <c r="BI15" s="117"/>
      <c r="BJ15" s="117"/>
      <c r="BK15" s="117"/>
      <c r="BL15" s="122"/>
      <c r="BM15" s="122"/>
      <c r="BN15" s="122"/>
      <c r="BO15" s="122"/>
      <c r="BP15" s="122"/>
      <c r="BQ15" s="122"/>
      <c r="BR15" s="122"/>
      <c r="BS15" s="120"/>
      <c r="BT15" s="140"/>
      <c r="BU15" s="133"/>
      <c r="BV15" s="133"/>
      <c r="BW15" s="133"/>
      <c r="BX15" s="133"/>
      <c r="BY15" s="133"/>
      <c r="BZ15" s="133"/>
      <c r="CA15" s="134"/>
      <c r="CB15" s="135"/>
      <c r="CC15" s="134"/>
      <c r="CD15" s="134"/>
      <c r="CE15" s="134"/>
      <c r="CF15" s="134"/>
      <c r="CG15" s="134"/>
      <c r="CH15" s="126"/>
      <c r="CI15" s="126"/>
      <c r="CJ15" s="126"/>
      <c r="CK15" s="126"/>
      <c r="CL15" s="126"/>
      <c r="CM15" s="127"/>
      <c r="CN15" s="128"/>
      <c r="CO15" s="129"/>
      <c r="CP15" s="173"/>
      <c r="CQ15" s="149"/>
      <c r="CR15" s="149"/>
      <c r="CS15" s="149"/>
      <c r="CT15" s="161"/>
      <c r="CU15" s="149"/>
      <c r="CV15" s="149"/>
      <c r="CW15" s="149"/>
      <c r="CX15" s="169"/>
      <c r="CY15" s="153"/>
      <c r="CZ15" s="153"/>
      <c r="DA15" s="153"/>
      <c r="DB15" s="153"/>
      <c r="DC15" s="153"/>
      <c r="DD15" s="153"/>
      <c r="DE15" s="153"/>
      <c r="DF15" s="154"/>
      <c r="DG15" s="106"/>
    </row>
    <row r="16" spans="1:111" s="130" customFormat="1">
      <c r="A16" s="162"/>
      <c r="B16" s="144"/>
      <c r="C16" s="144"/>
      <c r="D16" s="144"/>
      <c r="E16" s="144"/>
      <c r="F16" s="144"/>
      <c r="G16" s="144"/>
      <c r="H16" s="144"/>
      <c r="I16" s="144"/>
      <c r="J16" s="144"/>
      <c r="K16" s="144"/>
      <c r="L16" s="144"/>
      <c r="M16" s="145"/>
      <c r="N16" s="144"/>
      <c r="O16" s="144"/>
      <c r="P16" s="144"/>
      <c r="Q16" s="144"/>
      <c r="R16" s="144"/>
      <c r="S16" s="144"/>
      <c r="T16" s="144"/>
      <c r="U16" s="144"/>
      <c r="V16" s="144"/>
      <c r="W16" s="144"/>
      <c r="X16" s="144"/>
      <c r="Y16" s="144"/>
      <c r="Z16" s="144"/>
      <c r="AA16" s="144"/>
      <c r="AB16" s="144"/>
      <c r="AC16" s="145"/>
      <c r="AD16" s="145"/>
      <c r="AE16" s="144"/>
      <c r="AF16" s="144"/>
      <c r="AG16" s="159"/>
      <c r="AH16" s="144"/>
      <c r="AI16" s="144"/>
      <c r="AJ16" s="167"/>
      <c r="AK16" s="144"/>
      <c r="AL16" s="144"/>
      <c r="AM16" s="144"/>
      <c r="AN16" s="162"/>
      <c r="AO16" s="144"/>
      <c r="AP16" s="144"/>
      <c r="AQ16" s="144"/>
      <c r="AR16" s="170"/>
      <c r="AS16" s="144"/>
      <c r="AT16" s="144"/>
      <c r="AU16" s="144"/>
      <c r="AV16" s="144"/>
      <c r="AW16" s="144"/>
      <c r="AX16" s="144"/>
      <c r="AY16" s="144"/>
      <c r="AZ16" s="144"/>
      <c r="BA16" s="144"/>
      <c r="BB16" s="144"/>
      <c r="BC16" s="144"/>
      <c r="BD16" s="144"/>
      <c r="BE16" s="144"/>
      <c r="BF16" s="144"/>
      <c r="BG16" s="144"/>
      <c r="BH16" s="144"/>
      <c r="BI16" s="144"/>
      <c r="BJ16" s="144"/>
      <c r="BK16" s="144"/>
      <c r="BL16" s="144"/>
      <c r="BM16" s="144"/>
      <c r="BN16" s="144"/>
      <c r="BO16" s="144"/>
      <c r="BP16" s="144"/>
      <c r="BQ16" s="144"/>
      <c r="BR16" s="144"/>
      <c r="BS16" s="144"/>
      <c r="BT16" s="144"/>
      <c r="BU16" s="144"/>
      <c r="BV16" s="144"/>
      <c r="BW16" s="144"/>
      <c r="BX16" s="144"/>
      <c r="BY16" s="144"/>
      <c r="BZ16" s="144"/>
      <c r="CA16" s="144"/>
      <c r="CB16" s="144"/>
      <c r="CC16" s="144"/>
      <c r="CD16" s="144"/>
      <c r="CE16" s="144"/>
      <c r="CF16" s="144"/>
      <c r="CG16" s="144"/>
      <c r="CH16" s="144"/>
      <c r="CI16" s="144"/>
      <c r="CJ16" s="144"/>
      <c r="CK16" s="144"/>
      <c r="CL16" s="144"/>
      <c r="CM16" s="144"/>
      <c r="CN16" s="144"/>
      <c r="CO16" s="144"/>
      <c r="CP16" s="167"/>
      <c r="CQ16" s="144"/>
      <c r="CR16" s="144"/>
      <c r="CS16" s="144"/>
      <c r="CT16" s="162"/>
      <c r="CU16" s="144"/>
      <c r="CV16" s="144"/>
      <c r="CW16" s="144"/>
      <c r="CX16" s="170"/>
      <c r="CY16" s="144"/>
      <c r="CZ16" s="144"/>
      <c r="DA16" s="144"/>
      <c r="DB16" s="144"/>
      <c r="DC16" s="144"/>
      <c r="DD16" s="144"/>
      <c r="DE16" s="144"/>
      <c r="DF16" s="144"/>
      <c r="DG16" s="144"/>
    </row>
  </sheetData>
  <conditionalFormatting sqref="DF2:DF15 CN2:CN15 AI2 AD16 M2">
    <cfRule type="cellIs" dxfId="0" priority="1" stopIfTrue="1" operator="lessThan">
      <formula>0</formula>
    </cfRule>
  </conditionalFormatting>
  <dataValidations count="7">
    <dataValidation type="list" allowBlank="1" showInputMessage="1" showErrorMessage="1" sqref="M1:M16" xr:uid="{00000000-0002-0000-0900-000000000000}">
      <formula1>$M$7:$M$9</formula1>
    </dataValidation>
    <dataValidation type="list" allowBlank="1" showInputMessage="1" showErrorMessage="1" sqref="L1:L16 N2:N16 I2:J16" xr:uid="{00000000-0002-0000-0900-000001000000}">
      <formula1>$L$7:$L$14</formula1>
    </dataValidation>
    <dataValidation type="list" allowBlank="1" showInputMessage="1" showErrorMessage="1" sqref="K1:K16" xr:uid="{00000000-0002-0000-0900-000002000000}">
      <formula1>$K$7:$K$20</formula1>
    </dataValidation>
    <dataValidation type="list" allowBlank="1" showInputMessage="1" showErrorMessage="1" sqref="AG1:AG16" xr:uid="{00000000-0002-0000-0900-000003000000}">
      <formula1>$AG$7:$AG$11</formula1>
    </dataValidation>
    <dataValidation type="list" allowBlank="1" showInputMessage="1" showErrorMessage="1" sqref="AI11:AI16" xr:uid="{00000000-0002-0000-0900-000004000000}">
      <formula1>$AI$7:$AI$12</formula1>
    </dataValidation>
    <dataValidation type="list" allowBlank="1" showInputMessage="1" showErrorMessage="1" sqref="AS11:AS15" xr:uid="{00000000-0002-0000-0900-000005000000}">
      <formula1>$AS$7:$AS$12</formula1>
    </dataValidation>
    <dataValidation type="list" allowBlank="1" showInputMessage="1" showErrorMessage="1" sqref="BN11:BN16" xr:uid="{00000000-0002-0000-0900-000006000000}">
      <formula1>$BN$7:$BN$11</formula1>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7"/>
  <sheetViews>
    <sheetView workbookViewId="0">
      <selection activeCell="A3" sqref="A3"/>
    </sheetView>
  </sheetViews>
  <sheetFormatPr defaultRowHeight="12.5"/>
  <cols>
    <col min="1" max="1" width="12.453125" bestFit="1" customWidth="1"/>
    <col min="2" max="2" width="50.26953125" customWidth="1"/>
    <col min="3" max="3" width="10.7265625" bestFit="1" customWidth="1"/>
    <col min="4" max="4" width="9" bestFit="1" customWidth="1"/>
    <col min="5" max="5" width="8.7265625" bestFit="1" customWidth="1"/>
    <col min="6" max="6" width="12.1796875" customWidth="1"/>
  </cols>
  <sheetData>
    <row r="1" spans="1:23">
      <c r="A1" s="345" t="s">
        <v>525</v>
      </c>
      <c r="B1" s="566" t="s">
        <v>526</v>
      </c>
      <c r="C1" s="566"/>
      <c r="D1" s="566"/>
      <c r="E1" s="566"/>
      <c r="F1" s="566"/>
      <c r="G1" s="566"/>
      <c r="H1" s="566"/>
      <c r="I1" s="566"/>
      <c r="J1" s="566"/>
      <c r="K1" s="566"/>
      <c r="L1" s="566"/>
      <c r="M1" s="566"/>
      <c r="N1" s="566"/>
      <c r="O1" s="566"/>
      <c r="P1" s="566"/>
      <c r="Q1" s="566"/>
      <c r="R1" s="566"/>
      <c r="S1" s="566"/>
      <c r="T1" s="566"/>
      <c r="U1" s="566"/>
      <c r="V1" s="566"/>
      <c r="W1" s="345"/>
    </row>
    <row r="2" spans="1:23">
      <c r="A2" s="346" t="s">
        <v>645</v>
      </c>
    </row>
    <row r="3" spans="1:23" ht="22">
      <c r="I3" s="389" t="s">
        <v>528</v>
      </c>
      <c r="J3" s="567" t="s">
        <v>529</v>
      </c>
      <c r="K3" s="567"/>
      <c r="L3" s="567"/>
      <c r="M3" s="389" t="s">
        <v>530</v>
      </c>
      <c r="N3" s="389" t="s">
        <v>528</v>
      </c>
      <c r="O3" s="567" t="s">
        <v>529</v>
      </c>
      <c r="P3" s="567"/>
      <c r="Q3" s="567"/>
      <c r="R3" s="567"/>
      <c r="S3" s="567"/>
      <c r="T3" s="567"/>
      <c r="U3" s="389" t="s">
        <v>530</v>
      </c>
    </row>
    <row r="4" spans="1:23">
      <c r="I4" s="388" t="s">
        <v>317</v>
      </c>
      <c r="J4" s="565" t="s">
        <v>531</v>
      </c>
      <c r="K4" s="565"/>
      <c r="L4" s="565"/>
      <c r="M4" s="347" t="s">
        <v>532</v>
      </c>
      <c r="N4" s="388" t="s">
        <v>533</v>
      </c>
      <c r="O4" s="565" t="s">
        <v>534</v>
      </c>
      <c r="P4" s="565"/>
      <c r="Q4" s="565"/>
      <c r="R4" s="565"/>
      <c r="S4" s="565"/>
      <c r="T4" s="565"/>
      <c r="U4" s="347" t="s">
        <v>532</v>
      </c>
    </row>
    <row r="5" spans="1:23">
      <c r="I5" s="388" t="s">
        <v>535</v>
      </c>
      <c r="J5" s="565" t="s">
        <v>536</v>
      </c>
      <c r="K5" s="565"/>
      <c r="L5" s="565"/>
      <c r="M5" s="347" t="s">
        <v>532</v>
      </c>
      <c r="N5" s="388" t="s">
        <v>537</v>
      </c>
      <c r="O5" s="565" t="s">
        <v>538</v>
      </c>
      <c r="P5" s="565"/>
      <c r="Q5" s="565"/>
      <c r="R5" s="565"/>
      <c r="S5" s="565"/>
      <c r="T5" s="565"/>
      <c r="U5" s="347" t="s">
        <v>532</v>
      </c>
    </row>
    <row r="6" spans="1:23">
      <c r="I6" s="388" t="s">
        <v>539</v>
      </c>
      <c r="J6" s="565" t="s">
        <v>540</v>
      </c>
      <c r="K6" s="565"/>
      <c r="L6" s="565"/>
      <c r="M6" s="347" t="s">
        <v>532</v>
      </c>
      <c r="N6" s="388" t="s">
        <v>541</v>
      </c>
      <c r="O6" s="565" t="s">
        <v>542</v>
      </c>
      <c r="P6" s="565"/>
      <c r="Q6" s="565"/>
      <c r="R6" s="565"/>
      <c r="S6" s="565"/>
      <c r="T6" s="565"/>
      <c r="U6" s="347" t="s">
        <v>532</v>
      </c>
    </row>
    <row r="7" spans="1:23">
      <c r="I7" s="388" t="s">
        <v>543</v>
      </c>
      <c r="J7" s="565" t="s">
        <v>544</v>
      </c>
      <c r="K7" s="565"/>
      <c r="L7" s="565"/>
      <c r="M7" s="347" t="s">
        <v>532</v>
      </c>
      <c r="N7" s="388" t="s">
        <v>545</v>
      </c>
      <c r="O7" s="565" t="s">
        <v>546</v>
      </c>
      <c r="P7" s="565"/>
      <c r="Q7" s="565"/>
      <c r="R7" s="565"/>
      <c r="S7" s="565"/>
      <c r="T7" s="565"/>
      <c r="U7" s="347" t="s">
        <v>532</v>
      </c>
    </row>
    <row r="8" spans="1:23">
      <c r="I8" s="388" t="s">
        <v>547</v>
      </c>
      <c r="J8" s="565" t="s">
        <v>548</v>
      </c>
      <c r="K8" s="565"/>
      <c r="L8" s="565"/>
      <c r="M8" s="347" t="s">
        <v>532</v>
      </c>
      <c r="N8" s="388"/>
      <c r="O8" s="565" t="s">
        <v>549</v>
      </c>
      <c r="P8" s="565"/>
      <c r="Q8" s="565"/>
      <c r="R8" s="565"/>
      <c r="S8" s="565"/>
      <c r="T8" s="565"/>
      <c r="U8" s="347" t="s">
        <v>532</v>
      </c>
    </row>
    <row r="10" spans="1:23" ht="50">
      <c r="A10" s="389" t="s">
        <v>550</v>
      </c>
      <c r="B10" s="389" t="s">
        <v>551</v>
      </c>
      <c r="C10" s="389" t="s">
        <v>413</v>
      </c>
      <c r="D10" s="389" t="s">
        <v>552</v>
      </c>
      <c r="E10" s="389" t="s">
        <v>553</v>
      </c>
      <c r="F10" s="389" t="s">
        <v>554</v>
      </c>
      <c r="G10" s="389" t="s">
        <v>555</v>
      </c>
      <c r="H10" s="389" t="s">
        <v>556</v>
      </c>
      <c r="I10" s="389" t="s">
        <v>557</v>
      </c>
      <c r="J10" s="389" t="s">
        <v>558</v>
      </c>
      <c r="K10" s="389" t="s">
        <v>559</v>
      </c>
      <c r="L10" s="389" t="s">
        <v>528</v>
      </c>
      <c r="M10" s="389" t="s">
        <v>560</v>
      </c>
      <c r="N10" s="389" t="s">
        <v>561</v>
      </c>
      <c r="O10" s="389" t="s">
        <v>562</v>
      </c>
      <c r="P10" s="389" t="s">
        <v>563</v>
      </c>
      <c r="Q10" s="348" t="s">
        <v>564</v>
      </c>
      <c r="R10" s="348" t="s">
        <v>565</v>
      </c>
      <c r="S10" s="389" t="s">
        <v>566</v>
      </c>
      <c r="T10" s="389" t="s">
        <v>567</v>
      </c>
      <c r="U10" s="389" t="s">
        <v>568</v>
      </c>
      <c r="V10" s="389" t="s">
        <v>569</v>
      </c>
      <c r="W10" s="349"/>
    </row>
    <row r="11" spans="1:23" ht="44">
      <c r="A11" s="347" t="s">
        <v>570</v>
      </c>
      <c r="B11" s="347" t="s">
        <v>571</v>
      </c>
      <c r="C11" s="347" t="s">
        <v>572</v>
      </c>
      <c r="D11" s="347" t="s">
        <v>573</v>
      </c>
      <c r="E11" s="347" t="s">
        <v>574</v>
      </c>
      <c r="F11" s="347" t="s">
        <v>575</v>
      </c>
      <c r="G11" s="347" t="s">
        <v>576</v>
      </c>
      <c r="H11" s="347" t="s">
        <v>576</v>
      </c>
      <c r="I11" s="347" t="s">
        <v>576</v>
      </c>
      <c r="J11" s="347" t="s">
        <v>577</v>
      </c>
      <c r="K11" s="347" t="s">
        <v>577</v>
      </c>
      <c r="L11" s="347" t="s">
        <v>578</v>
      </c>
      <c r="M11" s="347" t="s">
        <v>577</v>
      </c>
      <c r="N11" s="347" t="s">
        <v>578</v>
      </c>
      <c r="O11" s="347" t="s">
        <v>577</v>
      </c>
      <c r="P11" s="347" t="s">
        <v>579</v>
      </c>
      <c r="Q11" s="350" t="s">
        <v>580</v>
      </c>
      <c r="R11" s="350" t="s">
        <v>580</v>
      </c>
      <c r="S11" s="347" t="s">
        <v>577</v>
      </c>
      <c r="T11" s="347" t="s">
        <v>577</v>
      </c>
      <c r="U11" s="347" t="s">
        <v>577</v>
      </c>
      <c r="V11" s="347" t="s">
        <v>581</v>
      </c>
      <c r="W11" s="349"/>
    </row>
    <row r="12" spans="1:23">
      <c r="A12" s="388"/>
      <c r="B12" s="388"/>
      <c r="C12" s="388"/>
      <c r="D12" s="388"/>
      <c r="E12" s="388"/>
      <c r="F12" s="388"/>
      <c r="G12" s="388"/>
      <c r="H12" s="388"/>
      <c r="I12" s="388"/>
      <c r="J12" s="388"/>
      <c r="K12" s="388"/>
      <c r="L12" s="388"/>
      <c r="M12" s="388"/>
      <c r="N12" s="388"/>
      <c r="O12" s="388"/>
      <c r="P12" s="351"/>
      <c r="Q12" s="351"/>
      <c r="R12" s="351"/>
      <c r="S12" s="388"/>
      <c r="T12" s="388"/>
      <c r="U12" s="388"/>
      <c r="V12" s="388"/>
      <c r="W12" s="349"/>
    </row>
    <row r="13" spans="1:23">
      <c r="A13" s="388"/>
      <c r="B13" s="388"/>
      <c r="C13" s="388"/>
      <c r="D13" s="388"/>
      <c r="E13" s="388"/>
      <c r="F13" s="388"/>
      <c r="G13" s="388"/>
      <c r="H13" s="388"/>
      <c r="I13" s="388"/>
      <c r="J13" s="388"/>
      <c r="K13" s="388"/>
      <c r="L13" s="388"/>
      <c r="M13" s="388"/>
      <c r="N13" s="388"/>
      <c r="O13" s="388"/>
      <c r="P13" s="351"/>
      <c r="Q13" s="351"/>
      <c r="R13" s="351"/>
      <c r="S13" s="388"/>
      <c r="T13" s="388"/>
      <c r="U13" s="388"/>
      <c r="V13" s="388"/>
      <c r="W13" s="349"/>
    </row>
    <row r="14" spans="1:23">
      <c r="A14" s="388"/>
      <c r="B14" s="388"/>
      <c r="C14" s="388"/>
      <c r="D14" s="388"/>
      <c r="E14" s="388"/>
      <c r="F14" s="388"/>
      <c r="G14" s="388"/>
      <c r="H14" s="388"/>
      <c r="I14" s="388"/>
      <c r="J14" s="388"/>
      <c r="K14" s="388"/>
      <c r="L14" s="388"/>
      <c r="M14" s="388"/>
      <c r="N14" s="388"/>
      <c r="O14" s="388"/>
      <c r="P14" s="351"/>
      <c r="Q14" s="351"/>
      <c r="R14" s="351"/>
      <c r="S14" s="388"/>
      <c r="T14" s="388"/>
      <c r="U14" s="388"/>
      <c r="V14" s="388"/>
      <c r="W14" s="349"/>
    </row>
    <row r="15" spans="1:23">
      <c r="A15" s="388"/>
      <c r="B15" s="388"/>
      <c r="C15" s="388"/>
      <c r="D15" s="388"/>
      <c r="E15" s="388"/>
      <c r="F15" s="388"/>
      <c r="G15" s="388"/>
      <c r="H15" s="388"/>
      <c r="I15" s="388"/>
      <c r="J15" s="388"/>
      <c r="K15" s="388"/>
      <c r="L15" s="388"/>
      <c r="M15" s="388"/>
      <c r="N15" s="388"/>
      <c r="O15" s="388"/>
      <c r="P15" s="351"/>
      <c r="Q15" s="351"/>
      <c r="R15" s="351"/>
      <c r="S15" s="388"/>
      <c r="T15" s="388"/>
      <c r="U15" s="388"/>
      <c r="V15" s="388"/>
      <c r="W15" s="349"/>
    </row>
    <row r="16" spans="1:23">
      <c r="A16" s="352"/>
      <c r="B16" s="352"/>
      <c r="C16" s="352"/>
      <c r="D16" s="352"/>
      <c r="E16" s="352"/>
      <c r="F16" s="352"/>
      <c r="G16" s="352"/>
      <c r="H16" s="352"/>
      <c r="I16" s="352"/>
      <c r="J16" s="352"/>
      <c r="K16" s="352"/>
      <c r="L16" s="352"/>
      <c r="M16" s="352"/>
      <c r="N16" s="352"/>
      <c r="O16" s="352"/>
      <c r="P16" s="353" t="s">
        <v>582</v>
      </c>
      <c r="Q16" s="354"/>
      <c r="R16" s="354"/>
      <c r="S16" s="353"/>
      <c r="T16" s="353"/>
      <c r="U16" s="353"/>
      <c r="V16" s="353" t="s">
        <v>583</v>
      </c>
    </row>
    <row r="17" spans="16:22">
      <c r="P17" s="355" t="s">
        <v>584</v>
      </c>
      <c r="Q17" s="355"/>
      <c r="R17" s="355"/>
      <c r="S17" s="355"/>
      <c r="T17" s="355"/>
      <c r="U17" s="355"/>
      <c r="V17" s="355" t="s">
        <v>585</v>
      </c>
    </row>
  </sheetData>
  <mergeCells count="13">
    <mergeCell ref="J6:L6"/>
    <mergeCell ref="O6:T6"/>
    <mergeCell ref="J7:L7"/>
    <mergeCell ref="O7:T7"/>
    <mergeCell ref="J8:L8"/>
    <mergeCell ref="O8:T8"/>
    <mergeCell ref="J5:L5"/>
    <mergeCell ref="O5:T5"/>
    <mergeCell ref="B1:V1"/>
    <mergeCell ref="J3:L3"/>
    <mergeCell ref="O3:T3"/>
    <mergeCell ref="J4:L4"/>
    <mergeCell ref="O4:T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TaxCatchAll xmlns="feef5865-a982-42aa-8640-9d4286765ef6">
      <Value>32</Value>
      <Value>17</Value>
      <Value>31</Value>
    </TaxCatchAll>
    <_dlc_DocId xmlns="feef5865-a982-42aa-8640-9d4286765ef6">4W7W55TK2QFQ-139044670-3631</_dlc_DocId>
    <_dlc_DocIdUrl xmlns="feef5865-a982-42aa-8640-9d4286765ef6">
      <Url>https://prorailbv.sharepoint.com/teams/E-R50008/_layouts/15/DocIdRedir.aspx?ID=4W7W55TK2QFQ-139044670-3631</Url>
      <Description>4W7W55TK2QFQ-139044670-3631</Description>
    </_dlc_DocIdUrl>
    <_dlc_DocIdPersistId xmlns="feef5865-a982-42aa-8640-9d4286765ef6" xsi:nil="true"/>
    <Eigenaar xmlns="1babd2c2-5e4d-48e7-a310-2ceef7bc7a4e">Biessels, TA (Tjeerd)49</Eigenaar>
    <TaxKeywordTaxHTField xmlns="feef5865-a982-42aa-8640-9d4286765ef6">
      <Terms xmlns="http://schemas.microsoft.com/office/infopath/2007/PartnerControls">
        <TermInfo xmlns="http://schemas.microsoft.com/office/infopath/2007/PartnerControls">
          <TermName xmlns="http://schemas.microsoft.com/office/infopath/2007/PartnerControls">Engineering ＆ Bedrijfsvoering</TermName>
          <TermId xmlns="http://schemas.microsoft.com/office/infopath/2007/PartnerControls">31d5eb91-3276-4729-a6ec-5a21953b485e</TermId>
        </TermInfo>
        <TermInfo xmlns="http://schemas.microsoft.com/office/infopath/2007/PartnerControls">
          <TermName xmlns="http://schemas.microsoft.com/office/infopath/2007/PartnerControls">voortgangsrapportage</TermName>
          <TermId xmlns="http://schemas.microsoft.com/office/infopath/2007/PartnerControls">d7d1d24a-59f6-4b39-8be8-f8413d21420b</TermId>
        </TermInfo>
      </Terms>
    </TaxKeywordTaxHTField>
    <p10efc03091b4d3584303a79e53dd761 xmlns="6f86f103-2b95-4ada-b6cd-8d3952d94016">
      <Terms xmlns="http://schemas.microsoft.com/office/infopath/2007/PartnerControls">
        <TermInfo xmlns="http://schemas.microsoft.com/office/infopath/2007/PartnerControls">
          <TermName xmlns="http://schemas.microsoft.com/office/infopath/2007/PartnerControls">Veiligheid</TermName>
          <TermId xmlns="http://schemas.microsoft.com/office/infopath/2007/PartnerControls">10855b4a-0fe2-4089-b13e-507fc306b4c1</TermId>
        </TermInfo>
      </Terms>
    </p10efc03091b4d3584303a79e53dd761>
    <_Status xmlns="http://schemas.microsoft.com/sharepoint/v3/fields">Concept</_Status>
    <Opmerkingen xmlns="1babd2c2-5e4d-48e7-a310-2ceef7bc7a4e" xsi:nil="true"/>
    <lcf76f155ced4ddcb4097134ff3c332f xmlns="1babd2c2-5e4d-48e7-a310-2ceef7bc7a4e">
      <Terms xmlns="http://schemas.microsoft.com/office/infopath/2007/PartnerControls"/>
    </lcf76f155ced4ddcb4097134ff3c332f>
    <Project_nummer xmlns="799956d7-2431-42ab-8ac9-cb6628769b73" xsi:nil="true"/>
    <OverdrachtProces18 xmlns="799956d7-2431-42ab-8ac9-cb6628769b73">false</OverdrachtProces18>
    <Issuenr_x002e_ xmlns="1babd2c2-5e4d-48e7-a310-2ceef7bc7a4e" xsi:nil="true"/>
    <Omschrijving xmlns="1babd2c2-5e4d-48e7-a310-2ceef7bc7a4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BC4F12C0D928AA41A570577ABE019A46" ma:contentTypeVersion="45" ma:contentTypeDescription="Een nieuw document maken." ma:contentTypeScope="" ma:versionID="5932f1a69c33a75a84716b9d0effeebf">
  <xsd:schema xmlns:xsd="http://www.w3.org/2001/XMLSchema" xmlns:xs="http://www.w3.org/2001/XMLSchema" xmlns:p="http://schemas.microsoft.com/office/2006/metadata/properties" xmlns:ns2="6f86f103-2b95-4ada-b6cd-8d3952d94016" xmlns:ns3="feef5865-a982-42aa-8640-9d4286765ef6" xmlns:ns4="http://schemas.microsoft.com/sharepoint/v3/fields" xmlns:ns5="799956d7-2431-42ab-8ac9-cb6628769b73" xmlns:ns6="1babd2c2-5e4d-48e7-a310-2ceef7bc7a4e" targetNamespace="http://schemas.microsoft.com/office/2006/metadata/properties" ma:root="true" ma:fieldsID="fa65badf8be56085a9a3e9b77654c831" ns2:_="" ns3:_="" ns4:_="" ns5:_="" ns6:_="">
    <xsd:import namespace="6f86f103-2b95-4ada-b6cd-8d3952d94016"/>
    <xsd:import namespace="feef5865-a982-42aa-8640-9d4286765ef6"/>
    <xsd:import namespace="http://schemas.microsoft.com/sharepoint/v3/fields"/>
    <xsd:import namespace="799956d7-2431-42ab-8ac9-cb6628769b73"/>
    <xsd:import namespace="1babd2c2-5e4d-48e7-a310-2ceef7bc7a4e"/>
    <xsd:element name="properties">
      <xsd:complexType>
        <xsd:sequence>
          <xsd:element name="documentManagement">
            <xsd:complexType>
              <xsd:all>
                <xsd:element ref="ns3:_dlc_DocIdUrl" minOccurs="0"/>
                <xsd:element ref="ns4:_Status" minOccurs="0"/>
                <xsd:element ref="ns3:_dlc_DocId" minOccurs="0"/>
                <xsd:element ref="ns5:Project_nummer" minOccurs="0"/>
                <xsd:element ref="ns3:_dlc_DocIdPersistId" minOccurs="0"/>
                <xsd:element ref="ns2:p10efc03091b4d3584303a79e53dd761" minOccurs="0"/>
                <xsd:element ref="ns3:TaxCatchAll" minOccurs="0"/>
                <xsd:element ref="ns3:TaxCatchAllLabel" minOccurs="0"/>
                <xsd:element ref="ns5:OverdrachtProces18" minOccurs="0"/>
                <xsd:element ref="ns3:TaxKeywordTaxHTField" minOccurs="0"/>
                <xsd:element ref="ns6:MediaServiceMetadata" minOccurs="0"/>
                <xsd:element ref="ns6:MediaServiceFastMetadata" minOccurs="0"/>
                <xsd:element ref="ns2:SharedWithUsers" minOccurs="0"/>
                <xsd:element ref="ns2:SharedWithDetails"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LengthInSeconds" minOccurs="0"/>
                <xsd:element ref="ns6:lcf76f155ced4ddcb4097134ff3c332f" minOccurs="0"/>
                <xsd:element ref="ns6:Issuenr_x002e_" minOccurs="0"/>
                <xsd:element ref="ns6:Omschrijving" minOccurs="0"/>
                <xsd:element ref="ns6:MediaServiceObjectDetectorVersions" minOccurs="0"/>
                <xsd:element ref="ns6:Eigenaar" minOccurs="0"/>
                <xsd:element ref="ns6:Opmerkingen" minOccurs="0"/>
                <xsd:element ref="ns6:MediaServiceSearchProperties" minOccurs="0"/>
                <xsd:element ref="ns6: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6f103-2b95-4ada-b6cd-8d3952d94016" elementFormDefault="qualified">
    <xsd:import namespace="http://schemas.microsoft.com/office/2006/documentManagement/types"/>
    <xsd:import namespace="http://schemas.microsoft.com/office/infopath/2007/PartnerControls"/>
    <xsd:element name="p10efc03091b4d3584303a79e53dd761" ma:index="9" nillable="true" ma:taxonomy="true" ma:internalName="p10efc03091b4d3584303a79e53dd761" ma:taxonomyFieldName="Expertisegebied" ma:displayName="Expertisegebied" ma:readOnly="false"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Url" ma:index="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6" nillable="true" ma:displayName="Waarde van de document-id" ma:description="De waarde van de document-id die aan dit item is toegewezen." ma:hidden="true" ma:internalName="_dlc_DocId" ma:readOnly="true">
      <xsd:simpleType>
        <xsd:restriction base="dms:Text"/>
      </xsd:simple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682d7b1f-2d43-4a9c-a667-45644a70e1fa}" ma:internalName="TaxCatchAll" ma:readOnly="false" ma:showField="CatchAllData"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682d7b1f-2d43-4a9c-a667-45644a70e1fa}" ma:internalName="TaxCatchAllLabel" ma:readOnly="true" ma:showField="CatchAllDataLabel"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KeywordTaxHTField" ma:index="16"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3" nillable="true" ma:displayName="Status" ma:default="Concept" ma:format="Dropdown" ma:internalName="_Status" ma:readOnly="false">
      <xsd:simpleType>
        <xsd:union memberTypes="dms:Text">
          <xsd:simpleType>
            <xsd:restriction base="dms:Choice">
              <xsd:enumeration value="Concept"/>
              <xsd:enumeration value="Definitief"/>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7" nillable="true" ma:displayName="Projectnummer" ma:hidden="true" ma:internalName="Project_nummer" ma:readOnly="false">
      <xsd:simpleType>
        <xsd:restriction base="dms:Text">
          <xsd:maxLength value="255"/>
        </xsd:restriction>
      </xsd:simpleType>
    </xsd:element>
    <xsd:element name="OverdrachtProces18" ma:index="13" nillable="true" ma:displayName="OverdrachtProces18" ma:default="0" ma:hidden="true" ma:internalName="OverdrachtProces18"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abd2c2-5e4d-48e7-a310-2ceef7bc7a4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Tags" ma:index="21" nillable="true" ma:displayName="Tags" ma:hidden="true" ma:internalName="MediaServiceAutoTags" ma:readOnly="true">
      <xsd:simpleType>
        <xsd:restriction base="dms:Text"/>
      </xsd:simpleType>
    </xsd:element>
    <xsd:element name="MediaServiceOCR" ma:index="22" nillable="true" ma:displayName="Extracted Text" ma:hidden="true" ma:internalName="MediaServiceOCR"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Length (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Issuenr_x002e_" ma:index="29" nillable="true" ma:displayName="Issue nr." ma:format="Dropdown" ma:hidden="true" ma:internalName="Issuenr_x002e_" ma:readOnly="false">
      <xsd:simpleType>
        <xsd:restriction base="dms:Text">
          <xsd:maxLength value="255"/>
        </xsd:restriction>
      </xsd:simpleType>
    </xsd:element>
    <xsd:element name="Omschrijving" ma:index="30" nillable="true" ma:displayName="Omschrijving" ma:format="Dropdown" ma:hidden="true" ma:internalName="Omschrijving" ma:readOnly="false">
      <xsd:simpleType>
        <xsd:restriction base="dms:Text">
          <xsd:maxLength value="255"/>
        </xsd:restriction>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Eigenaar" ma:index="35" nillable="true" ma:displayName="Eigenaar" ma:format="Dropdown" ma:hidden="true" ma:internalName="Eigenaar" ma:readOnly="false">
      <xsd:simpleType>
        <xsd:restriction base="dms:Text">
          <xsd:maxLength value="255"/>
        </xsd:restriction>
      </xsd:simpleType>
    </xsd:element>
    <xsd:element name="Opmerkingen" ma:index="36" nillable="true" ma:displayName="Opmerkingen" ma:format="Dropdown" ma:hidden="true" ma:internalName="Opmerkingen" ma:readOnly="false">
      <xsd:simpleType>
        <xsd:restriction base="dms:Text">
          <xsd:maxLength value="255"/>
        </xsd:restrictio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Location" ma:index="3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146CF2-9A52-4AB6-9FAC-EFB576DED894}">
  <ds:schemaRefs>
    <ds:schemaRef ds:uri="http://schemas.microsoft.com/sharepoint/events"/>
  </ds:schemaRefs>
</ds:datastoreItem>
</file>

<file path=customXml/itemProps2.xml><?xml version="1.0" encoding="utf-8"?>
<ds:datastoreItem xmlns:ds="http://schemas.openxmlformats.org/officeDocument/2006/customXml" ds:itemID="{F5DA0290-0A8A-4041-8AFB-DFFCFB18E163}">
  <ds:schemaRefs>
    <ds:schemaRef ds:uri="http://purl.org/dc/elements/1.1/"/>
    <ds:schemaRef ds:uri="http://schemas.microsoft.com/sharepoint/v3/fields"/>
    <ds:schemaRef ds:uri="http://schemas.microsoft.com/office/2006/documentManagement/types"/>
    <ds:schemaRef ds:uri="http://purl.org/dc/dcmitype/"/>
    <ds:schemaRef ds:uri="http://www.w3.org/XML/1998/namespace"/>
    <ds:schemaRef ds:uri="http://schemas.openxmlformats.org/package/2006/metadata/core-properties"/>
    <ds:schemaRef ds:uri="feef5865-a982-42aa-8640-9d4286765ef6"/>
    <ds:schemaRef ds:uri="http://purl.org/dc/terms/"/>
    <ds:schemaRef ds:uri="http://schemas.microsoft.com/office/2006/metadata/properties"/>
    <ds:schemaRef ds:uri="http://schemas.microsoft.com/office/infopath/2007/PartnerControls"/>
    <ds:schemaRef ds:uri="1babd2c2-5e4d-48e7-a310-2ceef7bc7a4e"/>
    <ds:schemaRef ds:uri="799956d7-2431-42ab-8ac9-cb6628769b73"/>
    <ds:schemaRef ds:uri="6f86f103-2b95-4ada-b6cd-8d3952d94016"/>
  </ds:schemaRefs>
</ds:datastoreItem>
</file>

<file path=customXml/itemProps3.xml><?xml version="1.0" encoding="utf-8"?>
<ds:datastoreItem xmlns:ds="http://schemas.openxmlformats.org/officeDocument/2006/customXml" ds:itemID="{6BED739A-3948-460C-829F-8E033BC89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6f103-2b95-4ada-b6cd-8d3952d94016"/>
    <ds:schemaRef ds:uri="feef5865-a982-42aa-8640-9d4286765ef6"/>
    <ds:schemaRef ds:uri="http://schemas.microsoft.com/sharepoint/v3/fields"/>
    <ds:schemaRef ds:uri="799956d7-2431-42ab-8ac9-cb6628769b73"/>
    <ds:schemaRef ds:uri="1babd2c2-5e4d-48e7-a310-2ceef7bc7a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DDDAE65-7F00-489E-9830-782D0D7E61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86</vt:i4>
      </vt:variant>
    </vt:vector>
  </HeadingPairs>
  <TitlesOfParts>
    <vt:vector size="97" baseType="lpstr">
      <vt:lpstr>Definities</vt:lpstr>
      <vt:lpstr>Invulinstructie</vt:lpstr>
      <vt:lpstr>V1.0</vt:lpstr>
      <vt:lpstr>lijstjes</vt:lpstr>
      <vt:lpstr>Bijlage Risicodossier</vt:lpstr>
      <vt:lpstr>Correctie Tijd &lt;-&gt; Risico</vt:lpstr>
      <vt:lpstr>VTW's</vt:lpstr>
      <vt:lpstr>Verwerkingsblad RM</vt:lpstr>
      <vt:lpstr>Draaitabellen Tijd Geld</vt:lpstr>
      <vt:lpstr>Lijst RM</vt:lpstr>
      <vt:lpstr>EOW's</vt:lpstr>
      <vt:lpstr>aanbestedingsresultaat</vt:lpstr>
      <vt:lpstr>actie</vt:lpstr>
      <vt:lpstr>acties_en_beheersmaatregelen</vt:lpstr>
      <vt:lpstr>administratief_gereed</vt:lpstr>
      <vt:lpstr>'Bijlage Risicodossier'!Afdrukbereik</vt:lpstr>
      <vt:lpstr>Invulinstructie!Afdrukbereik</vt:lpstr>
      <vt:lpstr>V1.0!Afdrukbereik</vt:lpstr>
      <vt:lpstr>ak_resultaat</vt:lpstr>
      <vt:lpstr>baseline</vt:lpstr>
      <vt:lpstr>baseline_kasstroom</vt:lpstr>
      <vt:lpstr>bedrag_risico_dossier</vt:lpstr>
      <vt:lpstr>begindatum</vt:lpstr>
      <vt:lpstr>beslissen</vt:lpstr>
      <vt:lpstr>bouwkosten</vt:lpstr>
      <vt:lpstr>contract</vt:lpstr>
      <vt:lpstr>contract_aangegaan</vt:lpstr>
      <vt:lpstr>contracten</vt:lpstr>
      <vt:lpstr>contractvorm</vt:lpstr>
      <vt:lpstr>EAT</vt:lpstr>
      <vt:lpstr>einddatum</vt:lpstr>
      <vt:lpstr>exp_gereed</vt:lpstr>
      <vt:lpstr>fase</vt:lpstr>
      <vt:lpstr>fin</vt:lpstr>
      <vt:lpstr>financier</vt:lpstr>
      <vt:lpstr>financiering</vt:lpstr>
      <vt:lpstr>financiers</vt:lpstr>
      <vt:lpstr>gegunde_contractwaarde</vt:lpstr>
      <vt:lpstr>gereed_planning</vt:lpstr>
      <vt:lpstr>gevolg</vt:lpstr>
      <vt:lpstr>gunningsdatum</vt:lpstr>
      <vt:lpstr>huidig_budget</vt:lpstr>
      <vt:lpstr>huidige_prognose</vt:lpstr>
      <vt:lpstr>ID_nummer</vt:lpstr>
      <vt:lpstr>inv</vt:lpstr>
      <vt:lpstr>janee</vt:lpstr>
      <vt:lpstr>Kans_percentage</vt:lpstr>
      <vt:lpstr>kans_percentage_huidig</vt:lpstr>
      <vt:lpstr>kasstroom</vt:lpstr>
      <vt:lpstr>kasstroom_bedrag</vt:lpstr>
      <vt:lpstr>Kostensoort</vt:lpstr>
      <vt:lpstr>Meenemen</vt:lpstr>
      <vt:lpstr>mijlpaal</vt:lpstr>
      <vt:lpstr>mutatie</vt:lpstr>
      <vt:lpstr>Mutatie_planning</vt:lpstr>
      <vt:lpstr>norm_baseline</vt:lpstr>
      <vt:lpstr>ontwikkelingen_met_stakeholders</vt:lpstr>
      <vt:lpstr>onvoorzien</vt:lpstr>
      <vt:lpstr>origineel_budget</vt:lpstr>
      <vt:lpstr>ov_risicos</vt:lpstr>
      <vt:lpstr>period</vt:lpstr>
      <vt:lpstr>periode</vt:lpstr>
      <vt:lpstr>'VTW''s'!Print_Area</vt:lpstr>
      <vt:lpstr>'VTW''s'!Print_Titles</vt:lpstr>
      <vt:lpstr>prognose</vt:lpstr>
      <vt:lpstr>prognose_contractwaarde</vt:lpstr>
      <vt:lpstr>prognose_eindstand</vt:lpstr>
      <vt:lpstr>prognose_eindstand_huidig_kwartaal</vt:lpstr>
      <vt:lpstr>Prognose_eindstand_vorig_kwartaal</vt:lpstr>
      <vt:lpstr>prognose_planning</vt:lpstr>
      <vt:lpstr>project</vt:lpstr>
      <vt:lpstr>project_naam</vt:lpstr>
      <vt:lpstr>project_omchrijving</vt:lpstr>
      <vt:lpstr>Projectfase</vt:lpstr>
      <vt:lpstr>projectmanagementkosten</vt:lpstr>
      <vt:lpstr>Rapportage_IB</vt:lpstr>
      <vt:lpstr>rapporteert_aan</vt:lpstr>
      <vt:lpstr>realisatie_tm_huidig_kwartaal</vt:lpstr>
      <vt:lpstr>Reeds_gefactueerd_Financien</vt:lpstr>
      <vt:lpstr>Risicostatus</vt:lpstr>
      <vt:lpstr>RVOI_14</vt:lpstr>
      <vt:lpstr>RVOI_5</vt:lpstr>
      <vt:lpstr>rvoi_68</vt:lpstr>
      <vt:lpstr>rvoi_9</vt:lpstr>
      <vt:lpstr>scope</vt:lpstr>
      <vt:lpstr>status</vt:lpstr>
      <vt:lpstr>TAO</vt:lpstr>
      <vt:lpstr>tech_gereed</vt:lpstr>
      <vt:lpstr>tijd_in_mnd</vt:lpstr>
      <vt:lpstr>totaal_aangegane_verplichtingen</vt:lpstr>
      <vt:lpstr>veiligheid</vt:lpstr>
      <vt:lpstr>verschil_budget_prognose</vt:lpstr>
      <vt:lpstr>verschil_prog_huid_vorig_prog</vt:lpstr>
      <vt:lpstr>verwachtings_waarde</vt:lpstr>
      <vt:lpstr>voornaamste_risico</vt:lpstr>
      <vt:lpstr>vorige_prognose</vt:lpstr>
      <vt:lpstr>VTW</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4 Format projectrapportage A4 (kleine projecten)</dc:title>
  <dc:subject/>
  <dc:creator>ton.bruijnen</dc:creator>
  <cp:keywords>Engineering ＆ Bedrijfsvoering; voortgangsrapportage</cp:keywords>
  <dc:description/>
  <cp:lastModifiedBy>Oudshoorn, O.M. (Olivier)</cp:lastModifiedBy>
  <cp:revision/>
  <dcterms:created xsi:type="dcterms:W3CDTF">2008-03-10T13:46:22Z</dcterms:created>
  <dcterms:modified xsi:type="dcterms:W3CDTF">2025-01-16T09:48:07Z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 proces">
    <vt:lpwstr>ondersteunende processen</vt:lpwstr>
  </property>
  <property fmtid="{D5CDD505-2E9C-101B-9397-08002B2CF9AE}" pid="3" name="test">
    <vt:lpwstr>IP</vt:lpwstr>
  </property>
  <property fmtid="{D5CDD505-2E9C-101B-9397-08002B2CF9AE}" pid="4" name="Proces">
    <vt:lpwstr>28 Opstellen projectrapportages</vt:lpwstr>
  </property>
  <property fmtid="{D5CDD505-2E9C-101B-9397-08002B2CF9AE}" pid="5" name="Versiedatum">
    <vt:lpwstr>2008-04-09T00:00:00Z</vt:lpwstr>
  </property>
  <property fmtid="{D5CDD505-2E9C-101B-9397-08002B2CF9AE}" pid="6" name="Type document">
    <vt:lpwstr>139;#Rapportage|18675f70-0865-4dbd-9d33-0e962c556597</vt:lpwstr>
  </property>
  <property fmtid="{D5CDD505-2E9C-101B-9397-08002B2CF9AE}" pid="7" name="Nr.">
    <vt:lpwstr/>
  </property>
  <property fmtid="{D5CDD505-2E9C-101B-9397-08002B2CF9AE}" pid="8" name="e-mail">
    <vt:lpwstr/>
  </property>
  <property fmtid="{D5CDD505-2E9C-101B-9397-08002B2CF9AE}" pid="9" name="DM_Links_Updated">
    <vt:bool>true</vt:bool>
  </property>
  <property fmtid="{D5CDD505-2E9C-101B-9397-08002B2CF9AE}" pid="10" name="ContentTypeId">
    <vt:lpwstr>0x01010089F5B9F35C253C49BBD914355A4E189100BC4F12C0D928AA41A570577ABE019A46</vt:lpwstr>
  </property>
  <property fmtid="{D5CDD505-2E9C-101B-9397-08002B2CF9AE}" pid="11" name="_dlc_DocIdItemGuid">
    <vt:lpwstr>d9c89a1c-2b40-431c-8f08-fa4f06e29b74</vt:lpwstr>
  </property>
  <property fmtid="{D5CDD505-2E9C-101B-9397-08002B2CF9AE}" pid="12" name="_dlc_policyId">
    <vt:lpwstr>0x010100C0B9283FC7311C488917E5A9876B01FD05|886452855</vt:lpwstr>
  </property>
  <property fmtid="{D5CDD505-2E9C-101B-9397-08002B2CF9AE}" pid="13" name="ItemRetentionFormula">
    <vt:lpwstr>&lt;formula id="Microsoft.Office.RecordsManagement.PolicyFeatures.Expiration.Formula.BuiltIn"&gt;&lt;number&gt;1&lt;/number&gt;&lt;property&gt;Vervaldatum&lt;/property&gt;&lt;propertyId&gt;b6f69f57-a874-4409-9196-db69f45d193d&lt;/propertyId&gt;&lt;period&gt;days&lt;/period&gt;&lt;/formula&gt;</vt:lpwstr>
  </property>
  <property fmtid="{D5CDD505-2E9C-101B-9397-08002B2CF9AE}" pid="14" name="TaxKeyword">
    <vt:lpwstr>32;#Engineering ＆ Bedrijfsvoering|31d5eb91-3276-4729-a6ec-5a21953b485e;#31;#voortgangsrapportage|d7d1d24a-59f6-4b39-8be8-f8413d21420b</vt:lpwstr>
  </property>
  <property fmtid="{D5CDD505-2E9C-101B-9397-08002B2CF9AE}" pid="15" name="Order">
    <vt:r8>31900</vt:r8>
  </property>
  <property fmtid="{D5CDD505-2E9C-101B-9397-08002B2CF9AE}" pid="16" name="xd_ProgID">
    <vt:lpwstr/>
  </property>
  <property fmtid="{D5CDD505-2E9C-101B-9397-08002B2CF9AE}" pid="17" name="Verantwoordelijke afdeling">
    <vt:lpwstr>18;#Procurement|22fdb12d-1b7c-40e5-b3ad-b325a0559d56</vt:lpwstr>
  </property>
  <property fmtid="{D5CDD505-2E9C-101B-9397-08002B2CF9AE}" pid="18" name="TemplateUrl">
    <vt:lpwstr/>
  </property>
  <property fmtid="{D5CDD505-2E9C-101B-9397-08002B2CF9AE}" pid="19" name="Documentstatus">
    <vt:lpwstr>7;#Definitief|3fb17971-961c-459d-b6f7-fdc3141cdb1a</vt:lpwstr>
  </property>
  <property fmtid="{D5CDD505-2E9C-101B-9397-08002B2CF9AE}" pid="20" name="Handeling">
    <vt:lpwstr>6;#NSL01|188634a3-f965-48c4-b61e-4e299c10a3ba</vt:lpwstr>
  </property>
  <property fmtid="{D5CDD505-2E9C-101B-9397-08002B2CF9AE}" pid="21" name="IconOverlay">
    <vt:lpwstr/>
  </property>
  <property fmtid="{D5CDD505-2E9C-101B-9397-08002B2CF9AE}" pid="22" name="Vertrouwelijkheid">
    <vt:lpwstr>2;#Intern|8a639747-e233-49a8-819f-e74cd9528f9e</vt:lpwstr>
  </property>
  <property fmtid="{D5CDD505-2E9C-101B-9397-08002B2CF9AE}" pid="23" name="Label 3: Processtap">
    <vt:lpwstr>;#7. Samenstellen en coördineren aanbestedingsdossier;#</vt:lpwstr>
  </property>
  <property fmtid="{D5CDD505-2E9C-101B-9397-08002B2CF9AE}" pid="24" name="TaxKeywordTaxHTField">
    <vt:lpwstr>voortgangsrapportage|d7d1d24a-59f6-4b39-8be8-f8413d21420b;Engineering ＆ Bedrijfsvoering|31d5eb91-3276-4729-a6ec-5a21953b485e</vt:lpwstr>
  </property>
  <property fmtid="{D5CDD505-2E9C-101B-9397-08002B2CF9AE}" pid="25" name="MSIP_Label_24e57bac-d225-40fb-8a9e-62b5be587a96_Enabled">
    <vt:lpwstr>true</vt:lpwstr>
  </property>
  <property fmtid="{D5CDD505-2E9C-101B-9397-08002B2CF9AE}" pid="26" name="MSIP_Label_24e57bac-d225-40fb-8a9e-62b5be587a96_SetDate">
    <vt:lpwstr>2024-01-17T13:52:23Z</vt:lpwstr>
  </property>
  <property fmtid="{D5CDD505-2E9C-101B-9397-08002B2CF9AE}" pid="27" name="MSIP_Label_24e57bac-d225-40fb-8a9e-62b5be587a96_Method">
    <vt:lpwstr>Standard</vt:lpwstr>
  </property>
  <property fmtid="{D5CDD505-2E9C-101B-9397-08002B2CF9AE}" pid="28" name="MSIP_Label_24e57bac-d225-40fb-8a9e-62b5be587a96_Name">
    <vt:lpwstr>Internal</vt:lpwstr>
  </property>
  <property fmtid="{D5CDD505-2E9C-101B-9397-08002B2CF9AE}" pid="29" name="MSIP_Label_24e57bac-d225-40fb-8a9e-62b5be587a96_SiteId">
    <vt:lpwstr>a398fcff-8d2b-4930-a7f7-e1c99a108d77</vt:lpwstr>
  </property>
  <property fmtid="{D5CDD505-2E9C-101B-9397-08002B2CF9AE}" pid="30" name="MSIP_Label_24e57bac-d225-40fb-8a9e-62b5be587a96_ActionId">
    <vt:lpwstr>8e796f2e-87bd-478b-bf48-702bcd1d07ce</vt:lpwstr>
  </property>
  <property fmtid="{D5CDD505-2E9C-101B-9397-08002B2CF9AE}" pid="31" name="MSIP_Label_24e57bac-d225-40fb-8a9e-62b5be587a96_ContentBits">
    <vt:lpwstr>0</vt:lpwstr>
  </property>
  <property fmtid="{D5CDD505-2E9C-101B-9397-08002B2CF9AE}" pid="32" name="MediaServiceImageTags">
    <vt:lpwstr/>
  </property>
  <property fmtid="{D5CDD505-2E9C-101B-9397-08002B2CF9AE}" pid="33" name="Expertisegebied">
    <vt:lpwstr>17;#Veiligheid|10855b4a-0fe2-4089-b13e-507fc306b4c1</vt:lpwstr>
  </property>
</Properties>
</file>