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2. Aanbestedingsfase\Nota van inlichtingen 2\"/>
    </mc:Choice>
  </mc:AlternateContent>
  <bookViews>
    <workbookView xWindow="0" yWindow="0" windowWidth="28800" windowHeight="12255"/>
  </bookViews>
  <sheets>
    <sheet name="Inschrijfstaat perceel 1" sheetId="2" r:id="rId1"/>
  </sheets>
  <definedNames>
    <definedName name="_xlnm._FilterDatabase" localSheetId="0" hidden="1">'Inschrijfstaat perceel 1'!$A$14:$P$74</definedName>
    <definedName name="_xlnm.Print_Titles" localSheetId="0">'Inschrijfstaat perceel 1'!$14:$14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5" i="2" l="1"/>
  <c r="P66" i="2"/>
  <c r="P63" i="2"/>
  <c r="P62" i="2"/>
  <c r="P58" i="2"/>
  <c r="P47" i="2"/>
  <c r="P48" i="2"/>
  <c r="P49" i="2"/>
  <c r="P50" i="2"/>
  <c r="P51" i="2"/>
  <c r="P52" i="2"/>
  <c r="P53" i="2"/>
  <c r="P54" i="2"/>
  <c r="P55" i="2"/>
  <c r="P56" i="2"/>
  <c r="P46" i="2"/>
  <c r="P45" i="2"/>
  <c r="P44" i="2"/>
  <c r="P32" i="2"/>
  <c r="P27" i="2"/>
  <c r="P25" i="2"/>
  <c r="P67" i="2" l="1"/>
  <c r="K67" i="2"/>
  <c r="B67" i="2"/>
  <c r="K66" i="2"/>
  <c r="B66" i="2"/>
  <c r="K65" i="2"/>
  <c r="B65" i="2"/>
  <c r="K64" i="2"/>
  <c r="B64" i="2"/>
  <c r="K63" i="2"/>
  <c r="B63" i="2"/>
  <c r="K62" i="2"/>
  <c r="B62" i="2"/>
  <c r="K61" i="2"/>
  <c r="B61" i="2"/>
  <c r="K60" i="2"/>
  <c r="B60" i="2"/>
  <c r="K59" i="2"/>
  <c r="B59" i="2"/>
  <c r="K58" i="2"/>
  <c r="B58" i="2"/>
  <c r="K57" i="2"/>
  <c r="B57" i="2"/>
  <c r="K56" i="2"/>
  <c r="B56" i="2"/>
  <c r="K55" i="2"/>
  <c r="B55" i="2"/>
  <c r="K54" i="2"/>
  <c r="B54" i="2"/>
  <c r="K53" i="2"/>
  <c r="B53" i="2"/>
  <c r="K52" i="2"/>
  <c r="B52" i="2"/>
  <c r="K51" i="2"/>
  <c r="B51" i="2"/>
  <c r="K50" i="2"/>
  <c r="B50" i="2"/>
  <c r="K49" i="2"/>
  <c r="B49" i="2"/>
  <c r="K48" i="2"/>
  <c r="B48" i="2"/>
  <c r="K47" i="2"/>
  <c r="B47" i="2"/>
  <c r="K46" i="2"/>
  <c r="B46" i="2"/>
  <c r="K45" i="2"/>
  <c r="B45" i="2"/>
  <c r="K44" i="2"/>
  <c r="B44" i="2"/>
  <c r="O43" i="2"/>
  <c r="N43" i="2"/>
  <c r="M43" i="2"/>
  <c r="K43" i="2"/>
  <c r="B43" i="2"/>
  <c r="O42" i="2"/>
  <c r="N42" i="2"/>
  <c r="M42" i="2"/>
  <c r="K42" i="2"/>
  <c r="B42" i="2"/>
  <c r="O41" i="2"/>
  <c r="M41" i="2"/>
  <c r="K41" i="2"/>
  <c r="B41" i="2"/>
  <c r="O40" i="2"/>
  <c r="N40" i="2"/>
  <c r="M40" i="2"/>
  <c r="K40" i="2"/>
  <c r="B40" i="2"/>
  <c r="O39" i="2"/>
  <c r="N39" i="2"/>
  <c r="M39" i="2"/>
  <c r="K39" i="2"/>
  <c r="B39" i="2"/>
  <c r="O38" i="2"/>
  <c r="N38" i="2"/>
  <c r="M38" i="2"/>
  <c r="K38" i="2"/>
  <c r="B38" i="2"/>
  <c r="O37" i="2"/>
  <c r="N37" i="2"/>
  <c r="M37" i="2"/>
  <c r="K37" i="2"/>
  <c r="B37" i="2"/>
  <c r="O36" i="2"/>
  <c r="N36" i="2"/>
  <c r="M36" i="2"/>
  <c r="K36" i="2"/>
  <c r="B36" i="2"/>
  <c r="O35" i="2"/>
  <c r="N35" i="2"/>
  <c r="M35" i="2"/>
  <c r="K35" i="2"/>
  <c r="B35" i="2"/>
  <c r="O34" i="2"/>
  <c r="M34" i="2"/>
  <c r="K34" i="2"/>
  <c r="B34" i="2"/>
  <c r="O33" i="2"/>
  <c r="P33" i="2" s="1"/>
  <c r="K33" i="2"/>
  <c r="B33" i="2"/>
  <c r="K32" i="2"/>
  <c r="B32" i="2"/>
  <c r="O31" i="2"/>
  <c r="K31" i="2"/>
  <c r="B31" i="2"/>
  <c r="P30" i="2"/>
  <c r="K30" i="2"/>
  <c r="B30" i="2"/>
  <c r="O29" i="2"/>
  <c r="M29" i="2"/>
  <c r="K29" i="2"/>
  <c r="B29" i="2"/>
  <c r="O28" i="2"/>
  <c r="M28" i="2"/>
  <c r="K28" i="2"/>
  <c r="B28" i="2"/>
  <c r="K27" i="2"/>
  <c r="B27" i="2"/>
  <c r="P26" i="2"/>
  <c r="K26" i="2"/>
  <c r="B26" i="2"/>
  <c r="K25" i="2"/>
  <c r="B25" i="2"/>
  <c r="O24" i="2"/>
  <c r="N24" i="2"/>
  <c r="M24" i="2"/>
  <c r="K24" i="2"/>
  <c r="B24" i="2"/>
  <c r="P23" i="2"/>
  <c r="K23" i="2"/>
  <c r="B23" i="2"/>
  <c r="O22" i="2"/>
  <c r="M22" i="2"/>
  <c r="K22" i="2"/>
  <c r="B22" i="2"/>
  <c r="O21" i="2"/>
  <c r="M21" i="2"/>
  <c r="K21" i="2"/>
  <c r="B21" i="2"/>
  <c r="O20" i="2"/>
  <c r="M20" i="2"/>
  <c r="K20" i="2"/>
  <c r="B20" i="2"/>
  <c r="O19" i="2"/>
  <c r="M19" i="2"/>
  <c r="K19" i="2"/>
  <c r="B19" i="2"/>
  <c r="O18" i="2"/>
  <c r="M18" i="2"/>
  <c r="K18" i="2"/>
  <c r="B18" i="2"/>
  <c r="O17" i="2"/>
  <c r="N17" i="2"/>
  <c r="M17" i="2"/>
  <c r="K17" i="2"/>
  <c r="B17" i="2"/>
  <c r="O16" i="2"/>
  <c r="N16" i="2"/>
  <c r="M16" i="2"/>
  <c r="K16" i="2"/>
  <c r="B16" i="2"/>
  <c r="P15" i="2"/>
  <c r="K15" i="2"/>
  <c r="B15" i="2"/>
  <c r="P29" i="2" l="1"/>
  <c r="P20" i="2"/>
  <c r="P19" i="2"/>
  <c r="P16" i="2"/>
  <c r="P37" i="2"/>
  <c r="P41" i="2"/>
  <c r="P42" i="2"/>
  <c r="P17" i="2"/>
  <c r="P38" i="2"/>
  <c r="P28" i="2"/>
  <c r="P21" i="2"/>
  <c r="P22" i="2"/>
  <c r="P18" i="2"/>
  <c r="P34" i="2"/>
  <c r="P35" i="2"/>
  <c r="P39" i="2"/>
  <c r="P43" i="2"/>
  <c r="P24" i="2"/>
  <c r="P31" i="2"/>
  <c r="P36" i="2"/>
  <c r="P40" i="2"/>
  <c r="P68" i="2" l="1"/>
</calcChain>
</file>

<file path=xl/sharedStrings.xml><?xml version="1.0" encoding="utf-8"?>
<sst xmlns="http://schemas.openxmlformats.org/spreadsheetml/2006/main" count="348" uniqueCount="94">
  <si>
    <t>Inschrijfstaat perceel 1</t>
  </si>
  <si>
    <t>behorende bij de Europese openbare aanbesteding van Diensten rondom inzameling en verwerking afvalstromen SWB Midden Twente</t>
  </si>
  <si>
    <t xml:space="preserve">Perceel: </t>
  </si>
  <si>
    <t>Ledigen van containers met grove afstromen</t>
  </si>
  <si>
    <t xml:space="preserve">met contractnummer: </t>
  </si>
  <si>
    <t>SF-22-0198</t>
  </si>
  <si>
    <t>SF-23-0213-1</t>
  </si>
  <si>
    <t xml:space="preserve">versie: </t>
  </si>
  <si>
    <t>1.0</t>
  </si>
  <si>
    <t xml:space="preserve">datum versie: </t>
  </si>
  <si>
    <t>Naam Inschrijver:</t>
  </si>
  <si>
    <t>&lt;naam inschrijvende partij&gt;</t>
  </si>
  <si>
    <t>&lt;naam inschrijver invullen&gt;</t>
  </si>
  <si>
    <t>nr</t>
  </si>
  <si>
    <t>Plaats</t>
  </si>
  <si>
    <t>Adres</t>
  </si>
  <si>
    <t>Voorziening</t>
  </si>
  <si>
    <t>aantal</t>
  </si>
  <si>
    <t>Inhoud</t>
  </si>
  <si>
    <t>Eenheid</t>
  </si>
  <si>
    <t>Afvalstroom</t>
  </si>
  <si>
    <t>Aantal ledigingen / jaar</t>
  </si>
  <si>
    <t>Theoretische Hoeveelheden / jaar</t>
  </si>
  <si>
    <t>Bentelo</t>
  </si>
  <si>
    <t>Grondhuttenweg 1c</t>
  </si>
  <si>
    <t>Rolcontainer</t>
  </si>
  <si>
    <t>liter</t>
  </si>
  <si>
    <t>Restafval</t>
  </si>
  <si>
    <t>Delden</t>
  </si>
  <si>
    <t>Twentekanaal</t>
  </si>
  <si>
    <t>Goor</t>
  </si>
  <si>
    <t>Breukersweg 15</t>
  </si>
  <si>
    <t>Hengelo</t>
  </si>
  <si>
    <t>Torenlaan 60</t>
  </si>
  <si>
    <t xml:space="preserve">Open container </t>
  </si>
  <si>
    <t>m3</t>
  </si>
  <si>
    <t>Rubberkorrels kunstgrasvelden</t>
  </si>
  <si>
    <t>Kuipersdijk 46</t>
  </si>
  <si>
    <t xml:space="preserve">Plastic (hard) </t>
  </si>
  <si>
    <t>Open container</t>
  </si>
  <si>
    <t>Van Alphenstraat 25</t>
  </si>
  <si>
    <t>Deurningerstraat 250</t>
  </si>
  <si>
    <t>Asveldweg 14</t>
  </si>
  <si>
    <t>Oud ijzer, gemengd, licht vervuild</t>
  </si>
  <si>
    <t>Sportlaan Driene</t>
  </si>
  <si>
    <t>Markelo</t>
  </si>
  <si>
    <t>Endemansdijk</t>
  </si>
  <si>
    <t>Schoolstraat 13A</t>
  </si>
  <si>
    <t>Puin</t>
  </si>
  <si>
    <t>Borne</t>
  </si>
  <si>
    <t>Burenweg 6</t>
  </si>
  <si>
    <t>Perscontainer</t>
  </si>
  <si>
    <t>Wegtersweg 14</t>
  </si>
  <si>
    <t>A hout</t>
  </si>
  <si>
    <t xml:space="preserve">B-Hout </t>
  </si>
  <si>
    <t>C-hout</t>
  </si>
  <si>
    <t>C-Hout</t>
  </si>
  <si>
    <t>ton</t>
  </si>
  <si>
    <t>Grof afval</t>
  </si>
  <si>
    <t>B-Hout</t>
  </si>
  <si>
    <t>Oud ijzer</t>
  </si>
  <si>
    <t>DAGPRIJS</t>
  </si>
  <si>
    <t>Pallet container</t>
  </si>
  <si>
    <t>Oud aluminium</t>
  </si>
  <si>
    <t>Oud gietijzer</t>
  </si>
  <si>
    <t>Bunker</t>
  </si>
  <si>
    <t>Hof van Twente</t>
  </si>
  <si>
    <t>Werkgebied Gildebor</t>
  </si>
  <si>
    <t>Wordt gebracht door OG</t>
  </si>
  <si>
    <t xml:space="preserve">Restafval (restafval / zwerfafval) </t>
  </si>
  <si>
    <t>Inschrijfsom perceel 1 excl. BTW</t>
  </si>
  <si>
    <t>&lt;gele cellen&gt;</t>
  </si>
  <si>
    <t>= invullen door Inschrijver</t>
  </si>
  <si>
    <t>*</t>
  </si>
  <si>
    <t>= de prijs waarvoor de gevraagde handelingen daadwerkelijk worden gefactureerd, zonder aanvullende of verborgen kosten.</t>
  </si>
  <si>
    <t>Strortkosten</t>
  </si>
  <si>
    <t>naam ondertekenaar</t>
  </si>
  <si>
    <t>All-in</t>
  </si>
  <si>
    <t>&lt;invullen&gt;</t>
  </si>
  <si>
    <t>functie ondertekenaar</t>
  </si>
  <si>
    <t>datum ondertekening</t>
  </si>
  <si>
    <t>handtekening</t>
  </si>
  <si>
    <t>Deze inschrijfstaat is opgemaakt op A3 formaat</t>
  </si>
  <si>
    <t>Transportkosten per lediging*</t>
  </si>
  <si>
    <t>Jaarlijkse huurkosten container*</t>
  </si>
  <si>
    <t>Totaalprijs</t>
  </si>
  <si>
    <t>Stortkosten per lediging*/per ton**</t>
  </si>
  <si>
    <t>geschat gewicht (ton)</t>
  </si>
  <si>
    <t>-</t>
  </si>
  <si>
    <t>n.v.t.</t>
  </si>
  <si>
    <t>PDM</t>
  </si>
  <si>
    <t>1.2</t>
  </si>
  <si>
    <t>Perscontainer met hefkantelinstallatie</t>
  </si>
  <si>
    <t>Perscontainer zonder hefkantelinstallatie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</si>
</sst>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sz val="10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right"/>
    </xf>
    <xf numFmtId="0" fontId="1" fillId="0" borderId="0" xfId="0" applyFont="1" applyBorder="1"/>
    <xf numFmtId="14" fontId="1" fillId="0" borderId="0" xfId="0" applyNumberFormat="1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2" borderId="0" xfId="0" applyFill="1" applyBorder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right" vertical="center"/>
    </xf>
    <xf numFmtId="44" fontId="0" fillId="2" borderId="5" xfId="0" applyNumberFormat="1" applyFill="1" applyBorder="1" applyAlignment="1">
      <alignment vertical="center"/>
    </xf>
    <xf numFmtId="44" fontId="4" fillId="4" borderId="6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0" fillId="4" borderId="8" xfId="0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right" vertical="center"/>
    </xf>
    <xf numFmtId="44" fontId="0" fillId="4" borderId="8" xfId="0" applyNumberFormat="1" applyFill="1" applyBorder="1" applyAlignment="1">
      <alignment vertical="center"/>
    </xf>
    <xf numFmtId="44" fontId="4" fillId="4" borderId="9" xfId="0" applyNumberFormat="1" applyFont="1" applyFill="1" applyBorder="1" applyAlignment="1">
      <alignment vertical="center"/>
    </xf>
    <xf numFmtId="1" fontId="0" fillId="4" borderId="8" xfId="0" applyNumberFormat="1" applyFill="1" applyBorder="1" applyAlignment="1">
      <alignment horizontal="center" vertical="center"/>
    </xf>
    <xf numFmtId="44" fontId="0" fillId="2" borderId="8" xfId="0" applyNumberFormat="1" applyFill="1" applyBorder="1" applyAlignment="1">
      <alignment vertical="center"/>
    </xf>
    <xf numFmtId="0" fontId="0" fillId="4" borderId="8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1" fontId="0" fillId="4" borderId="8" xfId="0" applyNumberFormat="1" applyFont="1" applyFill="1" applyBorder="1" applyAlignment="1">
      <alignment horizontal="center" vertical="center" wrapText="1"/>
    </xf>
    <xf numFmtId="49" fontId="0" fillId="4" borderId="8" xfId="0" applyNumberFormat="1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1" fontId="0" fillId="4" borderId="8" xfId="0" applyNumberFormat="1" applyFont="1" applyFill="1" applyBorder="1" applyAlignment="1">
      <alignment horizontal="center" vertical="center"/>
    </xf>
    <xf numFmtId="0" fontId="0" fillId="4" borderId="8" xfId="0" applyFont="1" applyFill="1" applyBorder="1" applyAlignment="1">
      <alignment vertical="center"/>
    </xf>
    <xf numFmtId="49" fontId="0" fillId="5" borderId="8" xfId="0" applyNumberFormat="1" applyFill="1" applyBorder="1" applyAlignment="1">
      <alignment horizontal="center" vertical="center"/>
    </xf>
    <xf numFmtId="0" fontId="0" fillId="4" borderId="8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left" vertical="center"/>
    </xf>
    <xf numFmtId="0" fontId="0" fillId="4" borderId="11" xfId="0" applyFill="1" applyBorder="1" applyAlignment="1">
      <alignment vertical="center"/>
    </xf>
    <xf numFmtId="0" fontId="0" fillId="4" borderId="11" xfId="0" applyFill="1" applyBorder="1" applyAlignment="1">
      <alignment horizontal="center" vertical="center"/>
    </xf>
    <xf numFmtId="1" fontId="0" fillId="4" borderId="11" xfId="0" applyNumberForma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0" fontId="0" fillId="4" borderId="11" xfId="0" applyFill="1" applyBorder="1" applyAlignment="1">
      <alignment horizontal="right" vertical="center"/>
    </xf>
    <xf numFmtId="44" fontId="0" fillId="4" borderId="11" xfId="0" applyNumberFormat="1" applyFill="1" applyBorder="1" applyAlignment="1">
      <alignment vertical="center"/>
    </xf>
    <xf numFmtId="44" fontId="0" fillId="2" borderId="11" xfId="0" applyNumberFormat="1" applyFill="1" applyBorder="1" applyAlignment="1">
      <alignment vertical="center"/>
    </xf>
    <xf numFmtId="44" fontId="4" fillId="4" borderId="12" xfId="0" applyNumberFormat="1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44" fontId="7" fillId="4" borderId="15" xfId="0" applyNumberFormat="1" applyFont="1" applyFill="1" applyBorder="1"/>
    <xf numFmtId="0" fontId="0" fillId="0" borderId="0" xfId="0" applyFill="1"/>
    <xf numFmtId="0" fontId="0" fillId="2" borderId="0" xfId="0" applyFill="1" applyAlignment="1">
      <alignment horizontal="center"/>
    </xf>
    <xf numFmtId="0" fontId="0" fillId="0" borderId="0" xfId="0" quotePrefix="1" applyFill="1" applyBorder="1" applyAlignment="1">
      <alignment vertical="center"/>
    </xf>
    <xf numFmtId="1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44" fontId="0" fillId="0" borderId="0" xfId="0" applyNumberFormat="1" applyFill="1"/>
    <xf numFmtId="0" fontId="0" fillId="0" borderId="0" xfId="0" quotePrefix="1" applyAlignment="1">
      <alignment horizontal="right"/>
    </xf>
    <xf numFmtId="0" fontId="2" fillId="0" borderId="0" xfId="0" applyFont="1"/>
    <xf numFmtId="0" fontId="0" fillId="4" borderId="8" xfId="0" quotePrefix="1" applyFill="1" applyBorder="1" applyAlignment="1">
      <alignment horizontal="right" vertical="center"/>
    </xf>
    <xf numFmtId="0" fontId="0" fillId="4" borderId="11" xfId="0" quotePrefix="1" applyFill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/>
    <xf numFmtId="0" fontId="0" fillId="2" borderId="0" xfId="0" applyFill="1" applyAlignment="1"/>
    <xf numFmtId="0" fontId="5" fillId="4" borderId="13" xfId="0" applyFont="1" applyFill="1" applyBorder="1" applyAlignment="1"/>
    <xf numFmtId="0" fontId="5" fillId="4" borderId="14" xfId="0" applyFont="1" applyFill="1" applyBorder="1" applyAlignment="1"/>
    <xf numFmtId="0" fontId="6" fillId="0" borderId="14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67</xdr:row>
      <xdr:rowOff>0</xdr:rowOff>
    </xdr:from>
    <xdr:to>
      <xdr:col>5</xdr:col>
      <xdr:colOff>304800</xdr:colOff>
      <xdr:row>68</xdr:row>
      <xdr:rowOff>68964</xdr:rowOff>
    </xdr:to>
    <xdr:sp macro="" textlink="">
      <xdr:nvSpPr>
        <xdr:cNvPr id="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252450"/>
          <a:ext cx="304800" cy="329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1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2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69</xdr:row>
      <xdr:rowOff>0</xdr:rowOff>
    </xdr:from>
    <xdr:ext cx="304800" cy="303686"/>
    <xdr:sp macro="" textlink="">
      <xdr:nvSpPr>
        <xdr:cNvPr id="3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92625" y="1367472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381001</xdr:colOff>
      <xdr:row>1</xdr:row>
      <xdr:rowOff>133310</xdr:rowOff>
    </xdr:from>
    <xdr:to>
      <xdr:col>13</xdr:col>
      <xdr:colOff>846520</xdr:colOff>
      <xdr:row>8</xdr:row>
      <xdr:rowOff>104267</xdr:rowOff>
    </xdr:to>
    <xdr:pic>
      <xdr:nvPicPr>
        <xdr:cNvPr id="38" name="Afbeelding 3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1" y="295235"/>
          <a:ext cx="1503743" cy="1310807"/>
        </a:xfrm>
        <a:prstGeom prst="rect">
          <a:avLst/>
        </a:prstGeom>
      </xdr:spPr>
    </xdr:pic>
    <xdr:clientData/>
  </xdr:twoCellAnchor>
  <xdr:twoCellAnchor editAs="oneCell">
    <xdr:from>
      <xdr:col>13</xdr:col>
      <xdr:colOff>1104988</xdr:colOff>
      <xdr:row>2</xdr:row>
      <xdr:rowOff>190500</xdr:rowOff>
    </xdr:from>
    <xdr:to>
      <xdr:col>15</xdr:col>
      <xdr:colOff>1167247</xdr:colOff>
      <xdr:row>8</xdr:row>
      <xdr:rowOff>126999</xdr:rowOff>
    </xdr:to>
    <xdr:pic>
      <xdr:nvPicPr>
        <xdr:cNvPr id="39" name="Afbeelding 3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9163" y="514350"/>
          <a:ext cx="2602259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81"/>
  <sheetViews>
    <sheetView tabSelected="1" zoomScale="90" zoomScaleNormal="90" zoomScaleSheetLayoutView="70" workbookViewId="0">
      <pane xSplit="3" ySplit="14" topLeftCell="E15" activePane="bottomRight" state="frozen"/>
      <selection pane="topRight" activeCell="B1" sqref="B1"/>
      <selection pane="bottomLeft" activeCell="A5" sqref="A5"/>
      <selection pane="bottomRight" activeCell="G75" sqref="G75"/>
    </sheetView>
  </sheetViews>
  <sheetFormatPr defaultRowHeight="12.75" x14ac:dyDescent="0.2"/>
  <cols>
    <col min="1" max="1" width="8.875" style="4"/>
    <col min="2" max="2" width="26.75" style="16" customWidth="1"/>
    <col min="3" max="3" width="24.25" hidden="1" customWidth="1"/>
    <col min="4" max="4" width="19.5" hidden="1" customWidth="1"/>
    <col min="5" max="5" width="20.75" customWidth="1"/>
    <col min="6" max="6" width="7.75" style="4" customWidth="1"/>
    <col min="7" max="7" width="8.75" style="5" customWidth="1"/>
    <col min="8" max="8" width="7.75" style="6" bestFit="1" customWidth="1"/>
    <col min="9" max="9" width="14.75" style="7" customWidth="1"/>
    <col min="10" max="10" width="10.75" style="4" customWidth="1"/>
    <col min="11" max="12" width="13.75" customWidth="1"/>
    <col min="13" max="13" width="13.125" customWidth="1"/>
    <col min="14" max="15" width="16" customWidth="1"/>
    <col min="16" max="16" width="25.375" customWidth="1"/>
  </cols>
  <sheetData>
    <row r="1" spans="1:16" x14ac:dyDescent="0.2">
      <c r="A1" s="1"/>
      <c r="B1" s="2"/>
      <c r="C1" s="3"/>
      <c r="D1" s="3"/>
      <c r="E1" s="3"/>
    </row>
    <row r="2" spans="1:16" x14ac:dyDescent="0.2">
      <c r="A2" s="3"/>
      <c r="B2" s="3"/>
      <c r="C2" s="3"/>
      <c r="D2" s="3"/>
      <c r="E2" s="3"/>
      <c r="F2"/>
      <c r="G2"/>
      <c r="H2"/>
      <c r="I2"/>
      <c r="J2"/>
    </row>
    <row r="3" spans="1:16" ht="24.75" x14ac:dyDescent="0.3">
      <c r="A3" s="3"/>
      <c r="B3" s="8" t="s">
        <v>0</v>
      </c>
      <c r="C3" s="3"/>
      <c r="D3" s="3"/>
      <c r="E3" s="3"/>
      <c r="F3"/>
      <c r="G3"/>
      <c r="H3"/>
      <c r="I3"/>
      <c r="J3"/>
    </row>
    <row r="4" spans="1:16" ht="16.5" customHeight="1" x14ac:dyDescent="0.3">
      <c r="A4" s="3"/>
      <c r="B4" s="8"/>
      <c r="C4" s="3"/>
      <c r="D4" s="3"/>
      <c r="E4" s="3"/>
      <c r="F4"/>
      <c r="G4"/>
      <c r="H4"/>
      <c r="I4"/>
      <c r="J4"/>
    </row>
    <row r="5" spans="1:16" x14ac:dyDescent="0.2">
      <c r="A5" s="3"/>
      <c r="B5" s="3" t="s">
        <v>1</v>
      </c>
      <c r="C5" s="3"/>
      <c r="D5" s="3"/>
      <c r="E5" s="3"/>
      <c r="F5"/>
      <c r="G5"/>
      <c r="H5"/>
      <c r="I5"/>
      <c r="J5"/>
    </row>
    <row r="6" spans="1:16" x14ac:dyDescent="0.2">
      <c r="A6" s="3"/>
      <c r="B6" s="88" t="s">
        <v>2</v>
      </c>
      <c r="C6" s="88"/>
      <c r="D6" s="9"/>
      <c r="E6" s="10" t="s">
        <v>3</v>
      </c>
      <c r="F6"/>
      <c r="G6"/>
      <c r="H6"/>
      <c r="I6"/>
      <c r="J6"/>
    </row>
    <row r="7" spans="1:16" x14ac:dyDescent="0.2">
      <c r="A7" s="3"/>
      <c r="B7" s="11" t="s">
        <v>4</v>
      </c>
      <c r="C7" s="12" t="s">
        <v>5</v>
      </c>
      <c r="D7" s="3"/>
      <c r="E7" s="3" t="s">
        <v>6</v>
      </c>
      <c r="F7"/>
      <c r="G7"/>
      <c r="H7"/>
      <c r="I7"/>
      <c r="J7"/>
    </row>
    <row r="8" spans="1:16" x14ac:dyDescent="0.2">
      <c r="A8" s="3"/>
      <c r="B8" s="11" t="s">
        <v>7</v>
      </c>
      <c r="C8" s="12" t="s">
        <v>8</v>
      </c>
      <c r="D8" s="3"/>
      <c r="E8" s="3" t="s">
        <v>91</v>
      </c>
      <c r="F8"/>
      <c r="G8"/>
      <c r="H8"/>
      <c r="I8"/>
      <c r="J8"/>
    </row>
    <row r="9" spans="1:16" x14ac:dyDescent="0.2">
      <c r="A9" s="3"/>
      <c r="B9" s="11" t="s">
        <v>9</v>
      </c>
      <c r="C9" s="13">
        <v>44895</v>
      </c>
      <c r="D9" s="3"/>
      <c r="E9" s="14">
        <v>45434</v>
      </c>
      <c r="F9"/>
      <c r="G9"/>
      <c r="H9"/>
      <c r="I9"/>
      <c r="J9"/>
    </row>
    <row r="10" spans="1:16" x14ac:dyDescent="0.2">
      <c r="A10" s="3"/>
      <c r="B10" s="3"/>
      <c r="C10" s="3"/>
      <c r="D10" s="3"/>
      <c r="E10" s="3"/>
      <c r="F10"/>
      <c r="G10"/>
      <c r="H10"/>
      <c r="I10"/>
      <c r="J10"/>
    </row>
    <row r="11" spans="1:16" x14ac:dyDescent="0.2">
      <c r="A11" s="3"/>
      <c r="B11" s="11" t="s">
        <v>10</v>
      </c>
      <c r="C11" s="15" t="s">
        <v>11</v>
      </c>
      <c r="D11" s="3"/>
      <c r="E11" s="90" t="s">
        <v>12</v>
      </c>
      <c r="F11" s="91"/>
      <c r="G11" s="91"/>
      <c r="H11" s="91"/>
      <c r="I11" s="91"/>
      <c r="J11" s="91"/>
      <c r="K11" s="91"/>
      <c r="L11" s="91"/>
      <c r="M11" s="91"/>
    </row>
    <row r="12" spans="1:16" x14ac:dyDescent="0.2">
      <c r="A12" s="1"/>
      <c r="B12" s="2"/>
      <c r="C12" s="3"/>
      <c r="D12" s="3"/>
      <c r="E12" s="3"/>
    </row>
    <row r="13" spans="1:16" ht="13.5" thickBot="1" x14ac:dyDescent="0.25"/>
    <row r="14" spans="1:16" s="25" customFormat="1" ht="54.95" customHeight="1" thickBot="1" x14ac:dyDescent="0.25">
      <c r="A14" s="17" t="s">
        <v>13</v>
      </c>
      <c r="B14" s="18"/>
      <c r="C14" s="19" t="s">
        <v>14</v>
      </c>
      <c r="D14" s="19" t="s">
        <v>15</v>
      </c>
      <c r="E14" s="19" t="s">
        <v>16</v>
      </c>
      <c r="F14" s="20" t="s">
        <v>17</v>
      </c>
      <c r="G14" s="21" t="s">
        <v>18</v>
      </c>
      <c r="H14" s="21" t="s">
        <v>19</v>
      </c>
      <c r="I14" s="22" t="s">
        <v>20</v>
      </c>
      <c r="J14" s="23" t="s">
        <v>21</v>
      </c>
      <c r="K14" s="22" t="s">
        <v>22</v>
      </c>
      <c r="L14" s="22" t="s">
        <v>87</v>
      </c>
      <c r="M14" s="22" t="s">
        <v>86</v>
      </c>
      <c r="N14" s="22" t="s">
        <v>83</v>
      </c>
      <c r="O14" s="22" t="s">
        <v>84</v>
      </c>
      <c r="P14" s="24" t="s">
        <v>85</v>
      </c>
    </row>
    <row r="15" spans="1:16" s="35" customFormat="1" x14ac:dyDescent="0.2">
      <c r="A15" s="26">
        <v>1</v>
      </c>
      <c r="B15" s="27" t="str">
        <f t="shared" ref="B15:B30" si="0">D15&amp;C15</f>
        <v>Grondhuttenweg 1cBentelo</v>
      </c>
      <c r="C15" s="28" t="s">
        <v>23</v>
      </c>
      <c r="D15" s="28" t="s">
        <v>24</v>
      </c>
      <c r="E15" s="28" t="s">
        <v>25</v>
      </c>
      <c r="F15" s="29">
        <v>1</v>
      </c>
      <c r="G15" s="29">
        <v>1100</v>
      </c>
      <c r="H15" s="30" t="s">
        <v>26</v>
      </c>
      <c r="I15" s="31" t="s">
        <v>27</v>
      </c>
      <c r="J15" s="29">
        <v>52</v>
      </c>
      <c r="K15" s="32">
        <f t="shared" ref="K15:K67" si="1">SUM(F15)*G15*J15</f>
        <v>57200</v>
      </c>
      <c r="L15" s="32" t="s">
        <v>89</v>
      </c>
      <c r="M15" s="33">
        <v>0</v>
      </c>
      <c r="N15" s="33">
        <v>0</v>
      </c>
      <c r="O15" s="33">
        <v>0</v>
      </c>
      <c r="P15" s="34">
        <f t="shared" ref="P15:P24" si="2">(J15*M15)+(J15*N15)+O15</f>
        <v>0</v>
      </c>
    </row>
    <row r="16" spans="1:16" s="35" customFormat="1" x14ac:dyDescent="0.2">
      <c r="A16" s="36">
        <v>2</v>
      </c>
      <c r="B16" s="37" t="str">
        <f t="shared" si="0"/>
        <v>Grondhuttenweg 1cBentelo</v>
      </c>
      <c r="C16" s="38" t="s">
        <v>23</v>
      </c>
      <c r="D16" s="38" t="s">
        <v>24</v>
      </c>
      <c r="E16" s="38" t="s">
        <v>25</v>
      </c>
      <c r="F16" s="39">
        <v>1</v>
      </c>
      <c r="G16" s="39">
        <v>1100</v>
      </c>
      <c r="H16" s="40" t="s">
        <v>26</v>
      </c>
      <c r="I16" s="41" t="s">
        <v>27</v>
      </c>
      <c r="J16" s="39">
        <v>52</v>
      </c>
      <c r="K16" s="42">
        <f t="shared" si="1"/>
        <v>57200</v>
      </c>
      <c r="L16" s="42" t="s">
        <v>89</v>
      </c>
      <c r="M16" s="43">
        <f>M15</f>
        <v>0</v>
      </c>
      <c r="N16" s="43">
        <f>N15</f>
        <v>0</v>
      </c>
      <c r="O16" s="43">
        <f>$O$15</f>
        <v>0</v>
      </c>
      <c r="P16" s="44">
        <f t="shared" si="2"/>
        <v>0</v>
      </c>
    </row>
    <row r="17" spans="1:17" s="35" customFormat="1" x14ac:dyDescent="0.2">
      <c r="A17" s="36">
        <v>3</v>
      </c>
      <c r="B17" s="37" t="str">
        <f t="shared" si="0"/>
        <v>Grondhuttenweg 1cBentelo</v>
      </c>
      <c r="C17" s="38" t="s">
        <v>23</v>
      </c>
      <c r="D17" s="38" t="s">
        <v>24</v>
      </c>
      <c r="E17" s="38" t="s">
        <v>25</v>
      </c>
      <c r="F17" s="39">
        <v>1</v>
      </c>
      <c r="G17" s="39">
        <v>1100</v>
      </c>
      <c r="H17" s="40" t="s">
        <v>26</v>
      </c>
      <c r="I17" s="41" t="s">
        <v>27</v>
      </c>
      <c r="J17" s="39">
        <v>52</v>
      </c>
      <c r="K17" s="42">
        <f t="shared" si="1"/>
        <v>57200</v>
      </c>
      <c r="L17" s="42" t="s">
        <v>89</v>
      </c>
      <c r="M17" s="43">
        <f>M15</f>
        <v>0</v>
      </c>
      <c r="N17" s="43">
        <f>N15</f>
        <v>0</v>
      </c>
      <c r="O17" s="43">
        <f>$O$15</f>
        <v>0</v>
      </c>
      <c r="P17" s="44">
        <f t="shared" si="2"/>
        <v>0</v>
      </c>
    </row>
    <row r="18" spans="1:17" s="35" customFormat="1" x14ac:dyDescent="0.2">
      <c r="A18" s="36">
        <v>4</v>
      </c>
      <c r="B18" s="37" t="str">
        <f t="shared" si="0"/>
        <v>Grondhuttenweg 1cBentelo</v>
      </c>
      <c r="C18" s="38" t="s">
        <v>23</v>
      </c>
      <c r="D18" s="38" t="s">
        <v>24</v>
      </c>
      <c r="E18" s="38" t="s">
        <v>25</v>
      </c>
      <c r="F18" s="39">
        <v>2</v>
      </c>
      <c r="G18" s="45">
        <v>1600</v>
      </c>
      <c r="H18" s="40" t="s">
        <v>26</v>
      </c>
      <c r="I18" s="41" t="s">
        <v>27</v>
      </c>
      <c r="J18" s="39">
        <v>52</v>
      </c>
      <c r="K18" s="42">
        <f t="shared" si="1"/>
        <v>166400</v>
      </c>
      <c r="L18" s="42" t="s">
        <v>89</v>
      </c>
      <c r="M18" s="43">
        <f>M23*2</f>
        <v>0</v>
      </c>
      <c r="N18" s="46">
        <v>0</v>
      </c>
      <c r="O18" s="43">
        <f>O23*2</f>
        <v>0</v>
      </c>
      <c r="P18" s="44">
        <f t="shared" si="2"/>
        <v>0</v>
      </c>
    </row>
    <row r="19" spans="1:17" s="35" customFormat="1" x14ac:dyDescent="0.2">
      <c r="A19" s="36">
        <v>5</v>
      </c>
      <c r="B19" s="37" t="str">
        <f t="shared" si="0"/>
        <v>TwentekanaalDelden</v>
      </c>
      <c r="C19" s="38" t="s">
        <v>28</v>
      </c>
      <c r="D19" s="38" t="s">
        <v>29</v>
      </c>
      <c r="E19" s="38" t="s">
        <v>25</v>
      </c>
      <c r="F19" s="39">
        <v>1</v>
      </c>
      <c r="G19" s="39">
        <v>1100</v>
      </c>
      <c r="H19" s="40" t="s">
        <v>26</v>
      </c>
      <c r="I19" s="41" t="s">
        <v>27</v>
      </c>
      <c r="J19" s="39">
        <v>52</v>
      </c>
      <c r="K19" s="42">
        <f t="shared" si="1"/>
        <v>57200</v>
      </c>
      <c r="L19" s="42" t="s">
        <v>89</v>
      </c>
      <c r="M19" s="43">
        <f>M15</f>
        <v>0</v>
      </c>
      <c r="N19" s="46">
        <v>0</v>
      </c>
      <c r="O19" s="43">
        <f t="shared" ref="O19:O21" si="3">$O$15</f>
        <v>0</v>
      </c>
      <c r="P19" s="44">
        <f t="shared" si="2"/>
        <v>0</v>
      </c>
    </row>
    <row r="20" spans="1:17" s="35" customFormat="1" x14ac:dyDescent="0.2">
      <c r="A20" s="36">
        <v>6</v>
      </c>
      <c r="B20" s="37" t="str">
        <f t="shared" si="0"/>
        <v>Breukersweg 15Goor</v>
      </c>
      <c r="C20" s="38" t="s">
        <v>30</v>
      </c>
      <c r="D20" s="38" t="s">
        <v>31</v>
      </c>
      <c r="E20" s="38" t="s">
        <v>25</v>
      </c>
      <c r="F20" s="39">
        <v>1</v>
      </c>
      <c r="G20" s="39">
        <v>1100</v>
      </c>
      <c r="H20" s="40" t="s">
        <v>26</v>
      </c>
      <c r="I20" s="41" t="s">
        <v>27</v>
      </c>
      <c r="J20" s="39">
        <v>52</v>
      </c>
      <c r="K20" s="42">
        <f t="shared" si="1"/>
        <v>57200</v>
      </c>
      <c r="L20" s="42" t="s">
        <v>89</v>
      </c>
      <c r="M20" s="43">
        <f>M15</f>
        <v>0</v>
      </c>
      <c r="N20" s="46">
        <v>0</v>
      </c>
      <c r="O20" s="43">
        <f t="shared" si="3"/>
        <v>0</v>
      </c>
      <c r="P20" s="44">
        <f t="shared" si="2"/>
        <v>0</v>
      </c>
    </row>
    <row r="21" spans="1:17" s="35" customFormat="1" x14ac:dyDescent="0.2">
      <c r="A21" s="36">
        <v>7</v>
      </c>
      <c r="B21" s="37" t="str">
        <f t="shared" si="0"/>
        <v>TwentekanaalGoor</v>
      </c>
      <c r="C21" s="38" t="s">
        <v>30</v>
      </c>
      <c r="D21" s="38" t="s">
        <v>29</v>
      </c>
      <c r="E21" s="38" t="s">
        <v>25</v>
      </c>
      <c r="F21" s="39">
        <v>1</v>
      </c>
      <c r="G21" s="39">
        <v>1100</v>
      </c>
      <c r="H21" s="40" t="s">
        <v>26</v>
      </c>
      <c r="I21" s="41" t="s">
        <v>27</v>
      </c>
      <c r="J21" s="39">
        <v>52</v>
      </c>
      <c r="K21" s="42">
        <f t="shared" si="1"/>
        <v>57200</v>
      </c>
      <c r="L21" s="42" t="s">
        <v>89</v>
      </c>
      <c r="M21" s="43">
        <f>M15</f>
        <v>0</v>
      </c>
      <c r="N21" s="46">
        <v>0</v>
      </c>
      <c r="O21" s="43">
        <f t="shared" si="3"/>
        <v>0</v>
      </c>
      <c r="P21" s="44">
        <f t="shared" si="2"/>
        <v>0</v>
      </c>
    </row>
    <row r="22" spans="1:17" s="35" customFormat="1" x14ac:dyDescent="0.2">
      <c r="A22" s="36">
        <v>8</v>
      </c>
      <c r="B22" s="37" t="str">
        <f t="shared" si="0"/>
        <v>Breukersweg 15Goor</v>
      </c>
      <c r="C22" s="38" t="s">
        <v>30</v>
      </c>
      <c r="D22" s="38" t="s">
        <v>31</v>
      </c>
      <c r="E22" s="38" t="s">
        <v>25</v>
      </c>
      <c r="F22" s="39">
        <v>1</v>
      </c>
      <c r="G22" s="39">
        <v>1100</v>
      </c>
      <c r="H22" s="40" t="s">
        <v>26</v>
      </c>
      <c r="I22" s="41" t="s">
        <v>27</v>
      </c>
      <c r="J22" s="39">
        <v>104</v>
      </c>
      <c r="K22" s="42">
        <f t="shared" si="1"/>
        <v>114400</v>
      </c>
      <c r="L22" s="42" t="s">
        <v>89</v>
      </c>
      <c r="M22" s="43">
        <f>M15</f>
        <v>0</v>
      </c>
      <c r="N22" s="46">
        <v>0</v>
      </c>
      <c r="O22" s="43">
        <f>$O$15*2</f>
        <v>0</v>
      </c>
      <c r="P22" s="44">
        <f t="shared" si="2"/>
        <v>0</v>
      </c>
    </row>
    <row r="23" spans="1:17" s="35" customFormat="1" x14ac:dyDescent="0.2">
      <c r="A23" s="36">
        <v>9</v>
      </c>
      <c r="B23" s="37" t="str">
        <f t="shared" si="0"/>
        <v>Breukersweg 15Goor</v>
      </c>
      <c r="C23" s="38" t="s">
        <v>30</v>
      </c>
      <c r="D23" s="38" t="s">
        <v>31</v>
      </c>
      <c r="E23" s="38" t="s">
        <v>25</v>
      </c>
      <c r="F23" s="39">
        <v>1</v>
      </c>
      <c r="G23" s="45">
        <v>1600</v>
      </c>
      <c r="H23" s="40" t="s">
        <v>26</v>
      </c>
      <c r="I23" s="41" t="s">
        <v>27</v>
      </c>
      <c r="J23" s="39">
        <v>104</v>
      </c>
      <c r="K23" s="42">
        <f t="shared" si="1"/>
        <v>166400</v>
      </c>
      <c r="L23" s="42" t="s">
        <v>89</v>
      </c>
      <c r="M23" s="46">
        <v>0</v>
      </c>
      <c r="N23" s="46">
        <v>0</v>
      </c>
      <c r="O23" s="46">
        <v>0</v>
      </c>
      <c r="P23" s="44">
        <f t="shared" si="2"/>
        <v>0</v>
      </c>
    </row>
    <row r="24" spans="1:17" s="35" customFormat="1" x14ac:dyDescent="0.2">
      <c r="A24" s="36">
        <v>10</v>
      </c>
      <c r="B24" s="37" t="str">
        <f t="shared" si="0"/>
        <v>Breukersweg 15Goor</v>
      </c>
      <c r="C24" s="38" t="s">
        <v>30</v>
      </c>
      <c r="D24" s="38" t="s">
        <v>31</v>
      </c>
      <c r="E24" s="38" t="s">
        <v>25</v>
      </c>
      <c r="F24" s="39">
        <v>1</v>
      </c>
      <c r="G24" s="45">
        <v>1100</v>
      </c>
      <c r="H24" s="40" t="s">
        <v>26</v>
      </c>
      <c r="I24" s="41" t="s">
        <v>27</v>
      </c>
      <c r="J24" s="39">
        <v>52</v>
      </c>
      <c r="K24" s="42">
        <f t="shared" si="1"/>
        <v>57200</v>
      </c>
      <c r="L24" s="42" t="s">
        <v>89</v>
      </c>
      <c r="M24" s="43">
        <f>M15</f>
        <v>0</v>
      </c>
      <c r="N24" s="43">
        <f>N22</f>
        <v>0</v>
      </c>
      <c r="O24" s="43">
        <f>$O$15</f>
        <v>0</v>
      </c>
      <c r="P24" s="44">
        <f t="shared" si="2"/>
        <v>0</v>
      </c>
    </row>
    <row r="25" spans="1:17" s="35" customFormat="1" ht="25.5" x14ac:dyDescent="0.2">
      <c r="A25" s="36">
        <v>11</v>
      </c>
      <c r="B25" s="37" t="str">
        <f t="shared" si="0"/>
        <v>Torenlaan 60Hengelo</v>
      </c>
      <c r="C25" s="38" t="s">
        <v>32</v>
      </c>
      <c r="D25" s="38" t="s">
        <v>33</v>
      </c>
      <c r="E25" s="38" t="s">
        <v>34</v>
      </c>
      <c r="F25" s="39">
        <v>1</v>
      </c>
      <c r="G25" s="45">
        <v>12</v>
      </c>
      <c r="H25" s="40" t="s">
        <v>35</v>
      </c>
      <c r="I25" s="47" t="s">
        <v>36</v>
      </c>
      <c r="J25" s="39">
        <v>1</v>
      </c>
      <c r="K25" s="42">
        <f t="shared" si="1"/>
        <v>12</v>
      </c>
      <c r="L25" s="42">
        <v>10</v>
      </c>
      <c r="M25" s="46">
        <v>0</v>
      </c>
      <c r="N25" s="46">
        <v>0</v>
      </c>
      <c r="O25" s="46">
        <v>0</v>
      </c>
      <c r="P25" s="44">
        <f>(L25*M25)+(J25*N25)+O25</f>
        <v>0</v>
      </c>
    </row>
    <row r="26" spans="1:17" s="35" customFormat="1" x14ac:dyDescent="0.2">
      <c r="A26" s="36">
        <v>12</v>
      </c>
      <c r="B26" s="37" t="str">
        <f t="shared" si="0"/>
        <v>Kuipersdijk 46Hengelo</v>
      </c>
      <c r="C26" s="38" t="s">
        <v>32</v>
      </c>
      <c r="D26" s="38" t="s">
        <v>37</v>
      </c>
      <c r="E26" s="38" t="s">
        <v>25</v>
      </c>
      <c r="F26" s="39">
        <v>1</v>
      </c>
      <c r="G26" s="39">
        <v>1100</v>
      </c>
      <c r="H26" s="40" t="s">
        <v>26</v>
      </c>
      <c r="I26" s="41" t="s">
        <v>38</v>
      </c>
      <c r="J26" s="39">
        <v>26</v>
      </c>
      <c r="K26" s="42">
        <f t="shared" si="1"/>
        <v>28600</v>
      </c>
      <c r="L26" s="42" t="s">
        <v>89</v>
      </c>
      <c r="M26" s="46">
        <v>0</v>
      </c>
      <c r="N26" s="46">
        <v>0</v>
      </c>
      <c r="O26" s="46">
        <v>0</v>
      </c>
      <c r="P26" s="44">
        <f>(J26*M26)+(J26*N26)+O26</f>
        <v>0</v>
      </c>
    </row>
    <row r="27" spans="1:17" s="35" customFormat="1" ht="25.5" x14ac:dyDescent="0.2">
      <c r="A27" s="36">
        <v>13</v>
      </c>
      <c r="B27" s="37" t="str">
        <f t="shared" si="0"/>
        <v>Kuipersdijk 46Hengelo</v>
      </c>
      <c r="C27" s="38" t="s">
        <v>32</v>
      </c>
      <c r="D27" s="38" t="s">
        <v>37</v>
      </c>
      <c r="E27" s="38" t="s">
        <v>39</v>
      </c>
      <c r="F27" s="39">
        <v>1</v>
      </c>
      <c r="G27" s="45">
        <v>20</v>
      </c>
      <c r="H27" s="40" t="s">
        <v>35</v>
      </c>
      <c r="I27" s="47" t="s">
        <v>36</v>
      </c>
      <c r="J27" s="39">
        <v>2</v>
      </c>
      <c r="K27" s="42">
        <f t="shared" si="1"/>
        <v>40</v>
      </c>
      <c r="L27" s="42">
        <v>34</v>
      </c>
      <c r="M27" s="46">
        <v>0</v>
      </c>
      <c r="N27" s="46">
        <v>0</v>
      </c>
      <c r="O27" s="46">
        <v>0</v>
      </c>
      <c r="P27" s="44">
        <f>(L27*M27)+(J27*N27)+O27</f>
        <v>0</v>
      </c>
    </row>
    <row r="28" spans="1:17" s="35" customFormat="1" x14ac:dyDescent="0.2">
      <c r="A28" s="36">
        <v>14</v>
      </c>
      <c r="B28" s="37" t="str">
        <f t="shared" si="0"/>
        <v>Kuipersdijk 46Hengelo</v>
      </c>
      <c r="C28" s="38" t="s">
        <v>32</v>
      </c>
      <c r="D28" s="38" t="s">
        <v>37</v>
      </c>
      <c r="E28" s="38" t="s">
        <v>25</v>
      </c>
      <c r="F28" s="39">
        <v>2</v>
      </c>
      <c r="G28" s="45">
        <v>1100</v>
      </c>
      <c r="H28" s="40" t="s">
        <v>26</v>
      </c>
      <c r="I28" s="41" t="s">
        <v>27</v>
      </c>
      <c r="J28" s="39">
        <v>26</v>
      </c>
      <c r="K28" s="42">
        <f t="shared" si="1"/>
        <v>57200</v>
      </c>
      <c r="L28" s="42" t="s">
        <v>89</v>
      </c>
      <c r="M28" s="43">
        <f>M15*2</f>
        <v>0</v>
      </c>
      <c r="N28" s="46">
        <v>0</v>
      </c>
      <c r="O28" s="43">
        <f>$O$15</f>
        <v>0</v>
      </c>
      <c r="P28" s="44">
        <f>(J28*M28)+(J28*N28)+O28</f>
        <v>0</v>
      </c>
    </row>
    <row r="29" spans="1:17" s="35" customFormat="1" x14ac:dyDescent="0.2">
      <c r="A29" s="36">
        <v>15</v>
      </c>
      <c r="B29" s="37" t="str">
        <f t="shared" si="0"/>
        <v>Van Alphenstraat 25Hengelo</v>
      </c>
      <c r="C29" s="38" t="s">
        <v>32</v>
      </c>
      <c r="D29" s="38" t="s">
        <v>40</v>
      </c>
      <c r="E29" s="38" t="s">
        <v>25</v>
      </c>
      <c r="F29" s="39">
        <v>1</v>
      </c>
      <c r="G29" s="45">
        <v>1600</v>
      </c>
      <c r="H29" s="40" t="s">
        <v>26</v>
      </c>
      <c r="I29" s="47" t="s">
        <v>27</v>
      </c>
      <c r="J29" s="39">
        <v>9</v>
      </c>
      <c r="K29" s="42">
        <f t="shared" si="1"/>
        <v>14400</v>
      </c>
      <c r="L29" s="42" t="s">
        <v>89</v>
      </c>
      <c r="M29" s="43">
        <f>M23</f>
        <v>0</v>
      </c>
      <c r="N29" s="46">
        <v>0</v>
      </c>
      <c r="O29" s="43">
        <f>O23</f>
        <v>0</v>
      </c>
      <c r="P29" s="44">
        <f>(J29*M29)+(J29*N29)+O29</f>
        <v>0</v>
      </c>
    </row>
    <row r="30" spans="1:17" s="35" customFormat="1" x14ac:dyDescent="0.2">
      <c r="A30" s="36">
        <v>16</v>
      </c>
      <c r="B30" s="37" t="str">
        <f t="shared" si="0"/>
        <v>Deurningerstraat 250Hengelo</v>
      </c>
      <c r="C30" s="38" t="s">
        <v>32</v>
      </c>
      <c r="D30" s="38" t="s">
        <v>41</v>
      </c>
      <c r="E30" s="38" t="s">
        <v>25</v>
      </c>
      <c r="F30" s="39">
        <v>1</v>
      </c>
      <c r="G30" s="45">
        <v>2500</v>
      </c>
      <c r="H30" s="40" t="s">
        <v>26</v>
      </c>
      <c r="I30" s="47" t="s">
        <v>90</v>
      </c>
      <c r="J30" s="39">
        <v>52</v>
      </c>
      <c r="K30" s="42">
        <f t="shared" si="1"/>
        <v>130000</v>
      </c>
      <c r="L30" s="42" t="s">
        <v>89</v>
      </c>
      <c r="M30" s="46">
        <v>0</v>
      </c>
      <c r="N30" s="46">
        <v>0</v>
      </c>
      <c r="O30" s="46">
        <v>0</v>
      </c>
      <c r="P30" s="44">
        <f>(J30*M30)+(J30*N30)+O30</f>
        <v>0</v>
      </c>
    </row>
    <row r="31" spans="1:17" s="35" customFormat="1" ht="38.25" x14ac:dyDescent="0.2">
      <c r="A31" s="36">
        <v>17</v>
      </c>
      <c r="B31" s="37" t="str">
        <f>D31&amp;C31</f>
        <v>Asveldweg 14Hengelo</v>
      </c>
      <c r="C31" s="38" t="s">
        <v>32</v>
      </c>
      <c r="D31" s="38" t="s">
        <v>42</v>
      </c>
      <c r="E31" s="38" t="s">
        <v>39</v>
      </c>
      <c r="F31" s="39">
        <v>1</v>
      </c>
      <c r="G31" s="45">
        <v>20</v>
      </c>
      <c r="H31" s="40" t="s">
        <v>35</v>
      </c>
      <c r="I31" s="48" t="s">
        <v>43</v>
      </c>
      <c r="J31" s="39">
        <v>2</v>
      </c>
      <c r="K31" s="42">
        <f t="shared" si="1"/>
        <v>40</v>
      </c>
      <c r="L31" s="86" t="s">
        <v>88</v>
      </c>
      <c r="M31" s="46">
        <v>0</v>
      </c>
      <c r="N31" s="46">
        <v>0</v>
      </c>
      <c r="O31" s="43">
        <f>O27</f>
        <v>0</v>
      </c>
      <c r="P31" s="44">
        <f>(K31*M31)+(J31*N31)+O31</f>
        <v>0</v>
      </c>
    </row>
    <row r="32" spans="1:17" s="35" customFormat="1" x14ac:dyDescent="0.2">
      <c r="A32" s="36">
        <v>18</v>
      </c>
      <c r="B32" s="37" t="str">
        <f t="shared" ref="B32:B67" si="4">D32&amp;C32</f>
        <v>Sportlaan DrieneHengelo</v>
      </c>
      <c r="C32" s="38" t="s">
        <v>32</v>
      </c>
      <c r="D32" s="38" t="s">
        <v>44</v>
      </c>
      <c r="E32" s="38" t="s">
        <v>34</v>
      </c>
      <c r="F32" s="39">
        <v>1</v>
      </c>
      <c r="G32" s="45">
        <v>6</v>
      </c>
      <c r="H32" s="40" t="s">
        <v>35</v>
      </c>
      <c r="I32" s="47" t="s">
        <v>27</v>
      </c>
      <c r="J32" s="39">
        <v>1</v>
      </c>
      <c r="K32" s="42">
        <f t="shared" si="1"/>
        <v>6</v>
      </c>
      <c r="L32" s="42">
        <v>1</v>
      </c>
      <c r="M32" s="46">
        <v>0</v>
      </c>
      <c r="N32" s="46">
        <v>0</v>
      </c>
      <c r="O32" s="46">
        <v>0</v>
      </c>
      <c r="P32" s="44">
        <f>(L32*M32)+(J32*N32)+O32</f>
        <v>0</v>
      </c>
      <c r="Q32" s="49"/>
    </row>
    <row r="33" spans="1:17" s="35" customFormat="1" x14ac:dyDescent="0.2">
      <c r="A33" s="36">
        <v>19</v>
      </c>
      <c r="B33" s="37" t="str">
        <f t="shared" si="4"/>
        <v>Torenlaan 60Hengelo</v>
      </c>
      <c r="C33" s="38" t="s">
        <v>32</v>
      </c>
      <c r="D33" s="38" t="s">
        <v>33</v>
      </c>
      <c r="E33" s="38" t="s">
        <v>34</v>
      </c>
      <c r="F33" s="39">
        <v>1</v>
      </c>
      <c r="G33" s="45">
        <v>6</v>
      </c>
      <c r="H33" s="40" t="s">
        <v>35</v>
      </c>
      <c r="I33" s="47" t="s">
        <v>27</v>
      </c>
      <c r="J33" s="39">
        <v>2</v>
      </c>
      <c r="K33" s="42">
        <f t="shared" si="1"/>
        <v>12</v>
      </c>
      <c r="L33" s="42">
        <v>2</v>
      </c>
      <c r="M33" s="46">
        <v>0</v>
      </c>
      <c r="N33" s="46">
        <v>0</v>
      </c>
      <c r="O33" s="43">
        <f>O32</f>
        <v>0</v>
      </c>
      <c r="P33" s="44">
        <f>(L33*M33)+(J33*N33)+O33</f>
        <v>0</v>
      </c>
      <c r="Q33" s="49"/>
    </row>
    <row r="34" spans="1:17" s="35" customFormat="1" x14ac:dyDescent="0.2">
      <c r="A34" s="36">
        <v>20</v>
      </c>
      <c r="B34" s="37" t="str">
        <f t="shared" si="4"/>
        <v>EndemansdijkMarkelo</v>
      </c>
      <c r="C34" s="38" t="s">
        <v>45</v>
      </c>
      <c r="D34" s="38" t="s">
        <v>46</v>
      </c>
      <c r="E34" s="38" t="s">
        <v>25</v>
      </c>
      <c r="F34" s="39">
        <v>1</v>
      </c>
      <c r="G34" s="39">
        <v>1100</v>
      </c>
      <c r="H34" s="40" t="s">
        <v>26</v>
      </c>
      <c r="I34" s="41" t="s">
        <v>27</v>
      </c>
      <c r="J34" s="39">
        <v>52</v>
      </c>
      <c r="K34" s="42">
        <f t="shared" si="1"/>
        <v>57200</v>
      </c>
      <c r="L34" s="42" t="s">
        <v>89</v>
      </c>
      <c r="M34" s="43">
        <f>M15</f>
        <v>0</v>
      </c>
      <c r="N34" s="46">
        <v>0</v>
      </c>
      <c r="O34" s="43">
        <f t="shared" ref="O34:O43" si="5">$O$15</f>
        <v>0</v>
      </c>
      <c r="P34" s="44">
        <f t="shared" ref="P34:P43" si="6">(J34*M34)+(J34*N34)+O34</f>
        <v>0</v>
      </c>
    </row>
    <row r="35" spans="1:17" s="35" customFormat="1" x14ac:dyDescent="0.2">
      <c r="A35" s="36">
        <v>21</v>
      </c>
      <c r="B35" s="37" t="str">
        <f t="shared" si="4"/>
        <v>EndemansdijkMarkelo</v>
      </c>
      <c r="C35" s="38" t="s">
        <v>45</v>
      </c>
      <c r="D35" s="38" t="s">
        <v>46</v>
      </c>
      <c r="E35" s="38" t="s">
        <v>25</v>
      </c>
      <c r="F35" s="39">
        <v>1</v>
      </c>
      <c r="G35" s="39">
        <v>1100</v>
      </c>
      <c r="H35" s="40" t="s">
        <v>26</v>
      </c>
      <c r="I35" s="41" t="s">
        <v>27</v>
      </c>
      <c r="J35" s="39">
        <v>52</v>
      </c>
      <c r="K35" s="42">
        <f t="shared" si="1"/>
        <v>57200</v>
      </c>
      <c r="L35" s="42" t="s">
        <v>89</v>
      </c>
      <c r="M35" s="43">
        <f>M15</f>
        <v>0</v>
      </c>
      <c r="N35" s="43">
        <f>$N$34</f>
        <v>0</v>
      </c>
      <c r="O35" s="43">
        <f t="shared" si="5"/>
        <v>0</v>
      </c>
      <c r="P35" s="44">
        <f t="shared" si="6"/>
        <v>0</v>
      </c>
    </row>
    <row r="36" spans="1:17" s="35" customFormat="1" x14ac:dyDescent="0.2">
      <c r="A36" s="36">
        <v>22</v>
      </c>
      <c r="B36" s="37" t="str">
        <f t="shared" si="4"/>
        <v>EndemansdijkMarkelo</v>
      </c>
      <c r="C36" s="38" t="s">
        <v>45</v>
      </c>
      <c r="D36" s="38" t="s">
        <v>46</v>
      </c>
      <c r="E36" s="38" t="s">
        <v>25</v>
      </c>
      <c r="F36" s="39">
        <v>1</v>
      </c>
      <c r="G36" s="39">
        <v>1100</v>
      </c>
      <c r="H36" s="40" t="s">
        <v>26</v>
      </c>
      <c r="I36" s="41" t="s">
        <v>27</v>
      </c>
      <c r="J36" s="39">
        <v>52</v>
      </c>
      <c r="K36" s="42">
        <f t="shared" si="1"/>
        <v>57200</v>
      </c>
      <c r="L36" s="42" t="s">
        <v>89</v>
      </c>
      <c r="M36" s="43">
        <f>M15</f>
        <v>0</v>
      </c>
      <c r="N36" s="43">
        <f t="shared" ref="N36:N40" si="7">$N$34</f>
        <v>0</v>
      </c>
      <c r="O36" s="43">
        <f t="shared" si="5"/>
        <v>0</v>
      </c>
      <c r="P36" s="44">
        <f t="shared" si="6"/>
        <v>0</v>
      </c>
    </row>
    <row r="37" spans="1:17" s="35" customFormat="1" x14ac:dyDescent="0.2">
      <c r="A37" s="36">
        <v>23</v>
      </c>
      <c r="B37" s="37" t="str">
        <f t="shared" si="4"/>
        <v>EndemansdijkMarkelo</v>
      </c>
      <c r="C37" s="38" t="s">
        <v>45</v>
      </c>
      <c r="D37" s="38" t="s">
        <v>46</v>
      </c>
      <c r="E37" s="38" t="s">
        <v>25</v>
      </c>
      <c r="F37" s="39">
        <v>1</v>
      </c>
      <c r="G37" s="39">
        <v>1100</v>
      </c>
      <c r="H37" s="40" t="s">
        <v>26</v>
      </c>
      <c r="I37" s="41" t="s">
        <v>27</v>
      </c>
      <c r="J37" s="39">
        <v>52</v>
      </c>
      <c r="K37" s="42">
        <f t="shared" si="1"/>
        <v>57200</v>
      </c>
      <c r="L37" s="42" t="s">
        <v>89</v>
      </c>
      <c r="M37" s="43">
        <f>M15</f>
        <v>0</v>
      </c>
      <c r="N37" s="43">
        <f t="shared" si="7"/>
        <v>0</v>
      </c>
      <c r="O37" s="43">
        <f t="shared" si="5"/>
        <v>0</v>
      </c>
      <c r="P37" s="44">
        <f t="shared" si="6"/>
        <v>0</v>
      </c>
    </row>
    <row r="38" spans="1:17" s="35" customFormat="1" x14ac:dyDescent="0.2">
      <c r="A38" s="36">
        <v>24</v>
      </c>
      <c r="B38" s="37" t="str">
        <f t="shared" si="4"/>
        <v>EndemansdijkMarkelo</v>
      </c>
      <c r="C38" s="38" t="s">
        <v>45</v>
      </c>
      <c r="D38" s="38" t="s">
        <v>46</v>
      </c>
      <c r="E38" s="38" t="s">
        <v>25</v>
      </c>
      <c r="F38" s="39">
        <v>1</v>
      </c>
      <c r="G38" s="39">
        <v>1100</v>
      </c>
      <c r="H38" s="40" t="s">
        <v>26</v>
      </c>
      <c r="I38" s="41" t="s">
        <v>27</v>
      </c>
      <c r="J38" s="39">
        <v>52</v>
      </c>
      <c r="K38" s="42">
        <f t="shared" si="1"/>
        <v>57200</v>
      </c>
      <c r="L38" s="42" t="s">
        <v>89</v>
      </c>
      <c r="M38" s="43">
        <f>M15</f>
        <v>0</v>
      </c>
      <c r="N38" s="43">
        <f t="shared" si="7"/>
        <v>0</v>
      </c>
      <c r="O38" s="43">
        <f t="shared" si="5"/>
        <v>0</v>
      </c>
      <c r="P38" s="44">
        <f t="shared" si="6"/>
        <v>0</v>
      </c>
    </row>
    <row r="39" spans="1:17" s="35" customFormat="1" x14ac:dyDescent="0.2">
      <c r="A39" s="36">
        <v>25</v>
      </c>
      <c r="B39" s="37" t="str">
        <f t="shared" si="4"/>
        <v>EndemansdijkMarkelo</v>
      </c>
      <c r="C39" s="38" t="s">
        <v>45</v>
      </c>
      <c r="D39" s="38" t="s">
        <v>46</v>
      </c>
      <c r="E39" s="38" t="s">
        <v>25</v>
      </c>
      <c r="F39" s="39">
        <v>1</v>
      </c>
      <c r="G39" s="39">
        <v>1100</v>
      </c>
      <c r="H39" s="40" t="s">
        <v>26</v>
      </c>
      <c r="I39" s="41" t="s">
        <v>27</v>
      </c>
      <c r="J39" s="39">
        <v>52</v>
      </c>
      <c r="K39" s="42">
        <f t="shared" si="1"/>
        <v>57200</v>
      </c>
      <c r="L39" s="42" t="s">
        <v>89</v>
      </c>
      <c r="M39" s="43">
        <f>M15</f>
        <v>0</v>
      </c>
      <c r="N39" s="43">
        <f t="shared" si="7"/>
        <v>0</v>
      </c>
      <c r="O39" s="43">
        <f t="shared" si="5"/>
        <v>0</v>
      </c>
      <c r="P39" s="44">
        <f t="shared" si="6"/>
        <v>0</v>
      </c>
    </row>
    <row r="40" spans="1:17" s="35" customFormat="1" x14ac:dyDescent="0.2">
      <c r="A40" s="36">
        <v>26</v>
      </c>
      <c r="B40" s="37" t="str">
        <f t="shared" si="4"/>
        <v>EndemansdijkMarkelo</v>
      </c>
      <c r="C40" s="38" t="s">
        <v>45</v>
      </c>
      <c r="D40" s="38" t="s">
        <v>46</v>
      </c>
      <c r="E40" s="38" t="s">
        <v>25</v>
      </c>
      <c r="F40" s="39">
        <v>1</v>
      </c>
      <c r="G40" s="39">
        <v>1100</v>
      </c>
      <c r="H40" s="40" t="s">
        <v>26</v>
      </c>
      <c r="I40" s="41" t="s">
        <v>27</v>
      </c>
      <c r="J40" s="39">
        <v>52</v>
      </c>
      <c r="K40" s="42">
        <f t="shared" si="1"/>
        <v>57200</v>
      </c>
      <c r="L40" s="42" t="s">
        <v>89</v>
      </c>
      <c r="M40" s="43">
        <f>M15</f>
        <v>0</v>
      </c>
      <c r="N40" s="43">
        <f t="shared" si="7"/>
        <v>0</v>
      </c>
      <c r="O40" s="43">
        <f t="shared" si="5"/>
        <v>0</v>
      </c>
      <c r="P40" s="44">
        <f t="shared" si="6"/>
        <v>0</v>
      </c>
    </row>
    <row r="41" spans="1:17" s="35" customFormat="1" x14ac:dyDescent="0.2">
      <c r="A41" s="36">
        <v>27</v>
      </c>
      <c r="B41" s="37" t="str">
        <f t="shared" si="4"/>
        <v>Schoolstraat 13AMarkelo</v>
      </c>
      <c r="C41" s="38" t="s">
        <v>45</v>
      </c>
      <c r="D41" s="38" t="s">
        <v>47</v>
      </c>
      <c r="E41" s="38" t="s">
        <v>25</v>
      </c>
      <c r="F41" s="39">
        <v>1</v>
      </c>
      <c r="G41" s="39">
        <v>1100</v>
      </c>
      <c r="H41" s="40" t="s">
        <v>26</v>
      </c>
      <c r="I41" s="41" t="s">
        <v>27</v>
      </c>
      <c r="J41" s="39">
        <v>52</v>
      </c>
      <c r="K41" s="42">
        <f t="shared" si="1"/>
        <v>57200</v>
      </c>
      <c r="L41" s="42" t="s">
        <v>89</v>
      </c>
      <c r="M41" s="43">
        <f>M15</f>
        <v>0</v>
      </c>
      <c r="N41" s="46">
        <v>0</v>
      </c>
      <c r="O41" s="43">
        <f t="shared" si="5"/>
        <v>0</v>
      </c>
      <c r="P41" s="44">
        <f t="shared" si="6"/>
        <v>0</v>
      </c>
    </row>
    <row r="42" spans="1:17" s="35" customFormat="1" x14ac:dyDescent="0.2">
      <c r="A42" s="36">
        <v>28</v>
      </c>
      <c r="B42" s="37" t="str">
        <f t="shared" si="4"/>
        <v>Schoolstraat 13AMarkelo</v>
      </c>
      <c r="C42" s="38" t="s">
        <v>45</v>
      </c>
      <c r="D42" s="38" t="s">
        <v>47</v>
      </c>
      <c r="E42" s="38" t="s">
        <v>25</v>
      </c>
      <c r="F42" s="39">
        <v>1</v>
      </c>
      <c r="G42" s="39">
        <v>1100</v>
      </c>
      <c r="H42" s="40" t="s">
        <v>26</v>
      </c>
      <c r="I42" s="41" t="s">
        <v>27</v>
      </c>
      <c r="J42" s="39">
        <v>52</v>
      </c>
      <c r="K42" s="42">
        <f t="shared" si="1"/>
        <v>57200</v>
      </c>
      <c r="L42" s="42" t="s">
        <v>89</v>
      </c>
      <c r="M42" s="43">
        <f>M15</f>
        <v>0</v>
      </c>
      <c r="N42" s="43">
        <f>N41</f>
        <v>0</v>
      </c>
      <c r="O42" s="43">
        <f t="shared" si="5"/>
        <v>0</v>
      </c>
      <c r="P42" s="44">
        <f t="shared" si="6"/>
        <v>0</v>
      </c>
    </row>
    <row r="43" spans="1:17" s="35" customFormat="1" x14ac:dyDescent="0.2">
      <c r="A43" s="36">
        <v>29</v>
      </c>
      <c r="B43" s="37" t="str">
        <f t="shared" si="4"/>
        <v>Schoolstraat 13AMarkelo</v>
      </c>
      <c r="C43" s="38" t="s">
        <v>45</v>
      </c>
      <c r="D43" s="38" t="s">
        <v>47</v>
      </c>
      <c r="E43" s="38" t="s">
        <v>25</v>
      </c>
      <c r="F43" s="39">
        <v>1</v>
      </c>
      <c r="G43" s="39">
        <v>1100</v>
      </c>
      <c r="H43" s="40" t="s">
        <v>26</v>
      </c>
      <c r="I43" s="41" t="s">
        <v>27</v>
      </c>
      <c r="J43" s="39">
        <v>52</v>
      </c>
      <c r="K43" s="42">
        <f t="shared" si="1"/>
        <v>57200</v>
      </c>
      <c r="L43" s="42" t="s">
        <v>89</v>
      </c>
      <c r="M43" s="43">
        <f>M15</f>
        <v>0</v>
      </c>
      <c r="N43" s="43">
        <f>N41</f>
        <v>0</v>
      </c>
      <c r="O43" s="43">
        <f t="shared" si="5"/>
        <v>0</v>
      </c>
      <c r="P43" s="44">
        <f t="shared" si="6"/>
        <v>0</v>
      </c>
    </row>
    <row r="44" spans="1:17" s="35" customFormat="1" x14ac:dyDescent="0.2">
      <c r="A44" s="36">
        <v>30</v>
      </c>
      <c r="B44" s="37" t="str">
        <f t="shared" si="4"/>
        <v>EndemansdijkMarkelo</v>
      </c>
      <c r="C44" s="38" t="s">
        <v>45</v>
      </c>
      <c r="D44" s="38" t="s">
        <v>46</v>
      </c>
      <c r="E44" s="38" t="s">
        <v>34</v>
      </c>
      <c r="F44" s="39">
        <v>1</v>
      </c>
      <c r="G44" s="45">
        <v>10</v>
      </c>
      <c r="H44" s="40" t="s">
        <v>35</v>
      </c>
      <c r="I44" s="41" t="s">
        <v>48</v>
      </c>
      <c r="J44" s="39">
        <v>3</v>
      </c>
      <c r="K44" s="42">
        <f t="shared" si="1"/>
        <v>30</v>
      </c>
      <c r="L44" s="42">
        <v>45</v>
      </c>
      <c r="M44" s="46">
        <v>0</v>
      </c>
      <c r="N44" s="46">
        <v>0</v>
      </c>
      <c r="O44" s="46">
        <v>0</v>
      </c>
      <c r="P44" s="44">
        <f t="shared" ref="P44:P45" si="8">(L44*M44)+(J44*N44)+O44</f>
        <v>0</v>
      </c>
    </row>
    <row r="45" spans="1:17" s="35" customFormat="1" ht="25.5" x14ac:dyDescent="0.2">
      <c r="A45" s="36">
        <v>31</v>
      </c>
      <c r="B45" s="37" t="str">
        <f t="shared" si="4"/>
        <v>Burenweg 6Borne</v>
      </c>
      <c r="C45" s="38" t="s">
        <v>49</v>
      </c>
      <c r="D45" s="38" t="s">
        <v>50</v>
      </c>
      <c r="E45" s="48" t="s">
        <v>92</v>
      </c>
      <c r="F45" s="39">
        <v>1</v>
      </c>
      <c r="G45" s="50">
        <v>22</v>
      </c>
      <c r="H45" s="51" t="s">
        <v>35</v>
      </c>
      <c r="I45" s="48" t="s">
        <v>27</v>
      </c>
      <c r="J45" s="39">
        <v>4</v>
      </c>
      <c r="K45" s="42">
        <f t="shared" si="1"/>
        <v>88</v>
      </c>
      <c r="L45" s="42">
        <v>13</v>
      </c>
      <c r="M45" s="46">
        <v>0</v>
      </c>
      <c r="N45" s="46">
        <v>0</v>
      </c>
      <c r="O45" s="46">
        <v>0</v>
      </c>
      <c r="P45" s="44">
        <f t="shared" si="8"/>
        <v>0</v>
      </c>
    </row>
    <row r="46" spans="1:17" s="35" customFormat="1" x14ac:dyDescent="0.2">
      <c r="A46" s="36">
        <v>32</v>
      </c>
      <c r="B46" s="37" t="str">
        <f t="shared" si="4"/>
        <v>Wegtersweg 14Hengelo</v>
      </c>
      <c r="C46" s="38" t="s">
        <v>32</v>
      </c>
      <c r="D46" s="38" t="s">
        <v>52</v>
      </c>
      <c r="E46" s="38" t="s">
        <v>39</v>
      </c>
      <c r="F46" s="39">
        <v>1</v>
      </c>
      <c r="G46" s="39">
        <v>10</v>
      </c>
      <c r="H46" s="40" t="s">
        <v>35</v>
      </c>
      <c r="I46" s="41" t="s">
        <v>59</v>
      </c>
      <c r="J46" s="39">
        <v>10</v>
      </c>
      <c r="K46" s="42">
        <f t="shared" si="1"/>
        <v>100</v>
      </c>
      <c r="L46" s="42">
        <v>30</v>
      </c>
      <c r="M46" s="46">
        <v>0</v>
      </c>
      <c r="N46" s="46">
        <v>0</v>
      </c>
      <c r="O46" s="43"/>
      <c r="P46" s="44">
        <f>(L46*M46)+(J46*N46)</f>
        <v>0</v>
      </c>
    </row>
    <row r="47" spans="1:17" s="35" customFormat="1" x14ac:dyDescent="0.2">
      <c r="A47" s="36">
        <v>33</v>
      </c>
      <c r="B47" s="37" t="str">
        <f t="shared" si="4"/>
        <v>Wegtersweg 14Hengelo</v>
      </c>
      <c r="C47" s="38" t="s">
        <v>32</v>
      </c>
      <c r="D47" s="38" t="s">
        <v>52</v>
      </c>
      <c r="E47" s="38" t="s">
        <v>39</v>
      </c>
      <c r="F47" s="39">
        <v>1</v>
      </c>
      <c r="G47" s="39">
        <v>10</v>
      </c>
      <c r="H47" s="40" t="s">
        <v>35</v>
      </c>
      <c r="I47" s="41" t="s">
        <v>27</v>
      </c>
      <c r="J47" s="39">
        <v>10</v>
      </c>
      <c r="K47" s="42">
        <f t="shared" si="1"/>
        <v>100</v>
      </c>
      <c r="L47" s="42">
        <v>10</v>
      </c>
      <c r="M47" s="46">
        <v>0</v>
      </c>
      <c r="N47" s="46">
        <v>0</v>
      </c>
      <c r="O47" s="43"/>
      <c r="P47" s="44">
        <f t="shared" ref="P47:P56" si="9">(L47*M47)+(J47*N47)</f>
        <v>0</v>
      </c>
    </row>
    <row r="48" spans="1:17" s="35" customFormat="1" ht="25.5" x14ac:dyDescent="0.2">
      <c r="A48" s="36">
        <v>34</v>
      </c>
      <c r="B48" s="37" t="str">
        <f t="shared" si="4"/>
        <v>Wegtersweg 14Hengelo</v>
      </c>
      <c r="C48" s="38" t="s">
        <v>32</v>
      </c>
      <c r="D48" s="38" t="s">
        <v>52</v>
      </c>
      <c r="E48" s="48" t="s">
        <v>93</v>
      </c>
      <c r="F48" s="39">
        <v>1</v>
      </c>
      <c r="G48" s="52">
        <v>20</v>
      </c>
      <c r="H48" s="51" t="s">
        <v>35</v>
      </c>
      <c r="I48" s="41" t="s">
        <v>27</v>
      </c>
      <c r="J48" s="39">
        <v>10</v>
      </c>
      <c r="K48" s="42">
        <f t="shared" si="1"/>
        <v>200</v>
      </c>
      <c r="L48" s="42">
        <v>30</v>
      </c>
      <c r="M48" s="46">
        <v>0</v>
      </c>
      <c r="N48" s="46">
        <v>0</v>
      </c>
      <c r="O48" s="43"/>
      <c r="P48" s="44">
        <f t="shared" si="9"/>
        <v>0</v>
      </c>
    </row>
    <row r="49" spans="1:17" s="35" customFormat="1" x14ac:dyDescent="0.2">
      <c r="A49" s="36">
        <v>35</v>
      </c>
      <c r="B49" s="37" t="str">
        <f t="shared" si="4"/>
        <v>Deurningerstraat 250Hengelo</v>
      </c>
      <c r="C49" s="38" t="s">
        <v>32</v>
      </c>
      <c r="D49" s="38" t="s">
        <v>41</v>
      </c>
      <c r="E49" s="38" t="s">
        <v>39</v>
      </c>
      <c r="F49" s="39">
        <v>1</v>
      </c>
      <c r="G49" s="39">
        <v>10</v>
      </c>
      <c r="H49" s="40" t="s">
        <v>35</v>
      </c>
      <c r="I49" s="47" t="s">
        <v>53</v>
      </c>
      <c r="J49" s="39">
        <v>26</v>
      </c>
      <c r="K49" s="42">
        <f t="shared" si="1"/>
        <v>260</v>
      </c>
      <c r="L49" s="42">
        <v>80</v>
      </c>
      <c r="M49" s="46">
        <v>0</v>
      </c>
      <c r="N49" s="46">
        <v>0</v>
      </c>
      <c r="O49" s="43"/>
      <c r="P49" s="44">
        <f t="shared" si="9"/>
        <v>0</v>
      </c>
    </row>
    <row r="50" spans="1:17" s="35" customFormat="1" x14ac:dyDescent="0.2">
      <c r="A50" s="36">
        <v>36</v>
      </c>
      <c r="B50" s="37" t="str">
        <f t="shared" si="4"/>
        <v>Deurningerstraat 250Hengelo</v>
      </c>
      <c r="C50" s="38" t="s">
        <v>32</v>
      </c>
      <c r="D50" s="38" t="s">
        <v>41</v>
      </c>
      <c r="E50" s="38" t="s">
        <v>39</v>
      </c>
      <c r="F50" s="39">
        <v>1</v>
      </c>
      <c r="G50" s="39">
        <v>10</v>
      </c>
      <c r="H50" s="40" t="s">
        <v>35</v>
      </c>
      <c r="I50" s="48" t="s">
        <v>54</v>
      </c>
      <c r="J50" s="39">
        <v>26</v>
      </c>
      <c r="K50" s="42">
        <f t="shared" si="1"/>
        <v>260</v>
      </c>
      <c r="L50" s="42">
        <v>80</v>
      </c>
      <c r="M50" s="46">
        <v>0</v>
      </c>
      <c r="N50" s="46">
        <v>0</v>
      </c>
      <c r="O50" s="43"/>
      <c r="P50" s="44">
        <f t="shared" si="9"/>
        <v>0</v>
      </c>
    </row>
    <row r="51" spans="1:17" s="35" customFormat="1" x14ac:dyDescent="0.2">
      <c r="A51" s="36">
        <v>37</v>
      </c>
      <c r="B51" s="37" t="str">
        <f t="shared" si="4"/>
        <v>Deurningerstraat 250Hengelo</v>
      </c>
      <c r="C51" s="38" t="s">
        <v>32</v>
      </c>
      <c r="D51" s="38" t="s">
        <v>41</v>
      </c>
      <c r="E51" s="38" t="s">
        <v>39</v>
      </c>
      <c r="F51" s="39">
        <v>1</v>
      </c>
      <c r="G51" s="39">
        <v>20</v>
      </c>
      <c r="H51" s="40" t="s">
        <v>35</v>
      </c>
      <c r="I51" s="47" t="s">
        <v>55</v>
      </c>
      <c r="J51" s="39">
        <v>26</v>
      </c>
      <c r="K51" s="42">
        <f t="shared" si="1"/>
        <v>520</v>
      </c>
      <c r="L51" s="42">
        <v>165</v>
      </c>
      <c r="M51" s="46">
        <v>0</v>
      </c>
      <c r="N51" s="46">
        <v>0</v>
      </c>
      <c r="O51" s="43"/>
      <c r="P51" s="44">
        <f t="shared" si="9"/>
        <v>0</v>
      </c>
    </row>
    <row r="52" spans="1:17" s="35" customFormat="1" x14ac:dyDescent="0.2">
      <c r="A52" s="36">
        <v>38</v>
      </c>
      <c r="B52" s="37" t="str">
        <f t="shared" si="4"/>
        <v>Asveldweg 14Hengelo</v>
      </c>
      <c r="C52" s="38" t="s">
        <v>32</v>
      </c>
      <c r="D52" s="38" t="s">
        <v>42</v>
      </c>
      <c r="E52" s="38" t="s">
        <v>34</v>
      </c>
      <c r="F52" s="39">
        <v>1</v>
      </c>
      <c r="G52" s="39">
        <v>20</v>
      </c>
      <c r="H52" s="40" t="s">
        <v>35</v>
      </c>
      <c r="I52" s="48" t="s">
        <v>56</v>
      </c>
      <c r="J52" s="39">
        <v>12</v>
      </c>
      <c r="K52" s="42">
        <f t="shared" si="1"/>
        <v>240</v>
      </c>
      <c r="L52" s="42">
        <v>80</v>
      </c>
      <c r="M52" s="46">
        <v>0</v>
      </c>
      <c r="N52" s="46">
        <v>0</v>
      </c>
      <c r="O52" s="43"/>
      <c r="P52" s="44">
        <f t="shared" si="9"/>
        <v>0</v>
      </c>
    </row>
    <row r="53" spans="1:17" s="49" customFormat="1" ht="25.5" x14ac:dyDescent="0.2">
      <c r="A53" s="36">
        <v>39</v>
      </c>
      <c r="B53" s="37" t="str">
        <f t="shared" si="4"/>
        <v>Deurningerstraat 250Hengelo</v>
      </c>
      <c r="C53" s="38" t="s">
        <v>32</v>
      </c>
      <c r="D53" s="38" t="s">
        <v>41</v>
      </c>
      <c r="E53" s="48" t="s">
        <v>93</v>
      </c>
      <c r="F53" s="39">
        <v>1</v>
      </c>
      <c r="G53" s="52">
        <v>16</v>
      </c>
      <c r="H53" s="51" t="s">
        <v>35</v>
      </c>
      <c r="I53" s="41" t="s">
        <v>27</v>
      </c>
      <c r="J53" s="39">
        <v>52</v>
      </c>
      <c r="K53" s="42">
        <f t="shared" si="1"/>
        <v>832</v>
      </c>
      <c r="L53" s="42">
        <v>125</v>
      </c>
      <c r="M53" s="46">
        <v>0</v>
      </c>
      <c r="N53" s="46">
        <v>0</v>
      </c>
      <c r="O53" s="43"/>
      <c r="P53" s="44">
        <f t="shared" si="9"/>
        <v>0</v>
      </c>
      <c r="Q53" s="35"/>
    </row>
    <row r="54" spans="1:17" s="49" customFormat="1" x14ac:dyDescent="0.2">
      <c r="A54" s="36">
        <v>40</v>
      </c>
      <c r="B54" s="37" t="str">
        <f t="shared" si="4"/>
        <v>Deurningerstraat 250Hengelo</v>
      </c>
      <c r="C54" s="38" t="s">
        <v>32</v>
      </c>
      <c r="D54" s="38" t="s">
        <v>41</v>
      </c>
      <c r="E54" s="38" t="s">
        <v>65</v>
      </c>
      <c r="F54" s="39">
        <v>1</v>
      </c>
      <c r="G54" s="53">
        <v>14</v>
      </c>
      <c r="H54" s="51" t="s">
        <v>57</v>
      </c>
      <c r="I54" s="48" t="s">
        <v>58</v>
      </c>
      <c r="J54" s="39">
        <v>12</v>
      </c>
      <c r="K54" s="42">
        <f t="shared" si="1"/>
        <v>168</v>
      </c>
      <c r="L54" s="42">
        <v>25</v>
      </c>
      <c r="M54" s="46">
        <v>0</v>
      </c>
      <c r="N54" s="46">
        <v>0</v>
      </c>
      <c r="O54" s="43"/>
      <c r="P54" s="44">
        <f t="shared" si="9"/>
        <v>0</v>
      </c>
      <c r="Q54" s="35"/>
    </row>
    <row r="55" spans="1:17" s="35" customFormat="1" x14ac:dyDescent="0.2">
      <c r="A55" s="36">
        <v>41</v>
      </c>
      <c r="B55" s="37" t="str">
        <f t="shared" si="4"/>
        <v>Deurningerstraat 250Hengelo</v>
      </c>
      <c r="C55" s="38" t="s">
        <v>32</v>
      </c>
      <c r="D55" s="38" t="s">
        <v>41</v>
      </c>
      <c r="E55" s="38" t="s">
        <v>65</v>
      </c>
      <c r="F55" s="39">
        <v>1</v>
      </c>
      <c r="G55" s="53">
        <v>14</v>
      </c>
      <c r="H55" s="51" t="s">
        <v>57</v>
      </c>
      <c r="I55" s="48" t="s">
        <v>59</v>
      </c>
      <c r="J55" s="39">
        <v>2</v>
      </c>
      <c r="K55" s="42">
        <f t="shared" si="1"/>
        <v>28</v>
      </c>
      <c r="L55" s="42">
        <v>9</v>
      </c>
      <c r="M55" s="46">
        <v>0</v>
      </c>
      <c r="N55" s="46">
        <v>0</v>
      </c>
      <c r="O55" s="43"/>
      <c r="P55" s="44">
        <f t="shared" si="9"/>
        <v>0</v>
      </c>
    </row>
    <row r="56" spans="1:17" s="35" customFormat="1" x14ac:dyDescent="0.2">
      <c r="A56" s="36">
        <v>42</v>
      </c>
      <c r="B56" s="37" t="str">
        <f t="shared" si="4"/>
        <v>Deurningerstraat 250Hengelo</v>
      </c>
      <c r="C56" s="38" t="s">
        <v>32</v>
      </c>
      <c r="D56" s="38" t="s">
        <v>41</v>
      </c>
      <c r="E56" s="54" t="s">
        <v>65</v>
      </c>
      <c r="F56" s="39">
        <v>1</v>
      </c>
      <c r="G56" s="53">
        <v>6</v>
      </c>
      <c r="H56" s="51" t="s">
        <v>57</v>
      </c>
      <c r="I56" s="48" t="s">
        <v>56</v>
      </c>
      <c r="J56" s="39">
        <v>2</v>
      </c>
      <c r="K56" s="42">
        <f t="shared" si="1"/>
        <v>12</v>
      </c>
      <c r="L56" s="42">
        <v>4</v>
      </c>
      <c r="M56" s="46">
        <v>0</v>
      </c>
      <c r="N56" s="46">
        <v>0</v>
      </c>
      <c r="O56" s="43"/>
      <c r="P56" s="44">
        <f t="shared" si="9"/>
        <v>0</v>
      </c>
    </row>
    <row r="57" spans="1:17" s="35" customFormat="1" x14ac:dyDescent="0.2">
      <c r="A57" s="36">
        <v>43</v>
      </c>
      <c r="B57" s="37" t="str">
        <f t="shared" si="4"/>
        <v>Grondhuttenweg 1cBentelo</v>
      </c>
      <c r="C57" s="38" t="s">
        <v>23</v>
      </c>
      <c r="D57" s="38" t="s">
        <v>24</v>
      </c>
      <c r="E57" s="38" t="s">
        <v>39</v>
      </c>
      <c r="F57" s="39">
        <v>1</v>
      </c>
      <c r="G57" s="39">
        <v>6</v>
      </c>
      <c r="H57" s="40" t="s">
        <v>35</v>
      </c>
      <c r="I57" s="47" t="s">
        <v>60</v>
      </c>
      <c r="J57" s="39">
        <v>1</v>
      </c>
      <c r="K57" s="42">
        <f t="shared" si="1"/>
        <v>6</v>
      </c>
      <c r="L57" s="86" t="s">
        <v>88</v>
      </c>
      <c r="M57" s="43" t="s">
        <v>61</v>
      </c>
      <c r="N57" s="43"/>
      <c r="O57" s="43"/>
      <c r="P57" s="44"/>
    </row>
    <row r="58" spans="1:17" s="35" customFormat="1" x14ac:dyDescent="0.2">
      <c r="A58" s="36">
        <v>44</v>
      </c>
      <c r="B58" s="37" t="str">
        <f t="shared" si="4"/>
        <v>Grondhuttenweg 1cBentelo</v>
      </c>
      <c r="C58" s="38" t="s">
        <v>23</v>
      </c>
      <c r="D58" s="38" t="s">
        <v>24</v>
      </c>
      <c r="E58" s="38" t="s">
        <v>39</v>
      </c>
      <c r="F58" s="39">
        <v>1</v>
      </c>
      <c r="G58" s="39">
        <v>10</v>
      </c>
      <c r="H58" s="40" t="s">
        <v>35</v>
      </c>
      <c r="I58" s="41" t="s">
        <v>48</v>
      </c>
      <c r="J58" s="39">
        <v>3</v>
      </c>
      <c r="K58" s="42">
        <f t="shared" si="1"/>
        <v>30</v>
      </c>
      <c r="L58" s="42">
        <v>45</v>
      </c>
      <c r="M58" s="46">
        <v>0</v>
      </c>
      <c r="N58" s="43"/>
      <c r="O58" s="43"/>
      <c r="P58" s="44">
        <f>L58*M58</f>
        <v>0</v>
      </c>
    </row>
    <row r="59" spans="1:17" s="35" customFormat="1" x14ac:dyDescent="0.2">
      <c r="A59" s="36">
        <v>45</v>
      </c>
      <c r="B59" s="37" t="str">
        <f t="shared" si="4"/>
        <v>Burenweg 6Borne</v>
      </c>
      <c r="C59" s="38" t="s">
        <v>49</v>
      </c>
      <c r="D59" s="38" t="s">
        <v>50</v>
      </c>
      <c r="E59" s="38" t="s">
        <v>39</v>
      </c>
      <c r="F59" s="39">
        <v>1</v>
      </c>
      <c r="G59" s="39">
        <v>10</v>
      </c>
      <c r="H59" s="40" t="s">
        <v>35</v>
      </c>
      <c r="I59" s="41" t="s">
        <v>60</v>
      </c>
      <c r="J59" s="39">
        <v>2</v>
      </c>
      <c r="K59" s="42">
        <f t="shared" si="1"/>
        <v>20</v>
      </c>
      <c r="L59" s="86" t="s">
        <v>88</v>
      </c>
      <c r="M59" s="43" t="s">
        <v>61</v>
      </c>
      <c r="N59" s="43"/>
      <c r="O59" s="43"/>
      <c r="P59" s="44"/>
    </row>
    <row r="60" spans="1:17" s="35" customFormat="1" x14ac:dyDescent="0.2">
      <c r="A60" s="36">
        <v>46</v>
      </c>
      <c r="B60" s="37" t="str">
        <f t="shared" si="4"/>
        <v>Asveldweg 14Hengelo</v>
      </c>
      <c r="C60" s="38" t="s">
        <v>32</v>
      </c>
      <c r="D60" s="38" t="s">
        <v>42</v>
      </c>
      <c r="E60" s="38" t="s">
        <v>62</v>
      </c>
      <c r="F60" s="39">
        <v>1</v>
      </c>
      <c r="G60" s="39">
        <v>1000</v>
      </c>
      <c r="H60" s="55" t="s">
        <v>26</v>
      </c>
      <c r="I60" s="48" t="s">
        <v>63</v>
      </c>
      <c r="J60" s="39">
        <v>2</v>
      </c>
      <c r="K60" s="42">
        <f t="shared" si="1"/>
        <v>2000</v>
      </c>
      <c r="L60" s="86" t="s">
        <v>88</v>
      </c>
      <c r="M60" s="43" t="s">
        <v>61</v>
      </c>
      <c r="N60" s="43"/>
      <c r="O60" s="43"/>
      <c r="P60" s="44"/>
    </row>
    <row r="61" spans="1:17" s="35" customFormat="1" x14ac:dyDescent="0.2">
      <c r="A61" s="36">
        <v>47</v>
      </c>
      <c r="B61" s="37" t="str">
        <f t="shared" si="4"/>
        <v>Asveldweg 14Hengelo</v>
      </c>
      <c r="C61" s="38" t="s">
        <v>32</v>
      </c>
      <c r="D61" s="38" t="s">
        <v>42</v>
      </c>
      <c r="E61" s="38" t="s">
        <v>62</v>
      </c>
      <c r="F61" s="39">
        <v>1</v>
      </c>
      <c r="G61" s="39">
        <v>1000</v>
      </c>
      <c r="H61" s="55" t="s">
        <v>26</v>
      </c>
      <c r="I61" s="48" t="s">
        <v>64</v>
      </c>
      <c r="J61" s="39">
        <v>2</v>
      </c>
      <c r="K61" s="42">
        <f t="shared" si="1"/>
        <v>2000</v>
      </c>
      <c r="L61" s="86" t="s">
        <v>88</v>
      </c>
      <c r="M61" s="43" t="s">
        <v>61</v>
      </c>
      <c r="N61" s="43"/>
      <c r="O61" s="43"/>
      <c r="P61" s="44"/>
    </row>
    <row r="62" spans="1:17" s="35" customFormat="1" x14ac:dyDescent="0.2">
      <c r="A62" s="36">
        <v>48</v>
      </c>
      <c r="B62" s="37" t="str">
        <f t="shared" si="4"/>
        <v>Asveldweg 14Hengelo</v>
      </c>
      <c r="C62" s="38" t="s">
        <v>32</v>
      </c>
      <c r="D62" s="38" t="s">
        <v>42</v>
      </c>
      <c r="E62" s="38" t="s">
        <v>34</v>
      </c>
      <c r="F62" s="39">
        <v>1</v>
      </c>
      <c r="G62" s="39">
        <v>10</v>
      </c>
      <c r="H62" s="40" t="s">
        <v>35</v>
      </c>
      <c r="I62" s="48" t="s">
        <v>54</v>
      </c>
      <c r="J62" s="39">
        <v>12</v>
      </c>
      <c r="K62" s="42">
        <f t="shared" si="1"/>
        <v>120</v>
      </c>
      <c r="L62" s="42">
        <v>40</v>
      </c>
      <c r="M62" s="46">
        <v>0</v>
      </c>
      <c r="N62" s="43"/>
      <c r="O62" s="43"/>
      <c r="P62" s="44">
        <f>L62*M62</f>
        <v>0</v>
      </c>
    </row>
    <row r="63" spans="1:17" s="35" customFormat="1" x14ac:dyDescent="0.2">
      <c r="A63" s="36">
        <v>49</v>
      </c>
      <c r="B63" s="37" t="str">
        <f t="shared" si="4"/>
        <v>Asveldweg 14Hengelo</v>
      </c>
      <c r="C63" s="38" t="s">
        <v>32</v>
      </c>
      <c r="D63" s="38" t="s">
        <v>42</v>
      </c>
      <c r="E63" s="38" t="s">
        <v>65</v>
      </c>
      <c r="F63" s="39">
        <v>1</v>
      </c>
      <c r="G63" s="39">
        <v>40</v>
      </c>
      <c r="H63" s="40" t="s">
        <v>35</v>
      </c>
      <c r="I63" s="48" t="s">
        <v>48</v>
      </c>
      <c r="J63" s="39">
        <v>12</v>
      </c>
      <c r="K63" s="42">
        <f t="shared" si="1"/>
        <v>480</v>
      </c>
      <c r="L63" s="42">
        <v>720</v>
      </c>
      <c r="M63" s="46">
        <v>0</v>
      </c>
      <c r="N63" s="43"/>
      <c r="O63" s="43"/>
      <c r="P63" s="44">
        <f>L63*M63</f>
        <v>0</v>
      </c>
    </row>
    <row r="64" spans="1:17" s="35" customFormat="1" ht="38.25" x14ac:dyDescent="0.2">
      <c r="A64" s="36">
        <v>50</v>
      </c>
      <c r="B64" s="37" t="str">
        <f t="shared" si="4"/>
        <v>Deurningerstraat 250Hengelo</v>
      </c>
      <c r="C64" s="38" t="s">
        <v>32</v>
      </c>
      <c r="D64" s="38" t="s">
        <v>41</v>
      </c>
      <c r="E64" s="38" t="s">
        <v>39</v>
      </c>
      <c r="F64" s="39">
        <v>1</v>
      </c>
      <c r="G64" s="39">
        <v>30</v>
      </c>
      <c r="H64" s="40" t="s">
        <v>35</v>
      </c>
      <c r="I64" s="47" t="s">
        <v>43</v>
      </c>
      <c r="J64" s="56">
        <v>12</v>
      </c>
      <c r="K64" s="42">
        <f t="shared" si="1"/>
        <v>360</v>
      </c>
      <c r="L64" s="86" t="s">
        <v>88</v>
      </c>
      <c r="M64" s="43" t="s">
        <v>61</v>
      </c>
      <c r="N64" s="43"/>
      <c r="O64" s="43"/>
      <c r="P64" s="44"/>
    </row>
    <row r="65" spans="1:16" s="35" customFormat="1" x14ac:dyDescent="0.2">
      <c r="A65" s="36">
        <v>51</v>
      </c>
      <c r="B65" s="37" t="str">
        <f t="shared" si="4"/>
        <v>Deurningerstraat 250Hengelo</v>
      </c>
      <c r="C65" s="38" t="s">
        <v>32</v>
      </c>
      <c r="D65" s="38" t="s">
        <v>41</v>
      </c>
      <c r="E65" s="38" t="s">
        <v>39</v>
      </c>
      <c r="F65" s="39">
        <v>1</v>
      </c>
      <c r="G65" s="39">
        <v>10</v>
      </c>
      <c r="H65" s="40" t="s">
        <v>35</v>
      </c>
      <c r="I65" s="47" t="s">
        <v>48</v>
      </c>
      <c r="J65" s="56">
        <v>12</v>
      </c>
      <c r="K65" s="42">
        <f t="shared" si="1"/>
        <v>120</v>
      </c>
      <c r="L65" s="42">
        <v>180</v>
      </c>
      <c r="M65" s="46">
        <v>0</v>
      </c>
      <c r="N65" s="43"/>
      <c r="O65" s="43"/>
      <c r="P65" s="44">
        <f t="shared" ref="P65:P66" si="10">L65*M65</f>
        <v>0</v>
      </c>
    </row>
    <row r="66" spans="1:16" s="35" customFormat="1" ht="39.950000000000003" customHeight="1" x14ac:dyDescent="0.2">
      <c r="A66" s="36">
        <v>52</v>
      </c>
      <c r="B66" s="57" t="str">
        <f t="shared" si="4"/>
        <v>Werkgebied GildeborHof van Twente</v>
      </c>
      <c r="C66" s="38" t="s">
        <v>66</v>
      </c>
      <c r="D66" s="38" t="s">
        <v>67</v>
      </c>
      <c r="E66" s="38" t="s">
        <v>68</v>
      </c>
      <c r="F66" s="39">
        <v>1</v>
      </c>
      <c r="G66" s="53">
        <v>7</v>
      </c>
      <c r="H66" s="51" t="s">
        <v>57</v>
      </c>
      <c r="I66" s="48" t="s">
        <v>69</v>
      </c>
      <c r="J66" s="39">
        <v>12</v>
      </c>
      <c r="K66" s="42">
        <f t="shared" si="1"/>
        <v>84</v>
      </c>
      <c r="L66" s="42">
        <v>84</v>
      </c>
      <c r="M66" s="46">
        <v>0</v>
      </c>
      <c r="N66" s="43"/>
      <c r="O66" s="43"/>
      <c r="P66" s="44">
        <f t="shared" si="10"/>
        <v>0</v>
      </c>
    </row>
    <row r="67" spans="1:16" s="35" customFormat="1" ht="39" thickBot="1" x14ac:dyDescent="0.25">
      <c r="A67" s="58">
        <v>53</v>
      </c>
      <c r="B67" s="59" t="str">
        <f t="shared" si="4"/>
        <v>Schoolstraat 13AMarkelo</v>
      </c>
      <c r="C67" s="60" t="s">
        <v>45</v>
      </c>
      <c r="D67" s="60" t="s">
        <v>47</v>
      </c>
      <c r="E67" s="60" t="s">
        <v>34</v>
      </c>
      <c r="F67" s="61">
        <v>1</v>
      </c>
      <c r="G67" s="62">
        <v>6</v>
      </c>
      <c r="H67" s="63" t="s">
        <v>35</v>
      </c>
      <c r="I67" s="64" t="s">
        <v>43</v>
      </c>
      <c r="J67" s="61">
        <v>3</v>
      </c>
      <c r="K67" s="65">
        <f t="shared" si="1"/>
        <v>18</v>
      </c>
      <c r="L67" s="87" t="s">
        <v>88</v>
      </c>
      <c r="M67" s="66" t="s">
        <v>61</v>
      </c>
      <c r="N67" s="67">
        <v>0</v>
      </c>
      <c r="O67" s="67">
        <v>0</v>
      </c>
      <c r="P67" s="68">
        <f>SUM(J67*N67)+O67</f>
        <v>0</v>
      </c>
    </row>
    <row r="68" spans="1:16" s="77" customFormat="1" ht="19.5" x14ac:dyDescent="0.25">
      <c r="A68" s="69"/>
      <c r="B68" s="70"/>
      <c r="C68" s="71"/>
      <c r="D68" s="71"/>
      <c r="E68" s="71"/>
      <c r="F68" s="72"/>
      <c r="G68" s="73"/>
      <c r="H68" s="74"/>
      <c r="I68" s="75"/>
      <c r="J68" s="72"/>
      <c r="K68" s="92" t="s">
        <v>70</v>
      </c>
      <c r="L68" s="93"/>
      <c r="M68" s="94"/>
      <c r="N68" s="94"/>
      <c r="O68" s="94"/>
      <c r="P68" s="76">
        <f>SUM(P15:P67)</f>
        <v>0</v>
      </c>
    </row>
    <row r="69" spans="1:16" s="77" customFormat="1" x14ac:dyDescent="0.2">
      <c r="B69" s="78" t="s">
        <v>71</v>
      </c>
      <c r="C69" s="71"/>
      <c r="D69" s="71"/>
      <c r="E69" s="79" t="s">
        <v>72</v>
      </c>
      <c r="F69" s="69"/>
      <c r="G69" s="80"/>
      <c r="H69" s="81"/>
      <c r="I69" s="82"/>
      <c r="J69" s="69"/>
      <c r="P69" s="83"/>
    </row>
    <row r="70" spans="1:16" x14ac:dyDescent="0.2">
      <c r="B70" s="84" t="s">
        <v>73</v>
      </c>
      <c r="E70" s="79" t="s">
        <v>74</v>
      </c>
    </row>
    <row r="71" spans="1:16" x14ac:dyDescent="0.2">
      <c r="D71" s="85" t="s">
        <v>75</v>
      </c>
    </row>
    <row r="72" spans="1:16" x14ac:dyDescent="0.2">
      <c r="A72" s="88" t="s">
        <v>76</v>
      </c>
      <c r="B72" s="88"/>
      <c r="D72" s="85" t="s">
        <v>77</v>
      </c>
      <c r="E72" s="89" t="s">
        <v>78</v>
      </c>
      <c r="F72" s="89"/>
    </row>
    <row r="73" spans="1:16" x14ac:dyDescent="0.2">
      <c r="A73" s="3"/>
      <c r="D73" s="85" t="s">
        <v>51</v>
      </c>
      <c r="E73" s="89"/>
      <c r="F73" s="89"/>
    </row>
    <row r="74" spans="1:16" x14ac:dyDescent="0.2">
      <c r="A74" s="88" t="s">
        <v>79</v>
      </c>
      <c r="B74" s="88"/>
      <c r="E74" s="89" t="s">
        <v>78</v>
      </c>
      <c r="F74" s="89"/>
    </row>
    <row r="75" spans="1:16" x14ac:dyDescent="0.2">
      <c r="A75" s="3"/>
      <c r="E75" s="89"/>
      <c r="F75" s="89"/>
    </row>
    <row r="76" spans="1:16" x14ac:dyDescent="0.2">
      <c r="A76" s="88" t="s">
        <v>80</v>
      </c>
      <c r="B76" s="88"/>
      <c r="E76" s="89" t="s">
        <v>78</v>
      </c>
      <c r="F76" s="89"/>
    </row>
    <row r="77" spans="1:16" x14ac:dyDescent="0.2">
      <c r="A77" s="3"/>
      <c r="E77" s="89"/>
      <c r="F77" s="89"/>
    </row>
    <row r="78" spans="1:16" x14ac:dyDescent="0.2">
      <c r="A78" s="88" t="s">
        <v>81</v>
      </c>
      <c r="B78" s="88"/>
      <c r="E78" s="89" t="s">
        <v>78</v>
      </c>
      <c r="F78" s="89"/>
    </row>
    <row r="79" spans="1:16" ht="42.75" customHeight="1" x14ac:dyDescent="0.2">
      <c r="A79" s="3"/>
      <c r="E79" s="89"/>
      <c r="F79" s="89"/>
    </row>
    <row r="81" spans="1:1" x14ac:dyDescent="0.2">
      <c r="A81" t="s">
        <v>82</v>
      </c>
    </row>
  </sheetData>
  <sheetProtection selectLockedCells="1" selectUnlockedCells="1"/>
  <autoFilter ref="A14:P74"/>
  <mergeCells count="11">
    <mergeCell ref="A76:B76"/>
    <mergeCell ref="E76:F77"/>
    <mergeCell ref="A78:B78"/>
    <mergeCell ref="E78:F79"/>
    <mergeCell ref="B6:C6"/>
    <mergeCell ref="E11:M11"/>
    <mergeCell ref="K68:O68"/>
    <mergeCell ref="A72:B72"/>
    <mergeCell ref="E72:F73"/>
    <mergeCell ref="A74:B74"/>
    <mergeCell ref="E74:F75"/>
  </mergeCells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perceel 1</vt:lpstr>
      <vt:lpstr>'Inschrijfstaat perceel 1'!Afdruktitels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2024-04-17T10:14:25Z</dcterms:created>
  <dcterms:modified xsi:type="dcterms:W3CDTF">2024-05-22T20:35:20Z</dcterms:modified>
</cp:coreProperties>
</file>