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7"/>
  <workbookPr filterPrivacy="1" codeName="ThisWorkbook" autoCompressPictures="0"/>
  <xr:revisionPtr revIDLastSave="91" documentId="13_ncr:1_{524997CC-F451-FE48-AB89-F584D4DDEF55}" xr6:coauthVersionLast="47" xr6:coauthVersionMax="47" xr10:uidLastSave="{441B4A42-E9D9-E54A-8419-F992B7E92355}"/>
  <bookViews>
    <workbookView xWindow="35160" yWindow="500" windowWidth="37280" windowHeight="21060" activeTab="5" xr2:uid="{00000000-000D-0000-FFFF-FFFF00000000}"/>
  </bookViews>
  <sheets>
    <sheet name="Open vragen " sheetId="21" r:id="rId1"/>
    <sheet name="Beoordelaar 1" sheetId="7" r:id="rId2"/>
    <sheet name="Beoordelaar 2" sheetId="15" r:id="rId3"/>
    <sheet name="Beoordelaar 3" sheetId="16" r:id="rId4"/>
    <sheet name="Beoordelaar 4" sheetId="17" r:id="rId5"/>
    <sheet name="Consensus" sheetId="9" r:id="rId6"/>
    <sheet name="Eindscores" sheetId="23" r:id="rId7"/>
  </sheets>
  <definedNames>
    <definedName name="Score035">#REF!</definedName>
    <definedName name="Score0510">#REF!</definedName>
    <definedName name="Score12345">#REF!</definedName>
    <definedName name="Score135">#REF!</definedName>
    <definedName name="score15">#REF!</definedName>
    <definedName name="Score1510">#REF!</definedName>
  </definedNames>
  <calcPr calcId="191028"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9" l="1"/>
  <c r="D1" i="17"/>
  <c r="D1" i="16"/>
  <c r="D1" i="15"/>
  <c r="C2" i="23"/>
  <c r="E20" i="9"/>
  <c r="E14" i="9"/>
  <c r="E8" i="9"/>
  <c r="C3" i="23"/>
  <c r="C5" i="23"/>
  <c r="A3" i="23"/>
  <c r="B8" i="17"/>
  <c r="B7" i="17"/>
  <c r="B6" i="17"/>
  <c r="B5" i="17"/>
  <c r="B4" i="17"/>
  <c r="B3" i="17"/>
  <c r="B2" i="17"/>
  <c r="B8" i="16"/>
  <c r="B7" i="16"/>
  <c r="B6" i="16"/>
  <c r="B5" i="16"/>
  <c r="B4" i="16"/>
  <c r="B3" i="16"/>
  <c r="B2" i="16"/>
  <c r="B8" i="15"/>
  <c r="B7" i="15"/>
  <c r="B6" i="15"/>
  <c r="B5" i="15"/>
  <c r="B4" i="15"/>
  <c r="B3" i="15"/>
  <c r="B2" i="15"/>
  <c r="E18" i="9"/>
  <c r="E17" i="9"/>
  <c r="E16" i="9"/>
  <c r="E15" i="9"/>
  <c r="B15" i="9"/>
  <c r="B8" i="7"/>
  <c r="B7" i="7"/>
  <c r="C3" i="9"/>
  <c r="B2" i="7"/>
  <c r="B6" i="7"/>
  <c r="B5" i="7"/>
  <c r="B4" i="7"/>
  <c r="B3" i="7"/>
  <c r="B9" i="9"/>
  <c r="B3" i="9"/>
  <c r="C6" i="9"/>
  <c r="C18" i="9"/>
  <c r="C5" i="9"/>
  <c r="C17" i="9"/>
  <c r="C4" i="9"/>
  <c r="C16" i="9"/>
  <c r="C9" i="9"/>
  <c r="C15" i="9"/>
  <c r="C9" i="23"/>
  <c r="C12" i="9"/>
  <c r="C10" i="9"/>
  <c r="C11" i="9"/>
  <c r="E9" i="9"/>
  <c r="E12" i="9"/>
  <c r="E11" i="9"/>
  <c r="E10" i="9"/>
  <c r="E6" i="9"/>
  <c r="E5" i="9"/>
  <c r="E4" i="9"/>
  <c r="E3" i="9"/>
  <c r="E1" i="9"/>
</calcChain>
</file>

<file path=xl/sharedStrings.xml><?xml version="1.0" encoding="utf-8"?>
<sst xmlns="http://schemas.openxmlformats.org/spreadsheetml/2006/main" count="71" uniqueCount="35">
  <si>
    <t xml:space="preserve">7.1 A OPEN VRAGEN </t>
  </si>
  <si>
    <t>1. Plan van aanpak/ implementatie algemeen</t>
  </si>
  <si>
    <t>Zie kwaliteit</t>
  </si>
  <si>
    <t>2. Marktconforme prijsstelling</t>
  </si>
  <si>
    <t>Beoordelingscommissie hoeft dit niet te beoordelen.</t>
  </si>
  <si>
    <t>SCORE:</t>
  </si>
  <si>
    <t>Uitmuntend</t>
  </si>
  <si>
    <t>Goed</t>
  </si>
  <si>
    <t>Voldoende</t>
  </si>
  <si>
    <t>Matig</t>
  </si>
  <si>
    <t>Onvoldoende</t>
  </si>
  <si>
    <t>7.1 B Persoonlijke toelichting op schriftelijke beantwoording open vragen</t>
  </si>
  <si>
    <t xml:space="preserve">De inschrijver zal bij DeltionCollege haar beantwoording op de open vragen toelichten. Van de toelichting wordt verwacht dat Inschrijver zelf het initiatief neemt om de beantwoording van de open vragen, zoals Inschrijver deze heeft ingediend, toe te lichten, waarbij dezelfde volgorde zal worden gevolgd als de volgorde waarin de open vragen in dit document beschreven zijn. De beoordelaars kunnen aan Inschrijver tijdens deze toelichting verdiepingsvragen stellen, aan de hand van de beantwoording die bij de inschrijving is ingediend. </t>
  </si>
  <si>
    <t>De toelichting kan ertoe leiden dat de individuele beoordeling van de beoordelaar(s) op de beantwoording van de open vragen positief of negatief aangepast wordt. Na de toelichting en de eventuele aanpassingen op de individuele beoordelingen volgt een consensusoverleg, waarbij het beoordelingsteam in consensus tot een gemotiveerd eindoordeel per open vraag komt. Het consensusoverleg vindt na de toelichting en het interview in besloten kring plaats, de Inschrijver is hierbij niet aanwezig.</t>
  </si>
  <si>
    <t>Beoordelaar 1: &lt;&lt;&gt;&gt;</t>
  </si>
  <si>
    <t>Naam Inschrijver</t>
  </si>
  <si>
    <t>Score:</t>
  </si>
  <si>
    <t>SCORE</t>
  </si>
  <si>
    <t>&lt;MOTIVATIE&gt;</t>
  </si>
  <si>
    <t>Beoordelaar 2: &lt;&lt;&gt;&gt;</t>
  </si>
  <si>
    <t>Beoordelaar 3: &lt;&lt;&gt;&gt;</t>
  </si>
  <si>
    <t>Beoordelaar 4: &lt;&lt;&gt;&gt;</t>
  </si>
  <si>
    <t>Totaalwaardes</t>
  </si>
  <si>
    <t>Motivatie consensus:</t>
  </si>
  <si>
    <t>Consensus</t>
  </si>
  <si>
    <t>Totaal behaalde waarde open vragen:</t>
  </si>
  <si>
    <t>Totaalwaarde criterium kwaliteit</t>
  </si>
  <si>
    <t>Onderdeel</t>
  </si>
  <si>
    <t>OPEN VRAAG 4 (FORMULIER D)</t>
  </si>
  <si>
    <t>Totaal behaalde waarde criterium kwaliteit:</t>
  </si>
  <si>
    <t>Totaal behaalde waarde criterium prijs:</t>
  </si>
  <si>
    <t>FICTIEVE EINDWAARDE (prijs -/- kwaliteit):</t>
  </si>
  <si>
    <t>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open vragen scoort. Alle antwoorden van een Inschrijver dienen realistisch en uitvoerbaar te zijn en dienen bij de ingediende prijs op het prijzenblad te zijn inbegrepen, tenzij dit nadrukkelijk anders is vermeld in de vraagstelling. Een honorering van de antwoorden zal nimmer leiden tot een verplichte afname van datgene wat Inschrijver heeft ingediend. 
De maximaal te behalen waarden per item en per onderdeel treft Inschrijver aan in bijlage 10.</t>
  </si>
  <si>
    <t>3. Duurzaamheid</t>
  </si>
  <si>
    <t>4. Kortere levertijden promotioneel drukwerk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</si>
</sst>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_-;&quot;€&quot;\ #,##0.00\-"/>
    <numFmt numFmtId="165" formatCode="&quot;€&quot;\ #,##0_-"/>
    <numFmt numFmtId="166" formatCode="&quot;€&quot;\ #,##0.00"/>
  </numFmts>
  <fonts count="16"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b/>
      <sz val="10"/>
      <name val="Verdana"/>
      <family val="2"/>
    </font>
    <font>
      <sz val="10"/>
      <color theme="1"/>
      <name val="Calibri"/>
      <family val="2"/>
      <scheme val="minor"/>
    </font>
    <font>
      <b/>
      <sz val="10"/>
      <color theme="0"/>
      <name val="Verdana"/>
      <family val="2"/>
    </font>
    <font>
      <sz val="8"/>
      <name val="Calibri"/>
      <family val="2"/>
      <scheme val="minor"/>
    </font>
    <font>
      <sz val="9"/>
      <color theme="1"/>
      <name val="Verdana"/>
      <family val="2"/>
    </font>
  </fonts>
  <fills count="9">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top/>
      <bottom style="thin">
        <color auto="1"/>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77">
    <xf numFmtId="0" fontId="0" fillId="0" borderId="0" xfId="0"/>
    <xf numFmtId="0" fontId="2" fillId="0" borderId="0" xfId="0" applyFont="1"/>
    <xf numFmtId="0" fontId="1" fillId="0" borderId="0" xfId="0" applyFont="1"/>
    <xf numFmtId="165" fontId="2" fillId="0" borderId="0" xfId="0" applyNumberFormat="1" applyFont="1" applyAlignment="1">
      <alignment horizontal="center"/>
    </xf>
    <xf numFmtId="165" fontId="3" fillId="2" borderId="3" xfId="0" applyNumberFormat="1" applyFont="1" applyFill="1" applyBorder="1" applyAlignment="1">
      <alignment horizontal="center" vertical="center"/>
    </xf>
    <xf numFmtId="0" fontId="2" fillId="2" borderId="0" xfId="0" applyFont="1" applyFill="1"/>
    <xf numFmtId="165" fontId="3" fillId="2" borderId="4" xfId="0" applyNumberFormat="1" applyFont="1" applyFill="1" applyBorder="1" applyAlignment="1" applyProtection="1">
      <alignment horizontal="center" vertical="center"/>
      <protection locked="0"/>
    </xf>
    <xf numFmtId="0" fontId="3" fillId="2" borderId="6" xfId="0" applyFont="1" applyFill="1" applyBorder="1" applyAlignment="1">
      <alignment horizontal="left" vertical="center" indent="1"/>
    </xf>
    <xf numFmtId="0" fontId="2" fillId="2" borderId="6" xfId="0" applyFont="1" applyFill="1" applyBorder="1" applyAlignment="1">
      <alignment horizontal="left" vertical="center" wrapText="1" indent="1"/>
    </xf>
    <xf numFmtId="0" fontId="2" fillId="2" borderId="6" xfId="0" applyFont="1" applyFill="1" applyBorder="1"/>
    <xf numFmtId="0" fontId="4" fillId="2" borderId="6" xfId="0" applyFont="1" applyFill="1" applyBorder="1" applyAlignment="1">
      <alignment horizontal="left" vertical="center" indent="1"/>
    </xf>
    <xf numFmtId="0" fontId="12" fillId="0" borderId="0" xfId="0" applyFont="1"/>
    <xf numFmtId="0" fontId="1" fillId="4" borderId="1" xfId="0" applyFont="1" applyFill="1" applyBorder="1" applyAlignment="1">
      <alignment horizontal="right" vertical="center"/>
    </xf>
    <xf numFmtId="0" fontId="8" fillId="4" borderId="1" xfId="0" applyFont="1" applyFill="1" applyBorder="1" applyAlignment="1">
      <alignment horizontal="center" vertical="center" wrapText="1"/>
    </xf>
    <xf numFmtId="0" fontId="7" fillId="5" borderId="2" xfId="0" applyFont="1" applyFill="1" applyBorder="1" applyAlignment="1">
      <alignment vertical="center"/>
    </xf>
    <xf numFmtId="0" fontId="7" fillId="5" borderId="4" xfId="0" applyFont="1" applyFill="1" applyBorder="1" applyAlignment="1">
      <alignment horizontal="center" vertical="center"/>
    </xf>
    <xf numFmtId="0" fontId="7" fillId="5" borderId="4" xfId="0" applyFont="1" applyFill="1" applyBorder="1" applyAlignment="1">
      <alignment vertical="center"/>
    </xf>
    <xf numFmtId="0" fontId="8" fillId="5"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xf>
    <xf numFmtId="0" fontId="2" fillId="6" borderId="1" xfId="0" applyFont="1" applyFill="1" applyBorder="1" applyAlignment="1">
      <alignment horizontal="center" vertical="center"/>
    </xf>
    <xf numFmtId="164" fontId="2" fillId="7" borderId="1" xfId="0" applyNumberFormat="1" applyFont="1" applyFill="1" applyBorder="1" applyAlignment="1">
      <alignment horizontal="center" vertical="center" wrapText="1"/>
    </xf>
    <xf numFmtId="0" fontId="4" fillId="3" borderId="2" xfId="0" applyFont="1" applyFill="1" applyBorder="1" applyAlignment="1" applyProtection="1">
      <alignment horizontal="left" vertical="center" indent="1"/>
      <protection locked="0"/>
    </xf>
    <xf numFmtId="0" fontId="1" fillId="4" borderId="2" xfId="0" applyFont="1" applyFill="1" applyBorder="1" applyAlignment="1">
      <alignment horizontal="left" vertical="center" wrapText="1" indent="1"/>
    </xf>
    <xf numFmtId="0" fontId="2" fillId="5" borderId="8" xfId="0" applyFont="1" applyFill="1" applyBorder="1" applyAlignment="1">
      <alignment vertical="center" wrapText="1"/>
    </xf>
    <xf numFmtId="0" fontId="2" fillId="2" borderId="0" xfId="0" applyFont="1" applyFill="1" applyAlignment="1">
      <alignment horizontal="left" vertical="center" wrapText="1" indent="1"/>
    </xf>
    <xf numFmtId="0" fontId="2" fillId="7" borderId="1" xfId="0" applyFont="1" applyFill="1" applyBorder="1" applyAlignment="1">
      <alignment horizontal="left" vertical="center" wrapText="1"/>
    </xf>
    <xf numFmtId="0" fontId="2" fillId="3" borderId="4" xfId="0" applyFont="1" applyFill="1" applyBorder="1" applyAlignment="1">
      <alignment wrapText="1"/>
    </xf>
    <xf numFmtId="0" fontId="2" fillId="3" borderId="0" xfId="0" applyFont="1" applyFill="1"/>
    <xf numFmtId="0" fontId="2" fillId="3" borderId="4" xfId="0" applyFont="1" applyFill="1" applyBorder="1"/>
    <xf numFmtId="0" fontId="0" fillId="0" borderId="0" xfId="0" applyAlignment="1">
      <alignment wrapText="1"/>
    </xf>
    <xf numFmtId="0" fontId="0" fillId="3" borderId="1" xfId="0" applyFill="1" applyBorder="1" applyAlignment="1">
      <alignment wrapText="1"/>
    </xf>
    <xf numFmtId="0" fontId="2" fillId="0" borderId="0" xfId="0" applyFont="1" applyAlignment="1">
      <alignment horizontal="left" vertical="center" wrapText="1"/>
    </xf>
    <xf numFmtId="0" fontId="3" fillId="5" borderId="7" xfId="0" applyFont="1" applyFill="1" applyBorder="1" applyAlignment="1">
      <alignment horizontal="left" vertical="center" wrapText="1"/>
    </xf>
    <xf numFmtId="0" fontId="3" fillId="5" borderId="8" xfId="0" applyFont="1" applyFill="1" applyBorder="1" applyAlignment="1">
      <alignment vertical="center" wrapText="1"/>
    </xf>
    <xf numFmtId="0" fontId="15" fillId="2" borderId="0" xfId="0" applyFont="1" applyFill="1" applyAlignment="1">
      <alignment horizontal="center" vertical="center" wrapText="1"/>
    </xf>
    <xf numFmtId="0" fontId="2" fillId="5" borderId="10" xfId="0" applyFont="1" applyFill="1" applyBorder="1" applyAlignment="1">
      <alignment vertical="center" wrapText="1"/>
    </xf>
    <xf numFmtId="0" fontId="0" fillId="3" borderId="0" xfId="0" applyFill="1" applyAlignment="1">
      <alignment horizontal="center" wrapText="1"/>
    </xf>
    <xf numFmtId="0" fontId="3" fillId="5" borderId="2" xfId="0" applyFont="1" applyFill="1" applyBorder="1" applyAlignment="1">
      <alignment vertical="center"/>
    </xf>
    <xf numFmtId="0" fontId="13" fillId="0" borderId="6" xfId="0" applyFont="1" applyBorder="1" applyAlignment="1">
      <alignment horizontal="left" vertical="center" indent="1"/>
    </xf>
    <xf numFmtId="0" fontId="13" fillId="5" borderId="3" xfId="0" applyFont="1" applyFill="1" applyBorder="1" applyAlignment="1">
      <alignment vertical="center"/>
    </xf>
    <xf numFmtId="0" fontId="3"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 fillId="6" borderId="1" xfId="0" applyFont="1" applyFill="1" applyBorder="1" applyAlignment="1">
      <alignment vertical="center" wrapText="1"/>
    </xf>
    <xf numFmtId="166" fontId="3" fillId="6" borderId="7" xfId="0" applyNumberFormat="1" applyFont="1" applyFill="1" applyBorder="1" applyAlignment="1">
      <alignment horizontal="center" vertical="center" wrapText="1"/>
    </xf>
    <xf numFmtId="0" fontId="12" fillId="0" borderId="0" xfId="0" applyFont="1" applyAlignment="1">
      <alignment wrapText="1"/>
    </xf>
    <xf numFmtId="166" fontId="3" fillId="6" borderId="1" xfId="0" applyNumberFormat="1" applyFont="1" applyFill="1" applyBorder="1" applyAlignment="1">
      <alignment horizontal="center" vertical="center" wrapText="1"/>
    </xf>
    <xf numFmtId="0" fontId="3" fillId="4" borderId="1" xfId="0" applyFont="1" applyFill="1" applyBorder="1" applyAlignment="1">
      <alignment horizontal="right" vertical="center"/>
    </xf>
    <xf numFmtId="166" fontId="3" fillId="4" borderId="1" xfId="0" applyNumberFormat="1" applyFont="1" applyFill="1" applyBorder="1" applyAlignment="1">
      <alignment horizontal="center" vertical="center"/>
    </xf>
    <xf numFmtId="0" fontId="3" fillId="6" borderId="1" xfId="0" applyFont="1" applyFill="1" applyBorder="1" applyAlignment="1">
      <alignment horizontal="right" vertical="center"/>
    </xf>
    <xf numFmtId="166" fontId="3" fillId="6" borderId="1" xfId="0" applyNumberFormat="1" applyFont="1" applyFill="1" applyBorder="1" applyAlignment="1" applyProtection="1">
      <alignment horizontal="center" vertical="center"/>
      <protection locked="0"/>
    </xf>
    <xf numFmtId="0" fontId="3" fillId="8" borderId="1" xfId="0" applyFont="1" applyFill="1" applyBorder="1" applyAlignment="1">
      <alignment horizontal="left" vertical="center"/>
    </xf>
    <xf numFmtId="166" fontId="3" fillId="8"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165" fontId="3" fillId="7" borderId="4" xfId="0" applyNumberFormat="1" applyFont="1" applyFill="1" applyBorder="1" applyAlignment="1" applyProtection="1">
      <alignment horizontal="center" vertical="center" wrapText="1"/>
      <protection locked="0"/>
    </xf>
    <xf numFmtId="165" fontId="3" fillId="7" borderId="3" xfId="0" applyNumberFormat="1" applyFont="1" applyFill="1" applyBorder="1" applyAlignment="1" applyProtection="1">
      <alignment horizontal="center" vertical="center" wrapText="1"/>
      <protection locked="0"/>
    </xf>
    <xf numFmtId="165" fontId="4" fillId="3" borderId="4"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4" borderId="4"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xf>
    <xf numFmtId="0" fontId="0" fillId="3" borderId="7" xfId="0" applyFill="1" applyBorder="1" applyAlignment="1">
      <alignment horizontal="center" wrapText="1"/>
    </xf>
    <xf numFmtId="0" fontId="0" fillId="3" borderId="6" xfId="0" applyFill="1" applyBorder="1" applyAlignment="1">
      <alignment horizontal="center" wrapText="1"/>
    </xf>
    <xf numFmtId="0" fontId="0" fillId="3" borderId="8" xfId="0" applyFill="1" applyBorder="1" applyAlignment="1">
      <alignment horizontal="center" wrapText="1"/>
    </xf>
    <xf numFmtId="0" fontId="4" fillId="3" borderId="5" xfId="0" applyFont="1" applyFill="1" applyBorder="1" applyAlignment="1">
      <alignment horizontal="center" vertical="center"/>
    </xf>
    <xf numFmtId="0" fontId="4" fillId="3" borderId="9" xfId="0" applyFont="1" applyFill="1" applyBorder="1" applyAlignment="1">
      <alignment horizontal="center" vertical="center"/>
    </xf>
    <xf numFmtId="164" fontId="2" fillId="7" borderId="1" xfId="0" applyNumberFormat="1" applyFont="1" applyFill="1" applyBorder="1" applyAlignment="1" applyProtection="1">
      <alignment horizontal="center" vertical="center" wrapText="1"/>
      <protection locked="0"/>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2" fillId="6" borderId="7" xfId="0" applyFont="1" applyFill="1" applyBorder="1" applyAlignment="1">
      <alignment horizontal="left" vertical="center" wrapText="1"/>
    </xf>
    <xf numFmtId="0" fontId="2" fillId="6" borderId="6" xfId="0" applyFont="1" applyFill="1" applyBorder="1" applyAlignment="1">
      <alignment horizontal="left" vertical="center" wrapText="1"/>
    </xf>
    <xf numFmtId="0" fontId="9" fillId="4" borderId="1" xfId="0" applyFont="1" applyFill="1" applyBorder="1" applyAlignment="1">
      <alignment horizontal="right" vertical="center" wrapText="1"/>
    </xf>
    <xf numFmtId="0" fontId="10" fillId="3" borderId="1" xfId="0" applyFont="1" applyFill="1" applyBorder="1" applyAlignment="1">
      <alignment horizontal="right" vertical="center" wrapText="1"/>
    </xf>
    <xf numFmtId="166" fontId="11" fillId="4" borderId="2" xfId="0" applyNumberFormat="1" applyFont="1" applyFill="1" applyBorder="1" applyAlignment="1">
      <alignment horizontal="center" vertical="center" wrapText="1"/>
    </xf>
    <xf numFmtId="166" fontId="11" fillId="4" borderId="3" xfId="0" applyNumberFormat="1" applyFont="1" applyFill="1" applyBorder="1" applyAlignment="1">
      <alignment horizontal="center" vertical="center" wrapText="1"/>
    </xf>
  </cellXfs>
  <cellStyles count="57">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39" builtinId="8" hidden="1"/>
    <cellStyle name="Hyperlink" xfId="41" builtinId="8" hidden="1"/>
    <cellStyle name="Hyperlink" xfId="45" builtinId="8" hidden="1"/>
    <cellStyle name="Hyperlink" xfId="47" builtinId="8" hidden="1"/>
    <cellStyle name="Hyperlink" xfId="49" builtinId="8" hidden="1"/>
    <cellStyle name="Hyperlink" xfId="53" builtinId="8" hidden="1"/>
    <cellStyle name="Hyperlink" xfId="55" builtinId="8" hidden="1"/>
    <cellStyle name="Hyperlink" xfId="51" builtinId="8" hidden="1"/>
    <cellStyle name="Hyperlink" xfId="43"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7" builtinId="8" hidden="1"/>
    <cellStyle name="Hyperlink" xfId="7" builtinId="8" hidden="1"/>
    <cellStyle name="Hyperlink" xfId="9" builtinId="8" hidden="1"/>
    <cellStyle name="Hyperlink" xfId="13" builtinId="8" hidden="1"/>
    <cellStyle name="Hyperlink" xfId="15" builtinId="8" hidden="1"/>
    <cellStyle name="Hyperlink" xfId="11" builtinId="8" hidden="1"/>
    <cellStyle name="Hyperlink" xfId="3" builtinId="8" hidden="1"/>
    <cellStyle name="Hyperlink" xfId="5" builtinId="8" hidden="1"/>
    <cellStyle name="Hyperlink" xfId="1"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C20"/>
  <sheetViews>
    <sheetView showGridLines="0" topLeftCell="A6" zoomScale="120" zoomScaleNormal="120" workbookViewId="0">
      <selection activeCell="A12" sqref="A12"/>
    </sheetView>
  </sheetViews>
  <sheetFormatPr baseColWidth="10" defaultColWidth="11.5" defaultRowHeight="15" x14ac:dyDescent="0.2"/>
  <cols>
    <col min="1" max="1" width="100.83203125" customWidth="1"/>
  </cols>
  <sheetData>
    <row r="1" spans="1:3" ht="30" customHeight="1" x14ac:dyDescent="0.2">
      <c r="A1" s="56" t="s">
        <v>0</v>
      </c>
    </row>
    <row r="2" spans="1:3" ht="126" x14ac:dyDescent="0.2">
      <c r="A2" s="54" t="s">
        <v>32</v>
      </c>
    </row>
    <row r="3" spans="1:3" ht="35" customHeight="1" x14ac:dyDescent="0.2">
      <c r="A3" s="55" t="s">
        <v>1</v>
      </c>
      <c r="B3" s="34"/>
      <c r="C3" s="34"/>
    </row>
    <row r="4" spans="1:3" ht="183" customHeight="1" x14ac:dyDescent="0.2">
      <c r="A4" s="52" t="s">
        <v>2</v>
      </c>
    </row>
    <row r="5" spans="1:3" ht="35" customHeight="1" x14ac:dyDescent="0.2">
      <c r="A5" s="55" t="s">
        <v>3</v>
      </c>
    </row>
    <row r="6" spans="1:3" ht="141" customHeight="1" x14ac:dyDescent="0.2">
      <c r="A6" s="52" t="s">
        <v>2</v>
      </c>
    </row>
    <row r="7" spans="1:3" ht="35" customHeight="1" x14ac:dyDescent="0.2">
      <c r="A7" s="55" t="s">
        <v>33</v>
      </c>
    </row>
    <row r="8" spans="1:3" ht="141" customHeight="1" x14ac:dyDescent="0.2">
      <c r="A8" s="52" t="s">
        <v>2</v>
      </c>
    </row>
    <row r="9" spans="1:3" ht="35" customHeight="1" x14ac:dyDescent="0.2">
      <c r="A9" s="55" t="s">
        <v>34</v>
      </c>
    </row>
    <row r="10" spans="1:3" ht="108" customHeight="1" x14ac:dyDescent="0.2">
      <c r="A10" s="52" t="s">
        <v>4</v>
      </c>
    </row>
    <row r="11" spans="1:3" ht="21" customHeight="1" x14ac:dyDescent="0.2">
      <c r="A11" s="32" t="s">
        <v>5</v>
      </c>
      <c r="B11" s="1"/>
    </row>
    <row r="12" spans="1:3" ht="23" customHeight="1" x14ac:dyDescent="0.2">
      <c r="A12" s="25" t="s">
        <v>6</v>
      </c>
      <c r="B12" s="1"/>
    </row>
    <row r="13" spans="1:3" ht="23" customHeight="1" x14ac:dyDescent="0.2">
      <c r="A13" s="25" t="s">
        <v>7</v>
      </c>
      <c r="B13" s="1"/>
    </row>
    <row r="14" spans="1:3" ht="23" customHeight="1" x14ac:dyDescent="0.2">
      <c r="A14" s="25" t="s">
        <v>8</v>
      </c>
      <c r="B14" s="1"/>
    </row>
    <row r="15" spans="1:3" ht="23" customHeight="1" x14ac:dyDescent="0.2">
      <c r="A15" s="25" t="s">
        <v>9</v>
      </c>
      <c r="B15" s="1"/>
    </row>
    <row r="16" spans="1:3" ht="23" customHeight="1" x14ac:dyDescent="0.2">
      <c r="A16" s="25" t="s">
        <v>10</v>
      </c>
      <c r="B16" s="1"/>
    </row>
    <row r="17" spans="1:2" ht="15" customHeight="1" x14ac:dyDescent="0.2">
      <c r="A17" s="31"/>
      <c r="B17" s="1"/>
    </row>
    <row r="18" spans="1:2" ht="30" customHeight="1" x14ac:dyDescent="0.2">
      <c r="A18" s="53" t="s">
        <v>11</v>
      </c>
    </row>
    <row r="19" spans="1:2" ht="84" x14ac:dyDescent="0.2">
      <c r="A19" s="54" t="s">
        <v>12</v>
      </c>
    </row>
    <row r="20" spans="1:2" ht="70" x14ac:dyDescent="0.2">
      <c r="A20" s="25" t="s">
        <v>13</v>
      </c>
    </row>
  </sheetData>
  <sheetProtection algorithmName="SHA-512" hashValue="bwt1FYFGh6CFWKLhF1Wso6Cnx54TpGsOTiNTHw7rt0xnxgweZ7zXbeYIr9RLEub7h8dz982rTU+L1ENxZhCpBQ==" saltValue="s5swIzzwFWAFoJp1mDhmXg==" spinCount="100000" sheet="1" objects="1" scenarios="1"/>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F9"/>
  <sheetViews>
    <sheetView showGridLines="0" zoomScaleNormal="100" zoomScalePageLayoutView="85" workbookViewId="0">
      <pane ySplit="1" topLeftCell="A2" activePane="bottomLeft" state="frozen"/>
      <selection pane="bottomLeft" activeCell="D1" sqref="D1:E1"/>
    </sheetView>
  </sheetViews>
  <sheetFormatPr baseColWidth="10" defaultColWidth="8.83203125" defaultRowHeight="13" x14ac:dyDescent="0.15"/>
  <cols>
    <col min="1" max="1" width="30.83203125" style="1" customWidth="1"/>
    <col min="2" max="2" width="120.83203125" style="1" customWidth="1"/>
    <col min="3" max="3" width="2.83203125" style="5" customWidth="1"/>
    <col min="4" max="4" width="30.83203125" style="3" customWidth="1"/>
    <col min="5" max="5" width="3.83203125" style="3" customWidth="1"/>
    <col min="6" max="6" width="11.6640625" style="1" bestFit="1" customWidth="1"/>
    <col min="7" max="16384" width="8.83203125" style="1"/>
  </cols>
  <sheetData>
    <row r="1" spans="1:6" ht="50" customHeight="1" x14ac:dyDescent="0.2">
      <c r="A1" s="27"/>
      <c r="B1" s="21" t="s">
        <v>14</v>
      </c>
      <c r="C1" s="10"/>
      <c r="D1" s="59" t="s">
        <v>15</v>
      </c>
      <c r="E1" s="60"/>
      <c r="F1" s="2"/>
    </row>
    <row r="2" spans="1:6" ht="40" customHeight="1" x14ac:dyDescent="0.15">
      <c r="A2" s="27"/>
      <c r="B2" s="22" t="str">
        <f>'Open vragen '!$A$1</f>
        <v xml:space="preserve">7.1 A OPEN VRAGEN </v>
      </c>
      <c r="C2" s="7"/>
      <c r="D2" s="61" t="s">
        <v>16</v>
      </c>
      <c r="E2" s="62"/>
    </row>
    <row r="3" spans="1:6" ht="20" customHeight="1" x14ac:dyDescent="0.15">
      <c r="A3" s="27"/>
      <c r="B3" s="33" t="str">
        <f>'Open vragen '!$A$3</f>
        <v>1. Plan van aanpak/ implementatie algemeen</v>
      </c>
      <c r="C3" s="8"/>
      <c r="D3" s="6" t="s">
        <v>17</v>
      </c>
      <c r="E3" s="4"/>
    </row>
    <row r="4" spans="1:6" ht="200" customHeight="1" x14ac:dyDescent="0.15">
      <c r="A4" s="27"/>
      <c r="B4" s="23" t="str">
        <f>'Open vragen '!$A$4</f>
        <v>Zie kwaliteit</v>
      </c>
      <c r="C4" s="8"/>
      <c r="D4" s="57" t="s">
        <v>18</v>
      </c>
      <c r="E4" s="58"/>
    </row>
    <row r="5" spans="1:6" ht="20" customHeight="1" x14ac:dyDescent="0.15">
      <c r="A5" s="27"/>
      <c r="B5" s="33" t="str">
        <f>'Open vragen '!$A$5</f>
        <v>2. Marktconforme prijsstelling</v>
      </c>
      <c r="C5" s="8"/>
      <c r="D5" s="6" t="s">
        <v>17</v>
      </c>
      <c r="E5" s="4"/>
    </row>
    <row r="6" spans="1:6" ht="200" customHeight="1" x14ac:dyDescent="0.15">
      <c r="A6" s="27"/>
      <c r="B6" s="23" t="str">
        <f>'Open vragen '!$A$6</f>
        <v>Zie kwaliteit</v>
      </c>
      <c r="C6" s="8"/>
      <c r="D6" s="57" t="s">
        <v>18</v>
      </c>
      <c r="E6" s="58"/>
    </row>
    <row r="7" spans="1:6" ht="20" customHeight="1" x14ac:dyDescent="0.15">
      <c r="A7" s="27"/>
      <c r="B7" s="33" t="str">
        <f>'Open vragen '!A7</f>
        <v>3. Duurzaamheid</v>
      </c>
      <c r="C7" s="8"/>
      <c r="D7" s="6" t="s">
        <v>17</v>
      </c>
      <c r="E7" s="4"/>
    </row>
    <row r="8" spans="1:6" ht="200" customHeight="1" x14ac:dyDescent="0.15">
      <c r="A8" s="27"/>
      <c r="B8" s="35" t="str">
        <f>'Open vragen '!A8</f>
        <v>Zie kwaliteit</v>
      </c>
      <c r="C8" s="8"/>
      <c r="D8" s="57" t="s">
        <v>18</v>
      </c>
      <c r="E8" s="58"/>
    </row>
    <row r="9" spans="1:6" ht="20" customHeight="1" x14ac:dyDescent="0.15">
      <c r="A9" s="27"/>
      <c r="B9" s="28"/>
      <c r="C9" s="9"/>
      <c r="D9" s="26"/>
      <c r="E9" s="26"/>
    </row>
  </sheetData>
  <sheetProtection algorithmName="SHA-512" hashValue="8zw2PI/TA4YZjGXIgTkubKedEs70y27+1sRUKJj2pspnxGrXtQDJ8Nxejm/sIAODYU9coegrNaFow1iwmK6HZA==" saltValue="LQlTqDlPcEzl0vkd8AFVZg==" spinCount="100000" sheet="1" objects="1" scenarios="1"/>
  <mergeCells count="5">
    <mergeCell ref="D4:E4"/>
    <mergeCell ref="D6:E6"/>
    <mergeCell ref="D1:E1"/>
    <mergeCell ref="D2:E2"/>
    <mergeCell ref="D8:E8"/>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DB823762-01FE-B247-818A-EFFEA80765BA}">
          <x14:formula1>
            <xm:f>'Open vragen '!$A$11:$A$16</xm:f>
          </x14:formula1>
          <xm:sqref>D3 D5 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
  <sheetViews>
    <sheetView showGridLines="0" zoomScale="90" zoomScaleNormal="90" zoomScalePageLayoutView="85" workbookViewId="0">
      <pane ySplit="1" topLeftCell="A2" activePane="bottomLeft" state="frozen"/>
      <selection pane="bottomLeft" activeCell="D2" sqref="D2:E2"/>
    </sheetView>
  </sheetViews>
  <sheetFormatPr baseColWidth="10" defaultColWidth="8.83203125" defaultRowHeight="13" x14ac:dyDescent="0.15"/>
  <cols>
    <col min="1" max="1" width="30.83203125" style="1" customWidth="1"/>
    <col min="2" max="2" width="120.83203125" style="1" customWidth="1"/>
    <col min="3" max="3" width="2.83203125" style="5" customWidth="1"/>
    <col min="4" max="4" width="30.83203125" style="3" customWidth="1"/>
    <col min="5" max="5" width="3.83203125" style="3" customWidth="1"/>
    <col min="6" max="6" width="11.6640625" style="1" bestFit="1" customWidth="1"/>
    <col min="7" max="16384" width="8.83203125" style="1"/>
  </cols>
  <sheetData>
    <row r="1" spans="1:6" ht="50" customHeight="1" x14ac:dyDescent="0.2">
      <c r="A1" s="27"/>
      <c r="B1" s="21" t="s">
        <v>19</v>
      </c>
      <c r="C1" s="10"/>
      <c r="D1" s="59" t="str">
        <f>'Beoordelaar 1'!D1</f>
        <v>Naam Inschrijver</v>
      </c>
      <c r="E1" s="60"/>
      <c r="F1" s="2"/>
    </row>
    <row r="2" spans="1:6" ht="40" customHeight="1" x14ac:dyDescent="0.15">
      <c r="A2" s="27"/>
      <c r="B2" s="22" t="str">
        <f>'Open vragen '!$A$1</f>
        <v xml:space="preserve">7.1 A OPEN VRAGEN </v>
      </c>
      <c r="C2" s="7"/>
      <c r="D2" s="61" t="s">
        <v>16</v>
      </c>
      <c r="E2" s="62"/>
    </row>
    <row r="3" spans="1:6" ht="20" customHeight="1" x14ac:dyDescent="0.15">
      <c r="A3" s="27"/>
      <c r="B3" s="33" t="str">
        <f>'Open vragen '!$A$3</f>
        <v>1. Plan van aanpak/ implementatie algemeen</v>
      </c>
      <c r="C3" s="8"/>
      <c r="D3" s="6" t="s">
        <v>17</v>
      </c>
      <c r="E3" s="4"/>
    </row>
    <row r="4" spans="1:6" ht="200" customHeight="1" x14ac:dyDescent="0.15">
      <c r="A4" s="27"/>
      <c r="B4" s="23" t="str">
        <f>'Open vragen '!$A$4</f>
        <v>Zie kwaliteit</v>
      </c>
      <c r="C4" s="8"/>
      <c r="D4" s="57" t="s">
        <v>18</v>
      </c>
      <c r="E4" s="58"/>
    </row>
    <row r="5" spans="1:6" ht="20" customHeight="1" x14ac:dyDescent="0.15">
      <c r="A5" s="27"/>
      <c r="B5" s="33" t="str">
        <f>'Open vragen '!$A$5</f>
        <v>2. Marktconforme prijsstelling</v>
      </c>
      <c r="C5" s="8"/>
      <c r="D5" s="6" t="s">
        <v>17</v>
      </c>
      <c r="E5" s="4"/>
    </row>
    <row r="6" spans="1:6" ht="200" customHeight="1" x14ac:dyDescent="0.15">
      <c r="A6" s="27"/>
      <c r="B6" s="23" t="str">
        <f>'Open vragen '!$A$6</f>
        <v>Zie kwaliteit</v>
      </c>
      <c r="C6" s="8"/>
      <c r="D6" s="57" t="s">
        <v>18</v>
      </c>
      <c r="E6" s="58"/>
    </row>
    <row r="7" spans="1:6" ht="20" customHeight="1" x14ac:dyDescent="0.15">
      <c r="A7" s="27"/>
      <c r="B7" s="33" t="str">
        <f>'Open vragen '!A7</f>
        <v>3. Duurzaamheid</v>
      </c>
      <c r="C7" s="8"/>
      <c r="D7" s="6" t="s">
        <v>17</v>
      </c>
      <c r="E7" s="4"/>
    </row>
    <row r="8" spans="1:6" ht="200" customHeight="1" x14ac:dyDescent="0.15">
      <c r="A8" s="27"/>
      <c r="B8" s="35" t="str">
        <f>'Open vragen '!A8</f>
        <v>Zie kwaliteit</v>
      </c>
      <c r="C8" s="8"/>
      <c r="D8" s="57" t="s">
        <v>18</v>
      </c>
      <c r="E8" s="58"/>
    </row>
    <row r="9" spans="1:6" ht="20" customHeight="1" x14ac:dyDescent="0.15">
      <c r="A9" s="27"/>
      <c r="B9" s="28"/>
      <c r="C9" s="9"/>
      <c r="D9" s="26"/>
      <c r="E9" s="26"/>
    </row>
  </sheetData>
  <sheetProtection algorithmName="SHA-512" hashValue="tIifmZku2cBZ5d7zyjJwZVnY/0y94koTseMqoRMnsbnBx8pz1iBkaLhP8LczlWgRSsgFf6TvWcK95IMOIUMX7w==" saltValue="P6Z/bm6XWZ+7uTJ6UURcrw==" spinCount="100000" sheet="1" objects="1" scenarios="1"/>
  <mergeCells count="5">
    <mergeCell ref="D1:E1"/>
    <mergeCell ref="D2:E2"/>
    <mergeCell ref="D4:E4"/>
    <mergeCell ref="D8:E8"/>
    <mergeCell ref="D6:E6"/>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626F49BC-05C3-BD49-A13D-B2D615586758}">
          <x14:formula1>
            <xm:f>'Open vragen '!$A$11:$A$16</xm:f>
          </x14:formula1>
          <xm:sqref>D3 D5 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9"/>
  <sheetViews>
    <sheetView showGridLines="0" zoomScale="90" zoomScaleNormal="90" zoomScalePageLayoutView="85" workbookViewId="0">
      <pane ySplit="1" topLeftCell="A2" activePane="bottomLeft" state="frozen"/>
      <selection pane="bottomLeft" activeCell="D2" sqref="D2:E2"/>
    </sheetView>
  </sheetViews>
  <sheetFormatPr baseColWidth="10" defaultColWidth="8.83203125" defaultRowHeight="13" x14ac:dyDescent="0.15"/>
  <cols>
    <col min="1" max="1" width="30.83203125" style="1" customWidth="1"/>
    <col min="2" max="2" width="120.83203125" style="1" customWidth="1"/>
    <col min="3" max="3" width="2.83203125" style="5" customWidth="1"/>
    <col min="4" max="4" width="30.83203125" style="3" customWidth="1"/>
    <col min="5" max="5" width="3.83203125" style="3" customWidth="1"/>
    <col min="6" max="6" width="11.6640625" style="1" bestFit="1" customWidth="1"/>
    <col min="7" max="16384" width="8.83203125" style="1"/>
  </cols>
  <sheetData>
    <row r="1" spans="1:6" ht="50" customHeight="1" x14ac:dyDescent="0.2">
      <c r="A1" s="27"/>
      <c r="B1" s="21" t="s">
        <v>20</v>
      </c>
      <c r="C1" s="10"/>
      <c r="D1" s="59" t="str">
        <f>'Beoordelaar 1'!D1</f>
        <v>Naam Inschrijver</v>
      </c>
      <c r="E1" s="60"/>
      <c r="F1" s="2"/>
    </row>
    <row r="2" spans="1:6" ht="40" customHeight="1" x14ac:dyDescent="0.15">
      <c r="A2" s="27"/>
      <c r="B2" s="22" t="str">
        <f>'Open vragen '!$A$1</f>
        <v xml:space="preserve">7.1 A OPEN VRAGEN </v>
      </c>
      <c r="C2" s="7"/>
      <c r="D2" s="61" t="s">
        <v>16</v>
      </c>
      <c r="E2" s="62"/>
    </row>
    <row r="3" spans="1:6" ht="20" customHeight="1" x14ac:dyDescent="0.15">
      <c r="A3" s="27"/>
      <c r="B3" s="33" t="str">
        <f>'Open vragen '!$A$3</f>
        <v>1. Plan van aanpak/ implementatie algemeen</v>
      </c>
      <c r="C3" s="8"/>
      <c r="D3" s="6" t="s">
        <v>17</v>
      </c>
      <c r="E3" s="4"/>
    </row>
    <row r="4" spans="1:6" ht="200" customHeight="1" x14ac:dyDescent="0.15">
      <c r="A4" s="27"/>
      <c r="B4" s="23" t="str">
        <f>'Open vragen '!$A$4</f>
        <v>Zie kwaliteit</v>
      </c>
      <c r="C4" s="8"/>
      <c r="D4" s="57" t="s">
        <v>18</v>
      </c>
      <c r="E4" s="58"/>
    </row>
    <row r="5" spans="1:6" ht="20" customHeight="1" x14ac:dyDescent="0.15">
      <c r="A5" s="27"/>
      <c r="B5" s="33" t="str">
        <f>'Open vragen '!$A$5</f>
        <v>2. Marktconforme prijsstelling</v>
      </c>
      <c r="C5" s="8"/>
      <c r="D5" s="6" t="s">
        <v>17</v>
      </c>
      <c r="E5" s="4"/>
    </row>
    <row r="6" spans="1:6" ht="200" customHeight="1" x14ac:dyDescent="0.15">
      <c r="A6" s="27"/>
      <c r="B6" s="23" t="str">
        <f>'Open vragen '!$A$6</f>
        <v>Zie kwaliteit</v>
      </c>
      <c r="C6" s="8"/>
      <c r="D6" s="57" t="s">
        <v>18</v>
      </c>
      <c r="E6" s="58"/>
    </row>
    <row r="7" spans="1:6" ht="20" customHeight="1" x14ac:dyDescent="0.15">
      <c r="A7" s="27"/>
      <c r="B7" s="33" t="str">
        <f>'Open vragen '!A7</f>
        <v>3. Duurzaamheid</v>
      </c>
      <c r="C7" s="8"/>
      <c r="D7" s="6" t="s">
        <v>17</v>
      </c>
      <c r="E7" s="4"/>
    </row>
    <row r="8" spans="1:6" ht="200" customHeight="1" x14ac:dyDescent="0.15">
      <c r="A8" s="27"/>
      <c r="B8" s="35" t="str">
        <f>'Open vragen '!A8</f>
        <v>Zie kwaliteit</v>
      </c>
      <c r="C8" s="8"/>
      <c r="D8" s="57" t="s">
        <v>18</v>
      </c>
      <c r="E8" s="58"/>
    </row>
    <row r="9" spans="1:6" ht="20" customHeight="1" x14ac:dyDescent="0.15">
      <c r="A9" s="27"/>
      <c r="B9" s="28"/>
      <c r="C9" s="9"/>
      <c r="D9" s="26"/>
      <c r="E9" s="26"/>
    </row>
  </sheetData>
  <sheetProtection algorithmName="SHA-512" hashValue="ZsBWjq6itQP9OTHBDYjMT29rjOxyu6uzT2EJ2INasqE9kccnmINxzN19muTseCZEulSD4xYaH89eoAUC2E09LA==" saltValue="4JjADA9YNVUHd7NRiubXRA==" spinCount="100000" sheet="1" objects="1" scenarios="1"/>
  <mergeCells count="5">
    <mergeCell ref="D1:E1"/>
    <mergeCell ref="D6:E6"/>
    <mergeCell ref="D8:E8"/>
    <mergeCell ref="D2:E2"/>
    <mergeCell ref="D4:E4"/>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1044727D-2741-2C4F-890C-AAB7F658E335}">
          <x14:formula1>
            <xm:f>'Open vragen '!$A$11:$A$16</xm:f>
          </x14:formula1>
          <xm:sqref>D3 D5 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0CD3-EEF1-254E-87A6-8462D5A52AEC}">
  <dimension ref="A1:F9"/>
  <sheetViews>
    <sheetView showGridLines="0" zoomScale="90" zoomScaleNormal="90" workbookViewId="0">
      <pane ySplit="1" topLeftCell="A2" activePane="bottomLeft" state="frozen"/>
      <selection pane="bottomLeft" activeCell="D2" sqref="D2:E2"/>
    </sheetView>
  </sheetViews>
  <sheetFormatPr baseColWidth="10" defaultColWidth="8.83203125" defaultRowHeight="13" x14ac:dyDescent="0.15"/>
  <cols>
    <col min="1" max="1" width="30.83203125" style="1" customWidth="1"/>
    <col min="2" max="2" width="120.83203125" style="1" customWidth="1"/>
    <col min="3" max="3" width="2.83203125" style="5" customWidth="1"/>
    <col min="4" max="4" width="30.83203125" style="3" customWidth="1"/>
    <col min="5" max="5" width="3.83203125" style="3" customWidth="1"/>
    <col min="6" max="6" width="11.6640625" style="1" bestFit="1" customWidth="1"/>
    <col min="7" max="16384" width="8.83203125" style="1"/>
  </cols>
  <sheetData>
    <row r="1" spans="1:6" ht="50" customHeight="1" x14ac:dyDescent="0.2">
      <c r="A1" s="27"/>
      <c r="B1" s="21" t="s">
        <v>21</v>
      </c>
      <c r="C1" s="10"/>
      <c r="D1" s="59" t="str">
        <f>'Beoordelaar 1'!D1</f>
        <v>Naam Inschrijver</v>
      </c>
      <c r="E1" s="60"/>
      <c r="F1" s="2"/>
    </row>
    <row r="2" spans="1:6" ht="40" customHeight="1" x14ac:dyDescent="0.15">
      <c r="A2" s="27"/>
      <c r="B2" s="22" t="str">
        <f>'Open vragen '!$A$1</f>
        <v xml:space="preserve">7.1 A OPEN VRAGEN </v>
      </c>
      <c r="C2" s="7"/>
      <c r="D2" s="61" t="s">
        <v>16</v>
      </c>
      <c r="E2" s="62"/>
    </row>
    <row r="3" spans="1:6" ht="20" customHeight="1" x14ac:dyDescent="0.15">
      <c r="A3" s="27"/>
      <c r="B3" s="33" t="str">
        <f>'Open vragen '!$A$3</f>
        <v>1. Plan van aanpak/ implementatie algemeen</v>
      </c>
      <c r="C3" s="8"/>
      <c r="D3" s="6" t="s">
        <v>17</v>
      </c>
      <c r="E3" s="4"/>
    </row>
    <row r="4" spans="1:6" ht="200" customHeight="1" x14ac:dyDescent="0.15">
      <c r="A4" s="27"/>
      <c r="B4" s="23" t="str">
        <f>'Open vragen '!$A$4</f>
        <v>Zie kwaliteit</v>
      </c>
      <c r="C4" s="8"/>
      <c r="D4" s="57" t="s">
        <v>18</v>
      </c>
      <c r="E4" s="58"/>
    </row>
    <row r="5" spans="1:6" ht="20" customHeight="1" x14ac:dyDescent="0.15">
      <c r="A5" s="27"/>
      <c r="B5" s="33" t="str">
        <f>'Open vragen '!$A$5</f>
        <v>2. Marktconforme prijsstelling</v>
      </c>
      <c r="C5" s="8"/>
      <c r="D5" s="6" t="s">
        <v>17</v>
      </c>
      <c r="E5" s="4"/>
    </row>
    <row r="6" spans="1:6" ht="200" customHeight="1" x14ac:dyDescent="0.15">
      <c r="A6" s="27"/>
      <c r="B6" s="23" t="str">
        <f>'Open vragen '!$A$6</f>
        <v>Zie kwaliteit</v>
      </c>
      <c r="C6" s="8"/>
      <c r="D6" s="57" t="s">
        <v>18</v>
      </c>
      <c r="E6" s="58"/>
    </row>
    <row r="7" spans="1:6" ht="20" customHeight="1" x14ac:dyDescent="0.15">
      <c r="A7" s="27"/>
      <c r="B7" s="33" t="str">
        <f>'Open vragen '!A7</f>
        <v>3. Duurzaamheid</v>
      </c>
      <c r="C7" s="8"/>
      <c r="D7" s="6" t="s">
        <v>17</v>
      </c>
      <c r="E7" s="4"/>
    </row>
    <row r="8" spans="1:6" ht="200" customHeight="1" x14ac:dyDescent="0.15">
      <c r="A8" s="27"/>
      <c r="B8" s="35" t="str">
        <f>'Open vragen '!A8</f>
        <v>Zie kwaliteit</v>
      </c>
      <c r="C8" s="8"/>
      <c r="D8" s="57" t="s">
        <v>18</v>
      </c>
      <c r="E8" s="58"/>
    </row>
    <row r="9" spans="1:6" ht="20" customHeight="1" x14ac:dyDescent="0.15">
      <c r="A9" s="27"/>
      <c r="B9" s="28"/>
      <c r="C9" s="9"/>
      <c r="D9" s="26"/>
      <c r="E9" s="26"/>
    </row>
  </sheetData>
  <sheetProtection algorithmName="SHA-512" hashValue="tTOeazZTpwntk6d/B7YvA5AOh3xPx2uCglIUAVBydwmaPug1XVcwk+4JsryowaVjvAmt/D4Mq0NSqrJKSWxwsA==" saltValue="kzVic4y6D6KItaizWBfqmA==" spinCount="100000" sheet="1" objects="1" scenarios="1"/>
  <mergeCells count="5">
    <mergeCell ref="D8:E8"/>
    <mergeCell ref="D1:E1"/>
    <mergeCell ref="D2:E2"/>
    <mergeCell ref="D4:E4"/>
    <mergeCell ref="D6:E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DF578D74-4658-8B4E-AE37-A703E9D6CA9E}">
          <x14:formula1>
            <xm:f>'Open vragen '!$A$11:$A$16</xm:f>
          </x14:formula1>
          <xm:sqref>D3 D5 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F23"/>
  <sheetViews>
    <sheetView showGridLines="0" tabSelected="1" zoomScaleNormal="100" workbookViewId="0">
      <pane ySplit="1" topLeftCell="A2" activePane="bottomLeft" state="frozen"/>
      <selection pane="bottomLeft" activeCell="E23" sqref="E23"/>
    </sheetView>
  </sheetViews>
  <sheetFormatPr baseColWidth="10" defaultColWidth="8.83203125" defaultRowHeight="15" x14ac:dyDescent="0.2"/>
  <cols>
    <col min="1" max="1" width="30.83203125" style="29" customWidth="1"/>
    <col min="2" max="2" width="60.83203125" customWidth="1"/>
    <col min="3" max="3" width="30.83203125" customWidth="1"/>
    <col min="4" max="4" width="2.83203125" style="5" customWidth="1"/>
    <col min="5" max="6" width="28.83203125" customWidth="1"/>
  </cols>
  <sheetData>
    <row r="1" spans="1:6" ht="40" customHeight="1" x14ac:dyDescent="0.2">
      <c r="A1" s="63"/>
      <c r="B1" s="69" t="s">
        <v>22</v>
      </c>
      <c r="C1" s="70"/>
      <c r="D1" s="10"/>
      <c r="E1" s="66" t="str">
        <f>'Beoordelaar 1'!D1</f>
        <v>Naam Inschrijver</v>
      </c>
      <c r="F1" s="67"/>
    </row>
    <row r="2" spans="1:6" ht="20" customHeight="1" x14ac:dyDescent="0.2">
      <c r="A2" s="64"/>
      <c r="B2" s="14" t="s">
        <v>22</v>
      </c>
      <c r="C2" s="16"/>
      <c r="D2" s="7"/>
      <c r="E2" s="15"/>
      <c r="F2" s="18" t="s">
        <v>23</v>
      </c>
    </row>
    <row r="3" spans="1:6" ht="35" customHeight="1" x14ac:dyDescent="0.2">
      <c r="A3" s="64"/>
      <c r="B3" s="71" t="str">
        <f>'Open vragen '!A3</f>
        <v>1. Plan van aanpak/ implementatie algemeen</v>
      </c>
      <c r="C3" s="19" t="str">
        <f>'Beoordelaar 1'!B1</f>
        <v>Beoordelaar 1: &lt;&lt;&gt;&gt;</v>
      </c>
      <c r="D3" s="8"/>
      <c r="E3" s="20" t="str">
        <f>'Beoordelaar 1'!D3</f>
        <v>SCORE</v>
      </c>
      <c r="F3" s="68" t="s">
        <v>18</v>
      </c>
    </row>
    <row r="4" spans="1:6" ht="35" customHeight="1" x14ac:dyDescent="0.2">
      <c r="A4" s="64"/>
      <c r="B4" s="72"/>
      <c r="C4" s="19" t="str">
        <f>'Beoordelaar 2'!B1</f>
        <v>Beoordelaar 2: &lt;&lt;&gt;&gt;</v>
      </c>
      <c r="D4" s="8"/>
      <c r="E4" s="20" t="str">
        <f>'Beoordelaar 2'!D3</f>
        <v>SCORE</v>
      </c>
      <c r="F4" s="68"/>
    </row>
    <row r="5" spans="1:6" ht="35" customHeight="1" x14ac:dyDescent="0.2">
      <c r="A5" s="64"/>
      <c r="B5" s="72"/>
      <c r="C5" s="19" t="str">
        <f>'Beoordelaar 3'!B1</f>
        <v>Beoordelaar 3: &lt;&lt;&gt;&gt;</v>
      </c>
      <c r="D5" s="8"/>
      <c r="E5" s="20" t="str">
        <f>'Beoordelaar 3'!D3</f>
        <v>SCORE</v>
      </c>
      <c r="F5" s="68"/>
    </row>
    <row r="6" spans="1:6" ht="35" customHeight="1" x14ac:dyDescent="0.2">
      <c r="A6" s="64"/>
      <c r="B6" s="72"/>
      <c r="C6" s="19" t="str">
        <f>'Beoordelaar 4'!B1</f>
        <v>Beoordelaar 4: &lt;&lt;&gt;&gt;</v>
      </c>
      <c r="D6" s="8"/>
      <c r="E6" s="20" t="str">
        <f>'Beoordelaar 4'!D3</f>
        <v>SCORE</v>
      </c>
      <c r="F6" s="68"/>
    </row>
    <row r="7" spans="1:6" ht="35" customHeight="1" x14ac:dyDescent="0.2">
      <c r="A7" s="64"/>
      <c r="B7" s="73" t="s">
        <v>24</v>
      </c>
      <c r="C7" s="73"/>
      <c r="D7" s="8"/>
      <c r="E7" s="17" t="s">
        <v>5</v>
      </c>
      <c r="F7" s="68"/>
    </row>
    <row r="8" spans="1:6" ht="35" customHeight="1" x14ac:dyDescent="0.2">
      <c r="A8" s="64"/>
      <c r="B8" s="74"/>
      <c r="C8" s="74"/>
      <c r="D8" s="8"/>
      <c r="E8" s="13" t="str">
        <f>IF(E7="Uitmuntend","€ 10.000",IF(E7="Goed","€ 5.000",IF(E7="Voldoende","€ 0",IF(E7="Matig","-€ 15.000",IF(E7="Onvoldoende","knock out"," ")))))</f>
        <v xml:space="preserve"> </v>
      </c>
      <c r="F8" s="68"/>
    </row>
    <row r="9" spans="1:6" ht="35" customHeight="1" x14ac:dyDescent="0.2">
      <c r="A9" s="64"/>
      <c r="B9" s="71" t="str">
        <f>'Open vragen '!A5</f>
        <v>2. Marktconforme prijsstelling</v>
      </c>
      <c r="C9" s="19" t="str">
        <f>$C$3</f>
        <v>Beoordelaar 1: &lt;&lt;&gt;&gt;</v>
      </c>
      <c r="D9" s="8"/>
      <c r="E9" s="20" t="str">
        <f>'Beoordelaar 1'!D5</f>
        <v>SCORE</v>
      </c>
      <c r="F9" s="68" t="s">
        <v>18</v>
      </c>
    </row>
    <row r="10" spans="1:6" ht="35" customHeight="1" x14ac:dyDescent="0.2">
      <c r="A10" s="64"/>
      <c r="B10" s="72"/>
      <c r="C10" s="19" t="str">
        <f>$C$4</f>
        <v>Beoordelaar 2: &lt;&lt;&gt;&gt;</v>
      </c>
      <c r="D10" s="8"/>
      <c r="E10" s="20" t="str">
        <f>'Beoordelaar 2'!D5</f>
        <v>SCORE</v>
      </c>
      <c r="F10" s="68"/>
    </row>
    <row r="11" spans="1:6" ht="35" customHeight="1" x14ac:dyDescent="0.2">
      <c r="A11" s="64"/>
      <c r="B11" s="72"/>
      <c r="C11" s="19" t="str">
        <f>$C$5</f>
        <v>Beoordelaar 3: &lt;&lt;&gt;&gt;</v>
      </c>
      <c r="D11" s="8"/>
      <c r="E11" s="20" t="str">
        <f>'Beoordelaar 3'!D5</f>
        <v>SCORE</v>
      </c>
      <c r="F11" s="68"/>
    </row>
    <row r="12" spans="1:6" ht="35" customHeight="1" x14ac:dyDescent="0.2">
      <c r="A12" s="64"/>
      <c r="B12" s="72"/>
      <c r="C12" s="19" t="str">
        <f>$C$6</f>
        <v>Beoordelaar 4: &lt;&lt;&gt;&gt;</v>
      </c>
      <c r="D12" s="8"/>
      <c r="E12" s="20" t="str">
        <f>'Beoordelaar 4'!D5</f>
        <v>SCORE</v>
      </c>
      <c r="F12" s="68"/>
    </row>
    <row r="13" spans="1:6" ht="35" customHeight="1" x14ac:dyDescent="0.2">
      <c r="A13" s="64"/>
      <c r="B13" s="73" t="s">
        <v>24</v>
      </c>
      <c r="C13" s="73"/>
      <c r="D13" s="8"/>
      <c r="E13" s="17" t="s">
        <v>5</v>
      </c>
      <c r="F13" s="68"/>
    </row>
    <row r="14" spans="1:6" ht="34" customHeight="1" x14ac:dyDescent="0.2">
      <c r="A14" s="65"/>
      <c r="B14" s="74"/>
      <c r="C14" s="74"/>
      <c r="D14" s="8"/>
      <c r="E14" s="13" t="str">
        <f>IF(E13="Uitmuntend","€ 16.000",IF(E13="Goed","€ 8.000",IF(E13="Voldoende","€ 0",IF(E13="Matig","-€ 24.000",IF(E13="Onvoldoende","knock out"," ")))))</f>
        <v xml:space="preserve"> </v>
      </c>
      <c r="F14" s="68"/>
    </row>
    <row r="15" spans="1:6" ht="35" customHeight="1" x14ac:dyDescent="0.2">
      <c r="A15" s="36"/>
      <c r="B15" s="71" t="str">
        <f>'Open vragen '!A7</f>
        <v>3. Duurzaamheid</v>
      </c>
      <c r="C15" s="19" t="str">
        <f>$C$3</f>
        <v>Beoordelaar 1: &lt;&lt;&gt;&gt;</v>
      </c>
      <c r="D15" s="8"/>
      <c r="E15" s="20" t="str">
        <f>'Beoordelaar 1'!D7</f>
        <v>SCORE</v>
      </c>
      <c r="F15" s="68" t="s">
        <v>18</v>
      </c>
    </row>
    <row r="16" spans="1:6" ht="35" customHeight="1" x14ac:dyDescent="0.2">
      <c r="A16" s="36"/>
      <c r="B16" s="72"/>
      <c r="C16" s="19" t="str">
        <f>$C$4</f>
        <v>Beoordelaar 2: &lt;&lt;&gt;&gt;</v>
      </c>
      <c r="D16" s="8"/>
      <c r="E16" s="20" t="str">
        <f>'Beoordelaar 2'!D7</f>
        <v>SCORE</v>
      </c>
      <c r="F16" s="68"/>
    </row>
    <row r="17" spans="1:6" ht="35" customHeight="1" x14ac:dyDescent="0.2">
      <c r="A17" s="36"/>
      <c r="B17" s="72"/>
      <c r="C17" s="19" t="str">
        <f>$C$5</f>
        <v>Beoordelaar 3: &lt;&lt;&gt;&gt;</v>
      </c>
      <c r="D17" s="8"/>
      <c r="E17" s="20" t="str">
        <f>'Beoordelaar 3'!D7</f>
        <v>SCORE</v>
      </c>
      <c r="F17" s="68"/>
    </row>
    <row r="18" spans="1:6" ht="35" customHeight="1" x14ac:dyDescent="0.2">
      <c r="A18" s="36"/>
      <c r="B18" s="72"/>
      <c r="C18" s="19" t="str">
        <f>$C$6</f>
        <v>Beoordelaar 4: &lt;&lt;&gt;&gt;</v>
      </c>
      <c r="D18" s="8"/>
      <c r="E18" s="20" t="str">
        <f>'Beoordelaar 4'!D7</f>
        <v>SCORE</v>
      </c>
      <c r="F18" s="68"/>
    </row>
    <row r="19" spans="1:6" ht="35" customHeight="1" x14ac:dyDescent="0.2">
      <c r="A19" s="36"/>
      <c r="B19" s="73" t="s">
        <v>24</v>
      </c>
      <c r="C19" s="73"/>
      <c r="D19" s="8"/>
      <c r="E19" s="17" t="s">
        <v>5</v>
      </c>
      <c r="F19" s="68"/>
    </row>
    <row r="20" spans="1:6" ht="34" customHeight="1" x14ac:dyDescent="0.2">
      <c r="A20" s="36"/>
      <c r="B20" s="74"/>
      <c r="C20" s="74"/>
      <c r="D20" s="8"/>
      <c r="E20" s="13" t="str">
        <f>IF(E19="Uitmuntend","€ 14.000",IF(E19="Goed","€ 7.000",IF(E19="Voldoende","€ 0",IF(E19="Matig","-€ 21.000",IF(E19="Onvoldoende","knock out"," ")))))</f>
        <v xml:space="preserve"> </v>
      </c>
      <c r="F20" s="68"/>
    </row>
    <row r="21" spans="1:6" ht="10" customHeight="1" x14ac:dyDescent="0.2">
      <c r="D21"/>
    </row>
    <row r="22" spans="1:6" ht="30" customHeight="1" x14ac:dyDescent="0.2">
      <c r="A22" s="30"/>
      <c r="B22" s="12"/>
      <c r="C22" s="12" t="s">
        <v>25</v>
      </c>
      <c r="D22" s="24"/>
      <c r="E22" s="75" t="e">
        <f>E8+E14+E20</f>
        <v>#VALUE!</v>
      </c>
      <c r="F22" s="76"/>
    </row>
    <row r="23" spans="1:6" ht="10" customHeight="1" x14ac:dyDescent="0.2">
      <c r="B23" s="11"/>
      <c r="C23" s="11"/>
      <c r="D23" s="11"/>
      <c r="E23" s="11"/>
      <c r="F23" s="11"/>
    </row>
  </sheetData>
  <sheetProtection algorithmName="SHA-512" hashValue="H6wto4ec0jPi9UDMv3fdquwobfMoXUQg6QI7RFXiqmbg3vwPbqtr349h/viXw/KUe3pe8v6cI7TKgJ6FyZJ+Fw==" saltValue="oDcoNTvT7vgR+V4XY5ChYw==" spinCount="100000" sheet="1" objects="1" scenarios="1"/>
  <mergeCells count="16">
    <mergeCell ref="E22:F22"/>
    <mergeCell ref="B13:C13"/>
    <mergeCell ref="B14:C14"/>
    <mergeCell ref="F9:F14"/>
    <mergeCell ref="B9:B12"/>
    <mergeCell ref="B15:B18"/>
    <mergeCell ref="F15:F20"/>
    <mergeCell ref="B19:C19"/>
    <mergeCell ref="B20:C20"/>
    <mergeCell ref="A1:A14"/>
    <mergeCell ref="E1:F1"/>
    <mergeCell ref="F3:F8"/>
    <mergeCell ref="B1:C1"/>
    <mergeCell ref="B3:B6"/>
    <mergeCell ref="B7:C7"/>
    <mergeCell ref="B8:C8"/>
  </mergeCell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4C1150EF-AE24-B34B-BB57-D938A17960EF}">
          <x14:formula1>
            <xm:f>'Open vragen '!$A$11:$A$16</xm:f>
          </x14:formula1>
          <xm:sqref>E7 E13 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C664D-0328-8543-A68E-19F44B24B7FC}">
  <dimension ref="A1:C9"/>
  <sheetViews>
    <sheetView showGridLines="0" zoomScale="110" zoomScaleNormal="110" workbookViewId="0">
      <selection activeCell="C2" sqref="C2"/>
    </sheetView>
  </sheetViews>
  <sheetFormatPr baseColWidth="10" defaultColWidth="11.5" defaultRowHeight="15" x14ac:dyDescent="0.2"/>
  <cols>
    <col min="1" max="1" width="53.83203125" customWidth="1"/>
    <col min="2" max="2" width="4.33203125" customWidth="1"/>
    <col min="3" max="3" width="25.1640625" customWidth="1"/>
  </cols>
  <sheetData>
    <row r="1" spans="1:3" s="11" customFormat="1" ht="31" customHeight="1" x14ac:dyDescent="0.2">
      <c r="A1" s="37" t="s">
        <v>26</v>
      </c>
      <c r="B1" s="38"/>
      <c r="C1" s="39"/>
    </row>
    <row r="2" spans="1:3" s="11" customFormat="1" ht="37" customHeight="1" x14ac:dyDescent="0.2">
      <c r="A2" s="40" t="s">
        <v>27</v>
      </c>
      <c r="B2" s="38"/>
      <c r="C2" s="41" t="str">
        <f>'Beoordelaar 1'!D1</f>
        <v>Naam Inschrijver</v>
      </c>
    </row>
    <row r="3" spans="1:3" s="44" customFormat="1" ht="32" customHeight="1" x14ac:dyDescent="0.2">
      <c r="A3" s="42" t="str">
        <f>'Open vragen '!A1</f>
        <v xml:space="preserve">7.1 A OPEN VRAGEN </v>
      </c>
      <c r="B3" s="38"/>
      <c r="C3" s="43" t="e">
        <f>Consensus!E22</f>
        <v>#VALUE!</v>
      </c>
    </row>
    <row r="4" spans="1:3" s="44" customFormat="1" ht="32" customHeight="1" x14ac:dyDescent="0.2">
      <c r="A4" s="42" t="s">
        <v>28</v>
      </c>
      <c r="B4" s="38"/>
      <c r="C4" s="45"/>
    </row>
    <row r="5" spans="1:3" s="11" customFormat="1" ht="32" customHeight="1" x14ac:dyDescent="0.2">
      <c r="A5" s="46" t="s">
        <v>29</v>
      </c>
      <c r="B5" s="38"/>
      <c r="C5" s="47" t="e">
        <f>C3+C4</f>
        <v>#VALUE!</v>
      </c>
    </row>
    <row r="6" spans="1:3" s="11" customFormat="1" ht="13" customHeight="1" x14ac:dyDescent="0.2"/>
    <row r="7" spans="1:3" s="11" customFormat="1" ht="32" customHeight="1" x14ac:dyDescent="0.2">
      <c r="A7" s="48" t="s">
        <v>30</v>
      </c>
      <c r="B7" s="38"/>
      <c r="C7" s="49">
        <v>0</v>
      </c>
    </row>
    <row r="8" spans="1:3" s="11" customFormat="1" ht="12" customHeight="1" x14ac:dyDescent="0.2"/>
    <row r="9" spans="1:3" s="11" customFormat="1" ht="32" customHeight="1" x14ac:dyDescent="0.2">
      <c r="A9" s="50" t="s">
        <v>31</v>
      </c>
      <c r="B9" s="38"/>
      <c r="C9" s="51" t="e">
        <f>C7-C5</f>
        <v>#VALUE!</v>
      </c>
    </row>
  </sheetData>
  <sheetProtection algorithmName="SHA-512" hashValue="rzz5Bf9mzzh4d8e9i5ZgKunzcbUwYp+8Co8vD6m3HCa24zJOwHb4eqdbBnATZtcSBlamMlNcF09vNoeZnvXasA==" saltValue="sl7baIQQ3PInPvuJW4TED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4" ma:contentTypeDescription="Een nieuw document maken." ma:contentTypeScope="" ma:versionID="3964b3e97eed59d4853bd82781d2fd6c">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5949da5f1733bfa4c68f9f548d1c0cfe"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Props1.xml><?xml version="1.0" encoding="utf-8"?>
<ds:datastoreItem xmlns:ds="http://schemas.openxmlformats.org/officeDocument/2006/customXml" ds:itemID="{72EAA358-17C4-496A-A529-C8BA5A846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629114-0FDD-4811-A128-88D4CA5B1D00}">
  <ds:schemaRefs>
    <ds:schemaRef ds:uri="http://schemas.microsoft.com/sharepoint/v3/contenttype/forms"/>
  </ds:schemaRefs>
</ds:datastoreItem>
</file>

<file path=customXml/itemProps3.xml><?xml version="1.0" encoding="utf-8"?>
<ds:datastoreItem xmlns:ds="http://schemas.openxmlformats.org/officeDocument/2006/customXml" ds:itemID="{08A7E0BF-4A30-4CE6-9114-C71D165772B1}">
  <ds:schemaRefs>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cdfd6af9-2027-427e-aee7-f2f3dc2ea940"/>
    <ds:schemaRef ds:uri="http://schemas.openxmlformats.org/package/2006/metadata/core-properties"/>
    <ds:schemaRef ds:uri="04d4ff2e-cf62-40b0-a5cf-f8c6524922a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Open vragen </vt:lpstr>
      <vt:lpstr>Beoordelaar 1</vt:lpstr>
      <vt:lpstr>Beoordelaar 2</vt:lpstr>
      <vt:lpstr>Beoordelaar 3</vt:lpstr>
      <vt:lpstr>Beoordelaar 4</vt:lpstr>
      <vt:lpstr>Consensus</vt:lpstr>
      <vt:lpstr>Eindscores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RV: LOO 25-3</dc:description>
  <cp:lastModifiedBy/>
  <cp:revision/>
  <dcterms:created xsi:type="dcterms:W3CDTF">2006-09-16T00:00:00Z</dcterms:created>
  <dcterms:modified xsi:type="dcterms:W3CDTF">2025-01-09T09:16:52Z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