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Documenten\Satelietdiensten Europese aanbesteding\Definitieve documenten\"/>
    </mc:Choice>
  </mc:AlternateContent>
  <xr:revisionPtr revIDLastSave="0" documentId="8_{18506080-AB0B-4122-86D4-63EA8A8B26A2}" xr6:coauthVersionLast="47" xr6:coauthVersionMax="47" xr10:uidLastSave="{00000000-0000-0000-0000-000000000000}"/>
  <bookViews>
    <workbookView xWindow="-120" yWindow="-120" windowWidth="29040" windowHeight="15840" xr2:uid="{4FDA2C6C-E49F-4B0D-BBEC-DF29DF5D69FA}"/>
  </bookViews>
  <sheets>
    <sheet name="Bijlage G - Prijs" sheetId="1" r:id="rId1"/>
    <sheet name="Aantonen gelijkwaardighei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4" i="1" l="1"/>
  <c r="G111" i="1"/>
  <c r="G110" i="1"/>
  <c r="G112" i="1" s="1"/>
  <c r="G115" i="1"/>
  <c r="G107" i="1"/>
  <c r="G101" i="1"/>
  <c r="B6" i="2" l="1"/>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5" i="2"/>
  <c r="G8"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94" i="1" l="1"/>
  <c r="G119" i="1" s="1"/>
</calcChain>
</file>

<file path=xl/sharedStrings.xml><?xml version="1.0" encoding="utf-8"?>
<sst xmlns="http://schemas.openxmlformats.org/spreadsheetml/2006/main" count="292" uniqueCount="177">
  <si>
    <t>Aantal</t>
  </si>
  <si>
    <t>Eenheid</t>
  </si>
  <si>
    <t>Omschrijving:</t>
  </si>
  <si>
    <t>Artikel:</t>
  </si>
  <si>
    <t>Stuks</t>
  </si>
  <si>
    <t>Astro Basis Unit</t>
  </si>
  <si>
    <t>V16 basis unit</t>
  </si>
  <si>
    <t>Astro Actief sat. verdeelveld</t>
  </si>
  <si>
    <t>VH5 + VSF8</t>
  </si>
  <si>
    <t>Set</t>
  </si>
  <si>
    <t>Astro Digitale twin sattelliet ontvanger CI (vernieuwd model)</t>
  </si>
  <si>
    <t>X-DVBS / PAL DUO CI</t>
  </si>
  <si>
    <t>Visio 1 meter schotel</t>
  </si>
  <si>
    <t>1 mtr Visiosat</t>
  </si>
  <si>
    <t>Visio 1,2 meter schotel</t>
  </si>
  <si>
    <t>1,2 mtr Visiosat</t>
  </si>
  <si>
    <t>Alps 4V lnB</t>
  </si>
  <si>
    <t>Quatro LNB</t>
  </si>
  <si>
    <t>Spaun 8 voudige multiswitch</t>
  </si>
  <si>
    <t>SMS 5802nf - Actieve switch met actieve antenne ingang, 5 ingangen waarvan 1 x terr., 4 ontvanger uitgangen</t>
  </si>
  <si>
    <t>Meter</t>
  </si>
  <si>
    <t>Bedea Satellietkabel</t>
  </si>
  <si>
    <t>Telass 160 - installatiekabel</t>
  </si>
  <si>
    <t>Media Guard Common interface Module</t>
  </si>
  <si>
    <t>CI-module</t>
  </si>
  <si>
    <t>Astro Signaal overname punt</t>
  </si>
  <si>
    <t>SOP punt</t>
  </si>
  <si>
    <t>Fracarro Combiner</t>
  </si>
  <si>
    <t>SIG 9130</t>
  </si>
  <si>
    <t>12 voudige spanningsslof met overspannings beveiliging</t>
  </si>
  <si>
    <t>spanningsslof met overspanning - geschikt voor montage in 19"kast</t>
  </si>
  <si>
    <t>Cablecon connectoren</t>
  </si>
  <si>
    <t>F56</t>
  </si>
  <si>
    <t>Metaalgepoedercoate installatiekast</t>
  </si>
  <si>
    <t>19 inch kast 120 cm</t>
  </si>
  <si>
    <t>voor kabelkrant</t>
  </si>
  <si>
    <t>Fm radioversterker</t>
  </si>
  <si>
    <t>Can Dig kaart</t>
  </si>
  <si>
    <t>Common Interface (CI) viacces excl card</t>
  </si>
  <si>
    <t>CI Module</t>
  </si>
  <si>
    <t>19inch kast 21HE 120cm</t>
  </si>
  <si>
    <t>VSN 1</t>
  </si>
  <si>
    <t>netdeel voor V16</t>
  </si>
  <si>
    <t>VSN 2</t>
  </si>
  <si>
    <t>redundant netdeel voor V16</t>
  </si>
  <si>
    <t xml:space="preserve">X - DVBS2 / PAL CI </t>
  </si>
  <si>
    <t>Digitale Sat. module DVBS / PAL met CI slot</t>
  </si>
  <si>
    <t>X - FM Versterker</t>
  </si>
  <si>
    <t>FM versterker met 6  sperren</t>
  </si>
  <si>
    <t>X - FM Twin S</t>
  </si>
  <si>
    <t>Fm modulator Twin</t>
  </si>
  <si>
    <t>X - Twin UKW</t>
  </si>
  <si>
    <t>FM omzetter module</t>
  </si>
  <si>
    <t>UK 3</t>
  </si>
  <si>
    <t>FM-antenne 3-elements</t>
  </si>
  <si>
    <t>4V Alps</t>
  </si>
  <si>
    <t>1 meter schotel</t>
  </si>
  <si>
    <t>1,2 meter schotel</t>
  </si>
  <si>
    <t>Tegelvoet 120*80 76mm Paal incl. 8 betontegel 40/59</t>
  </si>
  <si>
    <t>Tegelvoet 120*80 76mm Paal incl. 8 betontegel 40/60</t>
  </si>
  <si>
    <t>Tegelvoet   40*60 42mm Paal incl. 6 betontegel 30/29</t>
  </si>
  <si>
    <t>Tegelvoet   40*60 42mm Paal incl. 6 betontegel 30/30</t>
  </si>
  <si>
    <t>Fracarro SWI1508DC</t>
  </si>
  <si>
    <t>Multiswitch 8 voudig</t>
  </si>
  <si>
    <t>GUT 14D</t>
  </si>
  <si>
    <t>Antennecontactdoos met afdekplaat en schroeven</t>
  </si>
  <si>
    <t>GUT 63</t>
  </si>
  <si>
    <t>Rijgdoos 13 dB met afdekplaat</t>
  </si>
  <si>
    <t>Tris102B</t>
  </si>
  <si>
    <t>dubbelgeisoleerde outlet IEC male</t>
  </si>
  <si>
    <t>GUS 40</t>
  </si>
  <si>
    <t>Opbouwsokkel met bevestigingsschroeven</t>
  </si>
  <si>
    <t>RG59 per mtr</t>
  </si>
  <si>
    <t>Corroplast Vulk.tape</t>
  </si>
  <si>
    <t>P25 goot</t>
  </si>
  <si>
    <t>FM01K</t>
  </si>
  <si>
    <t>F-12 Connector krimp</t>
  </si>
  <si>
    <t>CLF6</t>
  </si>
  <si>
    <t>F-6 Connector</t>
  </si>
  <si>
    <t>Koppelbusje F-Connector</t>
  </si>
  <si>
    <t xml:space="preserve">Afsluitweerstand </t>
  </si>
  <si>
    <t>Conn. C-12 male IEC14-M-01 versterkerconnectoren</t>
  </si>
  <si>
    <t>Conn. Bam.-6 male IEC14-M-02 versterkerconnectoren</t>
  </si>
  <si>
    <t>Conn. Bam.-3 male IEC14-M-55 versterkerconnectoren</t>
  </si>
  <si>
    <t>SR46-55</t>
  </si>
  <si>
    <t>Slimline 3 naar Bamboe 3 Koppeling</t>
  </si>
  <si>
    <t>HFT 2</t>
  </si>
  <si>
    <t xml:space="preserve">2-weg  HFT 2  </t>
  </si>
  <si>
    <t>HFT 3</t>
  </si>
  <si>
    <t>3-weg  HFT 3</t>
  </si>
  <si>
    <t>HFT 4</t>
  </si>
  <si>
    <t>4-weg  HFT 4</t>
  </si>
  <si>
    <t>HFT 6</t>
  </si>
  <si>
    <t>6-weg  HFT 6</t>
  </si>
  <si>
    <t>HFT 8</t>
  </si>
  <si>
    <t>8-weg  HFT 8</t>
  </si>
  <si>
    <t>HFT 108</t>
  </si>
  <si>
    <t>1-weg  tap HFT 108/111/116/120</t>
  </si>
  <si>
    <t>HFT 416</t>
  </si>
  <si>
    <t>Viervoudige multitap</t>
  </si>
  <si>
    <t>HFT 618</t>
  </si>
  <si>
    <t>Zesvoudige multitap</t>
  </si>
  <si>
    <t>HFT 820</t>
  </si>
  <si>
    <t>Achtvoudige multitap</t>
  </si>
  <si>
    <t>SiM 13-NL-F</t>
  </si>
  <si>
    <t>Twaalfvoudige multitap</t>
  </si>
  <si>
    <t>HFD 2</t>
  </si>
  <si>
    <t xml:space="preserve">2-weg  HFD 2  </t>
  </si>
  <si>
    <t>HFD 3</t>
  </si>
  <si>
    <t>3-weg  HFD 3</t>
  </si>
  <si>
    <t>HFD 4</t>
  </si>
  <si>
    <t>4-weg  HFD 4</t>
  </si>
  <si>
    <t>Televoedingstrafo TVT 340 astro</t>
  </si>
  <si>
    <t>ST 1006</t>
  </si>
  <si>
    <t>Stroomfilter met LED indicatie</t>
  </si>
  <si>
    <t>ST 70</t>
  </si>
  <si>
    <t>Stroom retourfilter</t>
  </si>
  <si>
    <t>ST 23</t>
  </si>
  <si>
    <t>Stroomfilter met spanningsdoorvoer</t>
  </si>
  <si>
    <t>HVO V38 220 gevoed (incl. montageplaat-filters)</t>
  </si>
  <si>
    <t>HVF V38 telegevoed 24V (incl. montageplaat-filters)</t>
  </si>
  <si>
    <t>AL 1 FC NL</t>
  </si>
  <si>
    <t>Astro Al 1</t>
  </si>
  <si>
    <t>Lijn Versterker Sat. 20Db</t>
  </si>
  <si>
    <t>Baluns TC-TP 1set</t>
  </si>
  <si>
    <t>PAL/VGA convertor Analog Way Power 799</t>
  </si>
  <si>
    <t>PAL/VGA convertor Analog Way Power 800</t>
  </si>
  <si>
    <t>Philips/Fracaro</t>
  </si>
  <si>
    <t>SIG9130</t>
  </si>
  <si>
    <t>Grondkasten</t>
  </si>
  <si>
    <t>RT343 inclusief plaat  cilinderslot met sleutel</t>
  </si>
  <si>
    <t>RT473 inclusief plaat  cilinderslot met sleutel</t>
  </si>
  <si>
    <t>RT543 inclusief plaat  cilinderslot met sleutel</t>
  </si>
  <si>
    <t>RT753 inclusief plaat  cilinderslot met sleutel</t>
  </si>
  <si>
    <t>slot met sleutel</t>
  </si>
  <si>
    <t>Update V16box</t>
  </si>
  <si>
    <t>Deltron</t>
  </si>
  <si>
    <t>Sper B5 KSP2 filter</t>
  </si>
  <si>
    <t>Galvanische scheider triax</t>
  </si>
  <si>
    <t>VGA kabel 5 meter</t>
  </si>
  <si>
    <t xml:space="preserve">Universele voeding </t>
  </si>
  <si>
    <t>Dempingssteker F male ‐ F female 3 dB / 20 dB</t>
  </si>
  <si>
    <t xml:space="preserve">Krimpmof Giet </t>
  </si>
  <si>
    <t>Krimpkous</t>
  </si>
  <si>
    <t>Stekker verlengblok 3-v</t>
  </si>
  <si>
    <t>Betreft artikel</t>
  </si>
  <si>
    <t>Prijzenblad</t>
  </si>
  <si>
    <t>Naam Inschrijver:</t>
  </si>
  <si>
    <t>Aangeboden gelijkwaardige product</t>
  </si>
  <si>
    <r>
      <rPr>
        <b/>
        <i/>
        <sz val="10"/>
        <color theme="1"/>
        <rFont val="Arial"/>
        <family val="2"/>
      </rPr>
      <t>Let op,</t>
    </r>
    <r>
      <rPr>
        <i/>
        <sz val="10"/>
        <color theme="1"/>
        <rFont val="Arial"/>
        <family val="2"/>
      </rPr>
      <t xml:space="preserve"> onder gelijkwaardigheid wordt verstaan: Een product dat voldoet aan alle objectieve kenmerken waaraan het product dient te voldoen, zoals beschreven in het Programma van Eisen. Het product dient indien vermeld compatibel te zijn met de software van het COA indien nodig. </t>
    </r>
  </si>
  <si>
    <t>Motivatie waarom het aangeboden alternatief gelijkwaardig is</t>
  </si>
  <si>
    <t>Gelijkwaardig artikel</t>
  </si>
  <si>
    <r>
      <t>Inschrijver is niet verplicht om de genoemde merken aan te bieden. Genoemde merken zijn richtinggevend voor de minimale kwaliteit en de specificaties waaraan de verschillende onderdelen dienen te voldoen. Inschrijver mag andere merken aanbieden mits van gelijkwaardige kwaliteit of hoger en van tenminste gelijkwaardige specificaties of hoger. Indien alternatieve onderdelen worden aangeboden dienen deze volledig uitwisselbaar te zijn met genoemde onderdelen. Inschrijver dient het aangeboden alternatief te benoemen in kolom E "</t>
    </r>
    <r>
      <rPr>
        <i/>
        <sz val="9"/>
        <color theme="1"/>
        <rFont val="Verdana"/>
        <family val="2"/>
      </rPr>
      <t>Gelijkwaardig artikel</t>
    </r>
    <r>
      <rPr>
        <sz val="9"/>
        <color theme="1"/>
        <rFont val="Verdana"/>
        <family val="2"/>
      </rPr>
      <t>". Op het tabblad "</t>
    </r>
    <r>
      <rPr>
        <i/>
        <sz val="9"/>
        <color theme="1"/>
        <rFont val="Verdana"/>
        <family val="2"/>
      </rPr>
      <t>Aantonen gelijkwaardigheid</t>
    </r>
    <r>
      <rPr>
        <sz val="9"/>
        <color theme="1"/>
        <rFont val="Verdana"/>
        <family val="2"/>
      </rPr>
      <t xml:space="preserve">" dient Inschrijver de gelijkwaardigheid van het alternatief te onderbouwen in kolom C. </t>
    </r>
  </si>
  <si>
    <t>Fictieve totaalprijs voor het Prijzenboek</t>
  </si>
  <si>
    <t>Totale prijs die wordt beoordeeld op basis van één Locatie per jaar</t>
  </si>
  <si>
    <t xml:space="preserve">Totaalprijs die wordt beoordeeld: </t>
  </si>
  <si>
    <t>Totaalprijs service en onderhoud</t>
  </si>
  <si>
    <t>Totaalprijs servicemonteur</t>
  </si>
  <si>
    <t>Totaalprijs zender wijzigen</t>
  </si>
  <si>
    <t>Totaalprijs adviseren</t>
  </si>
  <si>
    <t>Totaalprijs die wordt beoordeeld</t>
  </si>
  <si>
    <t>Totaalprijs ontmanteling</t>
  </si>
  <si>
    <t>Prijs per stuk excl. btw</t>
  </si>
  <si>
    <t>Prijs totaal excl. btw</t>
  </si>
  <si>
    <t>A. Prijzenboek (weging a.d.h.v. eenheid per product)</t>
  </si>
  <si>
    <t>C. Uurtarief monteur (weging 30)</t>
  </si>
  <si>
    <t>Totaalprijs zender wijzigen digitaal en fysiek op Locatie (E1+E2)</t>
  </si>
  <si>
    <t>E2. Een all-in prijs voor een zenderwijziging fysiek op Locatie (weging 5)</t>
  </si>
  <si>
    <t>F. Tarief adviseren (weging 10)</t>
  </si>
  <si>
    <t xml:space="preserve">All-in prijs voor advies bij planvorming nieuwe Locatie en herontwikkeling bestaande Locatie:  </t>
  </si>
  <si>
    <t>E1. Een all-in prijs voor een zenderwijziging op afstand, digitaal (weging 5)</t>
  </si>
  <si>
    <t>D. Ontmanteling (weging 10)</t>
  </si>
  <si>
    <t>E. Zender wijzigen digitaal en fysiek (weging 10)</t>
  </si>
  <si>
    <t>B. Service en onderhoud, voor één jaar (weging 40)</t>
  </si>
  <si>
    <t xml:space="preserve">All-in prijs per Locatie voor service en onderhoud (gemiddeld 9 uur per Locatie per jaar):  </t>
  </si>
  <si>
    <t xml:space="preserve">All-in prijs voor de ontmanteling van een Locatie:  </t>
  </si>
  <si>
    <t xml:space="preserve">All-in uurtarief voor storingsmeldingen die worden opgelost door een monteur (gemiddeld 1500 storingsmeldingen per jaar):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</si>
</sst>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quot;€&quot;\ #,##0.00"/>
  </numFmts>
  <fonts count="17" x14ac:knownFonts="1">
    <font>
      <sz val="10"/>
      <color theme="1"/>
      <name val="Arial"/>
      <family val="2"/>
    </font>
    <font>
      <sz val="10"/>
      <color theme="1"/>
      <name val="Arial"/>
      <family val="2"/>
    </font>
    <font>
      <b/>
      <sz val="9"/>
      <color theme="1"/>
      <name val="Verdana"/>
      <family val="2"/>
    </font>
    <font>
      <b/>
      <sz val="9"/>
      <color indexed="8"/>
      <name val="Verdana"/>
      <family val="2"/>
    </font>
    <font>
      <sz val="9"/>
      <color theme="1"/>
      <name val="Verdana"/>
      <family val="2"/>
    </font>
    <font>
      <sz val="11"/>
      <color theme="1"/>
      <name val="Arial"/>
      <family val="2"/>
    </font>
    <font>
      <b/>
      <sz val="11"/>
      <color theme="1"/>
      <name val="Arial"/>
      <family val="2"/>
    </font>
    <font>
      <b/>
      <sz val="10"/>
      <color theme="1"/>
      <name val="Arial"/>
      <family val="2"/>
    </font>
    <font>
      <b/>
      <sz val="14"/>
      <color theme="1"/>
      <name val="Verdana"/>
      <family val="2"/>
    </font>
    <font>
      <b/>
      <sz val="12"/>
      <color theme="1"/>
      <name val="Arial"/>
      <family val="2"/>
    </font>
    <font>
      <i/>
      <sz val="10"/>
      <color theme="1"/>
      <name val="Arial"/>
      <family val="2"/>
    </font>
    <font>
      <b/>
      <i/>
      <sz val="10"/>
      <color theme="1"/>
      <name val="Arial"/>
      <family val="2"/>
    </font>
    <font>
      <i/>
      <sz val="9"/>
      <color theme="1"/>
      <name val="Verdana"/>
      <family val="2"/>
    </font>
    <font>
      <b/>
      <sz val="12"/>
      <color theme="1"/>
      <name val="Verdana"/>
      <family val="2"/>
    </font>
    <font>
      <b/>
      <sz val="12"/>
      <name val="Verdana"/>
      <family val="2"/>
    </font>
    <font>
      <b/>
      <sz val="18"/>
      <color theme="1"/>
      <name val="Verdana"/>
      <family val="2"/>
    </font>
    <font>
      <b/>
      <sz val="18"/>
      <color theme="1"/>
      <name val="Arial"/>
      <family val="2"/>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
      <patternFill patternType="solid">
        <fgColor theme="7"/>
        <bgColor indexed="64"/>
      </patternFill>
    </fill>
    <fill>
      <patternFill patternType="solid">
        <fgColor theme="0" tint="-0.14999847407452621"/>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top/>
      <bottom/>
      <diagonal/>
    </border>
    <border>
      <left style="medium">
        <color rgb="FFFF0000"/>
      </left>
      <right style="medium">
        <color rgb="FFFF0000"/>
      </right>
      <top style="medium">
        <color rgb="FFFF0000"/>
      </top>
      <bottom style="thin">
        <color auto="1"/>
      </bottom>
      <diagonal/>
    </border>
    <border>
      <left style="medium">
        <color rgb="FFFF0000"/>
      </left>
      <right style="medium">
        <color rgb="FFFF0000"/>
      </right>
      <top style="thin">
        <color auto="1"/>
      </top>
      <bottom style="medium">
        <color rgb="FFFF0000"/>
      </bottom>
      <diagonal/>
    </border>
    <border>
      <left/>
      <right style="medium">
        <color rgb="FFFF0000"/>
      </right>
      <top style="medium">
        <color indexed="64"/>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4">
    <xf numFmtId="0" fontId="0" fillId="0" borderId="0" xfId="0"/>
    <xf numFmtId="0" fontId="0" fillId="3" borderId="6" xfId="0" applyFill="1" applyBorder="1" applyAlignment="1" applyProtection="1">
      <alignment wrapText="1"/>
      <protection locked="0"/>
    </xf>
    <xf numFmtId="0" fontId="5" fillId="6" borderId="0" xfId="0" applyFont="1" applyFill="1" applyProtection="1"/>
    <xf numFmtId="0" fontId="0" fillId="6" borderId="0" xfId="0" applyFill="1" applyProtection="1"/>
    <xf numFmtId="0" fontId="0" fillId="0" borderId="0" xfId="0" applyProtection="1"/>
    <xf numFmtId="0" fontId="8" fillId="7" borderId="6" xfId="0" applyFont="1" applyFill="1" applyBorder="1" applyAlignment="1" applyProtection="1"/>
    <xf numFmtId="0" fontId="3" fillId="2" borderId="10" xfId="0" applyFont="1" applyFill="1" applyBorder="1" applyProtection="1"/>
    <xf numFmtId="0" fontId="2" fillId="2" borderId="11" xfId="0" applyFont="1" applyFill="1" applyBorder="1" applyProtection="1"/>
    <xf numFmtId="0" fontId="2" fillId="2" borderId="11" xfId="0" applyFont="1" applyFill="1" applyBorder="1" applyAlignment="1" applyProtection="1">
      <alignment wrapText="1"/>
    </xf>
    <xf numFmtId="0" fontId="2" fillId="2" borderId="12" xfId="0" applyFont="1" applyFill="1" applyBorder="1" applyAlignment="1" applyProtection="1">
      <alignment wrapText="1"/>
    </xf>
    <xf numFmtId="0" fontId="2" fillId="0" borderId="5" xfId="0" applyFont="1" applyBorder="1" applyProtection="1"/>
    <xf numFmtId="0" fontId="4" fillId="0" borderId="6" xfId="0" applyFont="1" applyBorder="1" applyProtection="1"/>
    <xf numFmtId="0" fontId="4" fillId="0" borderId="6" xfId="0" applyFont="1" applyBorder="1" applyAlignment="1" applyProtection="1">
      <alignment vertical="justify"/>
    </xf>
    <xf numFmtId="44" fontId="4" fillId="4" borderId="7" xfId="1" applyFont="1" applyFill="1" applyBorder="1" applyProtection="1"/>
    <xf numFmtId="0" fontId="4" fillId="0" borderId="6" xfId="0" applyFont="1" applyBorder="1" applyAlignment="1" applyProtection="1">
      <alignment vertical="top" wrapText="1"/>
    </xf>
    <xf numFmtId="0" fontId="2" fillId="0" borderId="4" xfId="0" applyFont="1" applyBorder="1" applyProtection="1"/>
    <xf numFmtId="0" fontId="4" fillId="0" borderId="6" xfId="0" applyFont="1" applyBorder="1" applyAlignment="1" applyProtection="1">
      <alignment vertical="top"/>
    </xf>
    <xf numFmtId="0" fontId="4" fillId="0" borderId="13" xfId="0" applyFont="1" applyBorder="1" applyProtection="1"/>
    <xf numFmtId="0" fontId="2" fillId="0" borderId="14" xfId="0" applyFont="1" applyBorder="1" applyProtection="1"/>
    <xf numFmtId="0" fontId="4" fillId="0" borderId="8" xfId="0" applyFont="1" applyBorder="1" applyAlignment="1" applyProtection="1">
      <alignment vertical="justify"/>
    </xf>
    <xf numFmtId="0" fontId="4" fillId="0" borderId="8" xfId="0" applyFont="1" applyBorder="1" applyProtection="1"/>
    <xf numFmtId="44" fontId="4" fillId="4" borderId="9" xfId="1" applyFont="1" applyFill="1" applyBorder="1" applyProtection="1"/>
    <xf numFmtId="0" fontId="4" fillId="6" borderId="0" xfId="0" applyFont="1" applyFill="1" applyAlignment="1" applyProtection="1">
      <alignment vertical="justify"/>
    </xf>
    <xf numFmtId="44" fontId="6" fillId="4" borderId="15" xfId="0" applyNumberFormat="1" applyFont="1" applyFill="1" applyBorder="1" applyProtection="1"/>
    <xf numFmtId="0" fontId="5" fillId="0" borderId="0" xfId="0" applyFont="1" applyProtection="1"/>
    <xf numFmtId="0" fontId="10" fillId="6" borderId="0" xfId="0" applyFont="1" applyFill="1" applyProtection="1"/>
    <xf numFmtId="0" fontId="9" fillId="7" borderId="6" xfId="0" applyFont="1" applyFill="1" applyBorder="1" applyAlignment="1" applyProtection="1"/>
    <xf numFmtId="0" fontId="7" fillId="6" borderId="0" xfId="0" applyFont="1" applyFill="1" applyAlignment="1" applyProtection="1"/>
    <xf numFmtId="0" fontId="7" fillId="8" borderId="6" xfId="0" applyFont="1" applyFill="1" applyBorder="1" applyProtection="1"/>
    <xf numFmtId="0" fontId="0" fillId="8" borderId="6" xfId="0" applyFill="1" applyBorder="1" applyProtection="1"/>
    <xf numFmtId="44" fontId="6" fillId="4" borderId="9" xfId="0" applyNumberFormat="1" applyFont="1" applyFill="1" applyBorder="1" applyProtection="1"/>
    <xf numFmtId="0" fontId="13" fillId="2" borderId="12" xfId="0" applyFont="1" applyFill="1" applyBorder="1" applyAlignment="1" applyProtection="1">
      <alignment horizontal="center" vertical="top"/>
    </xf>
    <xf numFmtId="0" fontId="5" fillId="6" borderId="22" xfId="0" applyFont="1" applyFill="1" applyBorder="1" applyAlignment="1" applyProtection="1">
      <alignment horizontal="right"/>
    </xf>
    <xf numFmtId="0" fontId="5" fillId="6" borderId="0" xfId="0" applyFont="1" applyFill="1" applyBorder="1" applyAlignment="1" applyProtection="1">
      <alignment horizontal="right"/>
    </xf>
    <xf numFmtId="0" fontId="15" fillId="2" borderId="23" xfId="0" applyFont="1" applyFill="1" applyBorder="1" applyAlignment="1" applyProtection="1">
      <alignment horizontal="center" vertical="top"/>
    </xf>
    <xf numFmtId="165" fontId="16" fillId="2" borderId="24" xfId="0" applyNumberFormat="1" applyFont="1" applyFill="1" applyBorder="1" applyAlignment="1" applyProtection="1">
      <alignment horizontal="center"/>
    </xf>
    <xf numFmtId="0" fontId="0" fillId="6" borderId="0" xfId="0" applyFill="1" applyProtection="1">
      <protection locked="0"/>
    </xf>
    <xf numFmtId="0" fontId="0" fillId="0" borderId="0" xfId="0" applyProtection="1">
      <protection locked="0"/>
    </xf>
    <xf numFmtId="9" fontId="0" fillId="6" borderId="0" xfId="2" applyFont="1" applyFill="1" applyProtection="1">
      <protection locked="0"/>
    </xf>
    <xf numFmtId="44" fontId="4" fillId="6" borderId="8" xfId="1" applyFont="1" applyFill="1" applyBorder="1" applyProtection="1"/>
    <xf numFmtId="0" fontId="5" fillId="3" borderId="6" xfId="0" applyFont="1" applyFill="1" applyBorder="1" applyProtection="1">
      <protection locked="0"/>
    </xf>
    <xf numFmtId="49" fontId="4" fillId="3" borderId="6" xfId="0" applyNumberFormat="1" applyFont="1" applyFill="1" applyBorder="1" applyAlignment="1" applyProtection="1">
      <alignment vertical="justify"/>
      <protection locked="0"/>
    </xf>
    <xf numFmtId="44" fontId="4" fillId="3" borderId="6" xfId="1" applyFont="1" applyFill="1" applyBorder="1" applyAlignment="1" applyProtection="1">
      <alignment horizontal="left"/>
      <protection locked="0"/>
    </xf>
    <xf numFmtId="164" fontId="4" fillId="3" borderId="6" xfId="0" applyNumberFormat="1" applyFont="1" applyFill="1" applyBorder="1" applyAlignment="1" applyProtection="1">
      <alignment horizontal="left"/>
      <protection locked="0"/>
    </xf>
    <xf numFmtId="44" fontId="4" fillId="3" borderId="6" xfId="1" applyFont="1" applyFill="1" applyBorder="1" applyProtection="1">
      <protection locked="0"/>
    </xf>
    <xf numFmtId="44" fontId="4" fillId="3" borderId="8" xfId="1" applyFont="1" applyFill="1" applyBorder="1" applyProtection="1">
      <protection locked="0"/>
    </xf>
    <xf numFmtId="0" fontId="13" fillId="2" borderId="20" xfId="0" applyFont="1" applyFill="1" applyBorder="1" applyAlignment="1" applyProtection="1">
      <alignment horizontal="left" vertical="center"/>
    </xf>
    <xf numFmtId="0" fontId="13" fillId="2" borderId="21" xfId="0" applyFont="1" applyFill="1" applyBorder="1" applyAlignment="1" applyProtection="1">
      <alignment horizontal="left" vertical="center"/>
    </xf>
    <xf numFmtId="0" fontId="13" fillId="2" borderId="25" xfId="0" applyFont="1" applyFill="1" applyBorder="1" applyAlignment="1" applyProtection="1">
      <alignment horizontal="left" vertical="center"/>
    </xf>
    <xf numFmtId="0" fontId="16" fillId="6" borderId="16" xfId="0" applyFont="1" applyFill="1" applyBorder="1" applyAlignment="1" applyProtection="1">
      <alignment horizontal="right" vertical="center"/>
    </xf>
    <xf numFmtId="0" fontId="16" fillId="6" borderId="17" xfId="0" applyFont="1" applyFill="1" applyBorder="1" applyAlignment="1" applyProtection="1">
      <alignment horizontal="right" vertical="center"/>
    </xf>
    <xf numFmtId="0" fontId="6" fillId="6" borderId="18" xfId="0" applyFont="1" applyFill="1" applyBorder="1" applyAlignment="1" applyProtection="1">
      <alignment horizontal="right"/>
    </xf>
    <xf numFmtId="0" fontId="6" fillId="6" borderId="8" xfId="0" applyFont="1" applyFill="1" applyBorder="1" applyAlignment="1" applyProtection="1">
      <alignment horizontal="right"/>
    </xf>
    <xf numFmtId="0" fontId="13" fillId="2" borderId="20" xfId="0" applyFont="1" applyFill="1" applyBorder="1" applyAlignment="1" applyProtection="1">
      <alignment horizontal="left" vertical="top"/>
    </xf>
    <xf numFmtId="0" fontId="13" fillId="2" borderId="21" xfId="0" applyFont="1" applyFill="1" applyBorder="1" applyAlignment="1" applyProtection="1">
      <alignment horizontal="left" vertical="top"/>
    </xf>
    <xf numFmtId="0" fontId="13" fillId="2" borderId="19" xfId="0" applyFont="1" applyFill="1" applyBorder="1" applyAlignment="1" applyProtection="1">
      <alignment horizontal="left" vertical="top"/>
    </xf>
    <xf numFmtId="0" fontId="5" fillId="6" borderId="18" xfId="0" applyFont="1" applyFill="1" applyBorder="1" applyAlignment="1" applyProtection="1">
      <alignment horizontal="right"/>
    </xf>
    <xf numFmtId="0" fontId="5" fillId="6" borderId="8" xfId="0" applyFont="1" applyFill="1" applyBorder="1" applyAlignment="1" applyProtection="1">
      <alignment horizontal="right"/>
    </xf>
    <xf numFmtId="0" fontId="8" fillId="7" borderId="6" xfId="0" applyFont="1" applyFill="1" applyBorder="1" applyAlignment="1" applyProtection="1">
      <alignment horizontal="center"/>
    </xf>
    <xf numFmtId="0" fontId="13" fillId="2" borderId="1" xfId="0" applyFont="1" applyFill="1" applyBorder="1" applyAlignment="1" applyProtection="1">
      <alignment horizontal="left" vertical="top"/>
    </xf>
    <xf numFmtId="0" fontId="13" fillId="2" borderId="2" xfId="0" applyFont="1" applyFill="1" applyBorder="1" applyAlignment="1" applyProtection="1">
      <alignment horizontal="left" vertical="top"/>
    </xf>
    <xf numFmtId="0" fontId="13" fillId="2" borderId="3" xfId="0" applyFont="1" applyFill="1" applyBorder="1" applyAlignment="1" applyProtection="1">
      <alignment horizontal="left" vertical="top"/>
    </xf>
    <xf numFmtId="0" fontId="14" fillId="2" borderId="20" xfId="0" applyFont="1" applyFill="1" applyBorder="1" applyAlignment="1" applyProtection="1">
      <alignment horizontal="left" vertical="top"/>
    </xf>
    <xf numFmtId="0" fontId="14" fillId="2" borderId="21" xfId="0" applyFont="1" applyFill="1" applyBorder="1" applyAlignment="1" applyProtection="1">
      <alignment horizontal="left" vertical="top"/>
    </xf>
    <xf numFmtId="0" fontId="14" fillId="2" borderId="19" xfId="0" applyFont="1" applyFill="1" applyBorder="1" applyAlignment="1" applyProtection="1">
      <alignment horizontal="left" vertical="top"/>
    </xf>
    <xf numFmtId="0" fontId="5" fillId="6" borderId="18" xfId="0" applyFont="1" applyFill="1" applyBorder="1" applyAlignment="1" applyProtection="1">
      <alignment horizontal="right" wrapText="1"/>
    </xf>
    <xf numFmtId="0" fontId="8" fillId="2" borderId="1" xfId="0" applyFont="1" applyFill="1" applyBorder="1" applyAlignment="1" applyProtection="1">
      <alignment horizontal="left" vertical="top"/>
    </xf>
    <xf numFmtId="0" fontId="8" fillId="2" borderId="2" xfId="0" applyFont="1" applyFill="1" applyBorder="1" applyAlignment="1" applyProtection="1">
      <alignment horizontal="left" vertical="top"/>
    </xf>
    <xf numFmtId="0" fontId="8" fillId="2" borderId="3" xfId="0" applyFont="1" applyFill="1" applyBorder="1" applyAlignment="1" applyProtection="1">
      <alignment horizontal="left" vertical="top"/>
    </xf>
    <xf numFmtId="0" fontId="6" fillId="7" borderId="1" xfId="0" applyFont="1" applyFill="1" applyBorder="1" applyAlignment="1" applyProtection="1">
      <alignment horizontal="right"/>
    </xf>
    <xf numFmtId="0" fontId="6" fillId="7" borderId="2" xfId="0" applyFont="1" applyFill="1" applyBorder="1" applyAlignment="1" applyProtection="1">
      <alignment horizontal="right"/>
    </xf>
    <xf numFmtId="0" fontId="4" fillId="5" borderId="1" xfId="0" applyFont="1" applyFill="1" applyBorder="1" applyAlignment="1" applyProtection="1">
      <alignment horizontal="left" vertical="center" wrapText="1"/>
    </xf>
    <xf numFmtId="0" fontId="4" fillId="5" borderId="2" xfId="0" applyFont="1" applyFill="1" applyBorder="1" applyAlignment="1" applyProtection="1">
      <alignment horizontal="left" vertical="center" wrapText="1"/>
    </xf>
    <xf numFmtId="0" fontId="4" fillId="5" borderId="3" xfId="0" applyFont="1" applyFill="1" applyBorder="1" applyAlignment="1" applyProtection="1">
      <alignment horizontal="left" vertical="center" wrapText="1"/>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EE3DC-C68A-437C-A88C-9552E4F5D2D7}">
  <dimension ref="A1:I123"/>
  <sheetViews>
    <sheetView tabSelected="1" zoomScaleNormal="100" workbookViewId="0">
      <selection activeCell="D19" sqref="D19"/>
    </sheetView>
  </sheetViews>
  <sheetFormatPr defaultColWidth="0" defaultRowHeight="14.25" zeroHeight="1" x14ac:dyDescent="0.2"/>
  <cols>
    <col min="1" max="1" width="7.28515625" style="24" bestFit="1" customWidth="1"/>
    <col min="2" max="2" width="30" style="24" bestFit="1" customWidth="1"/>
    <col min="3" max="4" width="51.5703125" style="24" bestFit="1" customWidth="1"/>
    <col min="5" max="5" width="41.42578125" style="24" customWidth="1"/>
    <col min="6" max="6" width="26.42578125" style="24" customWidth="1"/>
    <col min="7" max="7" width="66.5703125" style="24" bestFit="1" customWidth="1"/>
    <col min="8" max="9" width="9.140625" style="37" customWidth="1"/>
    <col min="10" max="16384" width="9.140625" style="37" hidden="1"/>
  </cols>
  <sheetData>
    <row r="1" spans="1:9" x14ac:dyDescent="0.2">
      <c r="A1" s="2"/>
      <c r="B1" s="2"/>
      <c r="C1" s="2"/>
      <c r="D1" s="2"/>
      <c r="E1" s="2"/>
      <c r="F1" s="2"/>
      <c r="G1" s="2"/>
      <c r="H1" s="36"/>
      <c r="I1" s="36"/>
    </row>
    <row r="2" spans="1:9" ht="18" x14ac:dyDescent="0.25">
      <c r="A2" s="2"/>
      <c r="B2" s="5" t="s">
        <v>147</v>
      </c>
      <c r="C2" s="40"/>
      <c r="D2" s="2"/>
      <c r="E2" s="58" t="s">
        <v>146</v>
      </c>
      <c r="F2" s="58"/>
      <c r="G2" s="58"/>
      <c r="H2" s="36"/>
      <c r="I2" s="36"/>
    </row>
    <row r="3" spans="1:9" ht="15" thickBot="1" x14ac:dyDescent="0.25">
      <c r="A3" s="2"/>
      <c r="B3" s="2"/>
      <c r="C3" s="2"/>
      <c r="D3" s="2"/>
      <c r="E3" s="2"/>
      <c r="F3" s="2"/>
      <c r="G3" s="2"/>
      <c r="H3" s="36"/>
      <c r="I3" s="36"/>
    </row>
    <row r="4" spans="1:9" ht="18.75" hidden="1" thickBot="1" x14ac:dyDescent="0.25">
      <c r="A4" s="66" t="s">
        <v>146</v>
      </c>
      <c r="B4" s="67"/>
      <c r="C4" s="67"/>
      <c r="D4" s="67"/>
      <c r="E4" s="67"/>
      <c r="F4" s="67"/>
      <c r="G4" s="68"/>
      <c r="H4" s="36"/>
      <c r="I4" s="36"/>
    </row>
    <row r="5" spans="1:9" ht="13.5" hidden="1" thickBot="1" x14ac:dyDescent="0.25">
      <c r="A5" s="3"/>
      <c r="B5" s="3"/>
      <c r="C5" s="3"/>
      <c r="D5" s="3"/>
      <c r="E5" s="3"/>
      <c r="F5" s="3"/>
      <c r="G5" s="3"/>
      <c r="H5" s="36"/>
      <c r="I5" s="36"/>
    </row>
    <row r="6" spans="1:9" ht="15.75" thickBot="1" x14ac:dyDescent="0.25">
      <c r="A6" s="59" t="s">
        <v>164</v>
      </c>
      <c r="B6" s="60"/>
      <c r="C6" s="60"/>
      <c r="D6" s="60"/>
      <c r="E6" s="60"/>
      <c r="F6" s="60"/>
      <c r="G6" s="61"/>
      <c r="H6" s="36"/>
      <c r="I6" s="36"/>
    </row>
    <row r="7" spans="1:9" ht="12.75" x14ac:dyDescent="0.2">
      <c r="A7" s="6" t="s">
        <v>0</v>
      </c>
      <c r="B7" s="7" t="s">
        <v>1</v>
      </c>
      <c r="C7" s="7" t="s">
        <v>2</v>
      </c>
      <c r="D7" s="7" t="s">
        <v>3</v>
      </c>
      <c r="E7" s="7" t="s">
        <v>151</v>
      </c>
      <c r="F7" s="8" t="s">
        <v>162</v>
      </c>
      <c r="G7" s="9" t="s">
        <v>163</v>
      </c>
      <c r="H7" s="36"/>
      <c r="I7" s="36"/>
    </row>
    <row r="8" spans="1:9" ht="12.75" x14ac:dyDescent="0.2">
      <c r="A8" s="10">
        <v>3</v>
      </c>
      <c r="B8" s="11" t="s">
        <v>4</v>
      </c>
      <c r="C8" s="12" t="s">
        <v>5</v>
      </c>
      <c r="D8" s="11" t="s">
        <v>6</v>
      </c>
      <c r="E8" s="41"/>
      <c r="F8" s="42"/>
      <c r="G8" s="13">
        <f>A8*F8</f>
        <v>0</v>
      </c>
      <c r="H8" s="36"/>
      <c r="I8" s="36"/>
    </row>
    <row r="9" spans="1:9" ht="12.75" x14ac:dyDescent="0.2">
      <c r="A9" s="10">
        <v>3</v>
      </c>
      <c r="B9" s="11" t="s">
        <v>4</v>
      </c>
      <c r="C9" s="12" t="s">
        <v>7</v>
      </c>
      <c r="D9" s="11" t="s">
        <v>8</v>
      </c>
      <c r="E9" s="41"/>
      <c r="F9" s="43"/>
      <c r="G9" s="13">
        <f t="shared" ref="G9:G22" si="0">A9*F9</f>
        <v>0</v>
      </c>
      <c r="H9" s="36"/>
      <c r="I9" s="36"/>
    </row>
    <row r="10" spans="1:9" ht="22.5" x14ac:dyDescent="0.2">
      <c r="A10" s="10">
        <v>14</v>
      </c>
      <c r="B10" s="11" t="s">
        <v>9</v>
      </c>
      <c r="C10" s="12" t="s">
        <v>10</v>
      </c>
      <c r="D10" s="11" t="s">
        <v>11</v>
      </c>
      <c r="E10" s="41"/>
      <c r="F10" s="43"/>
      <c r="G10" s="13">
        <f t="shared" si="0"/>
        <v>0</v>
      </c>
      <c r="H10" s="36"/>
      <c r="I10" s="36"/>
    </row>
    <row r="11" spans="1:9" ht="12.75" x14ac:dyDescent="0.2">
      <c r="A11" s="10">
        <v>1</v>
      </c>
      <c r="B11" s="11" t="s">
        <v>4</v>
      </c>
      <c r="C11" s="12" t="s">
        <v>12</v>
      </c>
      <c r="D11" s="11" t="s">
        <v>13</v>
      </c>
      <c r="E11" s="41"/>
      <c r="F11" s="43"/>
      <c r="G11" s="13">
        <f t="shared" si="0"/>
        <v>0</v>
      </c>
      <c r="H11" s="36"/>
      <c r="I11" s="36"/>
    </row>
    <row r="12" spans="1:9" ht="12.75" x14ac:dyDescent="0.2">
      <c r="A12" s="10">
        <v>1</v>
      </c>
      <c r="B12" s="11" t="s">
        <v>4</v>
      </c>
      <c r="C12" s="12" t="s">
        <v>14</v>
      </c>
      <c r="D12" s="11" t="s">
        <v>15</v>
      </c>
      <c r="E12" s="41"/>
      <c r="F12" s="43"/>
      <c r="G12" s="13">
        <f t="shared" si="0"/>
        <v>0</v>
      </c>
      <c r="H12" s="36"/>
      <c r="I12" s="36"/>
    </row>
    <row r="13" spans="1:9" ht="12.75" x14ac:dyDescent="0.2">
      <c r="A13" s="10">
        <v>5</v>
      </c>
      <c r="B13" s="11" t="s">
        <v>4</v>
      </c>
      <c r="C13" s="12" t="s">
        <v>16</v>
      </c>
      <c r="D13" s="11" t="s">
        <v>17</v>
      </c>
      <c r="E13" s="41"/>
      <c r="F13" s="43"/>
      <c r="G13" s="13">
        <f t="shared" si="0"/>
        <v>0</v>
      </c>
      <c r="H13" s="36"/>
      <c r="I13" s="36"/>
    </row>
    <row r="14" spans="1:9" ht="33.75" x14ac:dyDescent="0.2">
      <c r="A14" s="10">
        <v>5</v>
      </c>
      <c r="B14" s="11" t="s">
        <v>4</v>
      </c>
      <c r="C14" s="12" t="s">
        <v>18</v>
      </c>
      <c r="D14" s="14" t="s">
        <v>19</v>
      </c>
      <c r="E14" s="41"/>
      <c r="F14" s="43"/>
      <c r="G14" s="13">
        <f t="shared" si="0"/>
        <v>0</v>
      </c>
      <c r="H14" s="36"/>
      <c r="I14" s="36"/>
    </row>
    <row r="15" spans="1:9" ht="12.75" x14ac:dyDescent="0.2">
      <c r="A15" s="10">
        <v>500</v>
      </c>
      <c r="B15" s="11" t="s">
        <v>20</v>
      </c>
      <c r="C15" s="12" t="s">
        <v>21</v>
      </c>
      <c r="D15" s="11" t="s">
        <v>22</v>
      </c>
      <c r="E15" s="41"/>
      <c r="F15" s="43"/>
      <c r="G15" s="13">
        <f t="shared" si="0"/>
        <v>0</v>
      </c>
      <c r="H15" s="36"/>
      <c r="I15" s="36"/>
    </row>
    <row r="16" spans="1:9" ht="12.75" x14ac:dyDescent="0.2">
      <c r="A16" s="10">
        <v>9</v>
      </c>
      <c r="B16" s="11" t="s">
        <v>4</v>
      </c>
      <c r="C16" s="12" t="s">
        <v>23</v>
      </c>
      <c r="D16" s="11" t="s">
        <v>24</v>
      </c>
      <c r="E16" s="41"/>
      <c r="F16" s="43"/>
      <c r="G16" s="13">
        <f t="shared" si="0"/>
        <v>0</v>
      </c>
      <c r="H16" s="36"/>
      <c r="I16" s="36"/>
    </row>
    <row r="17" spans="1:9" ht="12.75" x14ac:dyDescent="0.2">
      <c r="A17" s="10">
        <v>1</v>
      </c>
      <c r="B17" s="11" t="s">
        <v>4</v>
      </c>
      <c r="C17" s="12" t="s">
        <v>25</v>
      </c>
      <c r="D17" s="11" t="s">
        <v>26</v>
      </c>
      <c r="E17" s="41"/>
      <c r="F17" s="43"/>
      <c r="G17" s="13">
        <f t="shared" si="0"/>
        <v>0</v>
      </c>
      <c r="H17" s="36"/>
      <c r="I17" s="36"/>
    </row>
    <row r="18" spans="1:9" ht="12.75" x14ac:dyDescent="0.2">
      <c r="A18" s="10">
        <v>1</v>
      </c>
      <c r="B18" s="11" t="s">
        <v>4</v>
      </c>
      <c r="C18" s="12" t="s">
        <v>27</v>
      </c>
      <c r="D18" s="11" t="s">
        <v>28</v>
      </c>
      <c r="E18" s="41"/>
      <c r="F18" s="43"/>
      <c r="G18" s="13">
        <f t="shared" si="0"/>
        <v>0</v>
      </c>
      <c r="H18" s="36"/>
      <c r="I18" s="36"/>
    </row>
    <row r="19" spans="1:9" ht="22.5" x14ac:dyDescent="0.2">
      <c r="A19" s="10">
        <v>1</v>
      </c>
      <c r="B19" s="11" t="s">
        <v>4</v>
      </c>
      <c r="C19" s="12" t="s">
        <v>29</v>
      </c>
      <c r="D19" s="14" t="s">
        <v>30</v>
      </c>
      <c r="E19" s="41"/>
      <c r="F19" s="43"/>
      <c r="G19" s="13">
        <f t="shared" si="0"/>
        <v>0</v>
      </c>
      <c r="H19" s="36"/>
      <c r="I19" s="36"/>
    </row>
    <row r="20" spans="1:9" ht="12.75" x14ac:dyDescent="0.2">
      <c r="A20" s="10">
        <v>112</v>
      </c>
      <c r="B20" s="11" t="s">
        <v>4</v>
      </c>
      <c r="C20" s="12" t="s">
        <v>31</v>
      </c>
      <c r="D20" s="11" t="s">
        <v>32</v>
      </c>
      <c r="E20" s="41"/>
      <c r="F20" s="43"/>
      <c r="G20" s="13">
        <f t="shared" si="0"/>
        <v>0</v>
      </c>
      <c r="H20" s="36"/>
      <c r="I20" s="36"/>
    </row>
    <row r="21" spans="1:9" ht="12.75" x14ac:dyDescent="0.2">
      <c r="A21" s="10">
        <v>1</v>
      </c>
      <c r="B21" s="11" t="s">
        <v>4</v>
      </c>
      <c r="C21" s="11" t="s">
        <v>33</v>
      </c>
      <c r="D21" s="11" t="s">
        <v>34</v>
      </c>
      <c r="E21" s="41"/>
      <c r="F21" s="43"/>
      <c r="G21" s="13">
        <f t="shared" si="0"/>
        <v>0</v>
      </c>
      <c r="H21" s="36"/>
      <c r="I21" s="36"/>
    </row>
    <row r="22" spans="1:9" ht="12.75" x14ac:dyDescent="0.2">
      <c r="A22" s="10">
        <v>1</v>
      </c>
      <c r="B22" s="11" t="s">
        <v>4</v>
      </c>
      <c r="C22" s="11" t="s">
        <v>35</v>
      </c>
      <c r="D22" s="11" t="s">
        <v>36</v>
      </c>
      <c r="E22" s="41"/>
      <c r="F22" s="43"/>
      <c r="G22" s="13">
        <f t="shared" si="0"/>
        <v>0</v>
      </c>
      <c r="H22" s="36"/>
      <c r="I22" s="36"/>
    </row>
    <row r="23" spans="1:9" ht="12.75" x14ac:dyDescent="0.2">
      <c r="A23" s="10">
        <v>1</v>
      </c>
      <c r="B23" s="12" t="s">
        <v>4</v>
      </c>
      <c r="C23" s="12" t="s">
        <v>37</v>
      </c>
      <c r="D23" s="11" t="s">
        <v>37</v>
      </c>
      <c r="E23" s="41"/>
      <c r="F23" s="44"/>
      <c r="G23" s="13">
        <f>A23*F23</f>
        <v>0</v>
      </c>
      <c r="H23" s="36"/>
      <c r="I23" s="36"/>
    </row>
    <row r="24" spans="1:9" ht="12.75" x14ac:dyDescent="0.2">
      <c r="A24" s="10">
        <v>1</v>
      </c>
      <c r="B24" s="12" t="s">
        <v>4</v>
      </c>
      <c r="C24" s="12" t="s">
        <v>38</v>
      </c>
      <c r="D24" s="11" t="s">
        <v>38</v>
      </c>
      <c r="E24" s="41"/>
      <c r="F24" s="44"/>
      <c r="G24" s="13">
        <f t="shared" ref="G24:G87" si="1">A24*F24</f>
        <v>0</v>
      </c>
      <c r="H24" s="36"/>
      <c r="I24" s="36"/>
    </row>
    <row r="25" spans="1:9" ht="12.75" x14ac:dyDescent="0.2">
      <c r="A25" s="10">
        <v>1</v>
      </c>
      <c r="B25" s="12" t="s">
        <v>4</v>
      </c>
      <c r="C25" s="12" t="s">
        <v>39</v>
      </c>
      <c r="D25" s="11" t="s">
        <v>39</v>
      </c>
      <c r="E25" s="41"/>
      <c r="F25" s="44"/>
      <c r="G25" s="13">
        <f t="shared" si="1"/>
        <v>0</v>
      </c>
      <c r="H25" s="36"/>
      <c r="I25" s="36"/>
    </row>
    <row r="26" spans="1:9" ht="12.75" x14ac:dyDescent="0.2">
      <c r="A26" s="10">
        <v>1</v>
      </c>
      <c r="B26" s="12" t="s">
        <v>4</v>
      </c>
      <c r="C26" s="12" t="s">
        <v>40</v>
      </c>
      <c r="D26" s="11" t="s">
        <v>40</v>
      </c>
      <c r="E26" s="41"/>
      <c r="F26" s="44"/>
      <c r="G26" s="13">
        <f t="shared" si="1"/>
        <v>0</v>
      </c>
      <c r="H26" s="36"/>
      <c r="I26" s="36"/>
    </row>
    <row r="27" spans="1:9" ht="12.75" x14ac:dyDescent="0.2">
      <c r="A27" s="10">
        <v>1</v>
      </c>
      <c r="B27" s="12" t="s">
        <v>4</v>
      </c>
      <c r="C27" s="12" t="s">
        <v>41</v>
      </c>
      <c r="D27" s="11" t="s">
        <v>42</v>
      </c>
      <c r="E27" s="41"/>
      <c r="F27" s="44"/>
      <c r="G27" s="13">
        <f t="shared" si="1"/>
        <v>0</v>
      </c>
      <c r="H27" s="36"/>
      <c r="I27" s="36"/>
    </row>
    <row r="28" spans="1:9" ht="12.75" x14ac:dyDescent="0.2">
      <c r="A28" s="10">
        <v>1</v>
      </c>
      <c r="B28" s="12" t="s">
        <v>4</v>
      </c>
      <c r="C28" s="12" t="s">
        <v>43</v>
      </c>
      <c r="D28" s="11" t="s">
        <v>44</v>
      </c>
      <c r="E28" s="41"/>
      <c r="F28" s="44"/>
      <c r="G28" s="13">
        <f t="shared" si="1"/>
        <v>0</v>
      </c>
      <c r="H28" s="36"/>
      <c r="I28" s="36"/>
    </row>
    <row r="29" spans="1:9" ht="12.75" x14ac:dyDescent="0.2">
      <c r="A29" s="15">
        <v>1</v>
      </c>
      <c r="B29" s="12" t="s">
        <v>4</v>
      </c>
      <c r="C29" s="12" t="s">
        <v>45</v>
      </c>
      <c r="D29" s="16" t="s">
        <v>46</v>
      </c>
      <c r="E29" s="41"/>
      <c r="F29" s="44"/>
      <c r="G29" s="13">
        <f t="shared" si="1"/>
        <v>0</v>
      </c>
      <c r="H29" s="36"/>
      <c r="I29" s="36"/>
    </row>
    <row r="30" spans="1:9" ht="12.75" x14ac:dyDescent="0.2">
      <c r="A30" s="15">
        <v>1</v>
      </c>
      <c r="B30" s="12" t="s">
        <v>4</v>
      </c>
      <c r="C30" s="12" t="s">
        <v>47</v>
      </c>
      <c r="D30" s="11" t="s">
        <v>48</v>
      </c>
      <c r="E30" s="41"/>
      <c r="F30" s="44"/>
      <c r="G30" s="13">
        <f t="shared" si="1"/>
        <v>0</v>
      </c>
      <c r="H30" s="36"/>
      <c r="I30" s="36"/>
    </row>
    <row r="31" spans="1:9" ht="12.75" x14ac:dyDescent="0.2">
      <c r="A31" s="15">
        <v>1</v>
      </c>
      <c r="B31" s="12" t="s">
        <v>4</v>
      </c>
      <c r="C31" s="12" t="s">
        <v>49</v>
      </c>
      <c r="D31" s="11" t="s">
        <v>50</v>
      </c>
      <c r="E31" s="41"/>
      <c r="F31" s="44"/>
      <c r="G31" s="13">
        <f t="shared" si="1"/>
        <v>0</v>
      </c>
      <c r="H31" s="36"/>
      <c r="I31" s="36"/>
    </row>
    <row r="32" spans="1:9" ht="12.75" x14ac:dyDescent="0.2">
      <c r="A32" s="15">
        <v>1</v>
      </c>
      <c r="B32" s="12" t="s">
        <v>4</v>
      </c>
      <c r="C32" s="12" t="s">
        <v>51</v>
      </c>
      <c r="D32" s="11" t="s">
        <v>52</v>
      </c>
      <c r="E32" s="41"/>
      <c r="F32" s="44"/>
      <c r="G32" s="13">
        <f t="shared" si="1"/>
        <v>0</v>
      </c>
      <c r="H32" s="36"/>
      <c r="I32" s="36"/>
    </row>
    <row r="33" spans="1:9" ht="12.75" x14ac:dyDescent="0.2">
      <c r="A33" s="15">
        <v>1</v>
      </c>
      <c r="B33" s="12" t="s">
        <v>4</v>
      </c>
      <c r="C33" s="12" t="s">
        <v>53</v>
      </c>
      <c r="D33" s="11" t="s">
        <v>54</v>
      </c>
      <c r="E33" s="41"/>
      <c r="F33" s="44"/>
      <c r="G33" s="13">
        <f t="shared" si="1"/>
        <v>0</v>
      </c>
      <c r="H33" s="36"/>
      <c r="I33" s="36"/>
    </row>
    <row r="34" spans="1:9" ht="12.75" x14ac:dyDescent="0.2">
      <c r="A34" s="15">
        <v>1</v>
      </c>
      <c r="B34" s="12" t="s">
        <v>4</v>
      </c>
      <c r="C34" s="12" t="s">
        <v>55</v>
      </c>
      <c r="D34" s="14" t="s">
        <v>55</v>
      </c>
      <c r="E34" s="41"/>
      <c r="F34" s="44"/>
      <c r="G34" s="13">
        <f t="shared" si="1"/>
        <v>0</v>
      </c>
      <c r="H34" s="36"/>
      <c r="I34" s="36"/>
    </row>
    <row r="35" spans="1:9" ht="12.75" x14ac:dyDescent="0.2">
      <c r="A35" s="15">
        <v>1</v>
      </c>
      <c r="B35" s="12" t="s">
        <v>4</v>
      </c>
      <c r="C35" s="12" t="s">
        <v>56</v>
      </c>
      <c r="D35" s="11" t="s">
        <v>56</v>
      </c>
      <c r="E35" s="41"/>
      <c r="F35" s="44"/>
      <c r="G35" s="13">
        <f t="shared" si="1"/>
        <v>0</v>
      </c>
      <c r="H35" s="36"/>
      <c r="I35" s="36"/>
    </row>
    <row r="36" spans="1:9" ht="12.75" x14ac:dyDescent="0.2">
      <c r="A36" s="15">
        <v>1</v>
      </c>
      <c r="B36" s="12" t="s">
        <v>4</v>
      </c>
      <c r="C36" s="11" t="s">
        <v>57</v>
      </c>
      <c r="D36" s="11" t="s">
        <v>57</v>
      </c>
      <c r="E36" s="41"/>
      <c r="F36" s="44"/>
      <c r="G36" s="13">
        <f t="shared" si="1"/>
        <v>0</v>
      </c>
      <c r="H36" s="36"/>
      <c r="I36" s="36"/>
    </row>
    <row r="37" spans="1:9" ht="12.75" x14ac:dyDescent="0.2">
      <c r="A37" s="15">
        <v>1</v>
      </c>
      <c r="B37" s="12" t="s">
        <v>4</v>
      </c>
      <c r="C37" s="11" t="s">
        <v>58</v>
      </c>
      <c r="D37" s="11" t="s">
        <v>59</v>
      </c>
      <c r="E37" s="41"/>
      <c r="F37" s="44"/>
      <c r="G37" s="13">
        <f t="shared" si="1"/>
        <v>0</v>
      </c>
      <c r="H37" s="36"/>
      <c r="I37" s="36"/>
    </row>
    <row r="38" spans="1:9" ht="12.75" x14ac:dyDescent="0.2">
      <c r="A38" s="15">
        <v>1</v>
      </c>
      <c r="B38" s="12" t="s">
        <v>4</v>
      </c>
      <c r="C38" s="17" t="s">
        <v>60</v>
      </c>
      <c r="D38" s="17" t="s">
        <v>61</v>
      </c>
      <c r="E38" s="41"/>
      <c r="F38" s="44"/>
      <c r="G38" s="13">
        <f t="shared" si="1"/>
        <v>0</v>
      </c>
      <c r="H38" s="36"/>
      <c r="I38" s="36"/>
    </row>
    <row r="39" spans="1:9" ht="12.75" x14ac:dyDescent="0.2">
      <c r="A39" s="15">
        <v>1</v>
      </c>
      <c r="B39" s="12" t="s">
        <v>4</v>
      </c>
      <c r="C39" s="12" t="s">
        <v>62</v>
      </c>
      <c r="D39" s="11" t="s">
        <v>63</v>
      </c>
      <c r="E39" s="41"/>
      <c r="F39" s="44"/>
      <c r="G39" s="13">
        <f t="shared" si="1"/>
        <v>0</v>
      </c>
      <c r="H39" s="36"/>
      <c r="I39" s="36"/>
    </row>
    <row r="40" spans="1:9" ht="12.75" x14ac:dyDescent="0.2">
      <c r="A40" s="15">
        <v>1</v>
      </c>
      <c r="B40" s="12" t="s">
        <v>4</v>
      </c>
      <c r="C40" s="12" t="s">
        <v>64</v>
      </c>
      <c r="D40" s="11" t="s">
        <v>65</v>
      </c>
      <c r="E40" s="41"/>
      <c r="F40" s="44"/>
      <c r="G40" s="13">
        <f t="shared" si="1"/>
        <v>0</v>
      </c>
      <c r="H40" s="36"/>
      <c r="I40" s="36"/>
    </row>
    <row r="41" spans="1:9" ht="12.75" x14ac:dyDescent="0.2">
      <c r="A41" s="15">
        <v>1</v>
      </c>
      <c r="B41" s="12" t="s">
        <v>4</v>
      </c>
      <c r="C41" s="12" t="s">
        <v>66</v>
      </c>
      <c r="D41" s="11" t="s">
        <v>67</v>
      </c>
      <c r="E41" s="41"/>
      <c r="F41" s="44"/>
      <c r="G41" s="13">
        <f t="shared" si="1"/>
        <v>0</v>
      </c>
      <c r="H41" s="36"/>
      <c r="I41" s="36"/>
    </row>
    <row r="42" spans="1:9" ht="12.75" x14ac:dyDescent="0.2">
      <c r="A42" s="15">
        <v>1</v>
      </c>
      <c r="B42" s="12" t="s">
        <v>4</v>
      </c>
      <c r="C42" s="12" t="s">
        <v>68</v>
      </c>
      <c r="D42" s="11" t="s">
        <v>69</v>
      </c>
      <c r="E42" s="41"/>
      <c r="F42" s="44"/>
      <c r="G42" s="13">
        <f t="shared" si="1"/>
        <v>0</v>
      </c>
      <c r="H42" s="36"/>
      <c r="I42" s="36"/>
    </row>
    <row r="43" spans="1:9" ht="12.75" x14ac:dyDescent="0.2">
      <c r="A43" s="15">
        <v>1</v>
      </c>
      <c r="B43" s="12" t="s">
        <v>4</v>
      </c>
      <c r="C43" s="12" t="s">
        <v>70</v>
      </c>
      <c r="D43" s="11" t="s">
        <v>71</v>
      </c>
      <c r="E43" s="41"/>
      <c r="F43" s="44"/>
      <c r="G43" s="13">
        <f t="shared" si="1"/>
        <v>0</v>
      </c>
      <c r="H43" s="36"/>
      <c r="I43" s="36"/>
    </row>
    <row r="44" spans="1:9" ht="12.75" x14ac:dyDescent="0.2">
      <c r="A44" s="15">
        <v>1</v>
      </c>
      <c r="B44" s="12" t="s">
        <v>4</v>
      </c>
      <c r="C44" s="12" t="s">
        <v>72</v>
      </c>
      <c r="D44" s="11" t="s">
        <v>72</v>
      </c>
      <c r="E44" s="41"/>
      <c r="F44" s="44"/>
      <c r="G44" s="13">
        <f t="shared" si="1"/>
        <v>0</v>
      </c>
      <c r="H44" s="36"/>
      <c r="I44" s="36"/>
    </row>
    <row r="45" spans="1:9" ht="12.75" x14ac:dyDescent="0.2">
      <c r="A45" s="15">
        <v>1</v>
      </c>
      <c r="B45" s="12" t="s">
        <v>4</v>
      </c>
      <c r="C45" s="12" t="s">
        <v>73</v>
      </c>
      <c r="D45" s="16" t="s">
        <v>73</v>
      </c>
      <c r="E45" s="41"/>
      <c r="F45" s="44"/>
      <c r="G45" s="13">
        <f t="shared" si="1"/>
        <v>0</v>
      </c>
      <c r="H45" s="36"/>
      <c r="I45" s="36"/>
    </row>
    <row r="46" spans="1:9" ht="12.75" x14ac:dyDescent="0.2">
      <c r="A46" s="15">
        <v>1</v>
      </c>
      <c r="B46" s="12" t="s">
        <v>4</v>
      </c>
      <c r="C46" s="12" t="s">
        <v>74</v>
      </c>
      <c r="D46" s="11" t="s">
        <v>74</v>
      </c>
      <c r="E46" s="41"/>
      <c r="F46" s="44"/>
      <c r="G46" s="13">
        <f t="shared" si="1"/>
        <v>0</v>
      </c>
      <c r="H46" s="36"/>
      <c r="I46" s="36"/>
    </row>
    <row r="47" spans="1:9" ht="12.75" x14ac:dyDescent="0.2">
      <c r="A47" s="15">
        <v>1</v>
      </c>
      <c r="B47" s="12" t="s">
        <v>4</v>
      </c>
      <c r="C47" s="12" t="s">
        <v>75</v>
      </c>
      <c r="D47" s="11" t="s">
        <v>76</v>
      </c>
      <c r="E47" s="41"/>
      <c r="F47" s="44"/>
      <c r="G47" s="13">
        <f t="shared" si="1"/>
        <v>0</v>
      </c>
      <c r="H47" s="36"/>
      <c r="I47" s="36"/>
    </row>
    <row r="48" spans="1:9" ht="12.75" x14ac:dyDescent="0.2">
      <c r="A48" s="15">
        <v>1</v>
      </c>
      <c r="B48" s="12" t="s">
        <v>4</v>
      </c>
      <c r="C48" s="12" t="s">
        <v>77</v>
      </c>
      <c r="D48" s="11" t="s">
        <v>78</v>
      </c>
      <c r="E48" s="41"/>
      <c r="F48" s="44"/>
      <c r="G48" s="13">
        <f t="shared" si="1"/>
        <v>0</v>
      </c>
      <c r="H48" s="36"/>
      <c r="I48" s="36"/>
    </row>
    <row r="49" spans="1:9" ht="12.75" x14ac:dyDescent="0.2">
      <c r="A49" s="15">
        <v>1</v>
      </c>
      <c r="B49" s="12" t="s">
        <v>4</v>
      </c>
      <c r="C49" s="12" t="s">
        <v>79</v>
      </c>
      <c r="D49" s="11" t="s">
        <v>79</v>
      </c>
      <c r="E49" s="41"/>
      <c r="F49" s="44"/>
      <c r="G49" s="13">
        <f t="shared" si="1"/>
        <v>0</v>
      </c>
      <c r="H49" s="36"/>
      <c r="I49" s="36"/>
    </row>
    <row r="50" spans="1:9" ht="12.75" x14ac:dyDescent="0.2">
      <c r="A50" s="15">
        <v>1</v>
      </c>
      <c r="B50" s="12" t="s">
        <v>4</v>
      </c>
      <c r="C50" s="12" t="s">
        <v>80</v>
      </c>
      <c r="D50" s="14" t="s">
        <v>80</v>
      </c>
      <c r="E50" s="41"/>
      <c r="F50" s="44"/>
      <c r="G50" s="13">
        <f t="shared" si="1"/>
        <v>0</v>
      </c>
      <c r="H50" s="36"/>
      <c r="I50" s="36"/>
    </row>
    <row r="51" spans="1:9" ht="12.75" x14ac:dyDescent="0.2">
      <c r="A51" s="15">
        <v>1</v>
      </c>
      <c r="B51" s="12" t="s">
        <v>4</v>
      </c>
      <c r="C51" s="12" t="s">
        <v>81</v>
      </c>
      <c r="D51" s="11" t="s">
        <v>81</v>
      </c>
      <c r="E51" s="41"/>
      <c r="F51" s="44"/>
      <c r="G51" s="13">
        <f t="shared" si="1"/>
        <v>0</v>
      </c>
      <c r="H51" s="36"/>
      <c r="I51" s="36"/>
    </row>
    <row r="52" spans="1:9" ht="12.75" x14ac:dyDescent="0.2">
      <c r="A52" s="15">
        <v>1</v>
      </c>
      <c r="B52" s="12" t="s">
        <v>4</v>
      </c>
      <c r="C52" s="11" t="s">
        <v>82</v>
      </c>
      <c r="D52" s="11" t="s">
        <v>82</v>
      </c>
      <c r="E52" s="41"/>
      <c r="F52" s="44"/>
      <c r="G52" s="13">
        <f t="shared" si="1"/>
        <v>0</v>
      </c>
      <c r="H52" s="36"/>
      <c r="I52" s="36"/>
    </row>
    <row r="53" spans="1:9" ht="12.75" x14ac:dyDescent="0.2">
      <c r="A53" s="15">
        <v>1</v>
      </c>
      <c r="B53" s="12" t="s">
        <v>4</v>
      </c>
      <c r="C53" s="11" t="s">
        <v>83</v>
      </c>
      <c r="D53" s="11" t="s">
        <v>83</v>
      </c>
      <c r="E53" s="41"/>
      <c r="F53" s="44"/>
      <c r="G53" s="13">
        <f t="shared" si="1"/>
        <v>0</v>
      </c>
      <c r="H53" s="36"/>
      <c r="I53" s="36"/>
    </row>
    <row r="54" spans="1:9" ht="12.75" x14ac:dyDescent="0.2">
      <c r="A54" s="15">
        <v>1</v>
      </c>
      <c r="B54" s="12" t="s">
        <v>4</v>
      </c>
      <c r="C54" s="17" t="s">
        <v>84</v>
      </c>
      <c r="D54" s="17" t="s">
        <v>85</v>
      </c>
      <c r="E54" s="41"/>
      <c r="F54" s="44"/>
      <c r="G54" s="13">
        <f t="shared" si="1"/>
        <v>0</v>
      </c>
      <c r="H54" s="36"/>
      <c r="I54" s="36"/>
    </row>
    <row r="55" spans="1:9" ht="12.75" x14ac:dyDescent="0.2">
      <c r="A55" s="15">
        <v>1</v>
      </c>
      <c r="B55" s="12" t="s">
        <v>4</v>
      </c>
      <c r="C55" s="12" t="s">
        <v>86</v>
      </c>
      <c r="D55" s="11" t="s">
        <v>87</v>
      </c>
      <c r="E55" s="41"/>
      <c r="F55" s="44"/>
      <c r="G55" s="13">
        <f t="shared" si="1"/>
        <v>0</v>
      </c>
      <c r="H55" s="36"/>
      <c r="I55" s="36"/>
    </row>
    <row r="56" spans="1:9" ht="12.75" x14ac:dyDescent="0.2">
      <c r="A56" s="15">
        <v>1</v>
      </c>
      <c r="B56" s="12" t="s">
        <v>4</v>
      </c>
      <c r="C56" s="12" t="s">
        <v>88</v>
      </c>
      <c r="D56" s="11" t="s">
        <v>89</v>
      </c>
      <c r="E56" s="41"/>
      <c r="F56" s="44"/>
      <c r="G56" s="13">
        <f t="shared" si="1"/>
        <v>0</v>
      </c>
      <c r="H56" s="36"/>
      <c r="I56" s="36"/>
    </row>
    <row r="57" spans="1:9" ht="12.75" x14ac:dyDescent="0.2">
      <c r="A57" s="15">
        <v>1</v>
      </c>
      <c r="B57" s="12" t="s">
        <v>4</v>
      </c>
      <c r="C57" s="12" t="s">
        <v>90</v>
      </c>
      <c r="D57" s="11" t="s">
        <v>91</v>
      </c>
      <c r="E57" s="41"/>
      <c r="F57" s="44"/>
      <c r="G57" s="13">
        <f t="shared" si="1"/>
        <v>0</v>
      </c>
      <c r="H57" s="36"/>
      <c r="I57" s="36"/>
    </row>
    <row r="58" spans="1:9" ht="12.75" x14ac:dyDescent="0.2">
      <c r="A58" s="15">
        <v>1</v>
      </c>
      <c r="B58" s="12" t="s">
        <v>4</v>
      </c>
      <c r="C58" s="12" t="s">
        <v>92</v>
      </c>
      <c r="D58" s="11" t="s">
        <v>93</v>
      </c>
      <c r="E58" s="41"/>
      <c r="F58" s="44"/>
      <c r="G58" s="13">
        <f t="shared" si="1"/>
        <v>0</v>
      </c>
      <c r="H58" s="36"/>
      <c r="I58" s="36"/>
    </row>
    <row r="59" spans="1:9" ht="12.75" x14ac:dyDescent="0.2">
      <c r="A59" s="15">
        <v>1</v>
      </c>
      <c r="B59" s="12" t="s">
        <v>4</v>
      </c>
      <c r="C59" s="12" t="s">
        <v>94</v>
      </c>
      <c r="D59" s="11" t="s">
        <v>95</v>
      </c>
      <c r="E59" s="41"/>
      <c r="F59" s="44"/>
      <c r="G59" s="13">
        <f t="shared" si="1"/>
        <v>0</v>
      </c>
      <c r="H59" s="36"/>
      <c r="I59" s="36"/>
    </row>
    <row r="60" spans="1:9" ht="12.75" x14ac:dyDescent="0.2">
      <c r="A60" s="15">
        <v>1</v>
      </c>
      <c r="B60" s="12" t="s">
        <v>4</v>
      </c>
      <c r="C60" s="12" t="s">
        <v>96</v>
      </c>
      <c r="D60" s="11" t="s">
        <v>97</v>
      </c>
      <c r="E60" s="41"/>
      <c r="F60" s="44"/>
      <c r="G60" s="13">
        <f t="shared" si="1"/>
        <v>0</v>
      </c>
      <c r="H60" s="36"/>
      <c r="I60" s="36"/>
    </row>
    <row r="61" spans="1:9" ht="12.75" x14ac:dyDescent="0.2">
      <c r="A61" s="15">
        <v>1</v>
      </c>
      <c r="B61" s="12" t="s">
        <v>4</v>
      </c>
      <c r="C61" s="12" t="s">
        <v>98</v>
      </c>
      <c r="D61" s="16" t="s">
        <v>99</v>
      </c>
      <c r="E61" s="41"/>
      <c r="F61" s="44"/>
      <c r="G61" s="13">
        <f t="shared" si="1"/>
        <v>0</v>
      </c>
      <c r="H61" s="36"/>
      <c r="I61" s="36"/>
    </row>
    <row r="62" spans="1:9" ht="12.75" x14ac:dyDescent="0.2">
      <c r="A62" s="15">
        <v>1</v>
      </c>
      <c r="B62" s="12" t="s">
        <v>4</v>
      </c>
      <c r="C62" s="12" t="s">
        <v>100</v>
      </c>
      <c r="D62" s="11" t="s">
        <v>101</v>
      </c>
      <c r="E62" s="41"/>
      <c r="F62" s="44"/>
      <c r="G62" s="13">
        <f t="shared" si="1"/>
        <v>0</v>
      </c>
      <c r="H62" s="36"/>
      <c r="I62" s="36"/>
    </row>
    <row r="63" spans="1:9" ht="12.75" x14ac:dyDescent="0.2">
      <c r="A63" s="15">
        <v>1</v>
      </c>
      <c r="B63" s="12" t="s">
        <v>4</v>
      </c>
      <c r="C63" s="12" t="s">
        <v>102</v>
      </c>
      <c r="D63" s="11" t="s">
        <v>103</v>
      </c>
      <c r="E63" s="41"/>
      <c r="F63" s="44"/>
      <c r="G63" s="13">
        <f t="shared" si="1"/>
        <v>0</v>
      </c>
      <c r="H63" s="36"/>
      <c r="I63" s="36"/>
    </row>
    <row r="64" spans="1:9" ht="12.75" x14ac:dyDescent="0.2">
      <c r="A64" s="15">
        <v>1</v>
      </c>
      <c r="B64" s="12" t="s">
        <v>4</v>
      </c>
      <c r="C64" s="12" t="s">
        <v>104</v>
      </c>
      <c r="D64" s="11" t="s">
        <v>105</v>
      </c>
      <c r="E64" s="41"/>
      <c r="F64" s="44"/>
      <c r="G64" s="13">
        <f t="shared" si="1"/>
        <v>0</v>
      </c>
      <c r="H64" s="36"/>
      <c r="I64" s="36"/>
    </row>
    <row r="65" spans="1:9" ht="12.75" x14ac:dyDescent="0.2">
      <c r="A65" s="15">
        <v>1</v>
      </c>
      <c r="B65" s="12" t="s">
        <v>4</v>
      </c>
      <c r="C65" s="12" t="s">
        <v>106</v>
      </c>
      <c r="D65" s="11" t="s">
        <v>107</v>
      </c>
      <c r="E65" s="41"/>
      <c r="F65" s="44"/>
      <c r="G65" s="13">
        <f t="shared" si="1"/>
        <v>0</v>
      </c>
      <c r="H65" s="36"/>
      <c r="I65" s="36"/>
    </row>
    <row r="66" spans="1:9" ht="12.75" x14ac:dyDescent="0.2">
      <c r="A66" s="15">
        <v>1</v>
      </c>
      <c r="B66" s="12" t="s">
        <v>4</v>
      </c>
      <c r="C66" s="12" t="s">
        <v>108</v>
      </c>
      <c r="D66" s="14" t="s">
        <v>109</v>
      </c>
      <c r="E66" s="41"/>
      <c r="F66" s="44"/>
      <c r="G66" s="13">
        <f t="shared" si="1"/>
        <v>0</v>
      </c>
      <c r="H66" s="36"/>
      <c r="I66" s="36"/>
    </row>
    <row r="67" spans="1:9" ht="12.75" x14ac:dyDescent="0.2">
      <c r="A67" s="15">
        <v>1</v>
      </c>
      <c r="B67" s="12" t="s">
        <v>4</v>
      </c>
      <c r="C67" s="12" t="s">
        <v>110</v>
      </c>
      <c r="D67" s="11" t="s">
        <v>111</v>
      </c>
      <c r="E67" s="41"/>
      <c r="F67" s="44"/>
      <c r="G67" s="13">
        <f t="shared" si="1"/>
        <v>0</v>
      </c>
      <c r="H67" s="36"/>
      <c r="I67" s="36"/>
    </row>
    <row r="68" spans="1:9" ht="12.75" x14ac:dyDescent="0.2">
      <c r="A68" s="15">
        <v>1</v>
      </c>
      <c r="B68" s="12" t="s">
        <v>4</v>
      </c>
      <c r="C68" s="11" t="s">
        <v>112</v>
      </c>
      <c r="D68" s="11" t="s">
        <v>112</v>
      </c>
      <c r="E68" s="41"/>
      <c r="F68" s="44"/>
      <c r="G68" s="13">
        <f t="shared" si="1"/>
        <v>0</v>
      </c>
      <c r="H68" s="36"/>
      <c r="I68" s="36"/>
    </row>
    <row r="69" spans="1:9" ht="12.75" x14ac:dyDescent="0.2">
      <c r="A69" s="15">
        <v>1</v>
      </c>
      <c r="B69" s="12" t="s">
        <v>4</v>
      </c>
      <c r="C69" s="11" t="s">
        <v>113</v>
      </c>
      <c r="D69" s="11" t="s">
        <v>114</v>
      </c>
      <c r="E69" s="41"/>
      <c r="F69" s="44"/>
      <c r="G69" s="13">
        <f t="shared" si="1"/>
        <v>0</v>
      </c>
      <c r="H69" s="36"/>
      <c r="I69" s="36"/>
    </row>
    <row r="70" spans="1:9" ht="12.75" x14ac:dyDescent="0.2">
      <c r="A70" s="15">
        <v>1</v>
      </c>
      <c r="B70" s="12" t="s">
        <v>4</v>
      </c>
      <c r="C70" s="17" t="s">
        <v>115</v>
      </c>
      <c r="D70" s="17" t="s">
        <v>116</v>
      </c>
      <c r="E70" s="41"/>
      <c r="F70" s="44"/>
      <c r="G70" s="13">
        <f t="shared" si="1"/>
        <v>0</v>
      </c>
      <c r="H70" s="36"/>
      <c r="I70" s="36"/>
    </row>
    <row r="71" spans="1:9" ht="12.75" x14ac:dyDescent="0.2">
      <c r="A71" s="15">
        <v>1</v>
      </c>
      <c r="B71" s="12" t="s">
        <v>4</v>
      </c>
      <c r="C71" s="12" t="s">
        <v>117</v>
      </c>
      <c r="D71" s="11" t="s">
        <v>118</v>
      </c>
      <c r="E71" s="41"/>
      <c r="F71" s="44"/>
      <c r="G71" s="13">
        <f t="shared" si="1"/>
        <v>0</v>
      </c>
      <c r="H71" s="36"/>
      <c r="I71" s="36"/>
    </row>
    <row r="72" spans="1:9" ht="12.75" x14ac:dyDescent="0.2">
      <c r="A72" s="15">
        <v>1</v>
      </c>
      <c r="B72" s="12" t="s">
        <v>4</v>
      </c>
      <c r="C72" s="12" t="s">
        <v>119</v>
      </c>
      <c r="D72" s="11" t="s">
        <v>119</v>
      </c>
      <c r="E72" s="41"/>
      <c r="F72" s="44"/>
      <c r="G72" s="13">
        <f t="shared" si="1"/>
        <v>0</v>
      </c>
      <c r="H72" s="36"/>
      <c r="I72" s="36"/>
    </row>
    <row r="73" spans="1:9" ht="12.75" x14ac:dyDescent="0.2">
      <c r="A73" s="15">
        <v>1</v>
      </c>
      <c r="B73" s="12" t="s">
        <v>4</v>
      </c>
      <c r="C73" s="12" t="s">
        <v>120</v>
      </c>
      <c r="D73" s="11" t="s">
        <v>120</v>
      </c>
      <c r="E73" s="41"/>
      <c r="F73" s="44"/>
      <c r="G73" s="13">
        <f t="shared" si="1"/>
        <v>0</v>
      </c>
      <c r="H73" s="36"/>
      <c r="I73" s="36"/>
    </row>
    <row r="74" spans="1:9" ht="12.75" x14ac:dyDescent="0.2">
      <c r="A74" s="15">
        <v>1</v>
      </c>
      <c r="B74" s="12" t="s">
        <v>4</v>
      </c>
      <c r="C74" s="12" t="s">
        <v>121</v>
      </c>
      <c r="D74" s="11" t="s">
        <v>122</v>
      </c>
      <c r="E74" s="41"/>
      <c r="F74" s="44"/>
      <c r="G74" s="13">
        <f t="shared" si="1"/>
        <v>0</v>
      </c>
      <c r="H74" s="36"/>
      <c r="I74" s="36"/>
    </row>
    <row r="75" spans="1:9" ht="12.75" x14ac:dyDescent="0.2">
      <c r="A75" s="15">
        <v>1</v>
      </c>
      <c r="B75" s="12" t="s">
        <v>4</v>
      </c>
      <c r="C75" s="12" t="s">
        <v>123</v>
      </c>
      <c r="D75" s="11" t="s">
        <v>123</v>
      </c>
      <c r="E75" s="41"/>
      <c r="F75" s="44"/>
      <c r="G75" s="13">
        <f t="shared" si="1"/>
        <v>0</v>
      </c>
      <c r="H75" s="36"/>
      <c r="I75" s="36"/>
    </row>
    <row r="76" spans="1:9" ht="12.75" x14ac:dyDescent="0.2">
      <c r="A76" s="15">
        <v>1</v>
      </c>
      <c r="B76" s="12" t="s">
        <v>4</v>
      </c>
      <c r="C76" s="12" t="s">
        <v>124</v>
      </c>
      <c r="D76" s="11" t="s">
        <v>124</v>
      </c>
      <c r="E76" s="41"/>
      <c r="F76" s="44"/>
      <c r="G76" s="13">
        <f t="shared" si="1"/>
        <v>0</v>
      </c>
      <c r="H76" s="36"/>
      <c r="I76" s="36"/>
    </row>
    <row r="77" spans="1:9" ht="12.75" x14ac:dyDescent="0.2">
      <c r="A77" s="15">
        <v>1</v>
      </c>
      <c r="B77" s="12" t="s">
        <v>4</v>
      </c>
      <c r="C77" s="12" t="s">
        <v>125</v>
      </c>
      <c r="D77" s="16" t="s">
        <v>126</v>
      </c>
      <c r="E77" s="41"/>
      <c r="F77" s="44"/>
      <c r="G77" s="13">
        <f t="shared" si="1"/>
        <v>0</v>
      </c>
      <c r="H77" s="36"/>
      <c r="I77" s="36"/>
    </row>
    <row r="78" spans="1:9" ht="12.75" x14ac:dyDescent="0.2">
      <c r="A78" s="15">
        <v>1</v>
      </c>
      <c r="B78" s="12" t="s">
        <v>4</v>
      </c>
      <c r="C78" s="12" t="s">
        <v>127</v>
      </c>
      <c r="D78" s="11" t="s">
        <v>128</v>
      </c>
      <c r="E78" s="41"/>
      <c r="F78" s="44"/>
      <c r="G78" s="13">
        <f t="shared" si="1"/>
        <v>0</v>
      </c>
      <c r="H78" s="36"/>
      <c r="I78" s="36"/>
    </row>
    <row r="79" spans="1:9" ht="12.75" x14ac:dyDescent="0.2">
      <c r="A79" s="15">
        <v>1</v>
      </c>
      <c r="B79" s="12" t="s">
        <v>4</v>
      </c>
      <c r="C79" s="12" t="s">
        <v>129</v>
      </c>
      <c r="D79" s="11" t="s">
        <v>130</v>
      </c>
      <c r="E79" s="41"/>
      <c r="F79" s="44"/>
      <c r="G79" s="13">
        <f t="shared" si="1"/>
        <v>0</v>
      </c>
      <c r="H79" s="36"/>
      <c r="I79" s="36"/>
    </row>
    <row r="80" spans="1:9" ht="12.75" x14ac:dyDescent="0.2">
      <c r="A80" s="15">
        <v>1</v>
      </c>
      <c r="B80" s="12" t="s">
        <v>4</v>
      </c>
      <c r="C80" s="12" t="s">
        <v>129</v>
      </c>
      <c r="D80" s="11" t="s">
        <v>131</v>
      </c>
      <c r="E80" s="41"/>
      <c r="F80" s="44"/>
      <c r="G80" s="13">
        <f t="shared" si="1"/>
        <v>0</v>
      </c>
      <c r="H80" s="36"/>
      <c r="I80" s="36"/>
    </row>
    <row r="81" spans="1:9" ht="12.75" x14ac:dyDescent="0.2">
      <c r="A81" s="15">
        <v>1</v>
      </c>
      <c r="B81" s="12" t="s">
        <v>4</v>
      </c>
      <c r="C81" s="12" t="s">
        <v>129</v>
      </c>
      <c r="D81" s="11" t="s">
        <v>132</v>
      </c>
      <c r="E81" s="41"/>
      <c r="F81" s="44"/>
      <c r="G81" s="13">
        <f t="shared" si="1"/>
        <v>0</v>
      </c>
      <c r="H81" s="36"/>
      <c r="I81" s="36"/>
    </row>
    <row r="82" spans="1:9" ht="12.75" x14ac:dyDescent="0.2">
      <c r="A82" s="15">
        <v>1</v>
      </c>
      <c r="B82" s="12" t="s">
        <v>4</v>
      </c>
      <c r="C82" s="12" t="s">
        <v>129</v>
      </c>
      <c r="D82" s="14" t="s">
        <v>133</v>
      </c>
      <c r="E82" s="41"/>
      <c r="F82" s="44"/>
      <c r="G82" s="13">
        <f t="shared" si="1"/>
        <v>0</v>
      </c>
      <c r="H82" s="36"/>
      <c r="I82" s="36"/>
    </row>
    <row r="83" spans="1:9" ht="12.75" x14ac:dyDescent="0.2">
      <c r="A83" s="15">
        <v>1</v>
      </c>
      <c r="B83" s="12" t="s">
        <v>4</v>
      </c>
      <c r="C83" s="12" t="s">
        <v>129</v>
      </c>
      <c r="D83" s="11" t="s">
        <v>134</v>
      </c>
      <c r="E83" s="41"/>
      <c r="F83" s="44"/>
      <c r="G83" s="13">
        <f t="shared" si="1"/>
        <v>0</v>
      </c>
      <c r="H83" s="36"/>
      <c r="I83" s="36"/>
    </row>
    <row r="84" spans="1:9" ht="12.75" x14ac:dyDescent="0.2">
      <c r="A84" s="15">
        <v>1</v>
      </c>
      <c r="B84" s="12" t="s">
        <v>4</v>
      </c>
      <c r="C84" s="11" t="s">
        <v>135</v>
      </c>
      <c r="D84" s="11" t="s">
        <v>135</v>
      </c>
      <c r="E84" s="41"/>
      <c r="F84" s="44"/>
      <c r="G84" s="13">
        <f t="shared" si="1"/>
        <v>0</v>
      </c>
      <c r="H84" s="36"/>
      <c r="I84" s="36"/>
    </row>
    <row r="85" spans="1:9" ht="12.75" x14ac:dyDescent="0.2">
      <c r="A85" s="15">
        <v>1</v>
      </c>
      <c r="B85" s="12" t="s">
        <v>4</v>
      </c>
      <c r="C85" s="11" t="s">
        <v>136</v>
      </c>
      <c r="D85" s="11" t="s">
        <v>137</v>
      </c>
      <c r="E85" s="41"/>
      <c r="F85" s="44"/>
      <c r="G85" s="13">
        <f t="shared" si="1"/>
        <v>0</v>
      </c>
      <c r="H85" s="36"/>
      <c r="I85" s="36"/>
    </row>
    <row r="86" spans="1:9" ht="12.75" x14ac:dyDescent="0.2">
      <c r="A86" s="15">
        <v>1</v>
      </c>
      <c r="B86" s="12" t="s">
        <v>4</v>
      </c>
      <c r="C86" s="17" t="s">
        <v>138</v>
      </c>
      <c r="D86" s="17" t="s">
        <v>138</v>
      </c>
      <c r="E86" s="41"/>
      <c r="F86" s="44"/>
      <c r="G86" s="13">
        <f t="shared" si="1"/>
        <v>0</v>
      </c>
      <c r="H86" s="36"/>
      <c r="I86" s="36"/>
    </row>
    <row r="87" spans="1:9" ht="12.75" x14ac:dyDescent="0.2">
      <c r="A87" s="15">
        <v>1</v>
      </c>
      <c r="B87" s="12" t="s">
        <v>4</v>
      </c>
      <c r="C87" s="12" t="s">
        <v>139</v>
      </c>
      <c r="D87" s="11" t="s">
        <v>139</v>
      </c>
      <c r="E87" s="41"/>
      <c r="F87" s="44"/>
      <c r="G87" s="13">
        <f t="shared" si="1"/>
        <v>0</v>
      </c>
      <c r="H87" s="36"/>
      <c r="I87" s="36"/>
    </row>
    <row r="88" spans="1:9" ht="12.75" x14ac:dyDescent="0.2">
      <c r="A88" s="15">
        <v>1</v>
      </c>
      <c r="B88" s="12" t="s">
        <v>4</v>
      </c>
      <c r="C88" s="12" t="s">
        <v>140</v>
      </c>
      <c r="D88" s="11" t="s">
        <v>140</v>
      </c>
      <c r="E88" s="41"/>
      <c r="F88" s="44"/>
      <c r="G88" s="13">
        <f t="shared" ref="G88:G92" si="2">A88*F88</f>
        <v>0</v>
      </c>
      <c r="H88" s="36"/>
      <c r="I88" s="36"/>
    </row>
    <row r="89" spans="1:9" ht="12.75" x14ac:dyDescent="0.2">
      <c r="A89" s="15">
        <v>1</v>
      </c>
      <c r="B89" s="12" t="s">
        <v>4</v>
      </c>
      <c r="C89" s="12" t="s">
        <v>141</v>
      </c>
      <c r="D89" s="11" t="s">
        <v>141</v>
      </c>
      <c r="E89" s="41"/>
      <c r="F89" s="44"/>
      <c r="G89" s="13">
        <f t="shared" si="2"/>
        <v>0</v>
      </c>
      <c r="H89" s="36"/>
      <c r="I89" s="36"/>
    </row>
    <row r="90" spans="1:9" ht="12.75" x14ac:dyDescent="0.2">
      <c r="A90" s="15">
        <v>1</v>
      </c>
      <c r="B90" s="12" t="s">
        <v>4</v>
      </c>
      <c r="C90" s="12" t="s">
        <v>142</v>
      </c>
      <c r="D90" s="11" t="s">
        <v>142</v>
      </c>
      <c r="E90" s="41"/>
      <c r="F90" s="44"/>
      <c r="G90" s="13">
        <f t="shared" si="2"/>
        <v>0</v>
      </c>
      <c r="H90" s="36"/>
      <c r="I90" s="36"/>
    </row>
    <row r="91" spans="1:9" ht="12.75" x14ac:dyDescent="0.2">
      <c r="A91" s="15">
        <v>1</v>
      </c>
      <c r="B91" s="12" t="s">
        <v>4</v>
      </c>
      <c r="C91" s="12" t="s">
        <v>143</v>
      </c>
      <c r="D91" s="11" t="s">
        <v>143</v>
      </c>
      <c r="E91" s="41"/>
      <c r="F91" s="44"/>
      <c r="G91" s="13">
        <f t="shared" si="2"/>
        <v>0</v>
      </c>
      <c r="H91" s="36"/>
      <c r="I91" s="36"/>
    </row>
    <row r="92" spans="1:9" ht="13.5" thickBot="1" x14ac:dyDescent="0.25">
      <c r="A92" s="18">
        <v>1</v>
      </c>
      <c r="B92" s="19" t="s">
        <v>4</v>
      </c>
      <c r="C92" s="19" t="s">
        <v>144</v>
      </c>
      <c r="D92" s="20" t="s">
        <v>144</v>
      </c>
      <c r="E92" s="41"/>
      <c r="F92" s="44"/>
      <c r="G92" s="21">
        <f t="shared" si="2"/>
        <v>0</v>
      </c>
      <c r="H92" s="36"/>
      <c r="I92" s="36"/>
    </row>
    <row r="93" spans="1:9" ht="15" thickBot="1" x14ac:dyDescent="0.25">
      <c r="A93" s="2"/>
      <c r="B93" s="22"/>
      <c r="C93" s="2"/>
      <c r="D93" s="2"/>
      <c r="E93" s="2"/>
      <c r="F93" s="2"/>
      <c r="G93" s="2"/>
      <c r="H93" s="36"/>
      <c r="I93" s="36"/>
    </row>
    <row r="94" spans="1:9" ht="15.75" thickBot="1" x14ac:dyDescent="0.3">
      <c r="A94" s="69" t="s">
        <v>153</v>
      </c>
      <c r="B94" s="70"/>
      <c r="C94" s="70"/>
      <c r="D94" s="70"/>
      <c r="E94" s="70"/>
      <c r="F94" s="70"/>
      <c r="G94" s="23">
        <f>SUM(G8:G92)</f>
        <v>0</v>
      </c>
      <c r="H94" s="38"/>
      <c r="I94" s="36"/>
    </row>
    <row r="95" spans="1:9" ht="15" thickBot="1" x14ac:dyDescent="0.25">
      <c r="A95" s="2"/>
      <c r="B95" s="22"/>
      <c r="C95" s="2"/>
      <c r="D95" s="2"/>
      <c r="E95" s="2"/>
      <c r="F95" s="2"/>
      <c r="G95" s="2"/>
      <c r="H95" s="36"/>
      <c r="I95" s="36"/>
    </row>
    <row r="96" spans="1:9" ht="15" hidden="1" thickBot="1" x14ac:dyDescent="0.25">
      <c r="A96" s="2"/>
      <c r="B96" s="22"/>
      <c r="C96" s="2"/>
      <c r="D96" s="2"/>
      <c r="E96" s="2"/>
      <c r="F96" s="2"/>
      <c r="G96" s="2"/>
      <c r="H96" s="36"/>
      <c r="I96" s="36"/>
    </row>
    <row r="97" spans="1:9" ht="15" hidden="1" thickBot="1" x14ac:dyDescent="0.25">
      <c r="A97" s="2"/>
      <c r="B97" s="22"/>
      <c r="C97" s="2"/>
      <c r="D97" s="2"/>
      <c r="E97" s="2"/>
      <c r="F97" s="2"/>
      <c r="G97" s="2"/>
      <c r="H97" s="36"/>
      <c r="I97" s="36"/>
    </row>
    <row r="98" spans="1:9" ht="48.75" customHeight="1" thickBot="1" x14ac:dyDescent="0.25">
      <c r="A98" s="71" t="s">
        <v>152</v>
      </c>
      <c r="B98" s="72"/>
      <c r="C98" s="72"/>
      <c r="D98" s="72"/>
      <c r="E98" s="72"/>
      <c r="F98" s="72"/>
      <c r="G98" s="73"/>
      <c r="H98" s="36"/>
      <c r="I98" s="36"/>
    </row>
    <row r="99" spans="1:9" ht="15" thickBot="1" x14ac:dyDescent="0.25">
      <c r="A99" s="2"/>
      <c r="B99" s="2"/>
      <c r="C99" s="2"/>
      <c r="D99" s="2"/>
      <c r="E99" s="2"/>
      <c r="F99" s="2"/>
      <c r="G99" s="2"/>
      <c r="H99" s="36"/>
      <c r="I99" s="36"/>
    </row>
    <row r="100" spans="1:9" ht="15" x14ac:dyDescent="0.2">
      <c r="A100" s="53" t="s">
        <v>173</v>
      </c>
      <c r="B100" s="54"/>
      <c r="C100" s="54"/>
      <c r="D100" s="54"/>
      <c r="E100" s="54"/>
      <c r="F100" s="55"/>
      <c r="G100" s="31" t="s">
        <v>156</v>
      </c>
      <c r="H100" s="36"/>
      <c r="I100" s="36"/>
    </row>
    <row r="101" spans="1:9" ht="14.25" customHeight="1" thickBot="1" x14ac:dyDescent="0.3">
      <c r="A101" s="56" t="s">
        <v>174</v>
      </c>
      <c r="B101" s="57"/>
      <c r="C101" s="57"/>
      <c r="D101" s="57"/>
      <c r="E101" s="57"/>
      <c r="F101" s="45"/>
      <c r="G101" s="30">
        <f>F101*40</f>
        <v>0</v>
      </c>
      <c r="H101" s="38"/>
      <c r="I101" s="36"/>
    </row>
    <row r="102" spans="1:9" s="36" customFormat="1" ht="15" thickBot="1" x14ac:dyDescent="0.25">
      <c r="A102" s="2"/>
      <c r="B102" s="2"/>
      <c r="C102" s="2"/>
      <c r="D102" s="2"/>
      <c r="E102" s="2"/>
      <c r="F102" s="2"/>
      <c r="G102" s="2"/>
    </row>
    <row r="103" spans="1:9" s="36" customFormat="1" ht="15" x14ac:dyDescent="0.2">
      <c r="A103" s="62" t="s">
        <v>165</v>
      </c>
      <c r="B103" s="63"/>
      <c r="C103" s="63"/>
      <c r="D103" s="63"/>
      <c r="E103" s="63"/>
      <c r="F103" s="64"/>
      <c r="G103" s="31" t="s">
        <v>157</v>
      </c>
    </row>
    <row r="104" spans="1:9" s="36" customFormat="1" ht="15.75" thickBot="1" x14ac:dyDescent="0.3">
      <c r="A104" s="56" t="s">
        <v>176</v>
      </c>
      <c r="B104" s="57"/>
      <c r="C104" s="57"/>
      <c r="D104" s="57"/>
      <c r="E104" s="57"/>
      <c r="F104" s="45"/>
      <c r="G104" s="30">
        <f>F104*30</f>
        <v>0</v>
      </c>
      <c r="H104" s="38"/>
    </row>
    <row r="105" spans="1:9" s="36" customFormat="1" ht="15" thickBot="1" x14ac:dyDescent="0.25">
      <c r="A105" s="2"/>
      <c r="B105" s="2"/>
      <c r="C105" s="2"/>
      <c r="D105" s="2"/>
      <c r="E105" s="2"/>
      <c r="F105" s="2"/>
      <c r="G105" s="2"/>
    </row>
    <row r="106" spans="1:9" s="36" customFormat="1" ht="15" x14ac:dyDescent="0.2">
      <c r="A106" s="53" t="s">
        <v>171</v>
      </c>
      <c r="B106" s="54"/>
      <c r="C106" s="54"/>
      <c r="D106" s="54"/>
      <c r="E106" s="54"/>
      <c r="F106" s="55"/>
      <c r="G106" s="31" t="s">
        <v>161</v>
      </c>
    </row>
    <row r="107" spans="1:9" s="36" customFormat="1" ht="15.75" thickBot="1" x14ac:dyDescent="0.3">
      <c r="A107" s="56" t="s">
        <v>175</v>
      </c>
      <c r="B107" s="57"/>
      <c r="C107" s="57"/>
      <c r="D107" s="57"/>
      <c r="E107" s="57"/>
      <c r="F107" s="45"/>
      <c r="G107" s="30">
        <f>F107*10</f>
        <v>0</v>
      </c>
      <c r="H107" s="38"/>
    </row>
    <row r="108" spans="1:9" s="36" customFormat="1" ht="15" thickBot="1" x14ac:dyDescent="0.25">
      <c r="A108" s="32"/>
      <c r="B108" s="33"/>
      <c r="C108" s="33"/>
      <c r="D108" s="3"/>
      <c r="E108" s="3"/>
      <c r="F108" s="3"/>
      <c r="G108" s="3"/>
    </row>
    <row r="109" spans="1:9" s="36" customFormat="1" ht="15" x14ac:dyDescent="0.2">
      <c r="A109" s="53" t="s">
        <v>172</v>
      </c>
      <c r="B109" s="54"/>
      <c r="C109" s="54"/>
      <c r="D109" s="54"/>
      <c r="E109" s="54"/>
      <c r="F109" s="55"/>
      <c r="G109" s="31" t="s">
        <v>158</v>
      </c>
    </row>
    <row r="110" spans="1:9" s="36" customFormat="1" ht="15.75" thickBot="1" x14ac:dyDescent="0.3">
      <c r="A110" s="65" t="s">
        <v>170</v>
      </c>
      <c r="B110" s="57"/>
      <c r="C110" s="57"/>
      <c r="D110" s="57"/>
      <c r="E110" s="57"/>
      <c r="F110" s="45"/>
      <c r="G110" s="30">
        <f>F110*5</f>
        <v>0</v>
      </c>
    </row>
    <row r="111" spans="1:9" s="36" customFormat="1" ht="15.75" thickBot="1" x14ac:dyDescent="0.3">
      <c r="A111" s="56" t="s">
        <v>167</v>
      </c>
      <c r="B111" s="57"/>
      <c r="C111" s="57"/>
      <c r="D111" s="57"/>
      <c r="E111" s="57"/>
      <c r="F111" s="45"/>
      <c r="G111" s="30">
        <f>F111*5</f>
        <v>0</v>
      </c>
    </row>
    <row r="112" spans="1:9" s="36" customFormat="1" ht="15.75" thickBot="1" x14ac:dyDescent="0.3">
      <c r="A112" s="51" t="s">
        <v>166</v>
      </c>
      <c r="B112" s="52"/>
      <c r="C112" s="52"/>
      <c r="D112" s="52"/>
      <c r="E112" s="52"/>
      <c r="F112" s="39"/>
      <c r="G112" s="30">
        <f>G110+G111</f>
        <v>0</v>
      </c>
      <c r="H112" s="38"/>
    </row>
    <row r="113" spans="1:8" s="36" customFormat="1" ht="13.5" thickBot="1" x14ac:dyDescent="0.25">
      <c r="A113" s="3"/>
      <c r="B113" s="3"/>
      <c r="C113" s="3"/>
      <c r="D113" s="3"/>
      <c r="E113" s="3"/>
      <c r="F113" s="3"/>
      <c r="G113" s="3"/>
    </row>
    <row r="114" spans="1:8" s="36" customFormat="1" ht="15" x14ac:dyDescent="0.2">
      <c r="A114" s="53" t="s">
        <v>168</v>
      </c>
      <c r="B114" s="54"/>
      <c r="C114" s="54"/>
      <c r="D114" s="54"/>
      <c r="E114" s="54"/>
      <c r="F114" s="55"/>
      <c r="G114" s="31" t="s">
        <v>159</v>
      </c>
    </row>
    <row r="115" spans="1:8" s="36" customFormat="1" ht="15.75" thickBot="1" x14ac:dyDescent="0.3">
      <c r="A115" s="56" t="s">
        <v>169</v>
      </c>
      <c r="B115" s="57"/>
      <c r="C115" s="57"/>
      <c r="D115" s="57"/>
      <c r="E115" s="57"/>
      <c r="F115" s="45"/>
      <c r="G115" s="30">
        <f>F115*10</f>
        <v>0</v>
      </c>
      <c r="H115" s="38"/>
    </row>
    <row r="116" spans="1:8" s="36" customFormat="1" x14ac:dyDescent="0.2">
      <c r="A116" s="32"/>
      <c r="B116" s="33"/>
      <c r="C116" s="33"/>
      <c r="D116" s="33"/>
      <c r="E116" s="33"/>
    </row>
    <row r="117" spans="1:8" s="36" customFormat="1" ht="15" thickBot="1" x14ac:dyDescent="0.25">
      <c r="A117" s="2"/>
      <c r="B117" s="2"/>
      <c r="C117" s="2"/>
      <c r="D117" s="2"/>
      <c r="E117" s="2"/>
      <c r="F117" s="2"/>
      <c r="G117" s="2"/>
    </row>
    <row r="118" spans="1:8" s="36" customFormat="1" ht="22.5" x14ac:dyDescent="0.2">
      <c r="A118" s="46" t="s">
        <v>154</v>
      </c>
      <c r="B118" s="47"/>
      <c r="C118" s="47"/>
      <c r="D118" s="47"/>
      <c r="E118" s="47"/>
      <c r="F118" s="48"/>
      <c r="G118" s="34" t="s">
        <v>160</v>
      </c>
    </row>
    <row r="119" spans="1:8" s="36" customFormat="1" ht="24" thickBot="1" x14ac:dyDescent="0.4">
      <c r="A119" s="49" t="s">
        <v>155</v>
      </c>
      <c r="B119" s="50"/>
      <c r="C119" s="50"/>
      <c r="D119" s="50"/>
      <c r="E119" s="50"/>
      <c r="F119" s="50"/>
      <c r="G119" s="35">
        <f>SUM(G115,G112,G107,G104,G101,G94)</f>
        <v>0</v>
      </c>
    </row>
    <row r="120" spans="1:8" s="36" customFormat="1" x14ac:dyDescent="0.2">
      <c r="A120" s="2"/>
      <c r="B120" s="2"/>
      <c r="C120" s="2"/>
      <c r="D120" s="2"/>
      <c r="E120" s="2"/>
      <c r="F120" s="2"/>
      <c r="G120" s="2"/>
    </row>
    <row r="121" spans="1:8" s="36" customFormat="1" x14ac:dyDescent="0.2">
      <c r="A121" s="2"/>
      <c r="B121" s="2"/>
      <c r="C121" s="2"/>
      <c r="D121" s="2"/>
      <c r="E121" s="2"/>
      <c r="F121" s="2"/>
      <c r="G121" s="2"/>
    </row>
    <row r="122" spans="1:8" s="36" customFormat="1" hidden="1" x14ac:dyDescent="0.2">
      <c r="A122" s="2"/>
      <c r="B122" s="2"/>
      <c r="C122" s="2"/>
      <c r="D122" s="2"/>
      <c r="E122" s="2"/>
      <c r="F122" s="2"/>
      <c r="G122" s="2"/>
    </row>
    <row r="123" spans="1:8" s="36" customFormat="1" hidden="1" x14ac:dyDescent="0.2">
      <c r="A123" s="2"/>
      <c r="B123" s="2"/>
      <c r="C123" s="2"/>
      <c r="D123" s="2"/>
      <c r="E123" s="2"/>
      <c r="F123" s="2"/>
      <c r="G123" s="2"/>
    </row>
  </sheetData>
  <sheetProtection algorithmName="SHA-512" hashValue="0jqMhrt4vuF67CzSji1DuzTQFj7uyQzjdxQ+ekJKTD8+fqTMtChcbgU6Da4LjH3Esm25y5209nlCWhTEfTz4Pw==" saltValue="/+fQWscdRIZT8+91HPlyIA==" spinCount="100000" sheet="1" objects="1" scenarios="1"/>
  <mergeCells count="19">
    <mergeCell ref="A110:E110"/>
    <mergeCell ref="A111:E111"/>
    <mergeCell ref="A4:G4"/>
    <mergeCell ref="A94:F94"/>
    <mergeCell ref="A98:G98"/>
    <mergeCell ref="A109:F109"/>
    <mergeCell ref="E2:G2"/>
    <mergeCell ref="A6:G6"/>
    <mergeCell ref="A107:E107"/>
    <mergeCell ref="A100:F100"/>
    <mergeCell ref="A103:F103"/>
    <mergeCell ref="A106:F106"/>
    <mergeCell ref="A101:E101"/>
    <mergeCell ref="A104:E104"/>
    <mergeCell ref="A118:F118"/>
    <mergeCell ref="A119:F119"/>
    <mergeCell ref="A112:E112"/>
    <mergeCell ref="A114:F114"/>
    <mergeCell ref="A115:E115"/>
  </mergeCells>
  <pageMargins left="0.7" right="0.7" top="0.75" bottom="0.75" header="0.3" footer="0.3"/>
  <pageSetup orientation="portrait" horizontalDpi="30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EA41A-3D61-49BD-B493-BF8718F5738A}">
  <dimension ref="A1:Q157"/>
  <sheetViews>
    <sheetView workbookViewId="0">
      <selection activeCell="A8" sqref="A8"/>
    </sheetView>
  </sheetViews>
  <sheetFormatPr defaultColWidth="0" defaultRowHeight="12.75" zeroHeight="1" x14ac:dyDescent="0.2"/>
  <cols>
    <col min="1" max="1" width="104.28515625" style="4" bestFit="1" customWidth="1"/>
    <col min="2" max="2" width="41.7109375" style="4" bestFit="1" customWidth="1"/>
    <col min="3" max="3" width="83.28515625" style="4" customWidth="1"/>
    <col min="4" max="4" width="17.140625" style="4" customWidth="1"/>
    <col min="5" max="5" width="9.140625" style="4" customWidth="1"/>
    <col min="6" max="17" width="0" style="4" hidden="1" customWidth="1"/>
    <col min="18" max="16384" width="9.140625" style="4" hidden="1"/>
  </cols>
  <sheetData>
    <row r="1" spans="1:17" x14ac:dyDescent="0.2">
      <c r="A1" s="3"/>
      <c r="B1" s="3"/>
      <c r="C1" s="3"/>
      <c r="D1" s="3"/>
      <c r="E1" s="3"/>
      <c r="F1" s="3"/>
      <c r="G1" s="3"/>
      <c r="H1" s="3"/>
      <c r="I1" s="3"/>
      <c r="J1" s="3"/>
      <c r="K1" s="3"/>
      <c r="L1" s="3"/>
      <c r="M1" s="3"/>
      <c r="N1" s="3"/>
      <c r="O1" s="3"/>
      <c r="P1" s="3"/>
      <c r="Q1" s="3"/>
    </row>
    <row r="2" spans="1:17" x14ac:dyDescent="0.2">
      <c r="A2" s="25" t="s">
        <v>149</v>
      </c>
      <c r="B2" s="3"/>
      <c r="C2" s="3"/>
      <c r="D2" s="3"/>
      <c r="E2" s="3"/>
      <c r="F2" s="3"/>
      <c r="G2" s="3"/>
      <c r="H2" s="3"/>
      <c r="I2" s="3"/>
      <c r="J2" s="3"/>
      <c r="K2" s="3"/>
      <c r="L2" s="3"/>
      <c r="M2" s="3"/>
      <c r="N2" s="3"/>
      <c r="O2" s="3"/>
      <c r="P2" s="3"/>
      <c r="Q2" s="3"/>
    </row>
    <row r="3" spans="1:17" x14ac:dyDescent="0.2">
      <c r="A3" s="3"/>
      <c r="B3" s="3"/>
      <c r="C3" s="3"/>
      <c r="D3" s="3"/>
      <c r="E3" s="3"/>
      <c r="F3" s="3"/>
      <c r="G3" s="3"/>
      <c r="H3" s="3"/>
      <c r="I3" s="3"/>
      <c r="J3" s="3"/>
      <c r="K3" s="3"/>
      <c r="L3" s="3"/>
      <c r="M3" s="3"/>
      <c r="N3" s="3"/>
      <c r="O3" s="3"/>
      <c r="P3" s="3"/>
      <c r="Q3" s="3"/>
    </row>
    <row r="4" spans="1:17" ht="15.75" x14ac:dyDescent="0.25">
      <c r="A4" s="26" t="s">
        <v>145</v>
      </c>
      <c r="B4" s="26" t="s">
        <v>148</v>
      </c>
      <c r="C4" s="26" t="s">
        <v>150</v>
      </c>
      <c r="D4" s="27"/>
      <c r="E4" s="3"/>
      <c r="F4" s="3"/>
      <c r="G4" s="27"/>
      <c r="H4" s="27"/>
      <c r="I4" s="3"/>
      <c r="J4" s="3"/>
      <c r="K4" s="3"/>
      <c r="L4" s="3"/>
      <c r="M4" s="3"/>
      <c r="N4" s="3"/>
      <c r="O4" s="3"/>
      <c r="P4" s="3"/>
      <c r="Q4" s="3"/>
    </row>
    <row r="5" spans="1:17" x14ac:dyDescent="0.2">
      <c r="A5" s="28" t="str">
        <f>'Bijlage G - Prijs'!D8</f>
        <v>V16 basis unit</v>
      </c>
      <c r="B5" s="29" t="str">
        <f>IF('Bijlage G - Prijs'!E8="","",'Bijlage G - Prijs'!E8)</f>
        <v/>
      </c>
      <c r="C5" s="1"/>
      <c r="D5" s="3"/>
      <c r="E5" s="3"/>
      <c r="F5" s="3"/>
      <c r="G5" s="3"/>
      <c r="H5" s="3"/>
      <c r="I5" s="3"/>
      <c r="J5" s="3"/>
      <c r="K5" s="3"/>
      <c r="L5" s="3"/>
      <c r="M5" s="3"/>
      <c r="N5" s="3"/>
      <c r="O5" s="3"/>
      <c r="P5" s="3"/>
      <c r="Q5" s="3"/>
    </row>
    <row r="6" spans="1:17" x14ac:dyDescent="0.2">
      <c r="A6" s="28" t="str">
        <f>'Bijlage G - Prijs'!D9</f>
        <v>VH5 + VSF8</v>
      </c>
      <c r="B6" s="29" t="str">
        <f>IF('Bijlage G - Prijs'!E9="","",'Bijlage G - Prijs'!E9)</f>
        <v/>
      </c>
      <c r="C6" s="1"/>
      <c r="D6" s="3"/>
      <c r="E6" s="3"/>
      <c r="F6" s="3"/>
      <c r="G6" s="3"/>
      <c r="H6" s="3"/>
      <c r="I6" s="3"/>
      <c r="J6" s="3"/>
      <c r="K6" s="3"/>
      <c r="L6" s="3"/>
      <c r="M6" s="3"/>
      <c r="N6" s="3"/>
      <c r="O6" s="3"/>
      <c r="P6" s="3"/>
      <c r="Q6" s="3"/>
    </row>
    <row r="7" spans="1:17" x14ac:dyDescent="0.2">
      <c r="A7" s="28" t="str">
        <f>'Bijlage G - Prijs'!D10</f>
        <v>X-DVBS / PAL DUO CI</v>
      </c>
      <c r="B7" s="29" t="str">
        <f>IF('Bijlage G - Prijs'!E10="","",'Bijlage G - Prijs'!E10)</f>
        <v/>
      </c>
      <c r="C7" s="1"/>
      <c r="D7" s="3"/>
      <c r="E7" s="3"/>
      <c r="F7" s="3"/>
      <c r="G7" s="3"/>
      <c r="H7" s="3"/>
      <c r="I7" s="3"/>
      <c r="J7" s="3"/>
      <c r="K7" s="3"/>
      <c r="L7" s="3"/>
      <c r="M7" s="3"/>
      <c r="N7" s="3"/>
      <c r="O7" s="3"/>
      <c r="P7" s="3"/>
      <c r="Q7" s="3"/>
    </row>
    <row r="8" spans="1:17" x14ac:dyDescent="0.2">
      <c r="A8" s="28" t="str">
        <f>'Bijlage G - Prijs'!D11</f>
        <v>1 mtr Visiosat</v>
      </c>
      <c r="B8" s="29" t="str">
        <f>IF('Bijlage G - Prijs'!E11="","",'Bijlage G - Prijs'!E11)</f>
        <v/>
      </c>
      <c r="C8" s="1"/>
      <c r="D8" s="3"/>
      <c r="E8" s="3"/>
      <c r="F8" s="3"/>
      <c r="G8" s="3"/>
      <c r="H8" s="3"/>
      <c r="I8" s="3"/>
      <c r="J8" s="3"/>
      <c r="K8" s="3"/>
      <c r="L8" s="3"/>
      <c r="M8" s="3"/>
      <c r="N8" s="3"/>
      <c r="O8" s="3"/>
      <c r="P8" s="3"/>
      <c r="Q8" s="3"/>
    </row>
    <row r="9" spans="1:17" x14ac:dyDescent="0.2">
      <c r="A9" s="28" t="str">
        <f>'Bijlage G - Prijs'!D12</f>
        <v>1,2 mtr Visiosat</v>
      </c>
      <c r="B9" s="29" t="str">
        <f>IF('Bijlage G - Prijs'!E12="","",'Bijlage G - Prijs'!E12)</f>
        <v/>
      </c>
      <c r="C9" s="1"/>
      <c r="D9" s="3"/>
      <c r="E9" s="3"/>
      <c r="F9" s="3"/>
      <c r="G9" s="3"/>
      <c r="H9" s="3"/>
      <c r="I9" s="3"/>
      <c r="J9" s="3"/>
      <c r="K9" s="3"/>
      <c r="L9" s="3"/>
      <c r="M9" s="3"/>
      <c r="N9" s="3"/>
      <c r="O9" s="3"/>
      <c r="P9" s="3"/>
      <c r="Q9" s="3"/>
    </row>
    <row r="10" spans="1:17" x14ac:dyDescent="0.2">
      <c r="A10" s="28" t="str">
        <f>'Bijlage G - Prijs'!D13</f>
        <v>Quatro LNB</v>
      </c>
      <c r="B10" s="29" t="str">
        <f>IF('Bijlage G - Prijs'!E13="","",'Bijlage G - Prijs'!E13)</f>
        <v/>
      </c>
      <c r="C10" s="1"/>
      <c r="D10" s="3"/>
      <c r="E10" s="3"/>
      <c r="F10" s="3"/>
      <c r="G10" s="3"/>
      <c r="H10" s="3"/>
      <c r="I10" s="3"/>
      <c r="J10" s="3"/>
      <c r="K10" s="3"/>
      <c r="L10" s="3"/>
      <c r="M10" s="3"/>
      <c r="N10" s="3"/>
      <c r="O10" s="3"/>
      <c r="P10" s="3"/>
      <c r="Q10" s="3"/>
    </row>
    <row r="11" spans="1:17" x14ac:dyDescent="0.2">
      <c r="A11" s="28" t="str">
        <f>'Bijlage G - Prijs'!D14</f>
        <v>SMS 5802nf - Actieve switch met actieve antenne ingang, 5 ingangen waarvan 1 x terr., 4 ontvanger uitgangen</v>
      </c>
      <c r="B11" s="29" t="str">
        <f>IF('Bijlage G - Prijs'!E14="","",'Bijlage G - Prijs'!E14)</f>
        <v/>
      </c>
      <c r="C11" s="1"/>
      <c r="D11" s="3"/>
      <c r="E11" s="3"/>
    </row>
    <row r="12" spans="1:17" x14ac:dyDescent="0.2">
      <c r="A12" s="28" t="str">
        <f>'Bijlage G - Prijs'!D15</f>
        <v>Telass 160 - installatiekabel</v>
      </c>
      <c r="B12" s="29" t="str">
        <f>IF('Bijlage G - Prijs'!E15="","",'Bijlage G - Prijs'!E15)</f>
        <v/>
      </c>
      <c r="C12" s="1"/>
      <c r="D12" s="3"/>
      <c r="E12" s="3"/>
    </row>
    <row r="13" spans="1:17" x14ac:dyDescent="0.2">
      <c r="A13" s="28" t="str">
        <f>'Bijlage G - Prijs'!D16</f>
        <v>CI-module</v>
      </c>
      <c r="B13" s="29" t="str">
        <f>IF('Bijlage G - Prijs'!E16="","",'Bijlage G - Prijs'!E16)</f>
        <v/>
      </c>
      <c r="C13" s="1"/>
      <c r="D13" s="3"/>
      <c r="E13" s="3"/>
    </row>
    <row r="14" spans="1:17" x14ac:dyDescent="0.2">
      <c r="A14" s="28" t="str">
        <f>'Bijlage G - Prijs'!D17</f>
        <v>SOP punt</v>
      </c>
      <c r="B14" s="29" t="str">
        <f>IF('Bijlage G - Prijs'!E17="","",'Bijlage G - Prijs'!E17)</f>
        <v/>
      </c>
      <c r="C14" s="1"/>
      <c r="D14" s="3"/>
      <c r="E14" s="3"/>
    </row>
    <row r="15" spans="1:17" x14ac:dyDescent="0.2">
      <c r="A15" s="28" t="str">
        <f>'Bijlage G - Prijs'!D18</f>
        <v>SIG 9130</v>
      </c>
      <c r="B15" s="29" t="str">
        <f>IF('Bijlage G - Prijs'!E18="","",'Bijlage G - Prijs'!E18)</f>
        <v/>
      </c>
      <c r="C15" s="1"/>
      <c r="D15" s="3"/>
      <c r="E15" s="3"/>
    </row>
    <row r="16" spans="1:17" x14ac:dyDescent="0.2">
      <c r="A16" s="28" t="str">
        <f>'Bijlage G - Prijs'!D19</f>
        <v>spanningsslof met overspanning - geschikt voor montage in 19"kast</v>
      </c>
      <c r="B16" s="29" t="str">
        <f>IF('Bijlage G - Prijs'!E19="","",'Bijlage G - Prijs'!E19)</f>
        <v/>
      </c>
      <c r="C16" s="1"/>
      <c r="D16" s="3"/>
      <c r="E16" s="3"/>
    </row>
    <row r="17" spans="1:5" x14ac:dyDescent="0.2">
      <c r="A17" s="28" t="str">
        <f>'Bijlage G - Prijs'!D20</f>
        <v>F56</v>
      </c>
      <c r="B17" s="29" t="str">
        <f>IF('Bijlage G - Prijs'!E20="","",'Bijlage G - Prijs'!E20)</f>
        <v/>
      </c>
      <c r="C17" s="1"/>
      <c r="D17" s="3"/>
      <c r="E17" s="3"/>
    </row>
    <row r="18" spans="1:5" x14ac:dyDescent="0.2">
      <c r="A18" s="28" t="str">
        <f>'Bijlage G - Prijs'!D21</f>
        <v>19 inch kast 120 cm</v>
      </c>
      <c r="B18" s="29" t="str">
        <f>IF('Bijlage G - Prijs'!E21="","",'Bijlage G - Prijs'!E21)</f>
        <v/>
      </c>
      <c r="C18" s="1"/>
      <c r="D18" s="3"/>
      <c r="E18" s="3"/>
    </row>
    <row r="19" spans="1:5" x14ac:dyDescent="0.2">
      <c r="A19" s="28" t="str">
        <f>'Bijlage G - Prijs'!D22</f>
        <v>Fm radioversterker</v>
      </c>
      <c r="B19" s="29" t="str">
        <f>IF('Bijlage G - Prijs'!E22="","",'Bijlage G - Prijs'!E22)</f>
        <v/>
      </c>
      <c r="C19" s="1"/>
      <c r="D19" s="3"/>
      <c r="E19" s="3"/>
    </row>
    <row r="20" spans="1:5" x14ac:dyDescent="0.2">
      <c r="A20" s="28" t="str">
        <f>'Bijlage G - Prijs'!D23</f>
        <v>Can Dig kaart</v>
      </c>
      <c r="B20" s="29" t="str">
        <f>IF('Bijlage G - Prijs'!E23="","",'Bijlage G - Prijs'!E23)</f>
        <v/>
      </c>
      <c r="C20" s="1"/>
      <c r="D20" s="3"/>
      <c r="E20" s="3"/>
    </row>
    <row r="21" spans="1:5" x14ac:dyDescent="0.2">
      <c r="A21" s="28" t="str">
        <f>'Bijlage G - Prijs'!D24</f>
        <v>Common Interface (CI) viacces excl card</v>
      </c>
      <c r="B21" s="29" t="str">
        <f>IF('Bijlage G - Prijs'!E24="","",'Bijlage G - Prijs'!E24)</f>
        <v/>
      </c>
      <c r="C21" s="1"/>
      <c r="D21" s="3"/>
      <c r="E21" s="3"/>
    </row>
    <row r="22" spans="1:5" x14ac:dyDescent="0.2">
      <c r="A22" s="28" t="str">
        <f>'Bijlage G - Prijs'!D25</f>
        <v>CI Module</v>
      </c>
      <c r="B22" s="29" t="str">
        <f>IF('Bijlage G - Prijs'!E25="","",'Bijlage G - Prijs'!E25)</f>
        <v/>
      </c>
      <c r="C22" s="1"/>
      <c r="D22" s="3"/>
      <c r="E22" s="3"/>
    </row>
    <row r="23" spans="1:5" x14ac:dyDescent="0.2">
      <c r="A23" s="28" t="str">
        <f>'Bijlage G - Prijs'!D26</f>
        <v>19inch kast 21HE 120cm</v>
      </c>
      <c r="B23" s="29" t="str">
        <f>IF('Bijlage G - Prijs'!E26="","",'Bijlage G - Prijs'!E26)</f>
        <v/>
      </c>
      <c r="C23" s="1"/>
      <c r="D23" s="3"/>
      <c r="E23" s="3"/>
    </row>
    <row r="24" spans="1:5" x14ac:dyDescent="0.2">
      <c r="A24" s="28" t="str">
        <f>'Bijlage G - Prijs'!D27</f>
        <v>netdeel voor V16</v>
      </c>
      <c r="B24" s="29" t="str">
        <f>IF('Bijlage G - Prijs'!E27="","",'Bijlage G - Prijs'!E27)</f>
        <v/>
      </c>
      <c r="C24" s="1"/>
      <c r="D24" s="3"/>
      <c r="E24" s="3"/>
    </row>
    <row r="25" spans="1:5" x14ac:dyDescent="0.2">
      <c r="A25" s="28" t="str">
        <f>'Bijlage G - Prijs'!D28</f>
        <v>redundant netdeel voor V16</v>
      </c>
      <c r="B25" s="29" t="str">
        <f>IF('Bijlage G - Prijs'!E28="","",'Bijlage G - Prijs'!E28)</f>
        <v/>
      </c>
      <c r="C25" s="1"/>
      <c r="D25" s="3"/>
      <c r="E25" s="3"/>
    </row>
    <row r="26" spans="1:5" x14ac:dyDescent="0.2">
      <c r="A26" s="28" t="str">
        <f>'Bijlage G - Prijs'!D29</f>
        <v>Digitale Sat. module DVBS / PAL met CI slot</v>
      </c>
      <c r="B26" s="29" t="str">
        <f>IF('Bijlage G - Prijs'!E29="","",'Bijlage G - Prijs'!E29)</f>
        <v/>
      </c>
      <c r="C26" s="1"/>
      <c r="D26" s="3"/>
      <c r="E26" s="3"/>
    </row>
    <row r="27" spans="1:5" x14ac:dyDescent="0.2">
      <c r="A27" s="28" t="str">
        <f>'Bijlage G - Prijs'!D30</f>
        <v>FM versterker met 6  sperren</v>
      </c>
      <c r="B27" s="29" t="str">
        <f>IF('Bijlage G - Prijs'!E30="","",'Bijlage G - Prijs'!E30)</f>
        <v/>
      </c>
      <c r="C27" s="1"/>
      <c r="D27" s="3"/>
      <c r="E27" s="3"/>
    </row>
    <row r="28" spans="1:5" x14ac:dyDescent="0.2">
      <c r="A28" s="28" t="str">
        <f>'Bijlage G - Prijs'!D31</f>
        <v>Fm modulator Twin</v>
      </c>
      <c r="B28" s="29" t="str">
        <f>IF('Bijlage G - Prijs'!E31="","",'Bijlage G - Prijs'!E31)</f>
        <v/>
      </c>
      <c r="C28" s="1"/>
      <c r="D28" s="3"/>
      <c r="E28" s="3"/>
    </row>
    <row r="29" spans="1:5" x14ac:dyDescent="0.2">
      <c r="A29" s="28" t="str">
        <f>'Bijlage G - Prijs'!D32</f>
        <v>FM omzetter module</v>
      </c>
      <c r="B29" s="29" t="str">
        <f>IF('Bijlage G - Prijs'!E32="","",'Bijlage G - Prijs'!E32)</f>
        <v/>
      </c>
      <c r="C29" s="1"/>
      <c r="D29" s="3"/>
      <c r="E29" s="3"/>
    </row>
    <row r="30" spans="1:5" x14ac:dyDescent="0.2">
      <c r="A30" s="28" t="str">
        <f>'Bijlage G - Prijs'!D33</f>
        <v>FM-antenne 3-elements</v>
      </c>
      <c r="B30" s="29" t="str">
        <f>IF('Bijlage G - Prijs'!E33="","",'Bijlage G - Prijs'!E33)</f>
        <v/>
      </c>
      <c r="C30" s="1"/>
      <c r="D30" s="3"/>
      <c r="E30" s="3"/>
    </row>
    <row r="31" spans="1:5" x14ac:dyDescent="0.2">
      <c r="A31" s="28" t="str">
        <f>'Bijlage G - Prijs'!D34</f>
        <v>4V Alps</v>
      </c>
      <c r="B31" s="29" t="str">
        <f>IF('Bijlage G - Prijs'!E34="","",'Bijlage G - Prijs'!E34)</f>
        <v/>
      </c>
      <c r="C31" s="1"/>
      <c r="D31" s="3"/>
      <c r="E31" s="3"/>
    </row>
    <row r="32" spans="1:5" x14ac:dyDescent="0.2">
      <c r="A32" s="28" t="str">
        <f>'Bijlage G - Prijs'!D35</f>
        <v>1 meter schotel</v>
      </c>
      <c r="B32" s="29" t="str">
        <f>IF('Bijlage G - Prijs'!E35="","",'Bijlage G - Prijs'!E35)</f>
        <v/>
      </c>
      <c r="C32" s="1"/>
      <c r="D32" s="3"/>
      <c r="E32" s="3"/>
    </row>
    <row r="33" spans="1:5" x14ac:dyDescent="0.2">
      <c r="A33" s="28" t="str">
        <f>'Bijlage G - Prijs'!D36</f>
        <v>1,2 meter schotel</v>
      </c>
      <c r="B33" s="29" t="str">
        <f>IF('Bijlage G - Prijs'!E36="","",'Bijlage G - Prijs'!E36)</f>
        <v/>
      </c>
      <c r="C33" s="1"/>
      <c r="D33" s="3"/>
      <c r="E33" s="3"/>
    </row>
    <row r="34" spans="1:5" x14ac:dyDescent="0.2">
      <c r="A34" s="28" t="str">
        <f>'Bijlage G - Prijs'!D37</f>
        <v>Tegelvoet 120*80 76mm Paal incl. 8 betontegel 40/60</v>
      </c>
      <c r="B34" s="29" t="str">
        <f>IF('Bijlage G - Prijs'!E37="","",'Bijlage G - Prijs'!E37)</f>
        <v/>
      </c>
      <c r="C34" s="1"/>
      <c r="D34" s="3"/>
      <c r="E34" s="3"/>
    </row>
    <row r="35" spans="1:5" x14ac:dyDescent="0.2">
      <c r="A35" s="28" t="str">
        <f>'Bijlage G - Prijs'!D38</f>
        <v>Tegelvoet   40*60 42mm Paal incl. 6 betontegel 30/30</v>
      </c>
      <c r="B35" s="29" t="str">
        <f>IF('Bijlage G - Prijs'!E38="","",'Bijlage G - Prijs'!E38)</f>
        <v/>
      </c>
      <c r="C35" s="1"/>
      <c r="D35" s="3"/>
      <c r="E35" s="3"/>
    </row>
    <row r="36" spans="1:5" x14ac:dyDescent="0.2">
      <c r="A36" s="28" t="str">
        <f>'Bijlage G - Prijs'!D39</f>
        <v>Multiswitch 8 voudig</v>
      </c>
      <c r="B36" s="29" t="str">
        <f>IF('Bijlage G - Prijs'!E39="","",'Bijlage G - Prijs'!E39)</f>
        <v/>
      </c>
      <c r="C36" s="1"/>
      <c r="D36" s="3"/>
      <c r="E36" s="3"/>
    </row>
    <row r="37" spans="1:5" x14ac:dyDescent="0.2">
      <c r="A37" s="28" t="str">
        <f>'Bijlage G - Prijs'!D40</f>
        <v>Antennecontactdoos met afdekplaat en schroeven</v>
      </c>
      <c r="B37" s="29" t="str">
        <f>IF('Bijlage G - Prijs'!E40="","",'Bijlage G - Prijs'!E40)</f>
        <v/>
      </c>
      <c r="C37" s="1"/>
      <c r="D37" s="3"/>
      <c r="E37" s="3"/>
    </row>
    <row r="38" spans="1:5" x14ac:dyDescent="0.2">
      <c r="A38" s="28" t="str">
        <f>'Bijlage G - Prijs'!D41</f>
        <v>Rijgdoos 13 dB met afdekplaat</v>
      </c>
      <c r="B38" s="29" t="str">
        <f>IF('Bijlage G - Prijs'!E41="","",'Bijlage G - Prijs'!E41)</f>
        <v/>
      </c>
      <c r="C38" s="1"/>
      <c r="D38" s="3"/>
      <c r="E38" s="3"/>
    </row>
    <row r="39" spans="1:5" x14ac:dyDescent="0.2">
      <c r="A39" s="28" t="str">
        <f>'Bijlage G - Prijs'!D42</f>
        <v>dubbelgeisoleerde outlet IEC male</v>
      </c>
      <c r="B39" s="29" t="str">
        <f>IF('Bijlage G - Prijs'!E42="","",'Bijlage G - Prijs'!E42)</f>
        <v/>
      </c>
      <c r="C39" s="1"/>
      <c r="D39" s="3"/>
      <c r="E39" s="3"/>
    </row>
    <row r="40" spans="1:5" x14ac:dyDescent="0.2">
      <c r="A40" s="28" t="str">
        <f>'Bijlage G - Prijs'!D43</f>
        <v>Opbouwsokkel met bevestigingsschroeven</v>
      </c>
      <c r="B40" s="29" t="str">
        <f>IF('Bijlage G - Prijs'!E43="","",'Bijlage G - Prijs'!E43)</f>
        <v/>
      </c>
      <c r="C40" s="1"/>
      <c r="D40" s="3"/>
      <c r="E40" s="3"/>
    </row>
    <row r="41" spans="1:5" x14ac:dyDescent="0.2">
      <c r="A41" s="28" t="str">
        <f>'Bijlage G - Prijs'!D44</f>
        <v>RG59 per mtr</v>
      </c>
      <c r="B41" s="29" t="str">
        <f>IF('Bijlage G - Prijs'!E44="","",'Bijlage G - Prijs'!E44)</f>
        <v/>
      </c>
      <c r="C41" s="1"/>
      <c r="D41" s="3"/>
      <c r="E41" s="3"/>
    </row>
    <row r="42" spans="1:5" x14ac:dyDescent="0.2">
      <c r="A42" s="28" t="str">
        <f>'Bijlage G - Prijs'!D45</f>
        <v>Corroplast Vulk.tape</v>
      </c>
      <c r="B42" s="29" t="str">
        <f>IF('Bijlage G - Prijs'!E45="","",'Bijlage G - Prijs'!E45)</f>
        <v/>
      </c>
      <c r="C42" s="1"/>
      <c r="D42" s="3"/>
      <c r="E42" s="3"/>
    </row>
    <row r="43" spans="1:5" x14ac:dyDescent="0.2">
      <c r="A43" s="28" t="str">
        <f>'Bijlage G - Prijs'!D46</f>
        <v>P25 goot</v>
      </c>
      <c r="B43" s="29" t="str">
        <f>IF('Bijlage G - Prijs'!E46="","",'Bijlage G - Prijs'!E46)</f>
        <v/>
      </c>
      <c r="C43" s="1"/>
      <c r="D43" s="3"/>
      <c r="E43" s="3"/>
    </row>
    <row r="44" spans="1:5" x14ac:dyDescent="0.2">
      <c r="A44" s="28" t="str">
        <f>'Bijlage G - Prijs'!D47</f>
        <v>F-12 Connector krimp</v>
      </c>
      <c r="B44" s="29" t="str">
        <f>IF('Bijlage G - Prijs'!E47="","",'Bijlage G - Prijs'!E47)</f>
        <v/>
      </c>
      <c r="C44" s="1"/>
      <c r="D44" s="3"/>
      <c r="E44" s="3"/>
    </row>
    <row r="45" spans="1:5" x14ac:dyDescent="0.2">
      <c r="A45" s="28" t="str">
        <f>'Bijlage G - Prijs'!D48</f>
        <v>F-6 Connector</v>
      </c>
      <c r="B45" s="29" t="str">
        <f>IF('Bijlage G - Prijs'!E48="","",'Bijlage G - Prijs'!E48)</f>
        <v/>
      </c>
      <c r="C45" s="1"/>
      <c r="D45" s="3"/>
      <c r="E45" s="3"/>
    </row>
    <row r="46" spans="1:5" x14ac:dyDescent="0.2">
      <c r="A46" s="28" t="str">
        <f>'Bijlage G - Prijs'!D49</f>
        <v>Koppelbusje F-Connector</v>
      </c>
      <c r="B46" s="29" t="str">
        <f>IF('Bijlage G - Prijs'!E49="","",'Bijlage G - Prijs'!E49)</f>
        <v/>
      </c>
      <c r="C46" s="1"/>
      <c r="D46" s="3"/>
      <c r="E46" s="3"/>
    </row>
    <row r="47" spans="1:5" x14ac:dyDescent="0.2">
      <c r="A47" s="28" t="str">
        <f>'Bijlage G - Prijs'!D50</f>
        <v xml:space="preserve">Afsluitweerstand </v>
      </c>
      <c r="B47" s="29" t="str">
        <f>IF('Bijlage G - Prijs'!E50="","",'Bijlage G - Prijs'!E50)</f>
        <v/>
      </c>
      <c r="C47" s="1"/>
      <c r="D47" s="3"/>
      <c r="E47" s="3"/>
    </row>
    <row r="48" spans="1:5" x14ac:dyDescent="0.2">
      <c r="A48" s="28" t="str">
        <f>'Bijlage G - Prijs'!D51</f>
        <v>Conn. C-12 male IEC14-M-01 versterkerconnectoren</v>
      </c>
      <c r="B48" s="29" t="str">
        <f>IF('Bijlage G - Prijs'!E51="","",'Bijlage G - Prijs'!E51)</f>
        <v/>
      </c>
      <c r="C48" s="1"/>
      <c r="D48" s="3"/>
      <c r="E48" s="3"/>
    </row>
    <row r="49" spans="1:5" x14ac:dyDescent="0.2">
      <c r="A49" s="28" t="str">
        <f>'Bijlage G - Prijs'!D52</f>
        <v>Conn. Bam.-6 male IEC14-M-02 versterkerconnectoren</v>
      </c>
      <c r="B49" s="29" t="str">
        <f>IF('Bijlage G - Prijs'!E52="","",'Bijlage G - Prijs'!E52)</f>
        <v/>
      </c>
      <c r="C49" s="1"/>
      <c r="D49" s="3"/>
      <c r="E49" s="3"/>
    </row>
    <row r="50" spans="1:5" x14ac:dyDescent="0.2">
      <c r="A50" s="28" t="str">
        <f>'Bijlage G - Prijs'!D53</f>
        <v>Conn. Bam.-3 male IEC14-M-55 versterkerconnectoren</v>
      </c>
      <c r="B50" s="29" t="str">
        <f>IF('Bijlage G - Prijs'!E53="","",'Bijlage G - Prijs'!E53)</f>
        <v/>
      </c>
      <c r="C50" s="1"/>
      <c r="D50" s="3"/>
      <c r="E50" s="3"/>
    </row>
    <row r="51" spans="1:5" x14ac:dyDescent="0.2">
      <c r="A51" s="28" t="str">
        <f>'Bijlage G - Prijs'!D54</f>
        <v>Slimline 3 naar Bamboe 3 Koppeling</v>
      </c>
      <c r="B51" s="29" t="str">
        <f>IF('Bijlage G - Prijs'!E54="","",'Bijlage G - Prijs'!E54)</f>
        <v/>
      </c>
      <c r="C51" s="1"/>
      <c r="D51" s="3"/>
      <c r="E51" s="3"/>
    </row>
    <row r="52" spans="1:5" x14ac:dyDescent="0.2">
      <c r="A52" s="28" t="str">
        <f>'Bijlage G - Prijs'!D55</f>
        <v xml:space="preserve">2-weg  HFT 2  </v>
      </c>
      <c r="B52" s="29" t="str">
        <f>IF('Bijlage G - Prijs'!E55="","",'Bijlage G - Prijs'!E55)</f>
        <v/>
      </c>
      <c r="C52" s="1"/>
      <c r="D52" s="3"/>
      <c r="E52" s="3"/>
    </row>
    <row r="53" spans="1:5" x14ac:dyDescent="0.2">
      <c r="A53" s="28" t="str">
        <f>'Bijlage G - Prijs'!D56</f>
        <v>3-weg  HFT 3</v>
      </c>
      <c r="B53" s="29" t="str">
        <f>IF('Bijlage G - Prijs'!E56="","",'Bijlage G - Prijs'!E56)</f>
        <v/>
      </c>
      <c r="C53" s="1"/>
      <c r="D53" s="3"/>
      <c r="E53" s="3"/>
    </row>
    <row r="54" spans="1:5" x14ac:dyDescent="0.2">
      <c r="A54" s="28" t="str">
        <f>'Bijlage G - Prijs'!D57</f>
        <v>4-weg  HFT 4</v>
      </c>
      <c r="B54" s="29" t="str">
        <f>IF('Bijlage G - Prijs'!E57="","",'Bijlage G - Prijs'!E57)</f>
        <v/>
      </c>
      <c r="C54" s="1"/>
      <c r="D54" s="3"/>
      <c r="E54" s="3"/>
    </row>
    <row r="55" spans="1:5" x14ac:dyDescent="0.2">
      <c r="A55" s="28" t="str">
        <f>'Bijlage G - Prijs'!D58</f>
        <v>6-weg  HFT 6</v>
      </c>
      <c r="B55" s="29" t="str">
        <f>IF('Bijlage G - Prijs'!E58="","",'Bijlage G - Prijs'!E58)</f>
        <v/>
      </c>
      <c r="C55" s="1"/>
      <c r="D55" s="3"/>
      <c r="E55" s="3"/>
    </row>
    <row r="56" spans="1:5" x14ac:dyDescent="0.2">
      <c r="A56" s="28" t="str">
        <f>'Bijlage G - Prijs'!D59</f>
        <v>8-weg  HFT 8</v>
      </c>
      <c r="B56" s="29" t="str">
        <f>IF('Bijlage G - Prijs'!E59="","",'Bijlage G - Prijs'!E59)</f>
        <v/>
      </c>
      <c r="C56" s="1"/>
      <c r="D56" s="3"/>
      <c r="E56" s="3"/>
    </row>
    <row r="57" spans="1:5" x14ac:dyDescent="0.2">
      <c r="A57" s="28" t="str">
        <f>'Bijlage G - Prijs'!D60</f>
        <v>1-weg  tap HFT 108/111/116/120</v>
      </c>
      <c r="B57" s="29" t="str">
        <f>IF('Bijlage G - Prijs'!E60="","",'Bijlage G - Prijs'!E60)</f>
        <v/>
      </c>
      <c r="C57" s="1"/>
      <c r="D57" s="3"/>
      <c r="E57" s="3"/>
    </row>
    <row r="58" spans="1:5" x14ac:dyDescent="0.2">
      <c r="A58" s="28" t="str">
        <f>'Bijlage G - Prijs'!D61</f>
        <v>Viervoudige multitap</v>
      </c>
      <c r="B58" s="29" t="str">
        <f>IF('Bijlage G - Prijs'!E61="","",'Bijlage G - Prijs'!E61)</f>
        <v/>
      </c>
      <c r="C58" s="1"/>
      <c r="D58" s="3"/>
      <c r="E58" s="3"/>
    </row>
    <row r="59" spans="1:5" x14ac:dyDescent="0.2">
      <c r="A59" s="28" t="str">
        <f>'Bijlage G - Prijs'!D62</f>
        <v>Zesvoudige multitap</v>
      </c>
      <c r="B59" s="29" t="str">
        <f>IF('Bijlage G - Prijs'!E62="","",'Bijlage G - Prijs'!E62)</f>
        <v/>
      </c>
      <c r="C59" s="1"/>
      <c r="D59" s="3"/>
      <c r="E59" s="3"/>
    </row>
    <row r="60" spans="1:5" x14ac:dyDescent="0.2">
      <c r="A60" s="28" t="str">
        <f>'Bijlage G - Prijs'!D63</f>
        <v>Achtvoudige multitap</v>
      </c>
      <c r="B60" s="29" t="str">
        <f>IF('Bijlage G - Prijs'!E63="","",'Bijlage G - Prijs'!E63)</f>
        <v/>
      </c>
      <c r="C60" s="1"/>
      <c r="D60" s="3"/>
      <c r="E60" s="3"/>
    </row>
    <row r="61" spans="1:5" x14ac:dyDescent="0.2">
      <c r="A61" s="28" t="str">
        <f>'Bijlage G - Prijs'!D64</f>
        <v>Twaalfvoudige multitap</v>
      </c>
      <c r="B61" s="29" t="str">
        <f>IF('Bijlage G - Prijs'!E64="","",'Bijlage G - Prijs'!E64)</f>
        <v/>
      </c>
      <c r="C61" s="1"/>
      <c r="D61" s="3"/>
      <c r="E61" s="3"/>
    </row>
    <row r="62" spans="1:5" x14ac:dyDescent="0.2">
      <c r="A62" s="28" t="str">
        <f>'Bijlage G - Prijs'!D65</f>
        <v xml:space="preserve">2-weg  HFD 2  </v>
      </c>
      <c r="B62" s="29" t="str">
        <f>IF('Bijlage G - Prijs'!E65="","",'Bijlage G - Prijs'!E65)</f>
        <v/>
      </c>
      <c r="C62" s="1"/>
      <c r="D62" s="3"/>
      <c r="E62" s="3"/>
    </row>
    <row r="63" spans="1:5" x14ac:dyDescent="0.2">
      <c r="A63" s="28" t="str">
        <f>'Bijlage G - Prijs'!D66</f>
        <v>3-weg  HFD 3</v>
      </c>
      <c r="B63" s="29" t="str">
        <f>IF('Bijlage G - Prijs'!E66="","",'Bijlage G - Prijs'!E66)</f>
        <v/>
      </c>
      <c r="C63" s="1"/>
      <c r="D63" s="3"/>
      <c r="E63" s="3"/>
    </row>
    <row r="64" spans="1:5" x14ac:dyDescent="0.2">
      <c r="A64" s="28" t="str">
        <f>'Bijlage G - Prijs'!D67</f>
        <v>4-weg  HFD 4</v>
      </c>
      <c r="B64" s="29" t="str">
        <f>IF('Bijlage G - Prijs'!E67="","",'Bijlage G - Prijs'!E67)</f>
        <v/>
      </c>
      <c r="C64" s="1"/>
      <c r="D64" s="3"/>
      <c r="E64" s="3"/>
    </row>
    <row r="65" spans="1:5" x14ac:dyDescent="0.2">
      <c r="A65" s="28" t="str">
        <f>'Bijlage G - Prijs'!D68</f>
        <v>Televoedingstrafo TVT 340 astro</v>
      </c>
      <c r="B65" s="29" t="str">
        <f>IF('Bijlage G - Prijs'!E68="","",'Bijlage G - Prijs'!E68)</f>
        <v/>
      </c>
      <c r="C65" s="1"/>
      <c r="D65" s="3"/>
      <c r="E65" s="3"/>
    </row>
    <row r="66" spans="1:5" x14ac:dyDescent="0.2">
      <c r="A66" s="28" t="str">
        <f>'Bijlage G - Prijs'!D69</f>
        <v>Stroomfilter met LED indicatie</v>
      </c>
      <c r="B66" s="29" t="str">
        <f>IF('Bijlage G - Prijs'!E69="","",'Bijlage G - Prijs'!E69)</f>
        <v/>
      </c>
      <c r="C66" s="1"/>
      <c r="D66" s="3"/>
      <c r="E66" s="3"/>
    </row>
    <row r="67" spans="1:5" x14ac:dyDescent="0.2">
      <c r="A67" s="28" t="str">
        <f>'Bijlage G - Prijs'!D70</f>
        <v>Stroom retourfilter</v>
      </c>
      <c r="B67" s="29" t="str">
        <f>IF('Bijlage G - Prijs'!E70="","",'Bijlage G - Prijs'!E70)</f>
        <v/>
      </c>
      <c r="C67" s="1"/>
      <c r="D67" s="3"/>
      <c r="E67" s="3"/>
    </row>
    <row r="68" spans="1:5" x14ac:dyDescent="0.2">
      <c r="A68" s="28" t="str">
        <f>'Bijlage G - Prijs'!D71</f>
        <v>Stroomfilter met spanningsdoorvoer</v>
      </c>
      <c r="B68" s="29" t="str">
        <f>IF('Bijlage G - Prijs'!E71="","",'Bijlage G - Prijs'!E71)</f>
        <v/>
      </c>
      <c r="C68" s="1"/>
      <c r="D68" s="3"/>
      <c r="E68" s="3"/>
    </row>
    <row r="69" spans="1:5" x14ac:dyDescent="0.2">
      <c r="A69" s="28" t="str">
        <f>'Bijlage G - Prijs'!D72</f>
        <v>HVO V38 220 gevoed (incl. montageplaat-filters)</v>
      </c>
      <c r="B69" s="29" t="str">
        <f>IF('Bijlage G - Prijs'!E72="","",'Bijlage G - Prijs'!E72)</f>
        <v/>
      </c>
      <c r="C69" s="1"/>
      <c r="D69" s="3"/>
      <c r="E69" s="3"/>
    </row>
    <row r="70" spans="1:5" x14ac:dyDescent="0.2">
      <c r="A70" s="28" t="str">
        <f>'Bijlage G - Prijs'!D73</f>
        <v>HVF V38 telegevoed 24V (incl. montageplaat-filters)</v>
      </c>
      <c r="B70" s="29" t="str">
        <f>IF('Bijlage G - Prijs'!E73="","",'Bijlage G - Prijs'!E73)</f>
        <v/>
      </c>
      <c r="C70" s="1"/>
      <c r="D70" s="3"/>
      <c r="E70" s="3"/>
    </row>
    <row r="71" spans="1:5" x14ac:dyDescent="0.2">
      <c r="A71" s="28" t="str">
        <f>'Bijlage G - Prijs'!D74</f>
        <v>Astro Al 1</v>
      </c>
      <c r="B71" s="29" t="str">
        <f>IF('Bijlage G - Prijs'!E74="","",'Bijlage G - Prijs'!E74)</f>
        <v/>
      </c>
      <c r="C71" s="1"/>
      <c r="D71" s="3"/>
      <c r="E71" s="3"/>
    </row>
    <row r="72" spans="1:5" x14ac:dyDescent="0.2">
      <c r="A72" s="28" t="str">
        <f>'Bijlage G - Prijs'!D75</f>
        <v>Lijn Versterker Sat. 20Db</v>
      </c>
      <c r="B72" s="29" t="str">
        <f>IF('Bijlage G - Prijs'!E75="","",'Bijlage G - Prijs'!E75)</f>
        <v/>
      </c>
      <c r="C72" s="1"/>
      <c r="D72" s="3"/>
      <c r="E72" s="3"/>
    </row>
    <row r="73" spans="1:5" x14ac:dyDescent="0.2">
      <c r="A73" s="28" t="str">
        <f>'Bijlage G - Prijs'!D76</f>
        <v>Baluns TC-TP 1set</v>
      </c>
      <c r="B73" s="29" t="str">
        <f>IF('Bijlage G - Prijs'!E76="","",'Bijlage G - Prijs'!E76)</f>
        <v/>
      </c>
      <c r="C73" s="1"/>
      <c r="D73" s="3"/>
      <c r="E73" s="3"/>
    </row>
    <row r="74" spans="1:5" x14ac:dyDescent="0.2">
      <c r="A74" s="28" t="str">
        <f>'Bijlage G - Prijs'!D77</f>
        <v>PAL/VGA convertor Analog Way Power 800</v>
      </c>
      <c r="B74" s="29" t="str">
        <f>IF('Bijlage G - Prijs'!E77="","",'Bijlage G - Prijs'!E77)</f>
        <v/>
      </c>
      <c r="C74" s="1"/>
      <c r="D74" s="3"/>
      <c r="E74" s="3"/>
    </row>
    <row r="75" spans="1:5" x14ac:dyDescent="0.2">
      <c r="A75" s="28" t="str">
        <f>'Bijlage G - Prijs'!D78</f>
        <v>SIG9130</v>
      </c>
      <c r="B75" s="29" t="str">
        <f>IF('Bijlage G - Prijs'!E78="","",'Bijlage G - Prijs'!E78)</f>
        <v/>
      </c>
      <c r="C75" s="1"/>
      <c r="D75" s="3"/>
      <c r="E75" s="3"/>
    </row>
    <row r="76" spans="1:5" x14ac:dyDescent="0.2">
      <c r="A76" s="28" t="str">
        <f>'Bijlage G - Prijs'!D79</f>
        <v>RT343 inclusief plaat  cilinderslot met sleutel</v>
      </c>
      <c r="B76" s="29" t="str">
        <f>IF('Bijlage G - Prijs'!E79="","",'Bijlage G - Prijs'!E79)</f>
        <v/>
      </c>
      <c r="C76" s="1"/>
      <c r="D76" s="3"/>
      <c r="E76" s="3"/>
    </row>
    <row r="77" spans="1:5" x14ac:dyDescent="0.2">
      <c r="A77" s="28" t="str">
        <f>'Bijlage G - Prijs'!D80</f>
        <v>RT473 inclusief plaat  cilinderslot met sleutel</v>
      </c>
      <c r="B77" s="29" t="str">
        <f>IF('Bijlage G - Prijs'!E80="","",'Bijlage G - Prijs'!E80)</f>
        <v/>
      </c>
      <c r="C77" s="1"/>
      <c r="D77" s="3"/>
      <c r="E77" s="3"/>
    </row>
    <row r="78" spans="1:5" x14ac:dyDescent="0.2">
      <c r="A78" s="28" t="str">
        <f>'Bijlage G - Prijs'!D81</f>
        <v>RT543 inclusief plaat  cilinderslot met sleutel</v>
      </c>
      <c r="B78" s="29" t="str">
        <f>IF('Bijlage G - Prijs'!E81="","",'Bijlage G - Prijs'!E81)</f>
        <v/>
      </c>
      <c r="C78" s="1"/>
      <c r="D78" s="3"/>
      <c r="E78" s="3"/>
    </row>
    <row r="79" spans="1:5" x14ac:dyDescent="0.2">
      <c r="A79" s="28" t="str">
        <f>'Bijlage G - Prijs'!D82</f>
        <v>RT753 inclusief plaat  cilinderslot met sleutel</v>
      </c>
      <c r="B79" s="29" t="str">
        <f>IF('Bijlage G - Prijs'!E82="","",'Bijlage G - Prijs'!E82)</f>
        <v/>
      </c>
      <c r="C79" s="1"/>
      <c r="D79" s="3"/>
      <c r="E79" s="3"/>
    </row>
    <row r="80" spans="1:5" x14ac:dyDescent="0.2">
      <c r="A80" s="28" t="str">
        <f>'Bijlage G - Prijs'!D83</f>
        <v>slot met sleutel</v>
      </c>
      <c r="B80" s="29" t="str">
        <f>IF('Bijlage G - Prijs'!E83="","",'Bijlage G - Prijs'!E83)</f>
        <v/>
      </c>
      <c r="C80" s="1"/>
      <c r="D80" s="3"/>
      <c r="E80" s="3"/>
    </row>
    <row r="81" spans="1:5" x14ac:dyDescent="0.2">
      <c r="A81" s="28" t="str">
        <f>'Bijlage G - Prijs'!D84</f>
        <v>Update V16box</v>
      </c>
      <c r="B81" s="29" t="str">
        <f>IF('Bijlage G - Prijs'!E84="","",'Bijlage G - Prijs'!E84)</f>
        <v/>
      </c>
      <c r="C81" s="1"/>
      <c r="D81" s="3"/>
      <c r="E81" s="3"/>
    </row>
    <row r="82" spans="1:5" x14ac:dyDescent="0.2">
      <c r="A82" s="28" t="str">
        <f>'Bijlage G - Prijs'!D85</f>
        <v>Sper B5 KSP2 filter</v>
      </c>
      <c r="B82" s="29" t="str">
        <f>IF('Bijlage G - Prijs'!E85="","",'Bijlage G - Prijs'!E85)</f>
        <v/>
      </c>
      <c r="C82" s="1"/>
      <c r="D82" s="3"/>
      <c r="E82" s="3"/>
    </row>
    <row r="83" spans="1:5" x14ac:dyDescent="0.2">
      <c r="A83" s="28" t="str">
        <f>'Bijlage G - Prijs'!D86</f>
        <v>Galvanische scheider triax</v>
      </c>
      <c r="B83" s="29" t="str">
        <f>IF('Bijlage G - Prijs'!E86="","",'Bijlage G - Prijs'!E86)</f>
        <v/>
      </c>
      <c r="C83" s="1"/>
      <c r="D83" s="3"/>
      <c r="E83" s="3"/>
    </row>
    <row r="84" spans="1:5" x14ac:dyDescent="0.2">
      <c r="A84" s="28" t="str">
        <f>'Bijlage G - Prijs'!D87</f>
        <v>VGA kabel 5 meter</v>
      </c>
      <c r="B84" s="29" t="str">
        <f>IF('Bijlage G - Prijs'!E87="","",'Bijlage G - Prijs'!E87)</f>
        <v/>
      </c>
      <c r="C84" s="1"/>
      <c r="D84" s="3"/>
      <c r="E84" s="3"/>
    </row>
    <row r="85" spans="1:5" x14ac:dyDescent="0.2">
      <c r="A85" s="28" t="str">
        <f>'Bijlage G - Prijs'!D88</f>
        <v xml:space="preserve">Universele voeding </v>
      </c>
      <c r="B85" s="29" t="str">
        <f>IF('Bijlage G - Prijs'!E88="","",'Bijlage G - Prijs'!E88)</f>
        <v/>
      </c>
      <c r="C85" s="1"/>
      <c r="D85" s="3"/>
      <c r="E85" s="3"/>
    </row>
    <row r="86" spans="1:5" x14ac:dyDescent="0.2">
      <c r="A86" s="28" t="str">
        <f>'Bijlage G - Prijs'!D89</f>
        <v>Dempingssteker F male ‐ F female 3 dB / 20 dB</v>
      </c>
      <c r="B86" s="29" t="str">
        <f>IF('Bijlage G - Prijs'!E89="","",'Bijlage G - Prijs'!E89)</f>
        <v/>
      </c>
      <c r="C86" s="1"/>
      <c r="D86" s="3"/>
      <c r="E86" s="3"/>
    </row>
    <row r="87" spans="1:5" x14ac:dyDescent="0.2">
      <c r="A87" s="28" t="str">
        <f>'Bijlage G - Prijs'!D90</f>
        <v xml:space="preserve">Krimpmof Giet </v>
      </c>
      <c r="B87" s="29" t="str">
        <f>IF('Bijlage G - Prijs'!E90="","",'Bijlage G - Prijs'!E90)</f>
        <v/>
      </c>
      <c r="C87" s="1"/>
      <c r="D87" s="3"/>
      <c r="E87" s="3"/>
    </row>
    <row r="88" spans="1:5" x14ac:dyDescent="0.2">
      <c r="A88" s="28" t="str">
        <f>'Bijlage G - Prijs'!D91</f>
        <v>Krimpkous</v>
      </c>
      <c r="B88" s="29" t="str">
        <f>IF('Bijlage G - Prijs'!E91="","",'Bijlage G - Prijs'!E91)</f>
        <v/>
      </c>
      <c r="C88" s="1"/>
      <c r="D88" s="3"/>
      <c r="E88" s="3"/>
    </row>
    <row r="89" spans="1:5" x14ac:dyDescent="0.2">
      <c r="A89" s="28" t="str">
        <f>'Bijlage G - Prijs'!D92</f>
        <v>Stekker verlengblok 3-v</v>
      </c>
      <c r="B89" s="29" t="str">
        <f>IF('Bijlage G - Prijs'!E92="","",'Bijlage G - Prijs'!E92)</f>
        <v/>
      </c>
      <c r="C89" s="1"/>
      <c r="D89" s="3"/>
      <c r="E89" s="3"/>
    </row>
    <row r="90" spans="1:5" x14ac:dyDescent="0.2">
      <c r="A90" s="3"/>
      <c r="B90" s="3"/>
      <c r="C90" s="3"/>
      <c r="D90" s="3"/>
      <c r="E90" s="3"/>
    </row>
    <row r="91" spans="1:5" x14ac:dyDescent="0.2">
      <c r="A91" s="3"/>
      <c r="B91" s="3"/>
      <c r="C91" s="3"/>
      <c r="D91" s="3"/>
      <c r="E91" s="3"/>
    </row>
    <row r="92" spans="1:5" hidden="1" x14ac:dyDescent="0.2">
      <c r="A92" s="3"/>
      <c r="B92" s="3"/>
      <c r="C92" s="3"/>
      <c r="D92" s="3"/>
      <c r="E92" s="3"/>
    </row>
    <row r="93" spans="1:5" hidden="1" x14ac:dyDescent="0.2">
      <c r="A93" s="3"/>
    </row>
    <row r="94" spans="1:5" hidden="1" x14ac:dyDescent="0.2">
      <c r="A94" s="3"/>
    </row>
    <row r="95" spans="1:5" hidden="1" x14ac:dyDescent="0.2">
      <c r="A95" s="3"/>
    </row>
    <row r="96" spans="1:5" hidden="1" x14ac:dyDescent="0.2">
      <c r="A96" s="3"/>
    </row>
    <row r="97" spans="1:1" hidden="1" x14ac:dyDescent="0.2">
      <c r="A97" s="3"/>
    </row>
    <row r="98" spans="1:1" hidden="1" x14ac:dyDescent="0.2">
      <c r="A98" s="3"/>
    </row>
    <row r="99" spans="1:1" hidden="1" x14ac:dyDescent="0.2">
      <c r="A99" s="3"/>
    </row>
    <row r="100" spans="1:1" hidden="1" x14ac:dyDescent="0.2">
      <c r="A100" s="3"/>
    </row>
    <row r="101" spans="1:1" hidden="1" x14ac:dyDescent="0.2">
      <c r="A101" s="3"/>
    </row>
    <row r="102" spans="1:1" hidden="1" x14ac:dyDescent="0.2">
      <c r="A102" s="3"/>
    </row>
    <row r="103" spans="1:1" hidden="1" x14ac:dyDescent="0.2">
      <c r="A103" s="3"/>
    </row>
    <row r="104" spans="1:1" hidden="1" x14ac:dyDescent="0.2">
      <c r="A104" s="3"/>
    </row>
    <row r="105" spans="1:1" hidden="1" x14ac:dyDescent="0.2">
      <c r="A105" s="3"/>
    </row>
    <row r="106" spans="1:1" hidden="1" x14ac:dyDescent="0.2">
      <c r="A106" s="3"/>
    </row>
    <row r="107" spans="1:1" hidden="1" x14ac:dyDescent="0.2">
      <c r="A107" s="3"/>
    </row>
    <row r="108" spans="1:1" hidden="1" x14ac:dyDescent="0.2">
      <c r="A108" s="3"/>
    </row>
    <row r="109" spans="1:1" hidden="1" x14ac:dyDescent="0.2">
      <c r="A109" s="3"/>
    </row>
    <row r="110" spans="1:1" hidden="1" x14ac:dyDescent="0.2">
      <c r="A110" s="3"/>
    </row>
    <row r="111" spans="1:1" hidden="1" x14ac:dyDescent="0.2">
      <c r="A111" s="3"/>
    </row>
    <row r="112" spans="1:1" hidden="1" x14ac:dyDescent="0.2">
      <c r="A112" s="3"/>
    </row>
    <row r="113" spans="1:1" hidden="1" x14ac:dyDescent="0.2">
      <c r="A113" s="3"/>
    </row>
    <row r="114" spans="1:1" hidden="1" x14ac:dyDescent="0.2">
      <c r="A114" s="3"/>
    </row>
    <row r="115" spans="1:1" hidden="1" x14ac:dyDescent="0.2">
      <c r="A115" s="3"/>
    </row>
    <row r="116" spans="1:1" hidden="1" x14ac:dyDescent="0.2">
      <c r="A116" s="3"/>
    </row>
    <row r="117" spans="1:1" hidden="1" x14ac:dyDescent="0.2">
      <c r="A117" s="3"/>
    </row>
    <row r="118" spans="1:1" hidden="1" x14ac:dyDescent="0.2">
      <c r="A118" s="3"/>
    </row>
    <row r="119" spans="1:1" hidden="1" x14ac:dyDescent="0.2">
      <c r="A119" s="3"/>
    </row>
    <row r="120" spans="1:1" hidden="1" x14ac:dyDescent="0.2">
      <c r="A120" s="3"/>
    </row>
    <row r="121" spans="1:1" hidden="1" x14ac:dyDescent="0.2">
      <c r="A121" s="3"/>
    </row>
    <row r="122" spans="1:1" hidden="1" x14ac:dyDescent="0.2">
      <c r="A122" s="3"/>
    </row>
    <row r="123" spans="1:1" hidden="1" x14ac:dyDescent="0.2">
      <c r="A123" s="3"/>
    </row>
    <row r="124" spans="1:1" hidden="1" x14ac:dyDescent="0.2">
      <c r="A124" s="3"/>
    </row>
    <row r="125" spans="1:1" hidden="1" x14ac:dyDescent="0.2">
      <c r="A125" s="3"/>
    </row>
    <row r="126" spans="1:1" hidden="1" x14ac:dyDescent="0.2">
      <c r="A126" s="3"/>
    </row>
    <row r="127" spans="1:1" hidden="1" x14ac:dyDescent="0.2">
      <c r="A127" s="3"/>
    </row>
    <row r="128" spans="1:1" hidden="1" x14ac:dyDescent="0.2">
      <c r="A128" s="3"/>
    </row>
    <row r="129" spans="1:1" hidden="1" x14ac:dyDescent="0.2">
      <c r="A129" s="3"/>
    </row>
    <row r="130" spans="1:1" hidden="1" x14ac:dyDescent="0.2">
      <c r="A130" s="3"/>
    </row>
    <row r="131" spans="1:1" hidden="1" x14ac:dyDescent="0.2">
      <c r="A131" s="3"/>
    </row>
    <row r="132" spans="1:1" hidden="1" x14ac:dyDescent="0.2">
      <c r="A132" s="3"/>
    </row>
    <row r="133" spans="1:1" hidden="1" x14ac:dyDescent="0.2">
      <c r="A133" s="3"/>
    </row>
    <row r="134" spans="1:1" hidden="1" x14ac:dyDescent="0.2">
      <c r="A134" s="3"/>
    </row>
    <row r="135" spans="1:1" hidden="1" x14ac:dyDescent="0.2">
      <c r="A135" s="3"/>
    </row>
    <row r="136" spans="1:1" hidden="1" x14ac:dyDescent="0.2">
      <c r="A136" s="3"/>
    </row>
    <row r="137" spans="1:1" hidden="1" x14ac:dyDescent="0.2">
      <c r="A137" s="3"/>
    </row>
    <row r="138" spans="1:1" hidden="1" x14ac:dyDescent="0.2">
      <c r="A138" s="3"/>
    </row>
    <row r="139" spans="1:1" hidden="1" x14ac:dyDescent="0.2">
      <c r="A139" s="3"/>
    </row>
    <row r="140" spans="1:1" hidden="1" x14ac:dyDescent="0.2">
      <c r="A140" s="3"/>
    </row>
    <row r="141" spans="1:1" hidden="1" x14ac:dyDescent="0.2">
      <c r="A141" s="3"/>
    </row>
    <row r="142" spans="1:1" hidden="1" x14ac:dyDescent="0.2">
      <c r="A142" s="3"/>
    </row>
    <row r="143" spans="1:1" hidden="1" x14ac:dyDescent="0.2">
      <c r="A143" s="3"/>
    </row>
    <row r="144" spans="1:1" hidden="1" x14ac:dyDescent="0.2">
      <c r="A144" s="3"/>
    </row>
    <row r="145" spans="1:1" hidden="1" x14ac:dyDescent="0.2">
      <c r="A145" s="3"/>
    </row>
    <row r="146" spans="1:1" hidden="1" x14ac:dyDescent="0.2">
      <c r="A146" s="3"/>
    </row>
    <row r="147" spans="1:1" hidden="1" x14ac:dyDescent="0.2">
      <c r="A147" s="3"/>
    </row>
    <row r="148" spans="1:1" hidden="1" x14ac:dyDescent="0.2">
      <c r="A148" s="3"/>
    </row>
    <row r="149" spans="1:1" hidden="1" x14ac:dyDescent="0.2">
      <c r="A149" s="3"/>
    </row>
    <row r="150" spans="1:1" hidden="1" x14ac:dyDescent="0.2">
      <c r="A150" s="3"/>
    </row>
    <row r="151" spans="1:1" hidden="1" x14ac:dyDescent="0.2">
      <c r="A151" s="3"/>
    </row>
    <row r="152" spans="1:1" hidden="1" x14ac:dyDescent="0.2">
      <c r="A152" s="3"/>
    </row>
    <row r="153" spans="1:1" hidden="1" x14ac:dyDescent="0.2">
      <c r="A153" s="3"/>
    </row>
    <row r="154" spans="1:1" hidden="1" x14ac:dyDescent="0.2">
      <c r="A154" s="3"/>
    </row>
    <row r="155" spans="1:1" hidden="1" x14ac:dyDescent="0.2">
      <c r="A155" s="3"/>
    </row>
    <row r="156" spans="1:1" hidden="1" x14ac:dyDescent="0.2">
      <c r="A156" s="3"/>
    </row>
    <row r="157" spans="1:1" hidden="1" x14ac:dyDescent="0.2">
      <c r="A157" s="3"/>
    </row>
  </sheetData>
  <sheetProtection algorithmName="SHA-512" hashValue="DVKzY6/rG0Nn2aMIPUevKk/uZ4Lz5eiwQw/WPYBJzevZsuiKQ3cfgj2XsM31wpGYbWFOfR6l+8Wxo9ZCa8EK5g==" saltValue="fzcp+c/WA6eh+qiZqm34iw==" spinCount="100000" sheet="1" objects="1" scenarios="1"/>
  <pageMargins left="0.7" right="0.7" top="0.75" bottom="0.75" header="0.3" footer="0.3"/>
  <pageSetup orientation="portrait" horizontalDpi="30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utoGenerated xmlns="http://schemas.econnect.nl/">false</AutoGenerated>
    <SGC0001018 xmlns="c68162f5-5292-4b4e-a453-381c9ebc3801">Ja</SGC0001018>
    <SCN0000540 xmlns="c68162f5-5292-4b4e-a453-381c9ebc3801" xmlns:ns1="http://www.w3.org/2001/XMLSchema-instance" ns1:nil="true"/>
    <SCN0000539 xmlns="c68162f5-5292-4b4e-a453-381c9ebc3801">2016-10-31T15:50:59+00:00</SCN0000539>
    <SCNW000527 xmlns="c68162f5-5292-4b4e-a453-381c9ebc3801" xmlns:ns1="http://www.w3.org/2001/XMLSchema-instance" ns1:nil="true"/>
    <SCNE000527 xmlns="c68162f5-5292-4b4e-a453-381c9ebc3801">Werkdag</SCNE000527>
    <SCN0000528 xmlns="c68162f5-5292-4b4e-a453-381c9ebc3801">Na afhandeling</SCN0000528>
    <SCN0000546 xmlns="c68162f5-5292-4b4e-a453-381c9ebc3801">Lokaal</SCN0000546>
    <SCN0000525 xmlns="c68162f5-5292-4b4e-a453-381c9ebc3801">Nee</SCN0000525>
    <SCN0000552 xmlns="c68162f5-5292-4b4e-a453-381c9ebc3801">2017-04-21T08:45:43+00:00</SCN0000552>
    <SCN0000516 xmlns="c68162f5-5292-4b4e-a453-381c9ebc3801">Verslag</SCN0000516>
    <SCN0000517 xmlns="c68162f5-5292-4b4e-a453-381c9ebc3801" xmlns:ns1="http://www.w3.org/2001/XMLSchema-instance" ns1:nil="true"/>
    <SCN0000522 xmlns="c68162f5-5292-4b4e-a453-381c9ebc3801">Generiek documenttype</SCN0000522>
    <SCN0000531 xmlns="c68162f5-5292-4b4e-a453-381c9ebc3801">Nee</SCN0000531>
    <SCN0000537 xmlns="c68162f5-5292-4b4e-a453-381c9ebc3801">Nee</SCN0000537>
    <SCN0000534 xmlns="c68162f5-5292-4b4e-a453-381c9ebc3801" xmlns:ns1="http://www.w3.org/2001/XMLSchema-instance" ns1:nil="true"/>
    <SCN0000521 xmlns="c68162f5-5292-4b4e-a453-381c9ebc3801" xmlns:ns1="http://www.w3.org/2001/XMLSchema-instance" ns1:nil="true"/>
    <SCN0000523 xmlns="c68162f5-5292-4b4e-a453-381c9ebc3801" xmlns:ns1="http://www.w3.org/2001/XMLSchema-instance" ns1:nil="true"/>
    <SCN0000529 xmlns="c68162f5-5292-4b4e-a453-381c9ebc3801" xmlns:ns1="http://www.w3.org/2001/XMLSchema-instance" ns1:nil="true"/>
    <SCN0000535 xmlns="c68162f5-5292-4b4e-a453-381c9ebc3801" xmlns:ns1="http://www.w3.org/2001/XMLSchema-instance" ns1:nil="true"/>
    <SCN0000524 xmlns="c68162f5-5292-4b4e-a453-381c9ebc3801">Intern</SCN0000524>
    <SCN0000532 xmlns="c68162f5-5292-4b4e-a453-381c9ebc3801">Nee</SCN0000532>
    <SCN0000526 xmlns="c68162f5-5292-4b4e-a453-381c9ebc3801">Bewaren</SCN0000526>
    <VN00000017 xmlns="c68162f5-5292-4b4e-a453-381c9ebc3801">Bericht</VN00000017>
    <VN00000015 xmlns="c68162f5-5292-4b4e-a453-381c9ebc3801">Nee</VN00000015>
    <VN00000076 xmlns="c68162f5-5292-4b4e-a453-381c9ebc3801">Nee</VN00000076>
    <VN00000097 xmlns="c68162f5-5292-4b4e-a453-381c9ebc3801" xmlns:ns1="http://www.w3.org/2001/XMLSchema-instance" ns1:nil="true"/>
    <VN00000098 xmlns="c68162f5-5292-4b4e-a453-381c9ebc3801" xmlns:ns1="http://www.w3.org/2001/XMLSchema-instance" ns1:nil="true"/>
    <VN00000109 xmlns="c68162f5-5292-4b4e-a453-381c9ebc3801" xmlns:ns1="http://www.w3.org/2001/XMLSchema-instance" ns1:nil="true"/>
    <VN00000104 xmlns="c68162f5-5292-4b4e-a453-381c9ebc3801" xmlns:ns1="http://www.w3.org/2001/XMLSchema-instance" ns1:nil="true"/>
    <VN00000060 xmlns="c68162f5-5292-4b4e-a453-381c9ebc3801" xmlns:ns1="http://www.w3.org/2001/XMLSchema-instance" ns1:nil="true"/>
    <VN00000087 xmlns="c68162f5-5292-4b4e-a453-381c9ebc3801" xmlns:ns1="http://www.w3.org/2001/XMLSchema-instance" ns1:nil="true"/>
    <VN00000121 xmlns="c68162f5-5292-4b4e-a453-381c9ebc3801">Scanner - code; Scan - datum; Medewerker naam -  Registreren</VN00000121>
    <VN00000124 xmlns="c68162f5-5292-4b4e-a453-381c9ebc3801" xmlns:ns1="http://www.w3.org/2001/XMLSchema-instance" ns1:nil="true"/>
    <ARX_LastSignatureReason xmlns="c68162f5-5292-4b4e-a453-381c9ebc3801">Unknown</ARX_LastSignatureReason>
    <Signatures_x0020_Status xmlns="c68162f5-5292-4b4e-a453-381c9ebc3801">Unknown</Signatures_x0020_Status>
    <ARX_SignaturesCount xmlns="c68162f5-5292-4b4e-a453-381c9ebc3801">Unknown</ARX_SignaturesCount>
    <ARX_LastSignatureStatus xmlns="c68162f5-5292-4b4e-a453-381c9ebc3801">Unknown</ARX_LastSignatureStatus>
    <ARX_LastSignatureDateTime xmlns="c68162f5-5292-4b4e-a453-381c9ebc3801">Unknown</ARX_LastSignatureDateTime>
    <ARX_LastSignerName xmlns="c68162f5-5292-4b4e-a453-381c9ebc3801">Unknown</ARX_LastSignerName>
    <ARX_LastVerifiedOn xmlns="c68162f5-5292-4b4e-a453-381c9ebc3801">Unknown</ARX_LastVerifiedOn>
    <Fasen xmlns="c68162f5-5292-4b4e-a453-381c9ebc3801">1. Voorbereiding</Fasen>
    <Subfase xmlns="c68162f5-5292-4b4e-a453-381c9ebc3801">3.1 Beschrijvend document</Subfase>
    <SCN0000106 xmlns="c68162f5-5292-4b4e-a453-381c9ebc3801" xmlns:ns1="http://www.w3.org/2001/XMLSchema-instance" ns1:nil="true"/>
    <SCN0000059 xmlns="c68162f5-5292-4b4e-a453-381c9ebc3801">Nee</SCN0000059>
    <SCN0000091 xmlns="c68162f5-5292-4b4e-a453-381c9ebc3801" xmlns:ns1="http://www.w3.org/2001/XMLSchema-instance" ns1:nil="true"/>
    <SCN0000027 xmlns="c68162f5-5292-4b4e-a453-381c9ebc3801" xmlns:ns1="http://www.w3.org/2001/XMLSchema-instance" ns1:nil="true"/>
    <VN00000115 xmlns="c68162f5-5292-4b4e-a453-381c9ebc3801">Ja</VN00000115>
    <SCN0000041 xmlns="c68162f5-5292-4b4e-a453-381c9ebc3801">Nee</SCN0000041>
    <Publicatiedatum xmlns="c68162f5-5292-4b4e-a453-381c9ebc3801" xmlns:ns1="http://www.w3.org/2001/XMLSchema-instance" ns1:nil="true"/>
    <SCNE000052 xmlns="c68162f5-5292-4b4e-a453-381c9ebc3801">Werkdag</SCNE000052>
    <SCNW000052 xmlns="c68162f5-5292-4b4e-a453-381c9ebc3801" xmlns:ns1="http://www.w3.org/2001/XMLSchema-instance" ns1:nil="true"/>
    <SCN0000051 xmlns="c68162f5-5292-4b4e-a453-381c9ebc3801" xmlns:ns1="http://www.w3.org/2001/XMLSchema-instance" ns1:nil="true"/>
    <SCNE000081 xmlns="c68162f5-5292-4b4e-a453-381c9ebc3801">Jaar</SCNE000081>
    <SCN0000095 xmlns="c68162f5-5292-4b4e-a453-381c9ebc3801" xmlns:ns1="http://www.w3.org/2001/XMLSchema-instance" ns1:nil="true"/>
    <SCN0000043 xmlns="c68162f5-5292-4b4e-a453-381c9ebc3801" xmlns:ns1="http://www.w3.org/2001/XMLSchema-instance" ns1:nil="true"/>
    <SCN0000065 xmlns="c68162f5-5292-4b4e-a453-381c9ebc3801">Nee</SCN0000065>
    <SCN0000113 xmlns="c68162f5-5292-4b4e-a453-381c9ebc3801" xmlns:ns1="http://www.w3.org/2001/XMLSchema-instance" ns1:nil="true"/>
    <SCN0000099 xmlns="c68162f5-5292-4b4e-a453-381c9ebc3801">
      <Url xmlns:ns1="http://www.w3.org/2001/XMLSchema-instance" ns1:nil="true"/>
      <Description xmlns:ns1="http://www.w3.org/2001/XMLSchema-instance" ns1:nil="true"/>
    </SCN0000099>
    <VN00000122 xmlns="c68162f5-5292-4b4e-a453-381c9ebc3801">Unitmanager A&amp;I</VN00000122>
    <SCN0000034 xmlns="c68162f5-5292-4b4e-a453-381c9ebc3801" xmlns:ns1="http://www.w3.org/2001/XMLSchema-instance" ns1:nil="true"/>
    <SCN0000074 xmlns="c68162f5-5292-4b4e-a453-381c9ebc3801" xmlns:ns1="http://www.w3.org/2001/XMLSchema-instance" ns1:nil="true"/>
    <SCN0000080 xmlns="c68162f5-5292-4b4e-a453-381c9ebc3801">Vernietigen</SCN0000080>
    <SCN0000092 xmlns="c68162f5-5292-4b4e-a453-381c9ebc3801" xmlns:ns1="http://www.w3.org/2001/XMLSchema-instance" ns1:nil="true"/>
    <SCN0000107 xmlns="c68162f5-5292-4b4e-a453-381c9ebc3801" xmlns:ns1="http://www.w3.org/2001/XMLSchema-instance" ns1:nil="true"/>
    <SCN0000108 xmlns="c68162f5-5292-4b4e-a453-381c9ebc3801" xmlns:ns1="http://www.w3.org/2001/XMLSchema-instance" ns1:nil="true"/>
    <SCNW000055 xmlns="c68162f5-5292-4b4e-a453-381c9ebc3801" xmlns:ns1="http://www.w3.org/2001/XMLSchema-instance" ns1:nil="true"/>
    <SCN0000042 xmlns="c68162f5-5292-4b4e-a453-381c9ebc3801" xmlns:ns1="http://www.w3.org/2001/XMLSchema-instance" ns1:nil="true"/>
    <SCNE000056 xmlns="c68162f5-5292-4b4e-a453-381c9ebc3801">Werkdag</SCNE000056>
    <SCN0000129 xmlns="c68162f5-5292-4b4e-a453-381c9ebc3801">2020-01-31T08:56:04+00:00</SCN0000129>
    <SCN0000094 xmlns="c68162f5-5292-4b4e-a453-381c9ebc3801" xmlns:ns1="http://www.w3.org/2001/XMLSchema-instance" ns1:nil="true"/>
    <SCN0000067 xmlns="c68162f5-5292-4b4e-a453-381c9ebc3801" xmlns:ns1="http://www.w3.org/2001/XMLSchema-instance" ns1:nil="true"/>
    <SCN0000084 xmlns="c68162f5-5292-4b4e-a453-381c9ebc3801" xmlns:ns1="http://www.w3.org/2001/XMLSchema-instance" ns1:nil="true"/>
    <SGC0002002 xmlns="c68162f5-5292-4b4e-a453-381c9ebc3801">312</SGC0002002>
    <SGC0001002 xmlns="c68162f5-5292-4b4e-a453-381c9ebc3801">Ja</SGC0001002>
    <SCN0000109 xmlns="c68162f5-5292-4b4e-a453-381c9ebc3801" xmlns:ns1="http://www.w3.org/2001/XMLSchema-instance" ns1:nil="true"/>
    <Dossieroverdrachtsjaar xmlns="c68162f5-5292-4b4e-a453-381c9ebc3801" xmlns:ns1="http://www.w3.org/2001/XMLSchema-instance" ns1:nil="true"/>
    <SCNT000048 xmlns="c68162f5-5292-4b4e-a453-381c9ebc3801" xmlns:ns1="http://www.w3.org/2001/XMLSchema-instance" ns1:nil="true"/>
    <SCN0000082 xmlns="c68162f5-5292-4b4e-a453-381c9ebc3801">Na afloop contract</SCN0000082>
    <SCNW000056 xmlns="c68162f5-5292-4b4e-a453-381c9ebc3801" xmlns:ns1="http://www.w3.org/2001/XMLSchema-instance" ns1:nil="true"/>
    <SCNE000053 xmlns="c68162f5-5292-4b4e-a453-381c9ebc3801">Werkdag</SCNE000053>
    <SCN0000104 xmlns="c68162f5-5292-4b4e-a453-381c9ebc3801" xmlns:ns1="http://www.w3.org/2001/XMLSchema-instance" ns1:nil="true"/>
    <SCN0000123 xmlns="c68162f5-5292-4b4e-a453-381c9ebc3801">Lokaal</SCN0000123>
    <CaseOwner xmlns="http://schemas.econnect.nl/">
      <UserInfo>
        <DisplayName>Hop, Rende Jan</DisplayName>
        <AccountId>1306</AccountId>
        <AccountType/>
      </UserInfo>
    </CaseOwner>
    <SCN0000078 xmlns="c68162f5-5292-4b4e-a453-381c9ebc3801" xmlns:ns1="http://www.w3.org/2001/XMLSchema-instance" ns1:nil="true"/>
    <SCN0000029 xmlns="c68162f5-5292-4b4e-a453-381c9ebc3801" xmlns:ns1="http://www.w3.org/2001/XMLSchema-instance" ns1:nil="true"/>
    <SCN0000117 xmlns="c68162f5-5292-4b4e-a453-381c9ebc3801">2016-03-22T12:37:12+00:00</SCN0000117>
    <SCNT000076 xmlns="c68162f5-5292-4b4e-a453-381c9ebc3801">Selectielijst COA 2013- , handeling 37; BSD COA 1994- (2010) 2012 (geactualiseerd), handeling 54;</SCNT000076>
    <SharedCaseName xmlns="http://schemas.econnect.nl/">Satelietsystemen en zenderontvangst</SharedCaseName>
    <SCN0000057 xmlns="c68162f5-5292-4b4e-a453-381c9ebc3801">Ja</SCN0000057>
    <Dossiervernietigingsjaar xmlns="c68162f5-5292-4b4e-a453-381c9ebc3801" xmlns:ns1="http://www.w3.org/2001/XMLSchema-instance" ns1:nil="true"/>
    <SCN0000064 xmlns="c68162f5-5292-4b4e-a453-381c9ebc3801">Ja</SCN0000064>
    <SCN0000077 xmlns="c68162f5-5292-4b4e-a453-381c9ebc3801" xmlns:ns1="http://www.w3.org/2001/XMLSchema-instance" ns1:nil="true"/>
    <SCN0000063 xmlns="c68162f5-5292-4b4e-a453-381c9ebc3801">Nee</SCN0000063>
    <VN00000123 xmlns="c68162f5-5292-4b4e-a453-381c9ebc3801">Creatie - datum; Zaak - code</VN00000123>
    <SCN0000101 xmlns="c68162f5-5292-4b4e-a453-381c9ebc3801" xmlns:ns1="http://www.w3.org/2001/XMLSchema-instance" ns1:nil="true"/>
    <SCN0000062 xmlns="c68162f5-5292-4b4e-a453-381c9ebc3801">Nee</SCN0000062>
    <Dossierdatumafsluiting xmlns="c68162f5-5292-4b4e-a453-381c9ebc3801" xmlns:ns1="http://www.w3.org/2001/XMLSchema-instance" ns1:nil="true"/>
    <SCN0000066 xmlns="c68162f5-5292-4b4e-a453-381c9ebc3801" xmlns:ns1="http://www.w3.org/2001/XMLSchema-instance" ns1:nil="true"/>
    <SCN0000100 xmlns="c68162f5-5292-4b4e-a453-381c9ebc3801" xmlns:ns1="http://www.w3.org/2001/XMLSchema-instance" ns1:nil="true"/>
    <SCN0000028 xmlns="c68162f5-5292-4b4e-a453-381c9ebc3801">Het uitvoeren van een aanbesteding</SCN0000028>
    <SCN0000111 xmlns="c68162f5-5292-4b4e-a453-381c9ebc3801" xmlns:ns1="http://www.w3.org/2001/XMLSchema-instance" ns1:nil="true"/>
    <HoofdPerceel xmlns="c68162f5-5292-4b4e-a453-381c9ebc3801" xmlns:ns1="http://www.w3.org/2001/XMLSchema-instance" ns1:nil="true"/>
    <SCNW000054 xmlns="c68162f5-5292-4b4e-a453-381c9ebc3801" xmlns:ns1="http://www.w3.org/2001/XMLSchema-instance" ns1:nil="true"/>
    <SCNE000055 xmlns="c68162f5-5292-4b4e-a453-381c9ebc3801">Werkdag</SCNE000055>
    <SCN0000044 xmlns="c68162f5-5292-4b4e-a453-381c9ebc3801" xmlns:ns1="http://www.w3.org/2001/XMLSchema-instance" ns1:nil="true"/>
    <SCN0000026 xmlns="c68162f5-5292-4b4e-a453-381c9ebc3801">Aanbesteding</SCN0000026>
    <COAIsDocumentArchived xmlns="http://schemas.econnect.nl/">false</COAIsDocumentArchived>
    <SCNW000053 xmlns="c68162f5-5292-4b4e-a453-381c9ebc3801" xmlns:ns1="http://www.w3.org/2001/XMLSchema-instance" ns1:nil="true"/>
    <SCN0000079 xmlns="c68162f5-5292-4b4e-a453-381c9ebc3801" xmlns:ns1="http://www.w3.org/2001/XMLSchema-instance" ns1:nil="true"/>
    <SCN0000096 xmlns="c68162f5-5292-4b4e-a453-381c9ebc3801" xmlns:ns1="http://www.w3.org/2001/XMLSchema-instance" ns1:nil="true"/>
    <CaseStartDate xmlns="http://schemas.econnect.nl/">2023-09-20T22:00:00+00:00</CaseStartDate>
    <SCN0000058 xmlns="c68162f5-5292-4b4e-a453-381c9ebc3801">Nee</SCN0000058>
    <SCN0000118 xmlns="c68162f5-5292-4b4e-a453-381c9ebc3801" xmlns:ns1="http://www.w3.org/2001/XMLSchema-instance" ns1:nil="true"/>
    <SCN0000061 xmlns="c68162f5-5292-4b4e-a453-381c9ebc3801">Nee</SCN0000061>
    <SCN0000035 xmlns="c68162f5-5292-4b4e-a453-381c9ebc3801">Dit werkproces wordt intern getriggerd</SCN0000035>
    <Typeaanbesteding xmlns="c68162f5-5292-4b4e-a453-381c9ebc3801" xmlns:ns1="http://www.w3.org/2001/XMLSchema-instance" ns1:nil="true"/>
    <SCN0000102 xmlns="c68162f5-5292-4b4e-a453-381c9ebc3801" xmlns:ns1="http://www.w3.org/2001/XMLSchema-instance" ns1:nil="true"/>
    <SCN0000040 xmlns="c68162f5-5292-4b4e-a453-381c9ebc3801">Specifiek werkproces</SCN0000040>
    <SCN0000072 xmlns="c68162f5-5292-4b4e-a453-381c9ebc3801" xmlns:ns1="http://www.w3.org/2001/XMLSchema-instance" ns1:nil="true"/>
    <SCNT000047 xmlns="c68162f5-5292-4b4e-a453-381c9ebc3801">Aanbestedingswet 2012; Aanbestedingsbesluit;</SCNT000047>
    <SCN0000031 xmlns="c68162f5-5292-4b4e-a453-381c9ebc3801">
      <UserInfo>
        <DisplayName>Stevens, Jos</DisplayName>
        <AccountId>1</AccountId>
        <AccountType/>
      </UserInfo>
    </SCN0000031>
    <CaseManager xmlns="http://schemas.econnect.nl/">
      <UserInfo>
        <DisplayName>Hassing, Dorith</DisplayName>
        <AccountId>1344</AccountId>
        <AccountType/>
      </UserInfo>
    </CaseManager>
    <SCN0000098 xmlns="c68162f5-5292-4b4e-a453-381c9ebc3801">
      <Url>http://mavim/Websites/Uitvoeren%20Europese%20aanbesteding%20301002/Theme/Html/Default.html?page=e5&amp;navtype=scheme&amp;targetid=e243&amp;vispageid=0</Url>
      <Description>http://mavim/Websites/Uitvoeren%20Europese%20aanbesteding%20301002/Theme/Html/Default.html?page=e5&amp;navtype=scheme&amp;targetid=e243&amp;vispageid=0</Description>
    </SCN0000098>
    <SCN0000112 xmlns="c68162f5-5292-4b4e-a453-381c9ebc3801" xmlns:ns1="http://www.w3.org/2001/XMLSchema-instance" ns1:nil="true"/>
    <SCNE000054 xmlns="c68162f5-5292-4b4e-a453-381c9ebc3801">Werkdag</SCNE000054>
    <SCN0000073 xmlns="c68162f5-5292-4b4e-a453-381c9ebc3801" xmlns:ns1="http://www.w3.org/2001/XMLSchema-instance" ns1:nil="true"/>
    <SCN0000097 xmlns="c68162f5-5292-4b4e-a453-381c9ebc3801" xmlns:ns1="http://www.w3.org/2001/XMLSchema-instance" ns1:nil="true"/>
    <SCN0000105 xmlns="c68162f5-5292-4b4e-a453-381c9ebc3801" xmlns:ns1="http://www.w3.org/2001/XMLSchema-instance" ns1:nil="true"/>
    <SCNW000081 xmlns="c68162f5-5292-4b4e-a453-381c9ebc3801">10</SCNW000081>
    <SCN0000071 xmlns="c68162f5-5292-4b4e-a453-381c9ebc3801">Ondersteunen/Inkopen en contracteren</SCN0000071>
    <SCN0000070 xmlns="c68162f5-5292-4b4e-a453-381c9ebc3801">Trigger Intern (TI)</SCN0000070>
    <SCN0000083 xmlns="c68162f5-5292-4b4e-a453-381c9ebc3801" xmlns:ns1="http://www.w3.org/2001/XMLSchema-instance" ns1:nil="true"/>
    <SCN0000093 xmlns="c68162f5-5292-4b4e-a453-381c9ebc3801" xmlns:ns1="http://www.w3.org/2001/XMLSchema-instance" ns1:nil="true"/>
    <SCN0000060 xmlns="c68162f5-5292-4b4e-a453-381c9ebc3801">Nee</SCN0000060>
  </documentManagement>
</p:properties>
</file>

<file path=customXml/itemProps1.xml><?xml version="1.0" encoding="utf-8"?>
<ds:datastoreItem xmlns:ds="http://schemas.openxmlformats.org/officeDocument/2006/customXml" ds:itemID="{AD8E2926-2D9A-4E33-9E6C-FB53FEDA914D}">
  <ds:schemaRefs>
    <ds:schemaRef ds:uri="http://schemas.microsoft.com/sharepoint/events"/>
  </ds:schemaRefs>
</ds:datastoreItem>
</file>

<file path=customXml/itemProps2.xml><?xml version="1.0" encoding="utf-8"?>
<ds:datastoreItem xmlns:ds="http://schemas.openxmlformats.org/officeDocument/2006/customXml" ds:itemID="{77F621E0-4B08-4897-A25C-56C87727E66E}">
  <ds:schemaRefs>
    <ds:schemaRef ds:uri="http://schemas.microsoft.com/sharepoint/v3/contenttype/forms"/>
  </ds:schemaRefs>
</ds:datastoreItem>
</file>

<file path=customXml/itemProps3.xml><?xml version="1.0" encoding="utf-8"?>
<ds:datastoreItem xmlns:ds="http://schemas.openxmlformats.org/officeDocument/2006/customXml" ds:itemID="{60328943-2CC9-478F-9FDC-4DCACE945B9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Bijlage G - Prijs</vt:lpstr>
      <vt:lpstr>Aantonen gelijkwaardigheid</vt:lpstr>
    </vt:vector>
  </TitlesOfParts>
  <Company>COA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Tuinman, Rick</dc:creator>
  <cp:lastModifiedBy>Tuinman, Rick</cp:lastModifiedBy>
  <dcterms:created xsi:type="dcterms:W3CDTF">2024-07-01T07:56:14Z</dcterms:created>
  <dcterms:modified xsi:type="dcterms:W3CDTF">2024-09-23T12:11:50Z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0x0101007A6E4A62A1A34FCBB5DB597108C1AEB00039040D6211D8C44C867DF9F4C41B896C00F6AB8D0AB23E7F4992652C6316D5986C</vt:lpwstr>
  </property>
  <property fmtid="{D5CDD505-2E9C-101B-9397-08002B2CF9AE}" pid="3" name="SCN0000093">
    <vt:lpwstr/>
  </property>
  <property fmtid="{D5CDD505-2E9C-101B-9397-08002B2CF9AE}" pid="4" name="VN00000115">
    <vt:lpwstr>Ja</vt:lpwstr>
  </property>
  <property fmtid="{D5CDD505-2E9C-101B-9397-08002B2CF9AE}" pid="5" name="SCN0000123">
    <vt:lpwstr>Lokaal</vt:lpwstr>
  </property>
  <property fmtid="{D5CDD505-2E9C-101B-9397-08002B2CF9AE}" pid="6" name="SCNE000052">
    <vt:lpwstr>Werkdag</vt:lpwstr>
  </property>
  <property fmtid="{D5CDD505-2E9C-101B-9397-08002B2CF9AE}" pid="7" name="SCN0000102">
    <vt:lpwstr/>
  </property>
  <property fmtid="{D5CDD505-2E9C-101B-9397-08002B2CF9AE}" pid="8" name="SGC0001002">
    <vt:lpwstr>Ja</vt:lpwstr>
  </property>
  <property fmtid="{D5CDD505-2E9C-101B-9397-08002B2CF9AE}" pid="9" name="SCNT000048">
    <vt:lpwstr/>
  </property>
  <property fmtid="{D5CDD505-2E9C-101B-9397-08002B2CF9AE}" pid="10" name="SGC0002002">
    <vt:r8>312</vt:r8>
  </property>
  <property fmtid="{D5CDD505-2E9C-101B-9397-08002B2CF9AE}" pid="11" name="SCN0000062">
    <vt:lpwstr>Nee</vt:lpwstr>
  </property>
  <property fmtid="{D5CDD505-2E9C-101B-9397-08002B2CF9AE}" pid="12" name="SCN0000041">
    <vt:lpwstr>Nee</vt:lpwstr>
  </property>
  <property fmtid="{D5CDD505-2E9C-101B-9397-08002B2CF9AE}" pid="13" name="SCN0000113">
    <vt:lpwstr/>
  </property>
  <property fmtid="{D5CDD505-2E9C-101B-9397-08002B2CF9AE}" pid="14" name="SCN0000083">
    <vt:lpwstr/>
  </property>
  <property fmtid="{D5CDD505-2E9C-101B-9397-08002B2CF9AE}" pid="15" name="SCN0000057">
    <vt:lpwstr>Ja</vt:lpwstr>
  </property>
  <property fmtid="{D5CDD505-2E9C-101B-9397-08002B2CF9AE}" pid="16" name="SCN0000099">
    <vt:lpwstr/>
  </property>
  <property fmtid="{D5CDD505-2E9C-101B-9397-08002B2CF9AE}" pid="17" name="SCN0000031">
    <vt:lpwstr>1;#Stevens, Jos</vt:lpwstr>
  </property>
  <property fmtid="{D5CDD505-2E9C-101B-9397-08002B2CF9AE}" pid="18" name="SCN0000065">
    <vt:lpwstr>Nee</vt:lpwstr>
  </property>
  <property fmtid="{D5CDD505-2E9C-101B-9397-08002B2CF9AE}" pid="19" name="SCN0000060">
    <vt:lpwstr>Nee</vt:lpwstr>
  </property>
  <property fmtid="{D5CDD505-2E9C-101B-9397-08002B2CF9AE}" pid="20" name="SCN0000108">
    <vt:lpwstr/>
  </property>
  <property fmtid="{D5CDD505-2E9C-101B-9397-08002B2CF9AE}" pid="21" name="SCNE000053">
    <vt:lpwstr>Werkdag</vt:lpwstr>
  </property>
  <property fmtid="{D5CDD505-2E9C-101B-9397-08002B2CF9AE}" pid="22" name="SCN0000094">
    <vt:lpwstr/>
  </property>
  <property fmtid="{D5CDD505-2E9C-101B-9397-08002B2CF9AE}" pid="23" name="SCN0000129">
    <vt:filetime>2020-01-31T09:56:04Z</vt:filetime>
  </property>
  <property fmtid="{D5CDD505-2E9C-101B-9397-08002B2CF9AE}" pid="24" name="SCN0000111">
    <vt:lpwstr/>
  </property>
  <property fmtid="{D5CDD505-2E9C-101B-9397-08002B2CF9AE}" pid="25" name="CaseStartDate">
    <vt:filetime>2023-09-20T22:00:00Z</vt:filetime>
  </property>
  <property fmtid="{D5CDD505-2E9C-101B-9397-08002B2CF9AE}" pid="26" name="TaxCatchAll">
    <vt:lpwstr>1;#Aanbesteding|{44172a01-e50d-4a3b-a9ca-fffd25644391}</vt:lpwstr>
  </property>
  <property fmtid="{D5CDD505-2E9C-101B-9397-08002B2CF9AE}" pid="27" name="SCN0000034">
    <vt:lpwstr/>
  </property>
  <property fmtid="{D5CDD505-2E9C-101B-9397-08002B2CF9AE}" pid="28" name="SCN0000026">
    <vt:lpwstr>Aanbesteding</vt:lpwstr>
  </property>
  <property fmtid="{D5CDD505-2E9C-101B-9397-08002B2CF9AE}" pid="29" name="SCN0000106">
    <vt:lpwstr/>
  </property>
  <property fmtid="{D5CDD505-2E9C-101B-9397-08002B2CF9AE}" pid="30" name="SCN0000084">
    <vt:lpwstr/>
  </property>
  <property fmtid="{D5CDD505-2E9C-101B-9397-08002B2CF9AE}" pid="31" name="SCN0000092">
    <vt:lpwstr/>
  </property>
  <property fmtid="{D5CDD505-2E9C-101B-9397-08002B2CF9AE}" pid="32" name="SCNE000056">
    <vt:lpwstr>Werkdag</vt:lpwstr>
  </property>
  <property fmtid="{D5CDD505-2E9C-101B-9397-08002B2CF9AE}" pid="33" name="SCN0000063">
    <vt:lpwstr>Nee</vt:lpwstr>
  </property>
  <property fmtid="{D5CDD505-2E9C-101B-9397-08002B2CF9AE}" pid="34" name="SCN0000071">
    <vt:lpwstr>Ondersteunen/Inkopen en contracteren</vt:lpwstr>
  </property>
  <property fmtid="{D5CDD505-2E9C-101B-9397-08002B2CF9AE}" pid="35" name="SCN0000097">
    <vt:lpwstr/>
  </property>
  <property fmtid="{D5CDD505-2E9C-101B-9397-08002B2CF9AE}" pid="36" name="ProcessNameTaxHTField0">
    <vt:lpwstr>Aanbesteding|{44172a01-e50d-4a3b-a9ca-fffd25644391}</vt:lpwstr>
  </property>
  <property fmtid="{D5CDD505-2E9C-101B-9397-08002B2CF9AE}" pid="37" name="SCNT000047">
    <vt:lpwstr>Aanbestedingswet 2012; Aanbestedingsbesluit;</vt:lpwstr>
  </property>
  <property fmtid="{D5CDD505-2E9C-101B-9397-08002B2CF9AE}" pid="38" name="SCN0000101">
    <vt:lpwstr/>
  </property>
  <property fmtid="{D5CDD505-2E9C-101B-9397-08002B2CF9AE}" pid="39" name="VN00000122">
    <vt:lpwstr>Unitmanager A&amp;I</vt:lpwstr>
  </property>
  <property fmtid="{D5CDD505-2E9C-101B-9397-08002B2CF9AE}" pid="40" name="SCNW000081">
    <vt:r8>10</vt:r8>
  </property>
  <property fmtid="{D5CDD505-2E9C-101B-9397-08002B2CF9AE}" pid="41" name="SCN0000058">
    <vt:lpwstr>Nee</vt:lpwstr>
  </property>
  <property fmtid="{D5CDD505-2E9C-101B-9397-08002B2CF9AE}" pid="42" name="SCN0000079">
    <vt:lpwstr/>
  </property>
  <property fmtid="{D5CDD505-2E9C-101B-9397-08002B2CF9AE}" pid="43" name="SCN0000029">
    <vt:lpwstr/>
  </property>
  <property fmtid="{D5CDD505-2E9C-101B-9397-08002B2CF9AE}" pid="44" name="SCNT000076">
    <vt:lpwstr>Selectielijst COA 2013- , handeling 37; BSD COA 1994- (2010) 2012 (geactualiseerd), handeling 54;</vt:lpwstr>
  </property>
  <property fmtid="{D5CDD505-2E9C-101B-9397-08002B2CF9AE}" pid="45" name="SCN0000066">
    <vt:lpwstr/>
  </property>
  <property fmtid="{D5CDD505-2E9C-101B-9397-08002B2CF9AE}" pid="46" name="SCN0000040">
    <vt:lpwstr>Specifiek werkproces</vt:lpwstr>
  </property>
  <property fmtid="{D5CDD505-2E9C-101B-9397-08002B2CF9AE}" pid="47" name="SCN0000082">
    <vt:lpwstr>Na afloop contract</vt:lpwstr>
  </property>
  <property fmtid="{D5CDD505-2E9C-101B-9397-08002B2CF9AE}" pid="48" name="SCN0000109">
    <vt:lpwstr/>
  </property>
  <property fmtid="{D5CDD505-2E9C-101B-9397-08002B2CF9AE}" pid="49" name="SCN0000117">
    <vt:filetime>2016-03-22T13:37:12Z</vt:filetime>
  </property>
  <property fmtid="{D5CDD505-2E9C-101B-9397-08002B2CF9AE}" pid="50" name="SCN0000061">
    <vt:lpwstr>Nee</vt:lpwstr>
  </property>
  <property fmtid="{D5CDD505-2E9C-101B-9397-08002B2CF9AE}" pid="51" name="SCN0000095">
    <vt:lpwstr/>
  </property>
  <property fmtid="{D5CDD505-2E9C-101B-9397-08002B2CF9AE}" pid="52" name="CaseManager">
    <vt:lpwstr>1344;#Hassing, Dorith</vt:lpwstr>
  </property>
  <property fmtid="{D5CDD505-2E9C-101B-9397-08002B2CF9AE}" pid="53" name="SCN0000104">
    <vt:lpwstr/>
  </property>
  <property fmtid="{D5CDD505-2E9C-101B-9397-08002B2CF9AE}" pid="54" name="SCN0000112">
    <vt:lpwstr/>
  </property>
  <property fmtid="{D5CDD505-2E9C-101B-9397-08002B2CF9AE}" pid="55" name="COAIsDocumentArchived">
    <vt:bool>false</vt:bool>
  </property>
  <property fmtid="{D5CDD505-2E9C-101B-9397-08002B2CF9AE}" pid="56" name="SCNE000054">
    <vt:lpwstr>Werkdag</vt:lpwstr>
  </property>
  <property fmtid="{D5CDD505-2E9C-101B-9397-08002B2CF9AE}" pid="57" name="SCN0000035">
    <vt:lpwstr>Dit werkproces wordt intern getriggerd</vt:lpwstr>
  </property>
  <property fmtid="{D5CDD505-2E9C-101B-9397-08002B2CF9AE}" pid="58" name="SharedCaseName">
    <vt:lpwstr>Satelietsystemen en zenderontvangst</vt:lpwstr>
  </property>
  <property fmtid="{D5CDD505-2E9C-101B-9397-08002B2CF9AE}" pid="59" name="SCN0000064">
    <vt:lpwstr>Ja</vt:lpwstr>
  </property>
  <property fmtid="{D5CDD505-2E9C-101B-9397-08002B2CF9AE}" pid="60" name="SCN0000107">
    <vt:lpwstr/>
  </property>
  <property fmtid="{D5CDD505-2E9C-101B-9397-08002B2CF9AE}" pid="61" name="SCN0000098">
    <vt:lpwstr>http://mavim/Websites/Uitvoeren%20Europese%20aanbesteding%20301002/Theme/Html/Default.html?page=e5&amp;navtype=scheme&amp;targetid=e243&amp;vispageid=0, http://mavim/Websites/Uitvoeren%20Europese%20aanbesteding%20301002/Theme/Html/Default.html?page=e5&amp;navtype=scheme&amp;targetid=e243&amp;vispageid=0</vt:lpwstr>
  </property>
  <property fmtid="{D5CDD505-2E9C-101B-9397-08002B2CF9AE}" pid="62" name="SCN0000080">
    <vt:lpwstr>Vernietigen</vt:lpwstr>
  </property>
  <property fmtid="{D5CDD505-2E9C-101B-9397-08002B2CF9AE}" pid="63" name="VN00000123">
    <vt:lpwstr>Creatie - datum; Zaak - code</vt:lpwstr>
  </property>
  <property fmtid="{D5CDD505-2E9C-101B-9397-08002B2CF9AE}" pid="64" name="SCNE000081">
    <vt:lpwstr>Jaar</vt:lpwstr>
  </property>
  <property fmtid="{D5CDD505-2E9C-101B-9397-08002B2CF9AE}" pid="65" name="SCN0000096">
    <vt:lpwstr/>
  </property>
  <property fmtid="{D5CDD505-2E9C-101B-9397-08002B2CF9AE}" pid="66" name="SCN0000059">
    <vt:lpwstr>Nee</vt:lpwstr>
  </property>
  <property fmtid="{D5CDD505-2E9C-101B-9397-08002B2CF9AE}" pid="67" name="CaseOwner">
    <vt:lpwstr>1306;#Hop, Rende Jan</vt:lpwstr>
  </property>
  <property fmtid="{D5CDD505-2E9C-101B-9397-08002B2CF9AE}" pid="68" name="SCNE000055">
    <vt:lpwstr>Werkdag</vt:lpwstr>
  </property>
  <property fmtid="{D5CDD505-2E9C-101B-9397-08002B2CF9AE}" pid="69" name="SCN0000070">
    <vt:lpwstr>Trigger Intern (TI)</vt:lpwstr>
  </property>
  <property fmtid="{D5CDD505-2E9C-101B-9397-08002B2CF9AE}" pid="70" name="SCN0000091">
    <vt:lpwstr/>
  </property>
  <property fmtid="{D5CDD505-2E9C-101B-9397-08002B2CF9AE}" pid="71" name="SCN0000105">
    <vt:lpwstr/>
  </property>
  <property fmtid="{D5CDD505-2E9C-101B-9397-08002B2CF9AE}" pid="72" name="SCN0000100">
    <vt:lpwstr/>
  </property>
  <property fmtid="{D5CDD505-2E9C-101B-9397-08002B2CF9AE}" pid="73" name="SCN0000028">
    <vt:lpwstr>Het uitvoeren van een aanbesteding</vt:lpwstr>
  </property>
  <property fmtid="{D5CDD505-2E9C-101B-9397-08002B2CF9AE}" pid="74" name="SCNE000527">
    <vt:lpwstr>Werkdag</vt:lpwstr>
  </property>
  <property fmtid="{D5CDD505-2E9C-101B-9397-08002B2CF9AE}" pid="75" name="VN00000017">
    <vt:lpwstr>Bericht</vt:lpwstr>
  </property>
  <property fmtid="{D5CDD505-2E9C-101B-9397-08002B2CF9AE}" pid="76" name="SCN0000516">
    <vt:lpwstr>Verslag</vt:lpwstr>
  </property>
  <property fmtid="{D5CDD505-2E9C-101B-9397-08002B2CF9AE}" pid="77" name="SCN0000537">
    <vt:lpwstr>Nee</vt:lpwstr>
  </property>
  <property fmtid="{D5CDD505-2E9C-101B-9397-08002B2CF9AE}" pid="78" name="SCN0000532">
    <vt:lpwstr>Nee</vt:lpwstr>
  </property>
  <property fmtid="{D5CDD505-2E9C-101B-9397-08002B2CF9AE}" pid="79" name="SGC0001018">
    <vt:lpwstr>Ja</vt:lpwstr>
  </property>
  <property fmtid="{D5CDD505-2E9C-101B-9397-08002B2CF9AE}" pid="80" name="VN00000121">
    <vt:lpwstr>Scanner - code; Scan - datum; Medewerker naam -  Registreren</vt:lpwstr>
  </property>
  <property fmtid="{D5CDD505-2E9C-101B-9397-08002B2CF9AE}" pid="81" name="SCN0000522">
    <vt:lpwstr>Generiek documenttype</vt:lpwstr>
  </property>
  <property fmtid="{D5CDD505-2E9C-101B-9397-08002B2CF9AE}" pid="82" name="VN00000076">
    <vt:lpwstr>Nee</vt:lpwstr>
  </property>
  <property fmtid="{D5CDD505-2E9C-101B-9397-08002B2CF9AE}" pid="83" name="SCN0000528">
    <vt:lpwstr>Na afhandeling</vt:lpwstr>
  </property>
  <property fmtid="{D5CDD505-2E9C-101B-9397-08002B2CF9AE}" pid="84" name="SCN0000539">
    <vt:filetime>2016-10-31T15:50:59Z</vt:filetime>
  </property>
  <property fmtid="{D5CDD505-2E9C-101B-9397-08002B2CF9AE}" pid="85" name="SCN0000526">
    <vt:lpwstr>Bewaren</vt:lpwstr>
  </property>
  <property fmtid="{D5CDD505-2E9C-101B-9397-08002B2CF9AE}" pid="86" name="SCN0000524">
    <vt:lpwstr>Intern</vt:lpwstr>
  </property>
  <property fmtid="{D5CDD505-2E9C-101B-9397-08002B2CF9AE}" pid="87" name="VN00000015">
    <vt:lpwstr>Nee</vt:lpwstr>
  </property>
  <property fmtid="{D5CDD505-2E9C-101B-9397-08002B2CF9AE}" pid="88" name="SCN0000546">
    <vt:lpwstr>Lokaal</vt:lpwstr>
  </property>
  <property fmtid="{D5CDD505-2E9C-101B-9397-08002B2CF9AE}" pid="89" name="SCN0000525">
    <vt:lpwstr>Nee</vt:lpwstr>
  </property>
  <property fmtid="{D5CDD505-2E9C-101B-9397-08002B2CF9AE}" pid="90" name="ProcessName">
    <vt:lpwstr>1;#Aanbesteding|{44172a01-e50d-4a3b-a9ca-fffd25644391}</vt:lpwstr>
  </property>
  <property fmtid="{D5CDD505-2E9C-101B-9397-08002B2CF9AE}" pid="91" name="SCN0000552">
    <vt:filetime>2017-04-21T08:45:43Z</vt:filetime>
  </property>
  <property fmtid="{D5CDD505-2E9C-101B-9397-08002B2CF9AE}" pid="92" name="SCN0000531">
    <vt:lpwstr>Nee</vt:lpwstr>
  </property>
  <property fmtid="{D5CDD505-2E9C-101B-9397-08002B2CF9AE}" pid="93" name="_dlc_DocIdItemGuid">
    <vt:lpwstr>58e524cc-48b4-4556-8cba-c6d9ffdb8b2d</vt:lpwstr>
  </property>
  <property fmtid="{D5CDD505-2E9C-101B-9397-08002B2CF9AE}" pid="94" name="COADocumenttype">
    <vt:lpwstr>Bijlage bij offerte</vt:lpwstr>
  </property>
  <property fmtid="{D5CDD505-2E9C-101B-9397-08002B2CF9AE}" pid="95" name="ContentType">
    <vt:lpwstr>Bijlage bij offerte</vt:lpwstr>
  </property>
  <property fmtid="{D5CDD505-2E9C-101B-9397-08002B2CF9AE}" pid="96" name="Fasen">
    <vt:lpwstr>1. Voorbereiding</vt:lpwstr>
  </property>
  <property fmtid="{D5CDD505-2E9C-101B-9397-08002B2CF9AE}" pid="97" name="Subfase">
    <vt:lpwstr>3.1 Beschrijvend document</vt:lpwstr>
  </property>
  <property fmtid="{D5CDD505-2E9C-101B-9397-08002B2CF9AE}" pid="98" name="ARX_LastSignatureReason">
    <vt:lpwstr>Unknown</vt:lpwstr>
  </property>
  <property fmtid="{D5CDD505-2E9C-101B-9397-08002B2CF9AE}" pid="99" name="Signatures Status">
    <vt:lpwstr>Unknown</vt:lpwstr>
  </property>
  <property fmtid="{D5CDD505-2E9C-101B-9397-08002B2CF9AE}" pid="100" name="ARX_SignaturesCount">
    <vt:lpwstr>Unknown</vt:lpwstr>
  </property>
  <property fmtid="{D5CDD505-2E9C-101B-9397-08002B2CF9AE}" pid="101" name="ARX_LastSignatureStatus">
    <vt:lpwstr>Unknown</vt:lpwstr>
  </property>
  <property fmtid="{D5CDD505-2E9C-101B-9397-08002B2CF9AE}" pid="102" name="ARX_LastSignatureDateTime">
    <vt:lpwstr>Unknown</vt:lpwstr>
  </property>
  <property fmtid="{D5CDD505-2E9C-101B-9397-08002B2CF9AE}" pid="103" name="ARX_LastSignerName">
    <vt:lpwstr>Unknown</vt:lpwstr>
  </property>
  <property fmtid="{D5CDD505-2E9C-101B-9397-08002B2CF9AE}" pid="104" name="ARX_LastVerifiedOn">
    <vt:lpwstr>Unknown</vt:lpwstr>
  </property>
  <property fmtid="{D5CDD505-2E9C-101B-9397-08002B2CF9AE}" pid="105" name="Created">
    <vt:lpwstr>2024-07-01T07:56:14+00:00</vt:lpwstr>
  </property>
  <property fmtid="{D5CDD505-2E9C-101B-9397-08002B2CF9AE}" pid="106" name="Modified">
    <vt:lpwstr>2024-09-17T08:59:26+00:00</vt:lpwstr>
  </property>
  <property fmtid="{D5CDD505-2E9C-101B-9397-08002B2CF9AE}" pid="107" name="AutoGenerated">
    <vt:lpwstr>0</vt:lpwstr>
  </property>
  <property fmtid="{D5CDD505-2E9C-101B-9397-08002B2CF9AE}" pid="108" name="_dlc_DocId">
    <vt:lpwstr>CDR-1067595</vt:lpwstr>
  </property>
  <property fmtid="{D5CDD505-2E9C-101B-9397-08002B2CF9AE}" pid="109" name="_dlc_DocIdUrl">
    <vt:lpwstr>https://plein-dms.coa.local/processen/LP00000012/satelietsystemen-en-zenderontvangst/_layouts/15/DocIdRedir.aspx?ID=CDR-1067595, CDR-1067595</vt:lpwstr>
  </property>
</Properties>
</file>