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I:\Duoplus\Buurt\BOR\UH\Projecten\Onderhoud\THK 2024-04 Aanbesteding preventief correctief onderhoud gemalen\02 inkoopstrategie of startdocument\01 PvE\Bijlagen\"/>
    </mc:Choice>
  </mc:AlternateContent>
  <xr:revisionPtr revIDLastSave="0" documentId="13_ncr:1_{1A35E732-36A1-461E-8E1A-CD6AE5318DCA}" xr6:coauthVersionLast="47" xr6:coauthVersionMax="47" xr10:uidLastSave="{00000000-0000-0000-0000-000000000000}"/>
  <bookViews>
    <workbookView xWindow="28680" yWindow="-120" windowWidth="29040" windowHeight="15840" xr2:uid="{00000000-000D-0000-FFFF-FFFF00000000}"/>
  </bookViews>
  <sheets>
    <sheet name="Inschrijfstaat"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6" l="1"/>
  <c r="F14" i="6"/>
  <c r="C108" i="6"/>
  <c r="D21" i="6"/>
  <c r="D13" i="6"/>
  <c r="D12" i="6"/>
  <c r="C119" i="6" l="1"/>
  <c r="D119" i="6" l="1"/>
  <c r="A55" i="6" l="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F23" i="6" l="1"/>
  <c r="F95" i="6" l="1"/>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38" i="6"/>
  <c r="F37" i="6"/>
  <c r="F36" i="6"/>
  <c r="F35" i="6"/>
  <c r="F34" i="6"/>
  <c r="F33" i="6"/>
  <c r="F32" i="6"/>
  <c r="F22" i="6"/>
  <c r="F21" i="6"/>
  <c r="F13" i="6"/>
  <c r="F12" i="6"/>
  <c r="F11" i="6"/>
  <c r="F96" i="6" l="1"/>
  <c r="C118" i="6"/>
  <c r="D118" i="6" s="1"/>
  <c r="C116" i="6"/>
  <c r="D116" i="6" s="1"/>
  <c r="C115" i="6"/>
  <c r="F39" i="6"/>
  <c r="C117" i="6" s="1"/>
  <c r="D117" i="6" s="1"/>
  <c r="D115" i="6" l="1"/>
  <c r="D121" i="6" s="1"/>
  <c r="C121" i="6"/>
  <c r="C122" i="6" s="1"/>
  <c r="D122" i="6" s="1"/>
</calcChain>
</file>

<file path=xl/sharedStrings.xml><?xml version="1.0" encoding="utf-8"?>
<sst xmlns="http://schemas.openxmlformats.org/spreadsheetml/2006/main" count="203" uniqueCount="128">
  <si>
    <t>Prijsoverzicht preventief onderhoud:</t>
  </si>
  <si>
    <r>
      <t xml:space="preserve">In Tabel 1 wordt aangegeven wat de kosten zijn voor de preventieve onderhoudswerkzaamheden als omschreven in het PVE. </t>
    </r>
    <r>
      <rPr>
        <u/>
        <sz val="10"/>
        <color theme="1"/>
        <rFont val="Calibri"/>
        <family val="2"/>
        <scheme val="minor"/>
      </rPr>
      <t>De prijzen worden gegeven per jaar.</t>
    </r>
  </si>
  <si>
    <t>Tabel 1 Prijsoverzicht preventief onderhoud</t>
  </si>
  <si>
    <t>Post nr.</t>
  </si>
  <si>
    <t>Omschrijving</t>
  </si>
  <si>
    <t>Eenheid</t>
  </si>
  <si>
    <t>Hoeveelheid</t>
  </si>
  <si>
    <t>Prijs per eenheid</t>
  </si>
  <si>
    <t>Prijs totaal</t>
  </si>
  <si>
    <r>
      <t>1.</t>
    </r>
    <r>
      <rPr>
        <b/>
        <sz val="7"/>
        <color rgb="FF365F91"/>
        <rFont val="Times New Roman"/>
        <family val="1"/>
      </rPr>
      <t xml:space="preserve">       </t>
    </r>
    <r>
      <rPr>
        <b/>
        <sz val="10"/>
        <color rgb="FF365F91"/>
        <rFont val="Calibri"/>
        <family val="2"/>
        <scheme val="minor"/>
      </rPr>
      <t> </t>
    </r>
  </si>
  <si>
    <t>Preventief onderhoud grote installaties (frequentie zie adressenlijst) excl. reinigen</t>
  </si>
  <si>
    <t>Stuk</t>
  </si>
  <si>
    <r>
      <t>2.</t>
    </r>
    <r>
      <rPr>
        <b/>
        <sz val="7"/>
        <color rgb="FF365F91"/>
        <rFont val="Times New Roman"/>
        <family val="1"/>
      </rPr>
      <t xml:space="preserve">       </t>
    </r>
    <r>
      <rPr>
        <b/>
        <sz val="10"/>
        <color rgb="FF365F91"/>
        <rFont val="Calibri"/>
        <family val="2"/>
        <scheme val="minor"/>
      </rPr>
      <t> </t>
    </r>
  </si>
  <si>
    <t>Preventief onderhoud kleine installaties (met uitzondering van losse CVK) (frequentie zie adressenlijst) excl. reinigen</t>
  </si>
  <si>
    <r>
      <t>3.</t>
    </r>
    <r>
      <rPr>
        <b/>
        <sz val="7"/>
        <color rgb="FF365F91"/>
        <rFont val="Times New Roman"/>
        <family val="1"/>
      </rPr>
      <t xml:space="preserve">       </t>
    </r>
    <r>
      <rPr>
        <b/>
        <sz val="10"/>
        <color rgb="FF365F91"/>
        <rFont val="Calibri"/>
        <family val="2"/>
        <scheme val="minor"/>
      </rPr>
      <t> </t>
    </r>
  </si>
  <si>
    <t>Preventief onderhoud kleine installaties, type losse CVK</t>
  </si>
  <si>
    <t>Reinigen:</t>
  </si>
  <si>
    <r>
      <t xml:space="preserve">In Tabel 2 wordt aangegeven wat de kosten zijn voor het reinigen als omschreven in het PVE. </t>
    </r>
    <r>
      <rPr>
        <u/>
        <sz val="10"/>
        <color theme="1"/>
        <rFont val="Calibri"/>
        <family val="2"/>
        <scheme val="minor"/>
      </rPr>
      <t>De prijzen worden gegeven per jaar.</t>
    </r>
  </si>
  <si>
    <t>Tabel 2 Prijsoverzicht reinigen</t>
  </si>
  <si>
    <t>Reinigen van grote installaties (frequentie zie adressenlijst)</t>
  </si>
  <si>
    <t>Reinigen van kleine installaties (frequentie zie adressenlijst)</t>
  </si>
  <si>
    <t>Storingskosten:</t>
  </si>
  <si>
    <t>Tabel 3 Prijsoverzicht storingskosten</t>
  </si>
  <si>
    <t>Totaal (per jaar)</t>
  </si>
  <si>
    <t>Oplossen van hoog urgente storingen aan grote installaties</t>
  </si>
  <si>
    <t>Storing</t>
  </si>
  <si>
    <r>
      <t>2.</t>
    </r>
    <r>
      <rPr>
        <b/>
        <sz val="7"/>
        <color rgb="FF365F91"/>
        <rFont val="Times New Roman"/>
        <family val="1"/>
      </rPr>
      <t xml:space="preserve">       </t>
    </r>
    <r>
      <rPr>
        <sz val="10"/>
        <color rgb="FF365F91"/>
        <rFont val="Calibri"/>
        <family val="2"/>
        <scheme val="minor"/>
      </rPr>
      <t> </t>
    </r>
  </si>
  <si>
    <t>Oplossen van hoog urgente storingen aan kleine installaties</t>
  </si>
  <si>
    <t>Oplossen van urgente storingen aan grote installaties tussen maandag 00:00 en vrijdag 23:59 uur op kantoordagen</t>
  </si>
  <si>
    <r>
      <t>4.</t>
    </r>
    <r>
      <rPr>
        <b/>
        <sz val="7"/>
        <color rgb="FF365F91"/>
        <rFont val="Times New Roman"/>
        <family val="1"/>
      </rPr>
      <t xml:space="preserve">       </t>
    </r>
    <r>
      <rPr>
        <b/>
        <sz val="10"/>
        <color rgb="FF365F91"/>
        <rFont val="Calibri"/>
        <family val="2"/>
        <scheme val="minor"/>
      </rPr>
      <t> </t>
    </r>
  </si>
  <si>
    <t>Oplossen van urgente storingen aan grote installaties tussen zaterdag 00:00 en zondag 23:59 uur (buiten kantoordagen) (dus nachten en weekenden) of op wettelijke vastgelegde feestdagen</t>
  </si>
  <si>
    <t>storing</t>
  </si>
  <si>
    <r>
      <t>5.</t>
    </r>
    <r>
      <rPr>
        <b/>
        <sz val="7"/>
        <color rgb="FF365F91"/>
        <rFont val="Times New Roman"/>
        <family val="1"/>
      </rPr>
      <t xml:space="preserve">       </t>
    </r>
    <r>
      <rPr>
        <sz val="10"/>
        <color rgb="FF365F91"/>
        <rFont val="Calibri"/>
        <family val="2"/>
        <scheme val="minor"/>
      </rPr>
      <t> </t>
    </r>
  </si>
  <si>
    <t>Oplossen van urgente storingen aan kleine installaties tussen maandag 00:00 en vrijdag 23:59 uur op kantoordagen</t>
  </si>
  <si>
    <r>
      <t>6.</t>
    </r>
    <r>
      <rPr>
        <b/>
        <sz val="7"/>
        <color rgb="FF365F91"/>
        <rFont val="Times New Roman"/>
        <family val="1"/>
      </rPr>
      <t xml:space="preserve">       </t>
    </r>
    <r>
      <rPr>
        <b/>
        <sz val="10"/>
        <color rgb="FF365F91"/>
        <rFont val="Calibri"/>
        <family val="2"/>
        <scheme val="minor"/>
      </rPr>
      <t> </t>
    </r>
  </si>
  <si>
    <t>Uurtarief monteur + bus voor uitvoeren van bijkomende werkzaamheden</t>
  </si>
  <si>
    <t>Uur</t>
  </si>
  <si>
    <r>
      <t>7.</t>
    </r>
    <r>
      <rPr>
        <b/>
        <sz val="7"/>
        <color rgb="FF365F91"/>
        <rFont val="Times New Roman"/>
        <family val="1"/>
      </rPr>
      <t xml:space="preserve">       </t>
    </r>
    <r>
      <rPr>
        <b/>
        <sz val="10"/>
        <color rgb="FF365F91"/>
        <rFont val="Calibri"/>
        <family val="2"/>
        <scheme val="minor"/>
      </rPr>
      <t> </t>
    </r>
  </si>
  <si>
    <t>Uurtarief monteur + zuigwagen voor uitvoeren van reinigingswerkzaamheden</t>
  </si>
  <si>
    <t xml:space="preserve">Voor de verrekenprijzen voor de pompen dient een eenheidsprijs opgegeven te worden, ingedeeld in het motorvermogen. Dit zelfde geldt voor de verrekenprijzen onderdelen.  </t>
  </si>
  <si>
    <t>Tabel 4 Prijsoverzicht verrekenprijzen leveringen</t>
  </si>
  <si>
    <t>Ophalen directie geleverde pomp van gemeentewerf en plaatsen, type rioolgemaal</t>
  </si>
  <si>
    <t>Ophalen directie geleverde pomp van gemeentewerf en plaatsen, type minigemaal</t>
  </si>
  <si>
    <t>Set</t>
  </si>
  <si>
    <t>Leveren en plaatsen hijsketting  rioolgemaal RVS 316, L=4m, incl. harpsluiting en veiligheidscertificaat</t>
  </si>
  <si>
    <t>Leveren en plaatsen hijsketting minigemaal RVS 316, L=2m, incl. harpsluiting en veiligheidscertificaat</t>
  </si>
  <si>
    <t>Leveren en plaatsen geleidestangen minigemaal RVS 316 (2 stuks) voor minigemaal</t>
  </si>
  <si>
    <t>Leveren en plaatsen geleidestang bevestigingsbeugel RVS 316 voor minigemaal</t>
  </si>
  <si>
    <t xml:space="preserve">Leveren en plaatsen compleet leidingwerk minigemaal (voetbocht, balkeerklep, persleiding incl. handafsluiter) incl. vervangen van muurdoorvoer en nieuwe koppeling buiten de put (incl. graafwerkzaamheden) </t>
  </si>
  <si>
    <t>Leveren en plaatsen pompkabel L= 10m 4x1,5 mm2</t>
  </si>
  <si>
    <t>Leveren en plaatsen pompkabel L= 10m 7x1,5 mm2</t>
  </si>
  <si>
    <t>Leveren en plaatsen balkeerklep 50mm</t>
  </si>
  <si>
    <t>Leveren en plaatsen balkeerklep 65mm</t>
  </si>
  <si>
    <t>Leveren en plaatsen balkeerklep 80mm</t>
  </si>
  <si>
    <t>Leveren en plaatsen balkeerklep 100mm</t>
  </si>
  <si>
    <t>Leveren en plaatsen persafsluiter DN80</t>
  </si>
  <si>
    <t>Leveren en plaatsen persafsluiter DN100</t>
  </si>
  <si>
    <t>Leveren en plaatsen buitenopstellingkast minigemaal type PSZ445, RVS 304</t>
  </si>
  <si>
    <t>Leveren en plaatsen drukopnemer Vegawell 52</t>
  </si>
  <si>
    <t>Leveren en plaatsen drukopnemer minigemaal, condor type type 1-ENS-10</t>
  </si>
  <si>
    <t>Leveren en plaatsen vlotter niveauregeling</t>
  </si>
  <si>
    <t>Leveren en plaatsen luchtpompje niveauregeling type borrelbuis</t>
  </si>
  <si>
    <t>Leveren en plaatsen drukschakelaar niveauregeling type borrelbuis</t>
  </si>
  <si>
    <t>Leveren en plaatsen luchtslang niveauregeling type borrelbuis</t>
  </si>
  <si>
    <t>Leveren en plaatsen luchtslang niveauregeling type open bel</t>
  </si>
  <si>
    <t>Leveren en plaatsen magneetschakelaar direct start tot 3 kW</t>
  </si>
  <si>
    <t>Leveren en plaatsen magneetschakelaar ster driehoek tot  7,5 kW</t>
  </si>
  <si>
    <t>Leveren en plaatsen magneetschakelaar ster driehoek groter dan 7,5 kW</t>
  </si>
  <si>
    <t>Aardlekschakelaar Eaton Moeller 40A 3P+N 300</t>
  </si>
  <si>
    <t>Leveren en plaatsen motorbeveiligingschakelaar PKZM0-4 - 2,5-4A</t>
  </si>
  <si>
    <t>Leveren en plaatsen motorbeveiligingschakelaar PKZM0-6,3 - 4-6,3A</t>
  </si>
  <si>
    <t>Leveren en plaatsen motorbeveiligingschakelaar PKZM0-10 - 6,3-10A</t>
  </si>
  <si>
    <t>Leveren en plaatsen thermisch blok 2 - 4,5 A</t>
  </si>
  <si>
    <t>Leveren en plaatsen thermisch blok 4 - 7 A</t>
  </si>
  <si>
    <t>Leveren en plaatsen thermisch blok 6 – 10 A</t>
  </si>
  <si>
    <t>Leveren en plaatsen installatieautomaat C10</t>
  </si>
  <si>
    <t>Leveren en plaatsen installatieautomaat C16</t>
  </si>
  <si>
    <t>Leveren en vullen olie pomp</t>
  </si>
  <si>
    <t>liter</t>
  </si>
  <si>
    <t>Betonnen stelrand 90 x 90 x 5 cm leveren en verwerken incl. specie</t>
  </si>
  <si>
    <t>Betonnen stelrand 90 x 90 x 10 cm leveren en verwerken incl. specie</t>
  </si>
  <si>
    <t>Betonnen stelrand 90 x 90 x 20 cm leveren en verwerken incl. specie</t>
  </si>
  <si>
    <t>Verrekenprijs afvoeren drijfvet, vuil en slib</t>
  </si>
  <si>
    <t>ton</t>
  </si>
  <si>
    <t>Verrekenprijs halve baan afzetting</t>
  </si>
  <si>
    <t>Prijsoverzicht totaal</t>
  </si>
  <si>
    <t>In Tabel 5 worden de prijzen van bovenstaande overzichten weergegeven en de totaalprijs.</t>
  </si>
  <si>
    <t>Totaal van Tabel 5 dient ingevuld te worden op het inschrijvingsbiljet.</t>
  </si>
  <si>
    <t>Tabel 5 Prijsoverzicht totaal</t>
  </si>
  <si>
    <t>Onderdeel</t>
  </si>
  <si>
    <t>Totaalprijs excl. BTW</t>
  </si>
  <si>
    <t>Totaalprijs incl. BTW</t>
  </si>
  <si>
    <t>Preventief onderhoud</t>
  </si>
  <si>
    <t>Reinigen</t>
  </si>
  <si>
    <t>Storingen</t>
  </si>
  <si>
    <t>Verrekenprijzen leveringen</t>
  </si>
  <si>
    <t>Totaal</t>
  </si>
  <si>
    <t>In Tabel 3 wordt een opgave gevraagd van de vaste kosten die gemaakt worden voor het oplossen van alle gemelde storingen. 
Het betreft verschillende prijzen per eenheid voor elke installatie in de gemeente waarbij onderscheid gemaakt tussen verschillende type storingen, zie PVE.</t>
  </si>
  <si>
    <r>
      <t xml:space="preserve">In Tabel 4 wordt aangegeven wat de vaste verrekenprijzen zijn voor de te vervangen onderdelen welke tijdens de inspectie, storings- en onderhoudswerkzaamheden aangegeven worden om vervangen c.q. vernieuwd te worden. 
</t>
    </r>
    <r>
      <rPr>
        <b/>
        <u/>
        <sz val="10"/>
        <color theme="1"/>
        <rFont val="Calibri"/>
        <family val="2"/>
        <scheme val="minor"/>
      </rPr>
      <t>De op te geven bedragen dienen inclusief materiaal, materieel, de benodigde arbeid en voorrijkosten te zijn voor het (terugkomen en) vervangen en/of vernieuwen van dit onderdeel.</t>
    </r>
    <r>
      <rPr>
        <sz val="10"/>
        <color theme="1"/>
        <rFont val="Calibri"/>
        <family val="2"/>
        <scheme val="minor"/>
      </rPr>
      <t xml:space="preserve"> Onderdelen als handschoenen, werkoveral, papier, zeep en persoonlijke beschermingsmiddelen etc. behoren tot de “standaard uitrusting” en zijn niet verrekenbaar.</t>
    </r>
  </si>
  <si>
    <t>Hoeveelheid per jaar</t>
  </si>
  <si>
    <r>
      <t xml:space="preserve">Alle genoemde eenheidsprijzen op de inschrijfstaat zijn </t>
    </r>
    <r>
      <rPr>
        <b/>
        <u/>
        <sz val="12"/>
        <color theme="1"/>
        <rFont val="Calibri"/>
        <family val="2"/>
        <scheme val="minor"/>
      </rPr>
      <t>inclusief</t>
    </r>
    <r>
      <rPr>
        <b/>
        <sz val="12"/>
        <color theme="1"/>
        <rFont val="Calibri"/>
        <family val="2"/>
        <scheme val="minor"/>
      </rPr>
      <t xml:space="preserve"> uitvoeringskosten, algemene kosten, winst en risico.</t>
    </r>
  </si>
  <si>
    <t>Totaalprijs preventief onderhoud excl. BTW, inclusief uitvoeringskosten, algemene kosten, winst en risico</t>
  </si>
  <si>
    <t>Totaalbedrag voor storingskosten excl. BTW, inclusief uitvoeringskosten, algemene kosten, winst en risico</t>
  </si>
  <si>
    <t>Totaalprijs verrekenprijzen excl. BTW, inclusief arbeid, uitvoeringskosten, algemene kosten, winst en risico</t>
  </si>
  <si>
    <t>2.</t>
  </si>
  <si>
    <t>Ophalen directie geleverde schakelunit minigemaal van gemeentewerf en plaatsen</t>
  </si>
  <si>
    <r>
      <t xml:space="preserve">Alleen de volgende fabricaat pompen mogen aangeboden worden: </t>
    </r>
    <r>
      <rPr>
        <b/>
        <sz val="10"/>
        <color theme="1"/>
        <rFont val="Calibri"/>
        <family val="2"/>
        <scheme val="minor"/>
      </rPr>
      <t>Flygt</t>
    </r>
  </si>
  <si>
    <r>
      <t>3.</t>
    </r>
    <r>
      <rPr>
        <b/>
        <sz val="7"/>
        <color rgb="FF365F91"/>
        <rFont val="Times New Roman"/>
        <family val="1"/>
      </rPr>
      <t xml:space="preserve">     </t>
    </r>
    <r>
      <rPr>
        <b/>
        <sz val="10"/>
        <color rgb="FF365F91"/>
        <rFont val="Calibri"/>
        <family val="2"/>
        <scheme val="minor"/>
      </rPr>
      <t> </t>
    </r>
  </si>
  <si>
    <t>Verrekenprijs aanvullend leegzuigen en compleet reinigen van een bassin van een bergbezinbassin incl. afdalen</t>
  </si>
  <si>
    <t>Totaal voor zes jaar (inschrijfprijs)</t>
  </si>
  <si>
    <t>Prijsoverzicht verrekenprijzen vervangingen incl. levering</t>
  </si>
  <si>
    <t>Plaatsen pomp geleverd volgens tabel 5, type rioolgamaal</t>
  </si>
  <si>
    <t>Plaatsen pomp geleverd volgens tabel 5, type minigemaal</t>
  </si>
  <si>
    <t>Vervangen waaier, versnijder of zuigdeksel geleverd volgens tabel 5, type minigemaal</t>
  </si>
  <si>
    <t>Vervangen waaier of zuigdeksel geleverd volgens tabel 5, type rioolgamaal</t>
  </si>
  <si>
    <t>Leveren en plaatsen schakelunit minigemaal (APP300s)</t>
  </si>
  <si>
    <t>Prijsoverzicht leveren pompen en pomp onderdelen</t>
  </si>
  <si>
    <t>In Tabel 5 wordt aangegeven wat de vaste kortingen zijn op te leveren pompen en pomponderdelen zoals aangegeven in het PVE.  De kortingen worden opgegeven als percentage van de bruto prijslijsten van de leveranciers. De prijzen worden jaarlijks aangepast naar de laatste prijslijsten.</t>
  </si>
  <si>
    <t>Tabel 5 Prijsoverzicht levering pompen</t>
  </si>
  <si>
    <t>Flygt pomp rioolgemalen en BBB (doorlaat groter dan 65mm)</t>
  </si>
  <si>
    <t>Fygt pomp minigemalen (doorlaat tot 65mm)</t>
  </si>
  <si>
    <t>Onderdelen Flygt pomp rioolgemalen en BBB (doorlaat groter dan 65mm)</t>
  </si>
  <si>
    <t>Onderdelen Fygt pomp minigemalen (doorlaat tot 65mm)</t>
  </si>
  <si>
    <t>Precentage</t>
  </si>
  <si>
    <t>Stelpost levering pompen en pomponderdelen</t>
  </si>
  <si>
    <t>Totaalprijs leverprijzen excl. BTW</t>
  </si>
  <si>
    <t>Levering pompen en pomponderdelen</t>
  </si>
  <si>
    <t>Inschrijfstaat Ouder-Amstel/Uithoorn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</si>
</sst>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quot;€&quot;\ * #,##0.00_ ;_ &quot;€&quot;\ * \-#,##0.00_ ;_ &quot;€&quot;\ * &quot;-&quot;??_ ;_ @_ "/>
  </numFmts>
  <fonts count="19" x14ac:knownFonts="1">
    <font>
      <sz val="11"/>
      <color theme="1"/>
      <name val="Calibri"/>
      <family val="2"/>
      <scheme val="minor"/>
    </font>
    <font>
      <b/>
      <sz val="11"/>
      <color theme="1"/>
      <name val="Calibri"/>
      <family val="2"/>
      <scheme val="minor"/>
    </font>
    <font>
      <b/>
      <sz val="11"/>
      <color rgb="FFFFFFFF"/>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b/>
      <sz val="8"/>
      <color rgb="FF365F91"/>
      <name val="Calibri"/>
      <family val="2"/>
      <scheme val="minor"/>
    </font>
    <font>
      <sz val="11"/>
      <color rgb="FF365F91"/>
      <name val="Calibri"/>
      <family val="2"/>
      <scheme val="minor"/>
    </font>
    <font>
      <sz val="10"/>
      <color rgb="FF365F91"/>
      <name val="Calibri"/>
      <family val="2"/>
      <scheme val="minor"/>
    </font>
    <font>
      <b/>
      <sz val="10"/>
      <color rgb="FF365F91"/>
      <name val="Calibri"/>
      <family val="2"/>
      <scheme val="minor"/>
    </font>
    <font>
      <b/>
      <sz val="7"/>
      <color rgb="FF365F91"/>
      <name val="Times New Roman"/>
      <family val="1"/>
    </font>
    <font>
      <b/>
      <u/>
      <sz val="10"/>
      <color theme="1"/>
      <name val="Calibri"/>
      <family val="2"/>
      <scheme val="minor"/>
    </font>
    <font>
      <b/>
      <sz val="10"/>
      <color rgb="FF1F497D"/>
      <name val="Calibri"/>
      <family val="2"/>
      <scheme val="minor"/>
    </font>
    <font>
      <sz val="10"/>
      <color rgb="FF1F497D"/>
      <name val="Calibri"/>
      <family val="2"/>
      <scheme val="minor"/>
    </font>
    <font>
      <b/>
      <sz val="12"/>
      <color theme="1"/>
      <name val="Calibri"/>
      <family val="2"/>
      <scheme val="minor"/>
    </font>
    <font>
      <b/>
      <u/>
      <sz val="12"/>
      <color theme="1"/>
      <name val="Calibri"/>
      <family val="2"/>
      <scheme val="minor"/>
    </font>
    <font>
      <b/>
      <sz val="12"/>
      <name val="Calibri"/>
      <family val="2"/>
      <scheme val="minor"/>
    </font>
    <font>
      <sz val="12"/>
      <color theme="1"/>
      <name val="Calibri"/>
      <family val="2"/>
      <scheme val="minor"/>
    </font>
    <font>
      <sz val="11"/>
      <color theme="1"/>
      <name val="Calibri"/>
      <family val="2"/>
      <scheme val="minor"/>
    </font>
  </fonts>
  <fills count="4">
    <fill>
      <patternFill patternType="none"/>
    </fill>
    <fill>
      <patternFill patternType="gray125"/>
    </fill>
    <fill>
      <patternFill patternType="solid">
        <fgColor rgb="FFD3DFEE"/>
        <bgColor indexed="64"/>
      </patternFill>
    </fill>
    <fill>
      <patternFill patternType="solid">
        <fgColor theme="0"/>
        <bgColor indexed="64"/>
      </patternFill>
    </fill>
  </fills>
  <borders count="5">
    <border>
      <left/>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medium">
        <color theme="4"/>
      </left>
      <right/>
      <top/>
      <bottom/>
      <diagonal/>
    </border>
  </borders>
  <cellStyleXfs count="3">
    <xf numFmtId="0" fontId="0" fillId="0" borderId="0"/>
    <xf numFmtId="164" fontId="18" fillId="0" borderId="0" applyFont="0" applyFill="0" applyBorder="0" applyAlignment="0" applyProtection="0"/>
    <xf numFmtId="9" fontId="18" fillId="0" borderId="0" applyFont="0" applyFill="0" applyBorder="0" applyAlignment="0" applyProtection="0"/>
  </cellStyleXfs>
  <cellXfs count="76">
    <xf numFmtId="0" fontId="0" fillId="0" borderId="0" xfId="0"/>
    <xf numFmtId="0" fontId="6" fillId="0" borderId="0" xfId="0" applyFont="1" applyAlignment="1">
      <alignment vertical="center"/>
    </xf>
    <xf numFmtId="0" fontId="8" fillId="0" borderId="1" xfId="0" applyFont="1" applyBorder="1" applyAlignment="1">
      <alignment vertical="center" wrapText="1"/>
    </xf>
    <xf numFmtId="0" fontId="8" fillId="2" borderId="1" xfId="0" applyFont="1" applyFill="1" applyBorder="1" applyAlignment="1">
      <alignment vertical="center" wrapText="1"/>
    </xf>
    <xf numFmtId="164" fontId="8" fillId="2" borderId="1" xfId="0" applyNumberFormat="1" applyFont="1" applyFill="1" applyBorder="1" applyAlignment="1">
      <alignment vertical="center" wrapText="1"/>
    </xf>
    <xf numFmtId="164" fontId="8" fillId="0" borderId="1" xfId="0" applyNumberFormat="1" applyFont="1" applyBorder="1" applyAlignment="1">
      <alignment vertical="center" wrapText="1"/>
    </xf>
    <xf numFmtId="0" fontId="12" fillId="2" borderId="1" xfId="0" applyFont="1" applyFill="1" applyBorder="1" applyAlignment="1">
      <alignment horizontal="left" vertical="center" wrapText="1" indent="5"/>
    </xf>
    <xf numFmtId="0" fontId="13" fillId="2" borderId="1" xfId="0" applyFont="1" applyFill="1" applyBorder="1" applyAlignment="1">
      <alignment vertical="center" wrapText="1"/>
    </xf>
    <xf numFmtId="164" fontId="13" fillId="2" borderId="1" xfId="0" applyNumberFormat="1" applyFont="1" applyFill="1" applyBorder="1" applyAlignment="1">
      <alignment vertical="center" wrapText="1"/>
    </xf>
    <xf numFmtId="164" fontId="12" fillId="2" borderId="1" xfId="0" applyNumberFormat="1" applyFont="1" applyFill="1" applyBorder="1" applyAlignment="1">
      <alignment vertical="center" wrapText="1"/>
    </xf>
    <xf numFmtId="0" fontId="12" fillId="0" borderId="1" xfId="0" applyFont="1" applyBorder="1" applyAlignment="1">
      <alignment horizontal="left" vertical="center" wrapText="1" indent="5"/>
    </xf>
    <xf numFmtId="0" fontId="13" fillId="0" borderId="1" xfId="0" applyFont="1" applyBorder="1" applyAlignment="1">
      <alignment vertical="center" wrapText="1"/>
    </xf>
    <xf numFmtId="164" fontId="13" fillId="0" borderId="1" xfId="0" applyNumberFormat="1" applyFont="1" applyBorder="1" applyAlignment="1">
      <alignment vertical="center" wrapText="1"/>
    </xf>
    <xf numFmtId="164" fontId="12" fillId="0" borderId="1" xfId="0" applyNumberFormat="1" applyFont="1" applyBorder="1" applyAlignment="1">
      <alignment vertical="center" wrapText="1"/>
    </xf>
    <xf numFmtId="0" fontId="9" fillId="2" borderId="1" xfId="0" applyFont="1" applyFill="1" applyBorder="1" applyAlignment="1">
      <alignment horizontal="left" vertical="center" wrapText="1" indent="5"/>
    </xf>
    <xf numFmtId="164" fontId="9" fillId="2" borderId="1" xfId="0" applyNumberFormat="1" applyFont="1" applyFill="1" applyBorder="1" applyAlignment="1">
      <alignment vertical="center" wrapText="1"/>
    </xf>
    <xf numFmtId="0" fontId="9" fillId="0" borderId="1" xfId="0" applyFont="1" applyBorder="1" applyAlignment="1">
      <alignment horizontal="left" vertical="center" wrapText="1" indent="5"/>
    </xf>
    <xf numFmtId="164" fontId="9" fillId="0" borderId="1" xfId="0" applyNumberFormat="1" applyFont="1" applyBorder="1" applyAlignment="1">
      <alignment vertical="center" wrapText="1"/>
    </xf>
    <xf numFmtId="0" fontId="0" fillId="0" borderId="0" xfId="0" applyAlignment="1">
      <alignment horizontal="center"/>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 fillId="3" borderId="0" xfId="0" applyFont="1" applyFill="1" applyAlignment="1">
      <alignment horizontal="left" vertical="center" indent="2"/>
    </xf>
    <xf numFmtId="0" fontId="0" fillId="3" borderId="0" xfId="0" applyFill="1"/>
    <xf numFmtId="0" fontId="0" fillId="3" borderId="0" xfId="0" applyFill="1" applyAlignment="1">
      <alignment horizontal="center"/>
    </xf>
    <xf numFmtId="0" fontId="4" fillId="3" borderId="0" xfId="0" applyFont="1" applyFill="1" applyAlignment="1">
      <alignment vertical="center"/>
    </xf>
    <xf numFmtId="0" fontId="3" fillId="3" borderId="0" xfId="0" applyFont="1" applyFill="1" applyAlignment="1">
      <alignment vertical="center"/>
    </xf>
    <xf numFmtId="0" fontId="6" fillId="3" borderId="0" xfId="0" applyFont="1" applyFill="1" applyAlignment="1">
      <alignment vertical="center"/>
    </xf>
    <xf numFmtId="0" fontId="9" fillId="3" borderId="0" xfId="0" applyFont="1" applyFill="1" applyAlignment="1">
      <alignment vertical="center" wrapText="1"/>
    </xf>
    <xf numFmtId="0" fontId="9" fillId="3" borderId="0" xfId="0" applyFont="1" applyFill="1" applyAlignment="1">
      <alignment horizontal="center" vertical="center" wrapText="1"/>
    </xf>
    <xf numFmtId="0" fontId="0" fillId="3" borderId="0" xfId="0" applyFill="1" applyAlignment="1">
      <alignment vertical="center" wrapText="1"/>
    </xf>
    <xf numFmtId="0" fontId="7" fillId="3" borderId="0" xfId="0" applyFont="1" applyFill="1" applyAlignment="1">
      <alignment vertical="center" wrapText="1"/>
    </xf>
    <xf numFmtId="0" fontId="7" fillId="3" borderId="0" xfId="0" applyFont="1" applyFill="1" applyAlignment="1">
      <alignment horizontal="center" vertical="center" wrapText="1"/>
    </xf>
    <xf numFmtId="43" fontId="8" fillId="2" borderId="1" xfId="0" applyNumberFormat="1" applyFont="1" applyFill="1" applyBorder="1" applyAlignment="1">
      <alignment horizontal="center" vertical="center" wrapText="1"/>
    </xf>
    <xf numFmtId="43" fontId="8"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4" fillId="3" borderId="0" xfId="0" applyFont="1" applyFill="1" applyAlignment="1">
      <alignment vertical="center" wrapText="1"/>
    </xf>
    <xf numFmtId="0" fontId="0" fillId="3" borderId="0" xfId="0" applyFill="1" applyAlignment="1">
      <alignment wrapText="1"/>
    </xf>
    <xf numFmtId="0" fontId="16" fillId="0" borderId="0" xfId="0" applyFont="1" applyAlignment="1">
      <alignment horizontal="left" vertical="center" indent="2"/>
    </xf>
    <xf numFmtId="0" fontId="17" fillId="3" borderId="0" xfId="0" applyFont="1" applyFill="1"/>
    <xf numFmtId="164" fontId="9" fillId="3" borderId="1" xfId="0" applyNumberFormat="1" applyFont="1" applyFill="1" applyBorder="1" applyAlignment="1">
      <alignment vertical="center" wrapText="1"/>
    </xf>
    <xf numFmtId="43" fontId="9" fillId="2" borderId="1" xfId="0" applyNumberFormat="1" applyFont="1" applyFill="1" applyBorder="1" applyAlignment="1">
      <alignment horizontal="center" vertical="center" wrapText="1"/>
    </xf>
    <xf numFmtId="0" fontId="13" fillId="3" borderId="0" xfId="0" applyFont="1" applyFill="1" applyAlignment="1">
      <alignment horizontal="center" vertical="center" wrapText="1"/>
    </xf>
    <xf numFmtId="164" fontId="13" fillId="3" borderId="0" xfId="0" applyNumberFormat="1" applyFont="1" applyFill="1" applyAlignment="1">
      <alignment vertical="center" wrapText="1"/>
    </xf>
    <xf numFmtId="164" fontId="12" fillId="3" borderId="0" xfId="0" applyNumberFormat="1" applyFont="1" applyFill="1" applyAlignment="1">
      <alignment vertical="center" wrapText="1"/>
    </xf>
    <xf numFmtId="164" fontId="13" fillId="2" borderId="1" xfId="1" applyFont="1" applyFill="1" applyBorder="1" applyAlignment="1">
      <alignment horizontal="center" vertical="center" wrapText="1"/>
    </xf>
    <xf numFmtId="9" fontId="13" fillId="2" borderId="1" xfId="2" applyFont="1" applyFill="1" applyBorder="1" applyAlignment="1">
      <alignment horizontal="center" vertical="center" wrapText="1"/>
    </xf>
    <xf numFmtId="9" fontId="13" fillId="0" borderId="1" xfId="2" applyFont="1" applyBorder="1" applyAlignment="1">
      <alignment horizontal="center" vertical="center" wrapText="1"/>
    </xf>
    <xf numFmtId="164" fontId="12" fillId="0" borderId="1" xfId="1" applyFont="1" applyBorder="1" applyAlignment="1">
      <alignment horizontal="center" vertical="center" wrapText="1"/>
    </xf>
    <xf numFmtId="43" fontId="9" fillId="0" borderId="1" xfId="0" applyNumberFormat="1" applyFont="1" applyBorder="1" applyAlignment="1">
      <alignment horizontal="center" vertical="center" wrapText="1"/>
    </xf>
    <xf numFmtId="164" fontId="8" fillId="2" borderId="1" xfId="1" applyFont="1" applyFill="1" applyBorder="1" applyAlignment="1">
      <alignment horizontal="center" vertical="center" wrapText="1"/>
    </xf>
    <xf numFmtId="0" fontId="8" fillId="2" borderId="1" xfId="0" applyFont="1" applyFill="1" applyBorder="1" applyAlignment="1">
      <alignment vertical="center" wrapText="1"/>
    </xf>
    <xf numFmtId="0" fontId="0" fillId="0" borderId="1" xfId="0" applyBorder="1"/>
    <xf numFmtId="0" fontId="9" fillId="0" borderId="1" xfId="0" applyFont="1" applyBorder="1" applyAlignment="1">
      <alignment vertical="center" wrapText="1"/>
    </xf>
    <xf numFmtId="0" fontId="1" fillId="0" borderId="1" xfId="0" applyFont="1" applyBorder="1"/>
    <xf numFmtId="0" fontId="8" fillId="0" borderId="1" xfId="0" applyFont="1" applyBorder="1" applyAlignment="1">
      <alignment vertical="center" wrapText="1"/>
    </xf>
    <xf numFmtId="0" fontId="9" fillId="2" borderId="1" xfId="0" applyFont="1" applyFill="1" applyBorder="1" applyAlignment="1">
      <alignment vertical="center" wrapText="1"/>
    </xf>
    <xf numFmtId="0" fontId="12" fillId="0" borderId="1" xfId="0" applyFont="1" applyBorder="1" applyAlignment="1">
      <alignment vertical="center" wrapText="1"/>
    </xf>
    <xf numFmtId="0" fontId="0" fillId="0" borderId="1" xfId="0" applyBorder="1" applyAlignment="1">
      <alignment vertical="center" wrapText="1"/>
    </xf>
    <xf numFmtId="0" fontId="3" fillId="3" borderId="0" xfId="0" applyFont="1" applyFill="1" applyAlignment="1">
      <alignment vertical="center" wrapText="1"/>
    </xf>
    <xf numFmtId="0" fontId="0" fillId="3" borderId="0" xfId="0" applyFill="1"/>
    <xf numFmtId="0" fontId="12" fillId="0" borderId="1" xfId="0" applyFont="1" applyBorder="1" applyAlignment="1">
      <alignment horizontal="center" vertical="center" wrapText="1"/>
    </xf>
    <xf numFmtId="0" fontId="12" fillId="3" borderId="0" xfId="0" applyFont="1" applyFill="1" applyAlignment="1">
      <alignment horizontal="center" vertical="center" wrapText="1"/>
    </xf>
    <xf numFmtId="0" fontId="12" fillId="3" borderId="0" xfId="0" applyFont="1" applyFill="1" applyAlignment="1">
      <alignment vertical="center" wrapText="1"/>
    </xf>
    <xf numFmtId="0" fontId="0" fillId="3" borderId="0" xfId="0" applyFill="1" applyAlignment="1">
      <alignment vertical="center" wrapText="1"/>
    </xf>
    <xf numFmtId="0" fontId="12" fillId="0" borderId="2" xfId="0" applyFont="1" applyBorder="1" applyAlignment="1">
      <alignment vertical="center" wrapText="1"/>
    </xf>
    <xf numFmtId="0" fontId="0" fillId="0" borderId="3" xfId="0" applyBorder="1" applyAlignment="1">
      <alignment vertical="center" wrapText="1"/>
    </xf>
    <xf numFmtId="0" fontId="9" fillId="3"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4" fillId="3" borderId="4" xfId="0" applyFont="1" applyFill="1" applyBorder="1" applyAlignment="1">
      <alignment vertical="center" wrapText="1"/>
    </xf>
    <xf numFmtId="0" fontId="0" fillId="3" borderId="0" xfId="0" applyFill="1" applyAlignment="1">
      <alignment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2"/>
  <sheetViews>
    <sheetView tabSelected="1" topLeftCell="A6" zoomScale="110" zoomScaleNormal="110" workbookViewId="0">
      <selection activeCell="F25" sqref="F25"/>
    </sheetView>
  </sheetViews>
  <sheetFormatPr defaultRowHeight="15" x14ac:dyDescent="0.25"/>
  <cols>
    <col min="1" max="1" width="15.5703125" style="24" customWidth="1"/>
    <col min="2" max="2" width="83.7109375" style="24" customWidth="1"/>
    <col min="3" max="3" width="17.85546875" style="25" bestFit="1" customWidth="1"/>
    <col min="4" max="4" width="17.5703125" style="25" bestFit="1" customWidth="1"/>
    <col min="5" max="5" width="14.42578125" style="24" bestFit="1" customWidth="1"/>
    <col min="6" max="6" width="13.42578125" style="24" bestFit="1" customWidth="1"/>
    <col min="7" max="16384" width="9.140625" style="24"/>
  </cols>
  <sheetData>
    <row r="1" spans="1:6" ht="15.75" x14ac:dyDescent="0.25">
      <c r="A1" s="40" t="s">
        <v>127</v>
      </c>
      <c r="B1" s="41"/>
    </row>
    <row r="2" spans="1:6" x14ac:dyDescent="0.25">
      <c r="A2" s="23"/>
    </row>
    <row r="3" spans="1:6" x14ac:dyDescent="0.25">
      <c r="A3" s="74" t="s">
        <v>100</v>
      </c>
      <c r="B3" s="75"/>
      <c r="C3" s="75"/>
      <c r="D3" s="75"/>
      <c r="E3" s="75"/>
      <c r="F3" s="75"/>
    </row>
    <row r="4" spans="1:6" ht="15.75" x14ac:dyDescent="0.25">
      <c r="A4" s="38"/>
      <c r="B4" s="39"/>
      <c r="C4" s="39"/>
      <c r="D4" s="39"/>
      <c r="E4" s="39"/>
      <c r="F4" s="39"/>
    </row>
    <row r="5" spans="1:6" x14ac:dyDescent="0.25">
      <c r="A5" s="26" t="s">
        <v>0</v>
      </c>
    </row>
    <row r="6" spans="1:6" x14ac:dyDescent="0.25">
      <c r="A6" s="27" t="s">
        <v>1</v>
      </c>
    </row>
    <row r="7" spans="1:6" x14ac:dyDescent="0.25">
      <c r="A7" s="27"/>
    </row>
    <row r="8" spans="1:6" x14ac:dyDescent="0.25">
      <c r="A8" s="28" t="s">
        <v>2</v>
      </c>
    </row>
    <row r="9" spans="1:6" x14ac:dyDescent="0.25">
      <c r="A9" s="55" t="s">
        <v>3</v>
      </c>
      <c r="B9" s="55" t="s">
        <v>4</v>
      </c>
      <c r="C9" s="70" t="s">
        <v>5</v>
      </c>
      <c r="D9" s="72" t="s">
        <v>99</v>
      </c>
      <c r="E9" s="55" t="s">
        <v>7</v>
      </c>
      <c r="F9" s="55" t="s">
        <v>8</v>
      </c>
    </row>
    <row r="10" spans="1:6" x14ac:dyDescent="0.25">
      <c r="A10" s="55"/>
      <c r="B10" s="55"/>
      <c r="C10" s="70"/>
      <c r="D10" s="73"/>
      <c r="E10" s="55"/>
      <c r="F10" s="55"/>
    </row>
    <row r="11" spans="1:6" x14ac:dyDescent="0.25">
      <c r="A11" s="14" t="s">
        <v>9</v>
      </c>
      <c r="B11" s="3" t="s">
        <v>10</v>
      </c>
      <c r="C11" s="19" t="s">
        <v>11</v>
      </c>
      <c r="D11" s="19">
        <v>66</v>
      </c>
      <c r="E11" s="4"/>
      <c r="F11" s="4">
        <f>D11*E11</f>
        <v>0</v>
      </c>
    </row>
    <row r="12" spans="1:6" ht="25.5" x14ac:dyDescent="0.25">
      <c r="A12" s="16" t="s">
        <v>12</v>
      </c>
      <c r="B12" s="2" t="s">
        <v>13</v>
      </c>
      <c r="C12" s="20" t="s">
        <v>11</v>
      </c>
      <c r="D12" s="20">
        <f>(201+434+3+2)/2</f>
        <v>320</v>
      </c>
      <c r="E12" s="5"/>
      <c r="F12" s="5">
        <f>D12*E12</f>
        <v>0</v>
      </c>
    </row>
    <row r="13" spans="1:6" x14ac:dyDescent="0.25">
      <c r="A13" s="14" t="s">
        <v>14</v>
      </c>
      <c r="B13" s="3" t="s">
        <v>15</v>
      </c>
      <c r="C13" s="19" t="s">
        <v>11</v>
      </c>
      <c r="D13" s="19">
        <f>20+26+48+36</f>
        <v>130</v>
      </c>
      <c r="E13" s="4"/>
      <c r="F13" s="4">
        <f>D13*E13</f>
        <v>0</v>
      </c>
    </row>
    <row r="14" spans="1:6" ht="15.75" customHeight="1" x14ac:dyDescent="0.25">
      <c r="A14" s="69" t="s">
        <v>101</v>
      </c>
      <c r="B14" s="69"/>
      <c r="C14" s="69"/>
      <c r="D14" s="69"/>
      <c r="E14" s="17"/>
      <c r="F14" s="17">
        <f>SUM(F11:F13)</f>
        <v>0</v>
      </c>
    </row>
    <row r="15" spans="1:6" x14ac:dyDescent="0.25">
      <c r="A15" s="29"/>
      <c r="B15" s="29"/>
      <c r="C15" s="30"/>
      <c r="D15" s="30"/>
      <c r="E15" s="29"/>
      <c r="F15" s="29"/>
    </row>
    <row r="16" spans="1:6" x14ac:dyDescent="0.25">
      <c r="A16" s="26" t="s">
        <v>16</v>
      </c>
    </row>
    <row r="17" spans="1:6" x14ac:dyDescent="0.25">
      <c r="A17" s="27" t="s">
        <v>17</v>
      </c>
    </row>
    <row r="18" spans="1:6" x14ac:dyDescent="0.25">
      <c r="A18" s="1" t="s">
        <v>18</v>
      </c>
      <c r="B18"/>
      <c r="C18" s="18"/>
      <c r="D18" s="18"/>
      <c r="E18"/>
      <c r="F18"/>
    </row>
    <row r="19" spans="1:6" x14ac:dyDescent="0.25">
      <c r="A19" s="55" t="s">
        <v>3</v>
      </c>
      <c r="B19" s="55" t="s">
        <v>4</v>
      </c>
      <c r="C19" s="70" t="s">
        <v>5</v>
      </c>
      <c r="D19" s="72" t="s">
        <v>99</v>
      </c>
      <c r="E19" s="55" t="s">
        <v>7</v>
      </c>
      <c r="F19" s="55" t="s">
        <v>8</v>
      </c>
    </row>
    <row r="20" spans="1:6" x14ac:dyDescent="0.25">
      <c r="A20" s="55"/>
      <c r="B20" s="55"/>
      <c r="C20" s="70"/>
      <c r="D20" s="73"/>
      <c r="E20" s="55"/>
      <c r="F20" s="55"/>
    </row>
    <row r="21" spans="1:6" x14ac:dyDescent="0.25">
      <c r="A21" s="14" t="s">
        <v>9</v>
      </c>
      <c r="B21" s="3" t="s">
        <v>19</v>
      </c>
      <c r="C21" s="19" t="s">
        <v>11</v>
      </c>
      <c r="D21" s="19">
        <f>66*3</f>
        <v>198</v>
      </c>
      <c r="E21" s="4"/>
      <c r="F21" s="4">
        <f>D21*E21</f>
        <v>0</v>
      </c>
    </row>
    <row r="22" spans="1:6" x14ac:dyDescent="0.25">
      <c r="A22" s="16" t="s">
        <v>104</v>
      </c>
      <c r="B22" s="2" t="s">
        <v>20</v>
      </c>
      <c r="C22" s="20" t="s">
        <v>11</v>
      </c>
      <c r="D22" s="20">
        <v>351</v>
      </c>
      <c r="E22" s="5"/>
      <c r="F22" s="5">
        <f>D22*E22</f>
        <v>0</v>
      </c>
    </row>
    <row r="23" spans="1:6" ht="25.5" x14ac:dyDescent="0.25">
      <c r="A23" s="14" t="s">
        <v>107</v>
      </c>
      <c r="B23" s="3" t="s">
        <v>108</v>
      </c>
      <c r="C23" s="19" t="s">
        <v>36</v>
      </c>
      <c r="D23" s="19">
        <v>10</v>
      </c>
      <c r="E23" s="4"/>
      <c r="F23" s="4">
        <f>D23*E23</f>
        <v>0</v>
      </c>
    </row>
    <row r="24" spans="1:6" x14ac:dyDescent="0.25">
      <c r="A24" s="69" t="s">
        <v>101</v>
      </c>
      <c r="B24" s="69"/>
      <c r="C24" s="69"/>
      <c r="D24" s="69"/>
      <c r="E24" s="42"/>
      <c r="F24" s="42">
        <f>SUM(F21:F23)</f>
        <v>0</v>
      </c>
    </row>
    <row r="25" spans="1:6" x14ac:dyDescent="0.25">
      <c r="A25" s="29"/>
      <c r="B25" s="29"/>
      <c r="C25" s="30"/>
      <c r="D25" s="30"/>
      <c r="E25" s="29"/>
      <c r="F25" s="29"/>
    </row>
    <row r="26" spans="1:6" ht="16.5" customHeight="1" x14ac:dyDescent="0.25">
      <c r="A26" s="26" t="s">
        <v>21</v>
      </c>
    </row>
    <row r="27" spans="1:6" ht="31.5" customHeight="1" x14ac:dyDescent="0.25">
      <c r="A27" s="61" t="s">
        <v>97</v>
      </c>
      <c r="B27" s="62"/>
      <c r="C27" s="62"/>
      <c r="D27" s="62"/>
      <c r="E27" s="62"/>
      <c r="F27" s="62"/>
    </row>
    <row r="28" spans="1:6" x14ac:dyDescent="0.25">
      <c r="A28" s="27"/>
    </row>
    <row r="29" spans="1:6" x14ac:dyDescent="0.25">
      <c r="A29" s="28" t="s">
        <v>22</v>
      </c>
    </row>
    <row r="30" spans="1:6" x14ac:dyDescent="0.25">
      <c r="A30" s="55" t="s">
        <v>3</v>
      </c>
      <c r="B30" s="55" t="s">
        <v>4</v>
      </c>
      <c r="C30" s="70" t="s">
        <v>5</v>
      </c>
      <c r="D30" s="70" t="s">
        <v>6</v>
      </c>
      <c r="E30" s="71" t="s">
        <v>7</v>
      </c>
      <c r="F30" s="55" t="s">
        <v>23</v>
      </c>
    </row>
    <row r="31" spans="1:6" x14ac:dyDescent="0.25">
      <c r="A31" s="55"/>
      <c r="B31" s="55"/>
      <c r="C31" s="70"/>
      <c r="D31" s="70"/>
      <c r="E31" s="68"/>
      <c r="F31" s="55"/>
    </row>
    <row r="32" spans="1:6" x14ac:dyDescent="0.25">
      <c r="A32" s="14" t="s">
        <v>9</v>
      </c>
      <c r="B32" s="3" t="s">
        <v>24</v>
      </c>
      <c r="C32" s="19" t="s">
        <v>25</v>
      </c>
      <c r="D32" s="19">
        <v>10</v>
      </c>
      <c r="E32" s="4"/>
      <c r="F32" s="15">
        <f>D32*E32</f>
        <v>0</v>
      </c>
    </row>
    <row r="33" spans="1:6" x14ac:dyDescent="0.25">
      <c r="A33" s="16" t="s">
        <v>26</v>
      </c>
      <c r="B33" s="2" t="s">
        <v>27</v>
      </c>
      <c r="C33" s="20" t="s">
        <v>25</v>
      </c>
      <c r="D33" s="20">
        <v>20</v>
      </c>
      <c r="E33" s="5"/>
      <c r="F33" s="17">
        <f>D33*E33</f>
        <v>0</v>
      </c>
    </row>
    <row r="34" spans="1:6" ht="25.5" x14ac:dyDescent="0.25">
      <c r="A34" s="14" t="s">
        <v>14</v>
      </c>
      <c r="B34" s="3" t="s">
        <v>28</v>
      </c>
      <c r="C34" s="19" t="s">
        <v>25</v>
      </c>
      <c r="D34" s="19">
        <v>30</v>
      </c>
      <c r="E34" s="4"/>
      <c r="F34" s="15">
        <f>D34*E34</f>
        <v>0</v>
      </c>
    </row>
    <row r="35" spans="1:6" ht="25.5" x14ac:dyDescent="0.25">
      <c r="A35" s="16" t="s">
        <v>29</v>
      </c>
      <c r="B35" s="2" t="s">
        <v>30</v>
      </c>
      <c r="C35" s="20" t="s">
        <v>31</v>
      </c>
      <c r="D35" s="20">
        <v>10</v>
      </c>
      <c r="E35" s="5"/>
      <c r="F35" s="17">
        <f t="shared" ref="F35:F38" si="0">D35*E35</f>
        <v>0</v>
      </c>
    </row>
    <row r="36" spans="1:6" ht="25.5" x14ac:dyDescent="0.25">
      <c r="A36" s="14" t="s">
        <v>32</v>
      </c>
      <c r="B36" s="3" t="s">
        <v>33</v>
      </c>
      <c r="C36" s="19" t="s">
        <v>25</v>
      </c>
      <c r="D36" s="19">
        <v>150</v>
      </c>
      <c r="E36" s="4"/>
      <c r="F36" s="15">
        <f t="shared" si="0"/>
        <v>0</v>
      </c>
    </row>
    <row r="37" spans="1:6" x14ac:dyDescent="0.25">
      <c r="A37" s="16" t="s">
        <v>34</v>
      </c>
      <c r="B37" s="2" t="s">
        <v>35</v>
      </c>
      <c r="C37" s="20" t="s">
        <v>36</v>
      </c>
      <c r="D37" s="20">
        <v>24</v>
      </c>
      <c r="E37" s="5"/>
      <c r="F37" s="17">
        <f t="shared" si="0"/>
        <v>0</v>
      </c>
    </row>
    <row r="38" spans="1:6" x14ac:dyDescent="0.25">
      <c r="A38" s="14" t="s">
        <v>37</v>
      </c>
      <c r="B38" s="3" t="s">
        <v>38</v>
      </c>
      <c r="C38" s="19" t="s">
        <v>36</v>
      </c>
      <c r="D38" s="19">
        <v>24</v>
      </c>
      <c r="E38" s="4"/>
      <c r="F38" s="15">
        <f t="shared" si="0"/>
        <v>0</v>
      </c>
    </row>
    <row r="39" spans="1:6" x14ac:dyDescent="0.25">
      <c r="A39" s="55" t="s">
        <v>102</v>
      </c>
      <c r="B39" s="55"/>
      <c r="C39" s="55"/>
      <c r="D39" s="55"/>
      <c r="E39" s="55"/>
      <c r="F39" s="17">
        <f>SUM(F32:F38)</f>
        <v>0</v>
      </c>
    </row>
    <row r="40" spans="1:6" x14ac:dyDescent="0.25">
      <c r="A40" s="29"/>
      <c r="B40" s="29"/>
      <c r="C40" s="30"/>
      <c r="D40" s="30"/>
      <c r="E40" s="29"/>
      <c r="F40" s="31"/>
    </row>
    <row r="41" spans="1:6" x14ac:dyDescent="0.25">
      <c r="A41" s="26" t="s">
        <v>110</v>
      </c>
    </row>
    <row r="42" spans="1:6" ht="58.5" customHeight="1" x14ac:dyDescent="0.25">
      <c r="A42" s="61" t="s">
        <v>98</v>
      </c>
      <c r="B42" s="62"/>
      <c r="C42" s="62"/>
      <c r="D42" s="62"/>
      <c r="E42" s="62"/>
      <c r="F42" s="62"/>
    </row>
    <row r="43" spans="1:6" x14ac:dyDescent="0.25">
      <c r="A43" s="27" t="s">
        <v>106</v>
      </c>
    </row>
    <row r="44" spans="1:6" x14ac:dyDescent="0.25">
      <c r="A44" s="27" t="s">
        <v>39</v>
      </c>
    </row>
    <row r="45" spans="1:6" x14ac:dyDescent="0.25">
      <c r="A45" s="27"/>
    </row>
    <row r="46" spans="1:6" x14ac:dyDescent="0.25">
      <c r="A46" s="28" t="s">
        <v>40</v>
      </c>
    </row>
    <row r="47" spans="1:6" x14ac:dyDescent="0.25">
      <c r="A47" s="59" t="s">
        <v>3</v>
      </c>
      <c r="B47" s="59" t="s">
        <v>4</v>
      </c>
      <c r="C47" s="63" t="s">
        <v>5</v>
      </c>
      <c r="D47" s="63" t="s">
        <v>6</v>
      </c>
      <c r="E47" s="67" t="s">
        <v>7</v>
      </c>
      <c r="F47" s="67" t="s">
        <v>8</v>
      </c>
    </row>
    <row r="48" spans="1:6" x14ac:dyDescent="0.25">
      <c r="A48" s="59"/>
      <c r="B48" s="59"/>
      <c r="C48" s="63"/>
      <c r="D48" s="63"/>
      <c r="E48" s="68"/>
      <c r="F48" s="68"/>
    </row>
    <row r="49" spans="1:6" x14ac:dyDescent="0.25">
      <c r="A49" s="6">
        <v>1</v>
      </c>
      <c r="B49" s="7" t="s">
        <v>41</v>
      </c>
      <c r="C49" s="21" t="s">
        <v>11</v>
      </c>
      <c r="D49" s="21">
        <v>1</v>
      </c>
      <c r="E49" s="8"/>
      <c r="F49" s="9">
        <f>D49*E49</f>
        <v>0</v>
      </c>
    </row>
    <row r="50" spans="1:6" x14ac:dyDescent="0.25">
      <c r="A50" s="10">
        <v>2</v>
      </c>
      <c r="B50" s="11" t="s">
        <v>42</v>
      </c>
      <c r="C50" s="22" t="s">
        <v>11</v>
      </c>
      <c r="D50" s="22">
        <v>1</v>
      </c>
      <c r="E50" s="12"/>
      <c r="F50" s="13">
        <f>D50*E50</f>
        <v>0</v>
      </c>
    </row>
    <row r="51" spans="1:6" x14ac:dyDescent="0.25">
      <c r="A51" s="6">
        <v>3</v>
      </c>
      <c r="B51" s="7" t="s">
        <v>111</v>
      </c>
      <c r="C51" s="21" t="s">
        <v>11</v>
      </c>
      <c r="D51" s="21">
        <v>5</v>
      </c>
      <c r="E51" s="8"/>
      <c r="F51" s="9">
        <f>D51*E51</f>
        <v>0</v>
      </c>
    </row>
    <row r="52" spans="1:6" x14ac:dyDescent="0.25">
      <c r="A52" s="10">
        <v>4</v>
      </c>
      <c r="B52" s="11" t="s">
        <v>112</v>
      </c>
      <c r="C52" s="22" t="s">
        <v>11</v>
      </c>
      <c r="D52" s="22">
        <v>10</v>
      </c>
      <c r="E52" s="12"/>
      <c r="F52" s="13">
        <f t="shared" ref="F52:F86" si="1">D52*E52</f>
        <v>0</v>
      </c>
    </row>
    <row r="53" spans="1:6" x14ac:dyDescent="0.25">
      <c r="A53" s="6">
        <v>5</v>
      </c>
      <c r="B53" s="7" t="s">
        <v>114</v>
      </c>
      <c r="C53" s="21" t="s">
        <v>11</v>
      </c>
      <c r="D53" s="21">
        <v>5</v>
      </c>
      <c r="E53" s="8"/>
      <c r="F53" s="9">
        <f t="shared" si="1"/>
        <v>0</v>
      </c>
    </row>
    <row r="54" spans="1:6" x14ac:dyDescent="0.25">
      <c r="A54" s="10">
        <v>6</v>
      </c>
      <c r="B54" s="11" t="s">
        <v>113</v>
      </c>
      <c r="C54" s="22" t="s">
        <v>11</v>
      </c>
      <c r="D54" s="22">
        <v>15</v>
      </c>
      <c r="E54" s="12"/>
      <c r="F54" s="13">
        <f t="shared" si="1"/>
        <v>0</v>
      </c>
    </row>
    <row r="55" spans="1:6" x14ac:dyDescent="0.25">
      <c r="A55" s="6">
        <f>A54+1</f>
        <v>7</v>
      </c>
      <c r="B55" s="7" t="s">
        <v>44</v>
      </c>
      <c r="C55" s="21" t="s">
        <v>11</v>
      </c>
      <c r="D55" s="21">
        <v>1</v>
      </c>
      <c r="E55" s="8"/>
      <c r="F55" s="9">
        <f t="shared" si="1"/>
        <v>0</v>
      </c>
    </row>
    <row r="56" spans="1:6" x14ac:dyDescent="0.25">
      <c r="A56" s="10">
        <f t="shared" ref="A56:A95" si="2">A55+1</f>
        <v>8</v>
      </c>
      <c r="B56" s="11" t="s">
        <v>45</v>
      </c>
      <c r="C56" s="22" t="s">
        <v>11</v>
      </c>
      <c r="D56" s="22">
        <v>5</v>
      </c>
      <c r="E56" s="12"/>
      <c r="F56" s="13">
        <f t="shared" si="1"/>
        <v>0</v>
      </c>
    </row>
    <row r="57" spans="1:6" x14ac:dyDescent="0.25">
      <c r="A57" s="6">
        <f t="shared" si="2"/>
        <v>9</v>
      </c>
      <c r="B57" s="7" t="s">
        <v>46</v>
      </c>
      <c r="C57" s="21" t="s">
        <v>43</v>
      </c>
      <c r="D57" s="21">
        <v>5</v>
      </c>
      <c r="E57" s="8"/>
      <c r="F57" s="9">
        <f t="shared" si="1"/>
        <v>0</v>
      </c>
    </row>
    <row r="58" spans="1:6" x14ac:dyDescent="0.25">
      <c r="A58" s="10">
        <f t="shared" si="2"/>
        <v>10</v>
      </c>
      <c r="B58" s="11" t="s">
        <v>47</v>
      </c>
      <c r="C58" s="22" t="s">
        <v>11</v>
      </c>
      <c r="D58" s="22">
        <v>5</v>
      </c>
      <c r="E58" s="12"/>
      <c r="F58" s="13">
        <f t="shared" si="1"/>
        <v>0</v>
      </c>
    </row>
    <row r="59" spans="1:6" ht="38.25" x14ac:dyDescent="0.25">
      <c r="A59" s="6">
        <f t="shared" si="2"/>
        <v>11</v>
      </c>
      <c r="B59" s="7" t="s">
        <v>48</v>
      </c>
      <c r="C59" s="21" t="s">
        <v>11</v>
      </c>
      <c r="D59" s="21">
        <v>1</v>
      </c>
      <c r="E59" s="8"/>
      <c r="F59" s="9">
        <f t="shared" si="1"/>
        <v>0</v>
      </c>
    </row>
    <row r="60" spans="1:6" x14ac:dyDescent="0.25">
      <c r="A60" s="10">
        <f t="shared" si="2"/>
        <v>12</v>
      </c>
      <c r="B60" s="11" t="s">
        <v>49</v>
      </c>
      <c r="C60" s="22" t="s">
        <v>11</v>
      </c>
      <c r="D60" s="22">
        <v>0.5</v>
      </c>
      <c r="E60" s="12"/>
      <c r="F60" s="13">
        <f t="shared" si="1"/>
        <v>0</v>
      </c>
    </row>
    <row r="61" spans="1:6" x14ac:dyDescent="0.25">
      <c r="A61" s="6">
        <f t="shared" si="2"/>
        <v>13</v>
      </c>
      <c r="B61" s="7" t="s">
        <v>50</v>
      </c>
      <c r="C61" s="21" t="s">
        <v>11</v>
      </c>
      <c r="D61" s="21">
        <v>0.5</v>
      </c>
      <c r="E61" s="8"/>
      <c r="F61" s="9">
        <f t="shared" si="1"/>
        <v>0</v>
      </c>
    </row>
    <row r="62" spans="1:6" x14ac:dyDescent="0.25">
      <c r="A62" s="10">
        <f t="shared" si="2"/>
        <v>14</v>
      </c>
      <c r="B62" s="11" t="s">
        <v>51</v>
      </c>
      <c r="C62" s="22" t="s">
        <v>11</v>
      </c>
      <c r="D62" s="22">
        <v>5</v>
      </c>
      <c r="E62" s="12"/>
      <c r="F62" s="13">
        <f t="shared" si="1"/>
        <v>0</v>
      </c>
    </row>
    <row r="63" spans="1:6" x14ac:dyDescent="0.25">
      <c r="A63" s="6">
        <f t="shared" si="2"/>
        <v>15</v>
      </c>
      <c r="B63" s="7" t="s">
        <v>52</v>
      </c>
      <c r="C63" s="21" t="s">
        <v>11</v>
      </c>
      <c r="D63" s="21">
        <v>5</v>
      </c>
      <c r="E63" s="8"/>
      <c r="F63" s="9">
        <f t="shared" si="1"/>
        <v>0</v>
      </c>
    </row>
    <row r="64" spans="1:6" x14ac:dyDescent="0.25">
      <c r="A64" s="10">
        <f t="shared" si="2"/>
        <v>16</v>
      </c>
      <c r="B64" s="11" t="s">
        <v>53</v>
      </c>
      <c r="C64" s="22" t="s">
        <v>11</v>
      </c>
      <c r="D64" s="22">
        <v>1</v>
      </c>
      <c r="E64" s="12"/>
      <c r="F64" s="13">
        <f t="shared" si="1"/>
        <v>0</v>
      </c>
    </row>
    <row r="65" spans="1:6" x14ac:dyDescent="0.25">
      <c r="A65" s="6">
        <f t="shared" si="2"/>
        <v>17</v>
      </c>
      <c r="B65" s="7" t="s">
        <v>54</v>
      </c>
      <c r="C65" s="21" t="s">
        <v>11</v>
      </c>
      <c r="D65" s="21">
        <v>1</v>
      </c>
      <c r="E65" s="8"/>
      <c r="F65" s="9">
        <f t="shared" si="1"/>
        <v>0</v>
      </c>
    </row>
    <row r="66" spans="1:6" x14ac:dyDescent="0.25">
      <c r="A66" s="10">
        <f t="shared" si="2"/>
        <v>18</v>
      </c>
      <c r="B66" s="11" t="s">
        <v>55</v>
      </c>
      <c r="C66" s="22" t="s">
        <v>11</v>
      </c>
      <c r="D66" s="22">
        <v>1</v>
      </c>
      <c r="E66" s="12"/>
      <c r="F66" s="13">
        <f t="shared" si="1"/>
        <v>0</v>
      </c>
    </row>
    <row r="67" spans="1:6" x14ac:dyDescent="0.25">
      <c r="A67" s="6">
        <f t="shared" si="2"/>
        <v>19</v>
      </c>
      <c r="B67" s="7" t="s">
        <v>56</v>
      </c>
      <c r="C67" s="21" t="s">
        <v>11</v>
      </c>
      <c r="D67" s="21">
        <v>1</v>
      </c>
      <c r="E67" s="8"/>
      <c r="F67" s="9">
        <f t="shared" si="1"/>
        <v>0</v>
      </c>
    </row>
    <row r="68" spans="1:6" x14ac:dyDescent="0.25">
      <c r="A68" s="10">
        <f t="shared" si="2"/>
        <v>20</v>
      </c>
      <c r="B68" s="11" t="s">
        <v>57</v>
      </c>
      <c r="C68" s="22" t="s">
        <v>11</v>
      </c>
      <c r="D68" s="22">
        <v>1</v>
      </c>
      <c r="E68" s="12"/>
      <c r="F68" s="13">
        <f t="shared" si="1"/>
        <v>0</v>
      </c>
    </row>
    <row r="69" spans="1:6" x14ac:dyDescent="0.25">
      <c r="A69" s="6">
        <f t="shared" si="2"/>
        <v>21</v>
      </c>
      <c r="B69" s="7" t="s">
        <v>115</v>
      </c>
      <c r="C69" s="21" t="s">
        <v>11</v>
      </c>
      <c r="D69" s="21">
        <v>5</v>
      </c>
      <c r="E69" s="8"/>
      <c r="F69" s="9">
        <f t="shared" si="1"/>
        <v>0</v>
      </c>
    </row>
    <row r="70" spans="1:6" x14ac:dyDescent="0.25">
      <c r="A70" s="10">
        <f t="shared" si="2"/>
        <v>22</v>
      </c>
      <c r="B70" s="11" t="s">
        <v>105</v>
      </c>
      <c r="C70" s="22" t="s">
        <v>11</v>
      </c>
      <c r="D70" s="22">
        <v>1</v>
      </c>
      <c r="E70" s="12"/>
      <c r="F70" s="13">
        <f t="shared" si="1"/>
        <v>0</v>
      </c>
    </row>
    <row r="71" spans="1:6" x14ac:dyDescent="0.25">
      <c r="A71" s="6">
        <f t="shared" si="2"/>
        <v>23</v>
      </c>
      <c r="B71" s="7" t="s">
        <v>58</v>
      </c>
      <c r="C71" s="21" t="s">
        <v>11</v>
      </c>
      <c r="D71" s="21">
        <v>1</v>
      </c>
      <c r="E71" s="8"/>
      <c r="F71" s="9">
        <f t="shared" si="1"/>
        <v>0</v>
      </c>
    </row>
    <row r="72" spans="1:6" x14ac:dyDescent="0.25">
      <c r="A72" s="10">
        <f t="shared" si="2"/>
        <v>24</v>
      </c>
      <c r="B72" s="11" t="s">
        <v>59</v>
      </c>
      <c r="C72" s="22" t="s">
        <v>11</v>
      </c>
      <c r="D72" s="22">
        <v>1</v>
      </c>
      <c r="E72" s="12"/>
      <c r="F72" s="13">
        <f t="shared" si="1"/>
        <v>0</v>
      </c>
    </row>
    <row r="73" spans="1:6" x14ac:dyDescent="0.25">
      <c r="A73" s="6">
        <f t="shared" si="2"/>
        <v>25</v>
      </c>
      <c r="B73" s="7" t="s">
        <v>60</v>
      </c>
      <c r="C73" s="21" t="s">
        <v>11</v>
      </c>
      <c r="D73" s="21">
        <v>1</v>
      </c>
      <c r="E73" s="8"/>
      <c r="F73" s="9">
        <f t="shared" si="1"/>
        <v>0</v>
      </c>
    </row>
    <row r="74" spans="1:6" x14ac:dyDescent="0.25">
      <c r="A74" s="10">
        <f t="shared" si="2"/>
        <v>26</v>
      </c>
      <c r="B74" s="11" t="s">
        <v>61</v>
      </c>
      <c r="C74" s="22" t="s">
        <v>11</v>
      </c>
      <c r="D74" s="22">
        <v>1</v>
      </c>
      <c r="E74" s="12"/>
      <c r="F74" s="13">
        <f t="shared" si="1"/>
        <v>0</v>
      </c>
    </row>
    <row r="75" spans="1:6" x14ac:dyDescent="0.25">
      <c r="A75" s="6">
        <f t="shared" si="2"/>
        <v>27</v>
      </c>
      <c r="B75" s="7" t="s">
        <v>62</v>
      </c>
      <c r="C75" s="21" t="s">
        <v>11</v>
      </c>
      <c r="D75" s="21">
        <v>1</v>
      </c>
      <c r="E75" s="8"/>
      <c r="F75" s="9">
        <f t="shared" si="1"/>
        <v>0</v>
      </c>
    </row>
    <row r="76" spans="1:6" x14ac:dyDescent="0.25">
      <c r="A76" s="10">
        <f t="shared" si="2"/>
        <v>28</v>
      </c>
      <c r="B76" s="11" t="s">
        <v>63</v>
      </c>
      <c r="C76" s="22" t="s">
        <v>11</v>
      </c>
      <c r="D76" s="22">
        <v>1</v>
      </c>
      <c r="E76" s="12"/>
      <c r="F76" s="13">
        <f t="shared" si="1"/>
        <v>0</v>
      </c>
    </row>
    <row r="77" spans="1:6" x14ac:dyDescent="0.25">
      <c r="A77" s="6">
        <f t="shared" si="2"/>
        <v>29</v>
      </c>
      <c r="B77" s="7" t="s">
        <v>64</v>
      </c>
      <c r="C77" s="21" t="s">
        <v>11</v>
      </c>
      <c r="D77" s="21">
        <v>5</v>
      </c>
      <c r="E77" s="8"/>
      <c r="F77" s="9">
        <f t="shared" si="1"/>
        <v>0</v>
      </c>
    </row>
    <row r="78" spans="1:6" x14ac:dyDescent="0.25">
      <c r="A78" s="10">
        <f t="shared" si="2"/>
        <v>30</v>
      </c>
      <c r="B78" s="11" t="s">
        <v>65</v>
      </c>
      <c r="C78" s="22" t="s">
        <v>11</v>
      </c>
      <c r="D78" s="22">
        <v>1</v>
      </c>
      <c r="E78" s="12"/>
      <c r="F78" s="13">
        <f t="shared" si="1"/>
        <v>0</v>
      </c>
    </row>
    <row r="79" spans="1:6" x14ac:dyDescent="0.25">
      <c r="A79" s="6">
        <f t="shared" si="2"/>
        <v>31</v>
      </c>
      <c r="B79" s="7" t="s">
        <v>66</v>
      </c>
      <c r="C79" s="21" t="s">
        <v>11</v>
      </c>
      <c r="D79" s="21">
        <v>1</v>
      </c>
      <c r="E79" s="8"/>
      <c r="F79" s="9">
        <f t="shared" si="1"/>
        <v>0</v>
      </c>
    </row>
    <row r="80" spans="1:6" x14ac:dyDescent="0.25">
      <c r="A80" s="10">
        <f t="shared" si="2"/>
        <v>32</v>
      </c>
      <c r="B80" s="11" t="s">
        <v>67</v>
      </c>
      <c r="C80" s="22" t="s">
        <v>11</v>
      </c>
      <c r="D80" s="22">
        <v>1</v>
      </c>
      <c r="E80" s="12"/>
      <c r="F80" s="13">
        <f t="shared" si="1"/>
        <v>0</v>
      </c>
    </row>
    <row r="81" spans="1:6" x14ac:dyDescent="0.25">
      <c r="A81" s="6">
        <f t="shared" si="2"/>
        <v>33</v>
      </c>
      <c r="B81" s="7" t="s">
        <v>68</v>
      </c>
      <c r="C81" s="21" t="s">
        <v>11</v>
      </c>
      <c r="D81" s="21">
        <v>1</v>
      </c>
      <c r="E81" s="8"/>
      <c r="F81" s="9">
        <f t="shared" si="1"/>
        <v>0</v>
      </c>
    </row>
    <row r="82" spans="1:6" x14ac:dyDescent="0.25">
      <c r="A82" s="10">
        <f t="shared" si="2"/>
        <v>34</v>
      </c>
      <c r="B82" s="11" t="s">
        <v>69</v>
      </c>
      <c r="C82" s="22" t="s">
        <v>11</v>
      </c>
      <c r="D82" s="22">
        <v>1</v>
      </c>
      <c r="E82" s="12"/>
      <c r="F82" s="13">
        <f t="shared" si="1"/>
        <v>0</v>
      </c>
    </row>
    <row r="83" spans="1:6" x14ac:dyDescent="0.25">
      <c r="A83" s="6">
        <f t="shared" si="2"/>
        <v>35</v>
      </c>
      <c r="B83" s="7" t="s">
        <v>70</v>
      </c>
      <c r="C83" s="21" t="s">
        <v>11</v>
      </c>
      <c r="D83" s="21">
        <v>1</v>
      </c>
      <c r="E83" s="8"/>
      <c r="F83" s="9">
        <f t="shared" si="1"/>
        <v>0</v>
      </c>
    </row>
    <row r="84" spans="1:6" x14ac:dyDescent="0.25">
      <c r="A84" s="10">
        <f t="shared" si="2"/>
        <v>36</v>
      </c>
      <c r="B84" s="11" t="s">
        <v>71</v>
      </c>
      <c r="C84" s="22" t="s">
        <v>11</v>
      </c>
      <c r="D84" s="22">
        <v>1</v>
      </c>
      <c r="E84" s="12"/>
      <c r="F84" s="13">
        <f t="shared" si="1"/>
        <v>0</v>
      </c>
    </row>
    <row r="85" spans="1:6" x14ac:dyDescent="0.25">
      <c r="A85" s="6">
        <f t="shared" si="2"/>
        <v>37</v>
      </c>
      <c r="B85" s="7" t="s">
        <v>72</v>
      </c>
      <c r="C85" s="21" t="s">
        <v>11</v>
      </c>
      <c r="D85" s="21">
        <v>1</v>
      </c>
      <c r="E85" s="8"/>
      <c r="F85" s="9">
        <f t="shared" si="1"/>
        <v>0</v>
      </c>
    </row>
    <row r="86" spans="1:6" x14ac:dyDescent="0.25">
      <c r="A86" s="10">
        <f t="shared" si="2"/>
        <v>38</v>
      </c>
      <c r="B86" s="11" t="s">
        <v>73</v>
      </c>
      <c r="C86" s="22" t="s">
        <v>11</v>
      </c>
      <c r="D86" s="22">
        <v>1</v>
      </c>
      <c r="E86" s="12"/>
      <c r="F86" s="13">
        <f t="shared" si="1"/>
        <v>0</v>
      </c>
    </row>
    <row r="87" spans="1:6" x14ac:dyDescent="0.25">
      <c r="A87" s="6">
        <f t="shared" si="2"/>
        <v>39</v>
      </c>
      <c r="B87" s="7" t="s">
        <v>74</v>
      </c>
      <c r="C87" s="21" t="s">
        <v>11</v>
      </c>
      <c r="D87" s="21">
        <v>1</v>
      </c>
      <c r="E87" s="8"/>
      <c r="F87" s="9">
        <f t="shared" ref="F87:F94" si="3">D87*E87</f>
        <v>0</v>
      </c>
    </row>
    <row r="88" spans="1:6" x14ac:dyDescent="0.25">
      <c r="A88" s="10">
        <f t="shared" si="2"/>
        <v>40</v>
      </c>
      <c r="B88" s="11" t="s">
        <v>75</v>
      </c>
      <c r="C88" s="22" t="s">
        <v>11</v>
      </c>
      <c r="D88" s="22">
        <v>1</v>
      </c>
      <c r="E88" s="12"/>
      <c r="F88" s="13">
        <f t="shared" si="3"/>
        <v>0</v>
      </c>
    </row>
    <row r="89" spans="1:6" x14ac:dyDescent="0.25">
      <c r="A89" s="6">
        <f t="shared" si="2"/>
        <v>41</v>
      </c>
      <c r="B89" s="7" t="s">
        <v>76</v>
      </c>
      <c r="C89" s="21" t="s">
        <v>11</v>
      </c>
      <c r="D89" s="21">
        <v>1</v>
      </c>
      <c r="E89" s="8"/>
      <c r="F89" s="9">
        <f t="shared" si="3"/>
        <v>0</v>
      </c>
    </row>
    <row r="90" spans="1:6" x14ac:dyDescent="0.25">
      <c r="A90" s="10">
        <f t="shared" si="2"/>
        <v>42</v>
      </c>
      <c r="B90" s="11" t="s">
        <v>77</v>
      </c>
      <c r="C90" s="22" t="s">
        <v>78</v>
      </c>
      <c r="D90" s="22">
        <v>1</v>
      </c>
      <c r="E90" s="12"/>
      <c r="F90" s="13">
        <f t="shared" si="3"/>
        <v>0</v>
      </c>
    </row>
    <row r="91" spans="1:6" x14ac:dyDescent="0.25">
      <c r="A91" s="6">
        <f t="shared" si="2"/>
        <v>43</v>
      </c>
      <c r="B91" s="7" t="s">
        <v>79</v>
      </c>
      <c r="C91" s="21" t="s">
        <v>11</v>
      </c>
      <c r="D91" s="21">
        <v>1</v>
      </c>
      <c r="E91" s="8"/>
      <c r="F91" s="9">
        <f t="shared" si="3"/>
        <v>0</v>
      </c>
    </row>
    <row r="92" spans="1:6" x14ac:dyDescent="0.25">
      <c r="A92" s="10">
        <f t="shared" si="2"/>
        <v>44</v>
      </c>
      <c r="B92" s="11" t="s">
        <v>80</v>
      </c>
      <c r="C92" s="22" t="s">
        <v>11</v>
      </c>
      <c r="D92" s="22">
        <v>1</v>
      </c>
      <c r="E92" s="12"/>
      <c r="F92" s="13">
        <f t="shared" si="3"/>
        <v>0</v>
      </c>
    </row>
    <row r="93" spans="1:6" x14ac:dyDescent="0.25">
      <c r="A93" s="6">
        <f t="shared" si="2"/>
        <v>45</v>
      </c>
      <c r="B93" s="7" t="s">
        <v>81</v>
      </c>
      <c r="C93" s="21" t="s">
        <v>11</v>
      </c>
      <c r="D93" s="21">
        <v>1</v>
      </c>
      <c r="E93" s="8"/>
      <c r="F93" s="9">
        <f t="shared" si="3"/>
        <v>0</v>
      </c>
    </row>
    <row r="94" spans="1:6" x14ac:dyDescent="0.25">
      <c r="A94" s="10">
        <f t="shared" si="2"/>
        <v>46</v>
      </c>
      <c r="B94" s="11" t="s">
        <v>82</v>
      </c>
      <c r="C94" s="22" t="s">
        <v>83</v>
      </c>
      <c r="D94" s="22">
        <v>10</v>
      </c>
      <c r="E94" s="12"/>
      <c r="F94" s="13">
        <f t="shared" si="3"/>
        <v>0</v>
      </c>
    </row>
    <row r="95" spans="1:6" x14ac:dyDescent="0.25">
      <c r="A95" s="6">
        <f t="shared" si="2"/>
        <v>47</v>
      </c>
      <c r="B95" s="7" t="s">
        <v>84</v>
      </c>
      <c r="C95" s="21" t="s">
        <v>11</v>
      </c>
      <c r="D95" s="21">
        <v>1</v>
      </c>
      <c r="E95" s="8"/>
      <c r="F95" s="9">
        <f>D95*E95</f>
        <v>0</v>
      </c>
    </row>
    <row r="96" spans="1:6" x14ac:dyDescent="0.25">
      <c r="A96" s="59" t="s">
        <v>103</v>
      </c>
      <c r="B96" s="60"/>
      <c r="C96" s="36"/>
      <c r="D96" s="36"/>
      <c r="E96" s="37"/>
      <c r="F96" s="13">
        <f>SUM(F49:F95)</f>
        <v>0</v>
      </c>
    </row>
    <row r="97" spans="1:6" x14ac:dyDescent="0.25">
      <c r="A97" s="32"/>
      <c r="B97" s="32"/>
      <c r="C97" s="33"/>
      <c r="D97" s="33"/>
      <c r="E97" s="32"/>
      <c r="F97" s="32"/>
    </row>
    <row r="98" spans="1:6" x14ac:dyDescent="0.25">
      <c r="A98" s="26" t="s">
        <v>116</v>
      </c>
    </row>
    <row r="99" spans="1:6" ht="39" customHeight="1" x14ac:dyDescent="0.25">
      <c r="A99" s="61" t="s">
        <v>117</v>
      </c>
      <c r="B99" s="62"/>
      <c r="C99" s="62"/>
      <c r="D99" s="62"/>
      <c r="E99" s="62"/>
      <c r="F99" s="62"/>
    </row>
    <row r="100" spans="1:6" x14ac:dyDescent="0.25">
      <c r="A100" s="28" t="s">
        <v>118</v>
      </c>
    </row>
    <row r="101" spans="1:6" x14ac:dyDescent="0.25">
      <c r="A101" s="59" t="s">
        <v>3</v>
      </c>
      <c r="B101" s="59" t="s">
        <v>4</v>
      </c>
      <c r="C101" s="63" t="s">
        <v>123</v>
      </c>
      <c r="D101" s="64"/>
      <c r="E101" s="65"/>
      <c r="F101" s="65"/>
    </row>
    <row r="102" spans="1:6" x14ac:dyDescent="0.25">
      <c r="A102" s="59"/>
      <c r="B102" s="59"/>
      <c r="C102" s="63"/>
      <c r="D102" s="64"/>
      <c r="E102" s="66"/>
      <c r="F102" s="66"/>
    </row>
    <row r="103" spans="1:6" x14ac:dyDescent="0.25">
      <c r="A103" s="6">
        <v>48</v>
      </c>
      <c r="B103" s="7" t="s">
        <v>119</v>
      </c>
      <c r="C103" s="48"/>
      <c r="D103" s="44"/>
      <c r="E103" s="45"/>
      <c r="F103" s="46"/>
    </row>
    <row r="104" spans="1:6" x14ac:dyDescent="0.25">
      <c r="A104" s="10">
        <v>49</v>
      </c>
      <c r="B104" s="11" t="s">
        <v>120</v>
      </c>
      <c r="C104" s="49"/>
      <c r="D104" s="44"/>
      <c r="E104" s="45"/>
      <c r="F104" s="46"/>
    </row>
    <row r="105" spans="1:6" x14ac:dyDescent="0.25">
      <c r="A105" s="6">
        <v>50</v>
      </c>
      <c r="B105" s="7" t="s">
        <v>121</v>
      </c>
      <c r="C105" s="48"/>
      <c r="D105" s="44"/>
      <c r="E105" s="45"/>
      <c r="F105" s="46"/>
    </row>
    <row r="106" spans="1:6" x14ac:dyDescent="0.25">
      <c r="A106" s="10">
        <v>51</v>
      </c>
      <c r="B106" s="11" t="s">
        <v>122</v>
      </c>
      <c r="C106" s="49"/>
      <c r="D106" s="44"/>
      <c r="E106" s="45"/>
      <c r="F106" s="46"/>
    </row>
    <row r="107" spans="1:6" x14ac:dyDescent="0.25">
      <c r="A107" s="6"/>
      <c r="B107" s="7" t="s">
        <v>124</v>
      </c>
      <c r="C107" s="47">
        <v>10000</v>
      </c>
      <c r="D107" s="33"/>
      <c r="E107" s="32"/>
      <c r="F107" s="32"/>
    </row>
    <row r="108" spans="1:6" x14ac:dyDescent="0.25">
      <c r="A108" s="59" t="s">
        <v>125</v>
      </c>
      <c r="B108" s="60"/>
      <c r="C108" s="50">
        <f>IF(ISBLANK(C106)=FALSE,C107*AVERAGE(C103:C106),10000)</f>
        <v>10000</v>
      </c>
      <c r="D108" s="33"/>
      <c r="E108" s="32"/>
      <c r="F108" s="32"/>
    </row>
    <row r="109" spans="1:6" x14ac:dyDescent="0.25">
      <c r="A109" s="32"/>
      <c r="B109" s="32"/>
      <c r="C109" s="33"/>
      <c r="D109" s="33"/>
      <c r="E109" s="32"/>
      <c r="F109" s="32"/>
    </row>
    <row r="110" spans="1:6" x14ac:dyDescent="0.25">
      <c r="A110" s="26" t="s">
        <v>85</v>
      </c>
    </row>
    <row r="111" spans="1:6" x14ac:dyDescent="0.25">
      <c r="A111" s="27" t="s">
        <v>86</v>
      </c>
    </row>
    <row r="112" spans="1:6" ht="19.5" customHeight="1" x14ac:dyDescent="0.25">
      <c r="A112" s="27" t="s">
        <v>87</v>
      </c>
    </row>
    <row r="113" spans="1:4" x14ac:dyDescent="0.25">
      <c r="A113" s="28" t="s">
        <v>88</v>
      </c>
    </row>
    <row r="114" spans="1:4" ht="25.5" x14ac:dyDescent="0.25">
      <c r="A114" s="57" t="s">
        <v>89</v>
      </c>
      <c r="B114" s="54"/>
      <c r="C114" s="20" t="s">
        <v>90</v>
      </c>
      <c r="D114" s="20" t="s">
        <v>91</v>
      </c>
    </row>
    <row r="115" spans="1:4" x14ac:dyDescent="0.25">
      <c r="A115" s="53" t="s">
        <v>92</v>
      </c>
      <c r="B115" s="54"/>
      <c r="C115" s="34">
        <f>F14</f>
        <v>0</v>
      </c>
      <c r="D115" s="34">
        <f>C115*1.21</f>
        <v>0</v>
      </c>
    </row>
    <row r="116" spans="1:4" x14ac:dyDescent="0.25">
      <c r="A116" s="57" t="s">
        <v>93</v>
      </c>
      <c r="B116" s="54"/>
      <c r="C116" s="35">
        <f>F24</f>
        <v>0</v>
      </c>
      <c r="D116" s="35">
        <f>C116*1.21</f>
        <v>0</v>
      </c>
    </row>
    <row r="117" spans="1:4" x14ac:dyDescent="0.25">
      <c r="A117" s="53" t="s">
        <v>94</v>
      </c>
      <c r="B117" s="54"/>
      <c r="C117" s="34">
        <f>F39</f>
        <v>0</v>
      </c>
      <c r="D117" s="34">
        <f>C117*1.21</f>
        <v>0</v>
      </c>
    </row>
    <row r="118" spans="1:4" ht="15" customHeight="1" x14ac:dyDescent="0.25">
      <c r="A118" s="57" t="s">
        <v>95</v>
      </c>
      <c r="B118" s="54"/>
      <c r="C118" s="35">
        <f>F96</f>
        <v>0</v>
      </c>
      <c r="D118" s="35">
        <f>C118*1.21</f>
        <v>0</v>
      </c>
    </row>
    <row r="119" spans="1:4" ht="15" customHeight="1" x14ac:dyDescent="0.25">
      <c r="A119" s="53" t="s">
        <v>126</v>
      </c>
      <c r="B119" s="54"/>
      <c r="C119" s="52">
        <f>C108</f>
        <v>10000</v>
      </c>
      <c r="D119" s="52">
        <f>C119*1.21</f>
        <v>12100</v>
      </c>
    </row>
    <row r="120" spans="1:4" x14ac:dyDescent="0.25">
      <c r="A120" s="57"/>
      <c r="B120" s="54"/>
      <c r="C120" s="35"/>
      <c r="D120" s="35"/>
    </row>
    <row r="121" spans="1:4" x14ac:dyDescent="0.25">
      <c r="A121" s="58" t="s">
        <v>96</v>
      </c>
      <c r="B121" s="56"/>
      <c r="C121" s="43">
        <f>SUM(C115:C119)</f>
        <v>10000</v>
      </c>
      <c r="D121" s="43">
        <f>SUM(D115:D119)</f>
        <v>12100</v>
      </c>
    </row>
    <row r="122" spans="1:4" ht="15" customHeight="1" x14ac:dyDescent="0.25">
      <c r="A122" s="55" t="s">
        <v>109</v>
      </c>
      <c r="B122" s="56"/>
      <c r="C122" s="51">
        <f>C121*6</f>
        <v>60000</v>
      </c>
      <c r="D122" s="51">
        <f>C122*1.21</f>
        <v>72600</v>
      </c>
    </row>
  </sheetData>
  <mergeCells count="48">
    <mergeCell ref="A3:F3"/>
    <mergeCell ref="A9:A10"/>
    <mergeCell ref="B9:B10"/>
    <mergeCell ref="C9:C10"/>
    <mergeCell ref="D9:D10"/>
    <mergeCell ref="E9:E10"/>
    <mergeCell ref="F9:F10"/>
    <mergeCell ref="A14:D14"/>
    <mergeCell ref="A19:A20"/>
    <mergeCell ref="B19:B20"/>
    <mergeCell ref="C19:C20"/>
    <mergeCell ref="D19:D20"/>
    <mergeCell ref="F19:F20"/>
    <mergeCell ref="A24:D24"/>
    <mergeCell ref="A27:F27"/>
    <mergeCell ref="A30:A31"/>
    <mergeCell ref="B30:B31"/>
    <mergeCell ref="C30:C31"/>
    <mergeCell ref="D30:D31"/>
    <mergeCell ref="E30:E31"/>
    <mergeCell ref="F30:F31"/>
    <mergeCell ref="E19:E20"/>
    <mergeCell ref="A39:E39"/>
    <mergeCell ref="A42:F42"/>
    <mergeCell ref="A47:A48"/>
    <mergeCell ref="B47:B48"/>
    <mergeCell ref="C47:C48"/>
    <mergeCell ref="D47:D48"/>
    <mergeCell ref="E47:E48"/>
    <mergeCell ref="F47:F48"/>
    <mergeCell ref="A96:B96"/>
    <mergeCell ref="A114:B114"/>
    <mergeCell ref="A115:B115"/>
    <mergeCell ref="A116:B116"/>
    <mergeCell ref="A117:B117"/>
    <mergeCell ref="A99:F99"/>
    <mergeCell ref="A101:A102"/>
    <mergeCell ref="B101:B102"/>
    <mergeCell ref="C101:C102"/>
    <mergeCell ref="D101:D102"/>
    <mergeCell ref="E101:E102"/>
    <mergeCell ref="F101:F102"/>
    <mergeCell ref="A108:B108"/>
    <mergeCell ref="A119:B119"/>
    <mergeCell ref="A122:B122"/>
    <mergeCell ref="A120:B120"/>
    <mergeCell ref="A121:B121"/>
    <mergeCell ref="A118:B118"/>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Barry Leguijt</dc:creator>
  <cp:lastModifiedBy>Marc Streefkerk</cp:lastModifiedBy>
  <dcterms:created xsi:type="dcterms:W3CDTF">2017-06-28T07:28:23Z</dcterms:created>
  <dcterms:modified xsi:type="dcterms:W3CDTF">2024-10-22T11:47:55Z</dcterms:modified>
</cp:coreProperties>
</file>