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24226"/>
  <mc:AlternateContent xmlns:mc="http://schemas.openxmlformats.org/markup-compatibility/2006">
    <mc:Choice Requires="x15">
      <x15ac:absPath xmlns:x15ac="http://schemas.microsoft.com/office/spreadsheetml/2010/11/ac" url="https://iasuden-my.sharepoint.com/personal/alfons_beheerwijzer_nl/Documents/Projecten/Heemskerk_RL1336/Producten/09 Functionaliteit/"/>
    </mc:Choice>
  </mc:AlternateContent>
  <xr:revisionPtr revIDLastSave="264" documentId="8_{AA031668-AD39-4F7F-AFCD-E84F0FD1F06C}" xr6:coauthVersionLast="47" xr6:coauthVersionMax="47" xr10:uidLastSave="{1908B175-3A60-4CAF-BA4B-999F167EABE0}"/>
  <bookViews>
    <workbookView xWindow="-38520" yWindow="-5475" windowWidth="38640" windowHeight="21120" activeTab="2" xr2:uid="{00000000-000D-0000-FFFF-FFFF00000000}"/>
  </bookViews>
  <sheets>
    <sheet name="Toelichting" sheetId="9" r:id="rId1"/>
    <sheet name="Keuzemogelijkheden" sheetId="10" r:id="rId2"/>
    <sheet name="Wensen" sheetId="4" r:id="rId3"/>
  </sheets>
  <definedNames>
    <definedName name="_xlnm._FilterDatabase" localSheetId="2" hidden="1">Wensen!$A$1:$P$165</definedName>
    <definedName name="_xlnm.Print_Area" localSheetId="2">Wensen!$A$1:$I$165</definedName>
    <definedName name="_xlnm.Print_Titles" localSheetId="2">Wensen!$1:$1</definedName>
    <definedName name="TFRL_Functionaliteit">#REF!</definedName>
    <definedName name="TM_Methodiek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165" i="4" l="1"/>
  <c r="O165" i="4"/>
  <c r="N165" i="4"/>
  <c r="M165" i="4"/>
  <c r="P162" i="4"/>
  <c r="O162" i="4"/>
  <c r="N162" i="4"/>
  <c r="M162" i="4"/>
  <c r="P161" i="4"/>
  <c r="O161" i="4"/>
  <c r="N161" i="4"/>
  <c r="M161" i="4"/>
  <c r="P159" i="4"/>
  <c r="O159" i="4"/>
  <c r="N159" i="4"/>
  <c r="M159" i="4"/>
  <c r="P156" i="4"/>
  <c r="O156" i="4"/>
  <c r="N156" i="4"/>
  <c r="M156" i="4"/>
  <c r="P153" i="4"/>
  <c r="O153" i="4"/>
  <c r="N153" i="4"/>
  <c r="M153" i="4"/>
  <c r="P151" i="4"/>
  <c r="O151" i="4"/>
  <c r="N151" i="4"/>
  <c r="M151" i="4"/>
  <c r="P150" i="4"/>
  <c r="O150" i="4"/>
  <c r="N150" i="4"/>
  <c r="M150" i="4"/>
  <c r="P149" i="4"/>
  <c r="O149" i="4"/>
  <c r="N149" i="4"/>
  <c r="M149" i="4"/>
  <c r="P146" i="4"/>
  <c r="O146" i="4"/>
  <c r="N146" i="4"/>
  <c r="M146" i="4"/>
  <c r="P143" i="4"/>
  <c r="O143" i="4"/>
  <c r="N143" i="4"/>
  <c r="M143" i="4"/>
  <c r="P141" i="4"/>
  <c r="O141" i="4"/>
  <c r="N141" i="4"/>
  <c r="M141" i="4"/>
  <c r="P138" i="4"/>
  <c r="O138" i="4"/>
  <c r="N138" i="4"/>
  <c r="M138" i="4"/>
  <c r="P137" i="4"/>
  <c r="O137" i="4"/>
  <c r="N137" i="4"/>
  <c r="M137" i="4"/>
  <c r="P136" i="4"/>
  <c r="O136" i="4"/>
  <c r="N136" i="4"/>
  <c r="M136" i="4"/>
  <c r="P133" i="4"/>
  <c r="O133" i="4"/>
  <c r="N133" i="4"/>
  <c r="M133" i="4"/>
  <c r="P132" i="4"/>
  <c r="O132" i="4"/>
  <c r="N132" i="4"/>
  <c r="M132" i="4"/>
  <c r="P129" i="4"/>
  <c r="O129" i="4"/>
  <c r="N129" i="4"/>
  <c r="M129" i="4"/>
  <c r="P127" i="4"/>
  <c r="O127" i="4"/>
  <c r="N127" i="4"/>
  <c r="M127" i="4"/>
  <c r="P122" i="4"/>
  <c r="O122" i="4"/>
  <c r="N122" i="4"/>
  <c r="M122" i="4"/>
  <c r="P121" i="4"/>
  <c r="O121" i="4"/>
  <c r="N121" i="4"/>
  <c r="M121" i="4"/>
  <c r="P120" i="4"/>
  <c r="O120" i="4"/>
  <c r="N120" i="4"/>
  <c r="M120" i="4"/>
  <c r="P119" i="4"/>
  <c r="O119" i="4"/>
  <c r="N119" i="4"/>
  <c r="M119" i="4"/>
  <c r="P117" i="4"/>
  <c r="O117" i="4"/>
  <c r="N117" i="4"/>
  <c r="M117" i="4"/>
  <c r="P116" i="4"/>
  <c r="O116" i="4"/>
  <c r="N116" i="4"/>
  <c r="M116" i="4"/>
  <c r="P114" i="4"/>
  <c r="O114" i="4"/>
  <c r="N114" i="4"/>
  <c r="M114" i="4"/>
  <c r="P113" i="4"/>
  <c r="O113" i="4"/>
  <c r="N113" i="4"/>
  <c r="M113" i="4"/>
  <c r="P111" i="4"/>
  <c r="O111" i="4"/>
  <c r="N111" i="4"/>
  <c r="M111" i="4"/>
  <c r="P110" i="4"/>
  <c r="O110" i="4"/>
  <c r="N110" i="4"/>
  <c r="M110" i="4"/>
  <c r="P109" i="4"/>
  <c r="O109" i="4"/>
  <c r="N109" i="4"/>
  <c r="M109" i="4"/>
  <c r="P108" i="4"/>
  <c r="O108" i="4"/>
  <c r="N108" i="4"/>
  <c r="M108" i="4"/>
  <c r="P107" i="4"/>
  <c r="O107" i="4"/>
  <c r="N107" i="4"/>
  <c r="M107" i="4"/>
  <c r="P106" i="4"/>
  <c r="O106" i="4"/>
  <c r="N106" i="4"/>
  <c r="M106" i="4"/>
  <c r="P105" i="4"/>
  <c r="O105" i="4"/>
  <c r="N105" i="4"/>
  <c r="M105" i="4"/>
  <c r="P104" i="4"/>
  <c r="O104" i="4"/>
  <c r="N104" i="4"/>
  <c r="M104" i="4"/>
  <c r="P103" i="4"/>
  <c r="O103" i="4"/>
  <c r="N103" i="4"/>
  <c r="M103" i="4"/>
  <c r="P102" i="4"/>
  <c r="O102" i="4"/>
  <c r="N102" i="4"/>
  <c r="M102" i="4"/>
  <c r="P101" i="4"/>
  <c r="O101" i="4"/>
  <c r="N101" i="4"/>
  <c r="M101" i="4"/>
  <c r="P100" i="4"/>
  <c r="O100" i="4"/>
  <c r="N100" i="4"/>
  <c r="M100" i="4"/>
  <c r="P99" i="4"/>
  <c r="O99" i="4"/>
  <c r="N99" i="4"/>
  <c r="M99" i="4"/>
  <c r="P98" i="4"/>
  <c r="O98" i="4"/>
  <c r="N98" i="4"/>
  <c r="M98" i="4"/>
  <c r="P96" i="4"/>
  <c r="O96" i="4"/>
  <c r="N96" i="4"/>
  <c r="M96" i="4"/>
  <c r="P95" i="4"/>
  <c r="O95" i="4"/>
  <c r="N95" i="4"/>
  <c r="M95" i="4"/>
  <c r="P94" i="4"/>
  <c r="O94" i="4"/>
  <c r="N94" i="4"/>
  <c r="M94" i="4"/>
  <c r="P93" i="4"/>
  <c r="O93" i="4"/>
  <c r="N93" i="4"/>
  <c r="M93" i="4"/>
  <c r="P92" i="4"/>
  <c r="O92" i="4"/>
  <c r="N92" i="4"/>
  <c r="M92" i="4"/>
  <c r="P91" i="4"/>
  <c r="O91" i="4"/>
  <c r="N91" i="4"/>
  <c r="M91" i="4"/>
  <c r="P90" i="4"/>
  <c r="O90" i="4"/>
  <c r="N90" i="4"/>
  <c r="M90" i="4"/>
  <c r="P89" i="4"/>
  <c r="O89" i="4"/>
  <c r="N89" i="4"/>
  <c r="M89" i="4"/>
  <c r="P88" i="4"/>
  <c r="O88" i="4"/>
  <c r="N88" i="4"/>
  <c r="M88" i="4"/>
  <c r="P87" i="4"/>
  <c r="O87" i="4"/>
  <c r="N87" i="4"/>
  <c r="M87" i="4"/>
  <c r="P86" i="4"/>
  <c r="O86" i="4"/>
  <c r="N86" i="4"/>
  <c r="M86" i="4"/>
  <c r="P85" i="4"/>
  <c r="O85" i="4"/>
  <c r="N85" i="4"/>
  <c r="M85" i="4"/>
  <c r="P84" i="4"/>
  <c r="O84" i="4"/>
  <c r="N84" i="4"/>
  <c r="M84" i="4"/>
  <c r="P82" i="4"/>
  <c r="O82" i="4"/>
  <c r="N82" i="4"/>
  <c r="M82" i="4"/>
  <c r="P81" i="4"/>
  <c r="O81" i="4"/>
  <c r="N81" i="4"/>
  <c r="M81" i="4"/>
  <c r="P80" i="4"/>
  <c r="O80" i="4"/>
  <c r="N80" i="4"/>
  <c r="M80" i="4"/>
  <c r="P79" i="4"/>
  <c r="O79" i="4"/>
  <c r="N79" i="4"/>
  <c r="M79" i="4"/>
  <c r="P78" i="4"/>
  <c r="O78" i="4"/>
  <c r="N78" i="4"/>
  <c r="M78" i="4"/>
  <c r="P77" i="4"/>
  <c r="O77" i="4"/>
  <c r="N77" i="4"/>
  <c r="M77" i="4"/>
  <c r="P75" i="4"/>
  <c r="O75" i="4"/>
  <c r="N75" i="4"/>
  <c r="M75" i="4"/>
  <c r="P74" i="4"/>
  <c r="O74" i="4"/>
  <c r="N74" i="4"/>
  <c r="M74" i="4"/>
  <c r="P73" i="4"/>
  <c r="O73" i="4"/>
  <c r="N73" i="4"/>
  <c r="M73" i="4"/>
  <c r="P72" i="4"/>
  <c r="O72" i="4"/>
  <c r="N72" i="4"/>
  <c r="M72" i="4"/>
  <c r="P71" i="4"/>
  <c r="O71" i="4"/>
  <c r="N71" i="4"/>
  <c r="M71" i="4"/>
  <c r="P70" i="4"/>
  <c r="O70" i="4"/>
  <c r="N70" i="4"/>
  <c r="M70" i="4"/>
  <c r="P69" i="4"/>
  <c r="O69" i="4"/>
  <c r="N69" i="4"/>
  <c r="M69" i="4"/>
  <c r="P68" i="4"/>
  <c r="O68" i="4"/>
  <c r="N68" i="4"/>
  <c r="M68" i="4"/>
  <c r="P67" i="4"/>
  <c r="O67" i="4"/>
  <c r="N67" i="4"/>
  <c r="M67" i="4"/>
  <c r="P66" i="4"/>
  <c r="O66" i="4"/>
  <c r="N66" i="4"/>
  <c r="M66" i="4"/>
  <c r="P65" i="4"/>
  <c r="O65" i="4"/>
  <c r="N65" i="4"/>
  <c r="M65" i="4"/>
  <c r="P64" i="4"/>
  <c r="O64" i="4"/>
  <c r="N64" i="4"/>
  <c r="M64" i="4"/>
  <c r="P63" i="4"/>
  <c r="O63" i="4"/>
  <c r="N63" i="4"/>
  <c r="M63" i="4"/>
  <c r="P62" i="4"/>
  <c r="O62" i="4"/>
  <c r="N62" i="4"/>
  <c r="M62" i="4"/>
  <c r="P61" i="4"/>
  <c r="O61" i="4"/>
  <c r="N61" i="4"/>
  <c r="M61" i="4"/>
  <c r="P60" i="4"/>
  <c r="O60" i="4"/>
  <c r="N60" i="4"/>
  <c r="M60" i="4"/>
  <c r="P59" i="4"/>
  <c r="O59" i="4"/>
  <c r="N59" i="4"/>
  <c r="M59" i="4"/>
  <c r="P58" i="4"/>
  <c r="O58" i="4"/>
  <c r="N58" i="4"/>
  <c r="M58" i="4"/>
  <c r="P57" i="4"/>
  <c r="O57" i="4"/>
  <c r="N57" i="4"/>
  <c r="M57" i="4"/>
  <c r="P56" i="4"/>
  <c r="O56" i="4"/>
  <c r="N56" i="4"/>
  <c r="M56" i="4"/>
  <c r="P55" i="4"/>
  <c r="O55" i="4"/>
  <c r="N55" i="4"/>
  <c r="M55" i="4"/>
  <c r="P54" i="4"/>
  <c r="O54" i="4"/>
  <c r="N54" i="4"/>
  <c r="M54" i="4"/>
  <c r="P53" i="4"/>
  <c r="O53" i="4"/>
  <c r="N53" i="4"/>
  <c r="M53" i="4"/>
  <c r="P52" i="4"/>
  <c r="O52" i="4"/>
  <c r="N52" i="4"/>
  <c r="M52" i="4"/>
  <c r="P51" i="4"/>
  <c r="O51" i="4"/>
  <c r="N51" i="4"/>
  <c r="M51" i="4"/>
  <c r="P50" i="4"/>
  <c r="O50" i="4"/>
  <c r="N50" i="4"/>
  <c r="M50" i="4"/>
  <c r="P49" i="4"/>
  <c r="O49" i="4"/>
  <c r="N49" i="4"/>
  <c r="M49" i="4"/>
  <c r="P48" i="4"/>
  <c r="O48" i="4"/>
  <c r="N48" i="4"/>
  <c r="M48" i="4"/>
  <c r="P47" i="4"/>
  <c r="O47" i="4"/>
  <c r="N47" i="4"/>
  <c r="M47" i="4"/>
  <c r="P46" i="4"/>
  <c r="O46" i="4"/>
  <c r="N46" i="4"/>
  <c r="M46" i="4"/>
  <c r="P45" i="4"/>
  <c r="O45" i="4"/>
  <c r="N45" i="4"/>
  <c r="M45" i="4"/>
  <c r="P44" i="4"/>
  <c r="O44" i="4"/>
  <c r="N44" i="4"/>
  <c r="M44" i="4"/>
  <c r="P43" i="4"/>
  <c r="O43" i="4"/>
  <c r="N43" i="4"/>
  <c r="M43" i="4"/>
  <c r="P42" i="4"/>
  <c r="O42" i="4"/>
  <c r="N42" i="4"/>
  <c r="M42" i="4"/>
  <c r="P41" i="4"/>
  <c r="O41" i="4"/>
  <c r="N41" i="4"/>
  <c r="M41" i="4"/>
  <c r="P40" i="4"/>
  <c r="O40" i="4"/>
  <c r="N40" i="4"/>
  <c r="M40" i="4"/>
  <c r="P39" i="4"/>
  <c r="O39" i="4"/>
  <c r="N39" i="4"/>
  <c r="M39" i="4"/>
  <c r="P38" i="4"/>
  <c r="O38" i="4"/>
  <c r="N38" i="4"/>
  <c r="M38" i="4"/>
  <c r="P37" i="4"/>
  <c r="O37" i="4"/>
  <c r="N37" i="4"/>
  <c r="M37" i="4"/>
  <c r="P36" i="4"/>
  <c r="O36" i="4"/>
  <c r="N36" i="4"/>
  <c r="M36" i="4"/>
  <c r="P35" i="4"/>
  <c r="O35" i="4"/>
  <c r="N35" i="4"/>
  <c r="M35" i="4"/>
  <c r="P34" i="4"/>
  <c r="O34" i="4"/>
  <c r="N34" i="4"/>
  <c r="M34" i="4"/>
  <c r="P33" i="4"/>
  <c r="O33" i="4"/>
  <c r="N33" i="4"/>
  <c r="M33" i="4"/>
  <c r="P32" i="4"/>
  <c r="O32" i="4"/>
  <c r="N32" i="4"/>
  <c r="M32" i="4"/>
  <c r="P31" i="4"/>
  <c r="O31" i="4"/>
  <c r="N31" i="4"/>
  <c r="M31" i="4"/>
  <c r="P30" i="4"/>
  <c r="O30" i="4"/>
  <c r="N30" i="4"/>
  <c r="M30" i="4"/>
  <c r="P29" i="4"/>
  <c r="O29" i="4"/>
  <c r="N29" i="4"/>
  <c r="M29" i="4"/>
  <c r="P28" i="4"/>
  <c r="O28" i="4"/>
  <c r="N28" i="4"/>
  <c r="M28" i="4"/>
  <c r="P27" i="4"/>
  <c r="O27" i="4"/>
  <c r="N27" i="4"/>
  <c r="M27" i="4"/>
  <c r="P26" i="4"/>
  <c r="O26" i="4"/>
  <c r="N26" i="4"/>
  <c r="M26" i="4"/>
  <c r="P25" i="4"/>
  <c r="O25" i="4"/>
  <c r="N25" i="4"/>
  <c r="M25" i="4"/>
  <c r="P24" i="4"/>
  <c r="O24" i="4"/>
  <c r="N24" i="4"/>
  <c r="M24" i="4"/>
  <c r="P23" i="4"/>
  <c r="O23" i="4"/>
  <c r="N23" i="4"/>
  <c r="M23" i="4"/>
  <c r="P22" i="4"/>
  <c r="O22" i="4"/>
  <c r="N22" i="4"/>
  <c r="M22" i="4"/>
  <c r="P21" i="4"/>
  <c r="O21" i="4"/>
  <c r="N21" i="4"/>
  <c r="M21" i="4"/>
  <c r="P20" i="4"/>
  <c r="O20" i="4"/>
  <c r="N20" i="4"/>
  <c r="M20" i="4"/>
  <c r="P19" i="4"/>
  <c r="O19" i="4"/>
  <c r="N19" i="4"/>
  <c r="M19" i="4"/>
  <c r="P18" i="4"/>
  <c r="O18" i="4"/>
  <c r="N18" i="4"/>
  <c r="M18" i="4"/>
  <c r="P17" i="4"/>
  <c r="O17" i="4"/>
  <c r="N17" i="4"/>
  <c r="M17" i="4"/>
  <c r="P16" i="4"/>
  <c r="O16" i="4"/>
  <c r="N16" i="4"/>
  <c r="M16" i="4"/>
  <c r="P15" i="4"/>
  <c r="O15" i="4"/>
  <c r="N15" i="4"/>
  <c r="M15" i="4"/>
  <c r="P14" i="4"/>
  <c r="O14" i="4"/>
  <c r="N14" i="4"/>
  <c r="M14" i="4"/>
  <c r="P13" i="4"/>
  <c r="O13" i="4"/>
  <c r="N13" i="4"/>
  <c r="M13" i="4"/>
  <c r="P12" i="4"/>
  <c r="O12" i="4"/>
  <c r="N12" i="4"/>
  <c r="M12" i="4"/>
  <c r="P10" i="4"/>
  <c r="O10" i="4"/>
  <c r="N10" i="4"/>
  <c r="M10" i="4"/>
  <c r="P8" i="4"/>
  <c r="O8" i="4"/>
  <c r="N8" i="4"/>
  <c r="M8" i="4"/>
  <c r="P7" i="4"/>
  <c r="O7" i="4"/>
  <c r="N7" i="4"/>
  <c r="M7" i="4"/>
  <c r="P6" i="4"/>
  <c r="O6" i="4"/>
  <c r="N6" i="4"/>
  <c r="M6" i="4"/>
  <c r="P5" i="4"/>
  <c r="O5" i="4"/>
  <c r="N5" i="4"/>
  <c r="M5" i="4"/>
  <c r="P3" i="4"/>
  <c r="O3" i="4"/>
  <c r="N3" i="4"/>
  <c r="M3" i="4"/>
  <c r="P125" i="4"/>
  <c r="O125" i="4"/>
  <c r="N125" i="4"/>
  <c r="M125" i="4"/>
  <c r="P166" i="4" l="1"/>
  <c r="K166" i="4"/>
  <c r="P167" i="4" l="1"/>
  <c r="A12" i="9"/>
  <c r="A11" i="9"/>
  <c r="A10" i="9"/>
  <c r="A9" i="9"/>
  <c r="E7" i="10" l="1"/>
  <c r="B12" i="9"/>
  <c r="B11" i="9"/>
  <c r="B10" i="9"/>
  <c r="B9" i="9"/>
</calcChain>
</file>

<file path=xl/sharedStrings.xml><?xml version="1.0" encoding="utf-8"?>
<sst xmlns="http://schemas.openxmlformats.org/spreadsheetml/2006/main" count="814" uniqueCount="439">
  <si>
    <t>Toelichting wensen</t>
  </si>
  <si>
    <t>De factoren zijn opgenomen in onderstaand overzicht:</t>
  </si>
  <si>
    <t>Fase</t>
  </si>
  <si>
    <t>Factor</t>
  </si>
  <si>
    <t>Doorontwikkeld</t>
  </si>
  <si>
    <t>Jong volwassen</t>
  </si>
  <si>
    <t>Bereid te ontwikkelen</t>
  </si>
  <si>
    <t xml:space="preserve">NB: Alle kosten die de inschrijver dient te maken om de aangeboden invulling aan de wensen te realiseren dienen verrekend te zijn in zijn prijsaanbieding. Met andere woorden er kunnen geen andere / additionele kosten in rekening gebracht worden voor het realiseren van de wensen, dan de kosten die zijn vermeld in de prijsopgave. </t>
  </si>
  <si>
    <t>Omschrijving</t>
  </si>
  <si>
    <t>Verwerken als</t>
  </si>
  <si>
    <t>Tonen tijdens</t>
  </si>
  <si>
    <t>Volledig uitgewerkt en in de praktijk ervaren de gebruikers dat het naar tevredenheid in gebruik is.</t>
  </si>
  <si>
    <t>Eis</t>
  </si>
  <si>
    <t>Concept uitgewerkt, waarbij de eerste positieve ervaringen van gebruikers beschikbaar zijn. De stap naar doorontwikkeld vindt binnen een half jaar plaats.</t>
  </si>
  <si>
    <t>Eis bij implementatie</t>
  </si>
  <si>
    <t>Nog geen ervaring op dit deel en ook niet bekend of dit wordt ontwikkeld.</t>
  </si>
  <si>
    <t>Wens</t>
  </si>
  <si>
    <t>Maak uw keuze</t>
  </si>
  <si>
    <t>Maak een keuze in de kolom 'Antwoord fase'</t>
  </si>
  <si>
    <t>Naam</t>
  </si>
  <si>
    <t>Basisfunctionaliteit</t>
  </si>
  <si>
    <t>Analyse</t>
  </si>
  <si>
    <t>Plannen en begroten</t>
  </si>
  <si>
    <t>Hoofdgroep</t>
  </si>
  <si>
    <t>Groep</t>
  </si>
  <si>
    <t>Antwoord fase (maak een keuze)</t>
  </si>
  <si>
    <t>In aanbesteding als (wordt ingevuld o.b.v. antwoord fase)</t>
  </si>
  <si>
    <t>Verificatie (wordt ingevuld o.b.v. antwoord fase)</t>
  </si>
  <si>
    <t>Behaalde punten</t>
  </si>
  <si>
    <t>Aantal behaalde punten:</t>
  </si>
  <si>
    <t>Inschrijver</t>
  </si>
  <si>
    <t>Functie</t>
  </si>
  <si>
    <t>Onderneming</t>
  </si>
  <si>
    <t>Handtekening</t>
  </si>
  <si>
    <t>Plaats en datum</t>
  </si>
  <si>
    <t>Punten wens</t>
  </si>
  <si>
    <t>Wens bij implementatie</t>
  </si>
  <si>
    <t>Type wens</t>
  </si>
  <si>
    <t>n.v.t.</t>
  </si>
  <si>
    <t>In  het bestand kunt u een keuze maken uit de waarden zoals deze zijn opgenomen in tabblad keuzemogelijkheden.</t>
  </si>
  <si>
    <t>Tijdens het invullen van de fase wordt automatisch de tekst in kolom K, L en M ingevuld, waaruit blijkt hoe dit op basis van uw antwoord mogelijk wordt opgenomen in het aanbestedingsdocument.</t>
  </si>
  <si>
    <t>Afhankelijk van de keuze wordt een factor toegekend, waardoor ‘Doorontwikkeld’ meer punten oplevert als ‘Bereid te ontwikkelen’. Het aantal punten verschijnt in kolom N.</t>
  </si>
  <si>
    <t>Niet bereid te ontwikkelen</t>
  </si>
  <si>
    <t>Mochten er verschillen zijn tussen het aanbestedingsdocument en de bijlage, geldt de inhoud in het aanbestedingsdocument/leidraad.</t>
  </si>
  <si>
    <t>Gelieve het formulier in te vullen. Het formulier geeft met een rode kleur aan dat u nog geen keuze heeft gemaakt. Afhankelijk van de keuze  worden de punten automatisch berekend en kleurt de regel conform tabblad keuzemogelijkheden.</t>
  </si>
  <si>
    <t>Fasering</t>
  </si>
  <si>
    <t>Te behalen punten:</t>
  </si>
  <si>
    <t>Tonen tijdens demonstratie, verificatie en oplevering. Aantoonbaar dat gebruikers het naar tevredenheid ervaren.</t>
  </si>
  <si>
    <t>Tijdens verificatie stappen aantonen, waaruit blijkt dat het binnen een half jaar is doorontwikkeld. Van het concept aantonen dat eerste positieve ervaringen van gebruikers aanwezig zijn.</t>
  </si>
  <si>
    <t xml:space="preserve"> Bij verificatie stappen aantonen, waaruit blijkt  dat het in ontwikkeling is en bij oplevering conform de planning van implementatie volledig is doorontwikkeld.</t>
  </si>
  <si>
    <t>De wens is bij implementatie volledig beschikbaar binnen de standaard software.</t>
  </si>
  <si>
    <t>Kan en hoeft tijdens de volgende fasen niet te worden aangetoond dat het operationeel is.</t>
  </si>
  <si>
    <t>14</t>
  </si>
  <si>
    <t>01</t>
  </si>
  <si>
    <t>06</t>
  </si>
  <si>
    <t>04</t>
  </si>
  <si>
    <t>IMPF3</t>
  </si>
  <si>
    <t>08</t>
  </si>
  <si>
    <t>10</t>
  </si>
  <si>
    <t>12</t>
  </si>
  <si>
    <t>02</t>
  </si>
  <si>
    <t>11</t>
  </si>
  <si>
    <t>13</t>
  </si>
  <si>
    <t>03</t>
  </si>
  <si>
    <t>09</t>
  </si>
  <si>
    <t>Kwalitatieve gegevens (inspecteren)</t>
  </si>
  <si>
    <t>Informatievoorziening</t>
  </si>
  <si>
    <t>Verkeerstellingen</t>
  </si>
  <si>
    <t>Raadplegen</t>
  </si>
  <si>
    <t>Visualiseren gegevens</t>
  </si>
  <si>
    <t>34</t>
  </si>
  <si>
    <t>Inspecteren Riolering (pompen en gemalen)</t>
  </si>
  <si>
    <t>Opbouwen eigen kengetallen</t>
  </si>
  <si>
    <t>Beleid en beheer</t>
  </si>
  <si>
    <t>Onderhoudsplan</t>
  </si>
  <si>
    <t>Uitvoeringsplan</t>
  </si>
  <si>
    <t>Nr.</t>
  </si>
  <si>
    <t>ID</t>
  </si>
  <si>
    <t>Maatregelen uit SSW (Systeemoverzicht Stedelijk Water (voorheen BRP) verwerken in beheersysteem</t>
  </si>
  <si>
    <t>Visualisatie buffer rond één of meer objecten o.b.v. één of meerdere attributen</t>
  </si>
  <si>
    <t>Budgetten op te nemen in BOR-beheersysteem</t>
  </si>
  <si>
    <t>Maatvoering huisaansluitingen grafisch genereren.</t>
  </si>
  <si>
    <t>Opstellen eigen databank met kengetallen conform GWSW-Kentallen.</t>
  </si>
  <si>
    <t>Punten toegekend</t>
  </si>
  <si>
    <t>Wens is komen te vervallen, maar punten worden toegekend.</t>
  </si>
  <si>
    <t>IMPF11</t>
  </si>
  <si>
    <t>IMPF12</t>
  </si>
  <si>
    <t>M199</t>
  </si>
  <si>
    <t>Beschikbaarheid van de informatie van verkeerstellingen conform de landelijke standaard NDW.</t>
  </si>
  <si>
    <t>M582</t>
  </si>
  <si>
    <t>Met behulp van het BOR-beheersysteem inzichtelijk maken welke panden zijn afgekoppeld van regenwater in verband met benodigde capaciteit van het riool.</t>
  </si>
  <si>
    <t>M507</t>
  </si>
  <si>
    <t>Het is mogelijk om visueel van één of meerdere objecten visueel een buffer rond het object op de kaart te tonen. Bijvoorbeeld de kroonprojectie van een boom op basis van soort en hoogte.</t>
  </si>
  <si>
    <t>M531</t>
  </si>
  <si>
    <t>De maatvoering van huisaansluitingen dient grafisch gegenereerd/gepresenteerd te worden o.b.v. ingetekende huisaansluitingen.</t>
  </si>
  <si>
    <t>M169</t>
  </si>
  <si>
    <t>M567</t>
  </si>
  <si>
    <t>GWSW-Kentallen is nu opgenomen in release 1.6.1 van GWSW basis.</t>
  </si>
  <si>
    <t>M229</t>
  </si>
  <si>
    <t>De maatregelen die voortkomen uit het SSW (Systeemoverzicht Stedelijk Water (voorheen BRP) worden in het beheersysteem verwerkt.</t>
  </si>
  <si>
    <t>M530</t>
  </si>
  <si>
    <t>Portaal</t>
  </si>
  <si>
    <t>26</t>
  </si>
  <si>
    <t>M263</t>
  </si>
  <si>
    <t>Riox gebruiken voor registratie aansluitleidingen en verwerking rioolaansluitingen</t>
  </si>
  <si>
    <t>Software om de rioolaansluitleidingen efficiënt te digitaliseren en het resultaat geautomatiseerd overnemen in de BOR-software.</t>
  </si>
  <si>
    <t>Met het beheersysteem is het mogelijk om voor alle vakdisciplines een basisplanning (onbeperkt budget) te maken en een budgetplanning (beperkt budget). Hierbij moet het mogelijk zijn om de diverse disciplines een afwijkende prioriteit of budget te geven.`</t>
  </si>
  <si>
    <t xml:space="preserve">Administratief en grafisch inzichtelijk welke panden zijn afgekoppeld van het riool, in verband met benodigde capaciteit riool. </t>
  </si>
  <si>
    <t>Inspectieresultaten uit Xylem raadplegen vanuit BOR-beheersysteem</t>
  </si>
  <si>
    <t>Inspectieresultaten uit XDM van Xylem raadplegen vanuit BOR-beheersysteem. XDM wordt gebruikt voor het beheer van gemalen.</t>
  </si>
  <si>
    <t>Webservices/ondergronden</t>
  </si>
  <si>
    <t>M649</t>
  </si>
  <si>
    <t>Referentiekaart WIBON via webservice</t>
  </si>
  <si>
    <t>Gegevens uit de WIBON o.b.v. een webservice beschikbaar maken in het BOR-beheersysteem.</t>
  </si>
  <si>
    <t>Verkeerstellingen uit ander bron gebruiken (conform standaard normen van Nationaal Dataportaal Wegverkeer (NDW)).</t>
  </si>
  <si>
    <t>B. Bedrijfszekerheid</t>
  </si>
  <si>
    <t>B.04</t>
  </si>
  <si>
    <t>FAIR principes.</t>
  </si>
  <si>
    <t>Het BOR-beheersysteem werkt volgens de FAIR-principes (Findable (vindbaar); Accessible (toegankelijk); Interoparable (uitwisselbaaar); Reusable (herbruikbaar). In dit project dienen deze als richtlijn om de data geschikt te maken voor hergebruik onder duidelijk beschreven condities. Een uitwerking is opgenomen in bijlage U. Uitwerking FAIR principes</t>
  </si>
  <si>
    <t>C. Informatiebeveiliging</t>
  </si>
  <si>
    <t>C.05.03</t>
  </si>
  <si>
    <t>Het toevoegen van (incidentele) gebruikers zoals externe inspecteurs kan zonder gecentreerd authenticatiemiddel, maar wel conform de richtlijnen van de authenticatie.</t>
  </si>
  <si>
    <t>(leeg)</t>
  </si>
  <si>
    <t>C.05.06</t>
  </si>
  <si>
    <t>Het account van een gebruiker die een door de opdrachtgever zelf in te stellen periode niet heeft ingelogd, wordt automatisch bevroren.</t>
  </si>
  <si>
    <t>C.06.02</t>
  </si>
  <si>
    <t>Bij het opslaan van wachtwoorden dienen hashing en salting te worden gebruikt.</t>
  </si>
  <si>
    <t>C.07.04</t>
  </si>
  <si>
    <t>De instellingen van een gebruiker t.a.v. autorisatie kunnen naar een andere gebruiker gekopieerd worden. Dit zonder de inhoud handmatig over te nemen.</t>
  </si>
  <si>
    <t>D. Privacy</t>
  </si>
  <si>
    <t>D.03</t>
  </si>
  <si>
    <t>Updates zijn uiterlijk een (1) maand voor inwerking treding van nieuwe Europese en rijks wet- en regelgeving beschikbaar.</t>
  </si>
  <si>
    <t>E. Scope</t>
  </si>
  <si>
    <t>E.01.13</t>
  </si>
  <si>
    <t>Minimale datasets conform IMBOR.</t>
  </si>
  <si>
    <t>In het BOR-beheersysteem is het mogelijk om conform de in gebruik zijnde versie van IMBOR met minimale datasets te werken. Dit betekent dat in het BOR-beheersysteem op basis van de minimale datasets een deel van het IMBOR-model gebruikt kan worden.</t>
  </si>
  <si>
    <t>E.02.03</t>
  </si>
  <si>
    <t>Maatlijnen moeten toegevoegd kunnen worden en kunnen worden voorzien van maatvoering. De maatvoering en de maatlijnen moeten opgeslagen en afgedrukt kunnen worden.</t>
  </si>
  <si>
    <t>E.02.07</t>
  </si>
  <si>
    <t>Het kopiëren van objecten inclusief alle attributen en dynamische gegevens zoals maatregelen, onderhoudsplan, uitgevoerd werk) moet mogelijk zijn.</t>
  </si>
  <si>
    <t>E.02.18</t>
  </si>
  <si>
    <t>Aangeven wanneer en wat wel/niet accorderen.</t>
  </si>
  <si>
    <t>De gebruiker kan voor aanvang van werkzaamheden (zelf of extern) aangeven of de gegevens met of zonder accordering in het BOR-beheersysteem worden verwerkt en/of doorgevoerd. Na het uitvoeren van mutaties, zoals objectgegevens of opnamen kwalitatieve gegevens, kan de gebruiker zelfstandig de accordatie doornemen en eenvoudig wel/niet verwerken.</t>
  </si>
  <si>
    <t>E.03.03</t>
  </si>
  <si>
    <t>Mapping IMBOR-IMGeo leidend.</t>
  </si>
  <si>
    <t>De uitwisseling met de geo-voorziening is voor alle IMBOR-objecten mogelijk. De mapping van IMBOR-IMGeo is hierbij leidend. Het gebruik van de lijsten met aanvullende elementen (bor-type, bor-functie en bor-fysiekvoorkomen) van het verplichte en niet verplichte deel is hierbij verplicht.</t>
  </si>
  <si>
    <t>E.03.07</t>
  </si>
  <si>
    <t>Het BOR-beheersysteem beschikt over mutatie-afhandeling van bovengrondse en ondergrondse objecten tussen de beheeromgeving en de geo-omgeving conform het StUF-Geo IMGeo berichtenverkeer (horizontaal berichtenverkeer).</t>
  </si>
  <si>
    <t>Wens bij Implementatie</t>
  </si>
  <si>
    <t>E.03.08</t>
  </si>
  <si>
    <t>Het BOR-beheersysteem beschikt over mutatie-afhandeling van ondergrondse objecten tussen de beheeromgeving en de geo-omgeving door uitwisseling via een API.</t>
  </si>
  <si>
    <t>E.08.02</t>
  </si>
  <si>
    <t>Deficodes voor RAW-bestek.</t>
  </si>
  <si>
    <t>Het BOR-beheersysteem kan grafisch en admininstratieve gegevens digitaal beschikbaar stellen aan een werkvoorbereider incl. deficodes voor een RAW-bestek, zodat deze de gegevens geïmporteerd kunnen worden voor het opstellen van een RAW-bestek.</t>
  </si>
  <si>
    <t>E.11.04</t>
  </si>
  <si>
    <t>Gebruikers kunnen geautoriseerd worden voor één en meerdere geografische gebieden.</t>
  </si>
  <si>
    <t>E.11.11</t>
  </si>
  <si>
    <t>Een gebruiker kan binnen het rechtenbeheer in meerdere rollen zitten, zonder meerdere malen als gebruiker te worden toegevoegd.</t>
  </si>
  <si>
    <t>E.12.03</t>
  </si>
  <si>
    <t>De gebruiker moet objecten grafisch kunnen samenvoegen en bepalen welke gegevens van welk object worden behouden.</t>
  </si>
  <si>
    <t>E.12.05</t>
  </si>
  <si>
    <t>De gebruiker moet objecten grafisch kunnen splitsen.</t>
  </si>
  <si>
    <t>E.13.01</t>
  </si>
  <si>
    <t>In de zoekfunctie is zoekwoordherkenning aanwezig.</t>
  </si>
  <si>
    <t>E.13.03</t>
  </si>
  <si>
    <t>Zoeken op alle voorkomende waarden.</t>
  </si>
  <si>
    <t>Binnen het gehele BOR-beheersysteem moet het mogelijk zijn te zoeken op alle voorkomende gegevens in het BOR-beheersysteem (objectgegevens, kwalitatieve gegevens, beheergegevens en gegevens uitgevoerde werkzaamheden) Dit betekent dat op alle plekken in het BOR-beheersysteem waar een zoekfunctie aanwezig is, alle mogelijke zoekvoorwaarden / keuzemogelijkheden gelijk zijn.</t>
  </si>
  <si>
    <t>E.14.03</t>
  </si>
  <si>
    <t>Annotatie per gebruiker per object verschillend.</t>
  </si>
  <si>
    <t>Met het BOR-beheersysteem is het mogelijk om bij alle assets zelf te bepalen welke assetinformatie (objectgegevens, kwalitatieve gegevens, beheergegevens, uitgevoerd werk en de informatievoorziening) als label (annotatie) bij een object wordt getoond. Alle gegevens in het BOR-beheersysteem zijn hiervoor beschikbaar. Verschillende gebruikers kunnen bij dezelfde objecten toch verschillende labels gebruiken.</t>
  </si>
  <si>
    <t>E.14.16</t>
  </si>
  <si>
    <t>Dashboards zelfstandig maken</t>
  </si>
  <si>
    <t>De opdrachtgever kan zelfstandig dashboards realiseren, waarbij zelf te bepalen gegevens opgenomen kunnen worden. De afhankelijkheid tussen de gegevens is beschikbaar en door voor één van de onderdelen te kiezen wordt de afhankelijke informatie getoond. Er kan gebruik gemaakt worden van alle informatie die voorkomt in het BOR-beheersysteem. Het betreft grafische (kaart) en administratieve gegevens. In de weergave kan binnen het BOR-beheersysteem ook gebruik gemaakt worden van grafieken.</t>
  </si>
  <si>
    <t>E.14.21</t>
  </si>
  <si>
    <t>Met het BOR-beheersysteem is het mogelijk om inzichtelijk te maken hoeveel verhard oppervlak (verharding) en daken op de leiding terecht komen.</t>
  </si>
  <si>
    <t>E.16.03</t>
  </si>
  <si>
    <t>Met het BOR-beheersysteem is het mogelijk om zonder installatie van een losse pdf-printer overzichten te printen.</t>
  </si>
  <si>
    <t>E.16.04</t>
  </si>
  <si>
    <t>Het in batch printen van meerdere kaarten of kaartbeelden is mogelijk.</t>
  </si>
  <si>
    <t>E.16.05</t>
  </si>
  <si>
    <t>Inhoud afdruk zelf bepalen.</t>
  </si>
  <si>
    <t>Het in batch kunnen printen van een reeks van objecten en gegevens. De inhoud van de print is door de organisatie. Zelf te bepalen. Het BOR-beheersysteem vervaardigd per object/ingestelde groep gegevens een tot op het object ingezoomde kaart met bijbehorende gegevens. De ingestelde  gegevens worden per pagina of zoals ingesteld afgedrukt.</t>
  </si>
  <si>
    <t>E.16.06</t>
  </si>
  <si>
    <t>Bij het afdrukvoorbeeld kan ook nog de schaal gewijzigd worden.</t>
  </si>
  <si>
    <t>E.16.07</t>
  </si>
  <si>
    <t>Bij het afdrukvoorbeeld kan ook nog de kaart verschoven worden.</t>
  </si>
  <si>
    <t>E.16.08</t>
  </si>
  <si>
    <t>Tijdens het afdrukken kan een korte notitie in of bij de tekeningen worden gemaakt, voordat deze analoog of digitaal wordt afgedrukt.</t>
  </si>
  <si>
    <t>E.16.11</t>
  </si>
  <si>
    <t>Afdrukken leesbaar borden.</t>
  </si>
  <si>
    <t>Op het scherm of op een af te drukken kaart moeten de borden (zoals APV-bord en verkeersbord)  zichtbaar en leesbaar zijn, zodat e.e.a. ook gebruikt kan worden als presentatiemiddel of om het werken buiten te vergemakkelijken.
Als er meerdere assets op één locaties staan dienen deze geclusterd en leesbaar getoond te worden.</t>
  </si>
  <si>
    <t>E.16.12</t>
  </si>
  <si>
    <t>Gelaagde pdf.</t>
  </si>
  <si>
    <t>Met het BOR-beheersysteem dient het mogelijk te zijn om een gelaagde pdf te vervaardigen, waarin de informatie in lagen wordt opgeslagen en door gebruikers van een pdf-bestand zonder extra software kan gebruiken. Dit mag onderdeel zijn van het BOR-beheersysteem of van geïntegreerde externe software. De kosten voor eventuele externe software dient de opdrachtnemer mee te nemen in zijn aanbieding.
Voor het raadplegen heeft iedereen een licentie van Acrobat-reader.</t>
  </si>
  <si>
    <t>E.16.14</t>
  </si>
  <si>
    <t>Kaarten per vakdiscipline in te stellen.</t>
  </si>
  <si>
    <t>Binnen het BOR-beheersysteem zijn door de functioneel beheerder zelfstandig meerdere standaard kaarten per vakdiscipline voor af te drukken in te stellen. Daarin zijn minimaal beschikbaar: een kader, stempel, legenda, titel, schaalbalk en noordpijl.</t>
  </si>
  <si>
    <t>E.17.04</t>
  </si>
  <si>
    <t>In het BOR-beheersysteem kan tijdens het toevoegen van een bijlage worden aangegeven dat deze gecomprimeerd moet worden en dat het bestand (indien mogelijk) wordt gecomprimeerd.</t>
  </si>
  <si>
    <t>E.17.05</t>
  </si>
  <si>
    <t>Repeterende dynamische gegevens in bulk.</t>
  </si>
  <si>
    <t>Repeterende werkzaamheden voor dynamische gegevens kunnen in 'bulk' processen worden uitgevoerd. (Voorbeeld: meerdere assets gelijktijdig voorzien van inspectieresultaten (afhankelijk van type inspectie of dit wenselijk is), het in bulk aangeven van maatregelen.).</t>
  </si>
  <si>
    <t>E.19.01</t>
  </si>
  <si>
    <t>De gebruiker (afhankelijk van de rechten) moet handmatig en op basis van scripts gegevens kunnen im- en exporteren. In de praktijk zal dit voornamelijk plaats gaan vinden door de functioneel beheerder.</t>
  </si>
  <si>
    <t>E.19.03</t>
  </si>
  <si>
    <t>Im- en export van object en inspectiegegevens.</t>
  </si>
  <si>
    <t>Im- en exporteren van object- en inspectiegegevens moet mogelijk zijn. Daarbij wordt automatisch een tijdsindicatie gegeven en een logging gemaakt. In de logging staan tenminste het aantal en soort objecten, attributen, domeinwaarden, fouten (mislukkingen), aard van de fouten en de start- en eindtijd.</t>
  </si>
  <si>
    <t>E.19.04</t>
  </si>
  <si>
    <t>Hergebruik van instellingen (mapping) voor het importeren en exporteren van gegevens moet mogelijk zijn.</t>
  </si>
  <si>
    <t>E.19.08</t>
  </si>
  <si>
    <t>Exports voor hydraulische berekeningen.</t>
  </si>
  <si>
    <t>Het is mogelijk om met het BOR-beheersysteem een export vanuit het systeem te maken voor het hydraulisch doorrekenen  met programma's als SOBEK, 3Di, D-Hydro, InfoWorks ICM, Mike Flood (DHI).
Hydraulisch rekenbestandexport mogelijk in: SUFHYD, Mouse, Cyclone, RAS GIS, EPA SWMM, CSV voor Infoworks en Turtle.</t>
  </si>
  <si>
    <t>E.20.02</t>
  </si>
  <si>
    <t>Historie opbouw domeinwaarden.</t>
  </si>
  <si>
    <t>Van mutaties aan keuzelijsten en domeinwaarden vindt een historie-opbouw plaats. Deze historie is standaard (tijdens het dagelijks gebruik) niet zichtbaar bij het gebruik van de keuzelijsten. Denk dan aan het niet zichtbaar zijn in de keuzelijsten bij invoer, selectie, filters en zoeken. Het wel of niet zichtbaar zijn van een waarde in de keuzelijst, kan door de opdrachtgever zelfstandig (zonder tussenkomst opdrachtnemer) aan en uitgezet worden.</t>
  </si>
  <si>
    <t>E.20.04</t>
  </si>
  <si>
    <t>Het is mogelijk om inzichtelijk te hebben welke mutaties binnen een zelf te bepalen tijdsbestek bij de objectgegevens zijn uitgevoerd.</t>
  </si>
  <si>
    <t>E.20.06</t>
  </si>
  <si>
    <t>Opgevraagde historische gegevens moeten in een aparte opmaak te onderscheiden zijn van de overige gegevens.</t>
  </si>
  <si>
    <t>E.20.07</t>
  </si>
  <si>
    <t>De opdrachtgever kan zelfstandig (zonder ondersteuning opdrachtnemer) met het BOR-beheersysteem op basis van historische gegevens trendanalyse(s) maken.</t>
  </si>
  <si>
    <t>E.20.09</t>
  </si>
  <si>
    <t>Historie in formulier en lijstoverzicht opvraagbaar.</t>
  </si>
  <si>
    <t>Het moet mogelijk zijn om historiegegevens van verwijderde objecten (bijvoorbeeld mutaties van attributen) in formulier en lijstoverzicht te kunnen opvragen. De historie bevindt zich binnen het BOR-beheersysteem. Het is niet toegestaan om historie door een back-up terug te zetten. De basis is dat de gegevens door de organisatie zelfstandig en eenvoudig toegankelijk zijn.</t>
  </si>
  <si>
    <t>E.20.10</t>
  </si>
  <si>
    <t>Met het BOR-beheersysteem kan de historie grafisch (kaart) en administratief getoond worden. De gegevens geven de situatie van dat moment weer.</t>
  </si>
  <si>
    <t>E.20.11</t>
  </si>
  <si>
    <t>Het is mogelijk om bij een object de geometrie te verwijderen en deze op een later tijdstip weer zelfstandig eenvoudig toe te voegen. Daarbij dient wel historie-opbouw plaats te vinden.</t>
  </si>
  <si>
    <t>E.21.02</t>
  </si>
  <si>
    <t>Raadplegen, muteren en inspecteren (grafisch en administratief) in het veld via een mobiel apparaat met en zonder internetverbinding in het BOR-beheersysteem is mogelijk.</t>
  </si>
  <si>
    <t>E.23.01</t>
  </si>
  <si>
    <t>In het BOR-beheersysteem moeten minimaal de GIS-functies beschikbaar zijn conform bijlage T. Overzicht GIS functies</t>
  </si>
  <si>
    <t>E.23.02</t>
  </si>
  <si>
    <t>Het moet mogelijk zijn om met het BOR-beheersysteem risicoanalyses uit te kunnen voeren. Daarbij kan gebruik gemaakt worden van alle voorkomende waarden in het BOR-beheersysteem.</t>
  </si>
  <si>
    <t>E.23.03</t>
  </si>
  <si>
    <t>Met het BOR-beheersysteem kunnen energieberekeningen uitgevoerd worden.</t>
  </si>
  <si>
    <t>E.23.05</t>
  </si>
  <si>
    <t>Aantal obstakels bepalen.</t>
  </si>
  <si>
    <t>Met het BOR-beheersysteem kan op basis van voorkomende objecten rekening gehouden worden met het aantal en soort obstakels binnen een vlakobject.  De gebruiker kan aangeven welke objecttypes meegenomen worden als obstakel. Dit kan voor zowel punt-, lijn- als vlakobjecten.</t>
  </si>
  <si>
    <t>E.23.07</t>
  </si>
  <si>
    <t>Het BOR-beheersysteem biedt de mogelijkheid van de dynamische gegevens statistieken per attribuut te kunnen opvragen. Bij de statistieken komen minimaal aantal, som en gemiddelde naar voren.</t>
  </si>
  <si>
    <t>E.23.09</t>
  </si>
  <si>
    <t>Met het BOR-beheersysteem kan een blokkeerfunctie van een leiding worden ingesteld. Er wordt door het BOR-systeem bepaald hoe het water dan wegstroomt.</t>
  </si>
  <si>
    <t>E.24.02</t>
  </si>
  <si>
    <t>Het BOR-beheersysteem biedt de functionaliteit om alle kaartlagen te prioriteren om deze in de juiste volgorde weer te geven. Deze volgorde blijft gehandhaafd bij het afdrukken.</t>
  </si>
  <si>
    <t>E.25.03</t>
  </si>
  <si>
    <t>In het BOR-beheersysteem moeten randen geautomatiseerd bepaald kunnen worden op basis van aangrenzende vlakken. De verwerking dient conform IMBOR plaats te vinden.</t>
  </si>
  <si>
    <t>E.25.05</t>
  </si>
  <si>
    <t>Geautomatiseerde verwerking van mutaties, o.b.v. geo-voorziening, inventarisaties, revisies, aannemers en buitendienst is mogelijk binnen het BOR-beheersysteem.</t>
  </si>
  <si>
    <t>E.25.08</t>
  </si>
  <si>
    <t>Het BOR-beheersysteem bepaald automatisch de lengte van de as in de vlakobjecten.</t>
  </si>
  <si>
    <t>E.26.04</t>
  </si>
  <si>
    <t>Het mogelijk zijn om grafisch en administratief selecties en filters te kunnen omdraaien (invert). Daarmee wordt het deel wat is geselecteerd gedeselecteerd en het andere wordt geselecteerd.</t>
  </si>
  <si>
    <t>E.26.09</t>
  </si>
  <si>
    <t>Het maken van selectie- en filtercriteria is door de gebruiker als 'tekst' in te typen (niet alleen door bijvoorbeeld het selecteren van de stappen uit een menu).</t>
  </si>
  <si>
    <t>E.26.13</t>
  </si>
  <si>
    <t>In het BOR-beheersysteem zijn de volgende snapfuncties beschikbaar: Eindpunt, hoekpunt, kruispunt, middelpunt en punt op een object.</t>
  </si>
  <si>
    <t>E.27.10</t>
  </si>
  <si>
    <t>Het BOR-beheersysteem bevat functionaliteit voor het registreren van plangeometrie (nog niet gerealiseerd) en voorlopige geometrie (wel gerealiseerd, maar nog niet ingemeten).</t>
  </si>
  <si>
    <t>E.30.07</t>
  </si>
  <si>
    <t>Bij een formulier van een object is het mogelijk om de resultaten van elke inspectiemethodiek in een apart tabblad weer te geven.</t>
  </si>
  <si>
    <t>E.30.09</t>
  </si>
  <si>
    <t>Het BOR-beheersysteem heeft de functionaliteit om radarinspecties te verwerken en de gegevens beschikbaar te stellen.</t>
  </si>
  <si>
    <t>E.30.12</t>
  </si>
  <si>
    <t>NEN inspectieregels moeten opgenomen worden in het BOR-beheersysteem en zijn ook doorzoekbaar.</t>
  </si>
  <si>
    <t>E.30.15</t>
  </si>
  <si>
    <t>Inspecteren op willekeurige locatie (een punt).</t>
  </si>
  <si>
    <t>Het BOR-beheersysteem kan een inspectie uitvoeren door op een willekeurige locatie een punt te plaatsen. De inspectiegegevens (attributen en domeinwaarden) zijn gerelateerd aan dat (inspectie)punt en  zijn beschikbaar binnen het BOR-beheersysteem.</t>
  </si>
  <si>
    <t>E.31.08</t>
  </si>
  <si>
    <t>Voor alle vakdisciplines één maatregelset.</t>
  </si>
  <si>
    <t>In het BOR-beheersysteem is voor alle vakdisciplines één maatregellijst aanwezig. In deze maatregellijst kan worden aangegeven bij welke vakdiscipline de maatregel naar voren komt. Per maatregel kan ook worden aangegeven bij welk product/gebruik (bijvoorbeeld tijdens inspecteren, tijdens inboet, tijdens begroten).</t>
  </si>
  <si>
    <t>E.31.09</t>
  </si>
  <si>
    <t>Voor alle vakdisciplines één tarievenlijst.</t>
  </si>
  <si>
    <t>In het BOR-beheersysteem is voor alle vakdisciplines één tarievenlijst aanwezig. In deze tarievenlijst kan worden aangegeven bij welke vakdiscipline het tarief naar voren komt. Per tarief kan ook worden aangegeven bij welk product/gebruik/detailniveau (bijvoorbeeld per hoofdbeheergroep, per maatregel, per activiteit).</t>
  </si>
  <si>
    <t>E.31.11</t>
  </si>
  <si>
    <t>Detailkenmkerken per maatregel</t>
  </si>
  <si>
    <t>Maategelen kunnen voorzien worden van minimaal de volgende kenmerken: Naam, omschrijving, eenheid, frequentie, arbeidsfilm per maand/13 perioden, bewerkingspercentage, correctiefactor, aantal personen, norm en tarief arbeid, normen en tarief traktie, norm en tarief materiaal, uitvoerende partij, cyclisch/correctief, begrotingspost, kostenpost en opmerking.</t>
  </si>
  <si>
    <t>E.31.12</t>
  </si>
  <si>
    <t>Maatregelen kunnen gegroepeerd worden naar maatregelgroepen.</t>
  </si>
  <si>
    <t>E.31.13</t>
  </si>
  <si>
    <t>In het BOR-beheersysteem kan op basis van kenmerken zoals objecttype, attributen (incl. verschijningsvorm) en domeinwaarden een maatregelpakket worden bepaald.</t>
  </si>
  <si>
    <t>E.32.04</t>
  </si>
  <si>
    <t>Op basis van (voorlopige) projectgrenzen is het mogelijk om binnen het BOR-beheersysteem de kostenberekening (budgettering) van (een deel van) de objecten te laten doorrekenen.</t>
  </si>
  <si>
    <t>F. Techniek</t>
  </si>
  <si>
    <t>F.02.03</t>
  </si>
  <si>
    <t>Het BOR-beheersysteem en de bijbehorende database is bewezen schaalbaar en biedt mogelijkheden voor performanceverhoging, fail-over en loadbalancing.</t>
  </si>
  <si>
    <t>F.04.01</t>
  </si>
  <si>
    <t>Opslag versleuteld</t>
  </si>
  <si>
    <t>Gegevens binnen het BOR-beheersysteem dienen versleuteld opgeslagen te worden. De gebruikte TLS­versies, cryptografische algoritmes, sleutellengtes en keuze van groepen moeten door de NSCS beoordeeld worden met de kwalificatie “goed” of “voldoende”.</t>
  </si>
  <si>
    <t>F.05.01</t>
  </si>
  <si>
    <t xml:space="preserve">Cloudopslag en/of interne opslag bij de opdrachtgever is mogelijk. De opdrachtgever kan zelf bepalen waar de data wordt opgeslagen. </t>
  </si>
  <si>
    <t xml:space="preserve">
Later overstappen door de opdrachtgever van interne opslag naar Cloud opslag kan zelfstandig (zonder ondersteuning van opdrachtnemer) worden gerealiseerd. Hierbij dient wel voldaan te zijn aan het gestelde in Eis C.03 waarin wordt gesteld dat gegevens van gemeente Heemskerk alleen binnen de Europese Economische Ruimte opgeslagen mogen worden.
</t>
  </si>
  <si>
    <t>F.06.02</t>
  </si>
  <si>
    <t>Het BOR-beheersysteem maakt gebruik van softwarecomponenten uit de Common Groundcomponentencatalogus (vindbaar op CommonGround.nl).</t>
  </si>
  <si>
    <t>F.07.11</t>
  </si>
  <si>
    <t>De aanroep van een API wordt vastgelegd in logbestanden ongeacht of de aanroep succesvol was of niet.</t>
  </si>
  <si>
    <t>F.08.01</t>
  </si>
  <si>
    <t>Buffering bij wegvallen verbinding.</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</si>
  <si>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</si>
  <si>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G. Integratie</t>
  </si>
  <si>
    <t>G.02.02</t>
  </si>
  <si>
    <t>Het BOR-beheersysteem kan gegevens uitwisselen met het gemalenbeheersysteem van de opdrachtgever conform de gemeentelijke kwaliteitseisen. De opdrachtgever gebruikt het gemalenbeheersysteem H2Go van I-Real</t>
  </si>
  <si>
    <t>G.03.04</t>
  </si>
  <si>
    <t>Het BOR-beheersysteem verstrekt de data van de meetnetten aan BRO. Dit gebeurt handmatig via de opdrachtnemer. Ook op basis van open standaard service uit het BOR-Beheersysteem naar BRO.</t>
  </si>
  <si>
    <t>G.03.05</t>
  </si>
  <si>
    <t>BRO.</t>
  </si>
  <si>
    <t>Het BOR-beheersysteem kan bodeminformatie uit de BRO, het DINO loket, eigen archief en data uit databases van landelijk opererende onderzoeksbureau tonen. Het is daarbij direct duidelijk waar dit vandaan komt en ook per 'laag'aan en uit te zetten.</t>
  </si>
  <si>
    <t>G.04.01</t>
  </si>
  <si>
    <t>Documentenkoppeling.</t>
  </si>
  <si>
    <t>Het BOR-beheersysteem beschikt over een mogelijkheid om documenten aan objecten te koppelen via een link naar het document in het documentmanagementsysteem (documentregistratie) en naar documenten die niet in het documentmanagementsysteem staan.</t>
  </si>
  <si>
    <t>G.05</t>
  </si>
  <si>
    <t>BOR naar projecten en terug.</t>
  </si>
  <si>
    <t>Het BOR-beheersysteem beschikt over functionaliteit voor het uitwisselen van gegevens ten behoeve van het beheren en uitvoeren van projecten in de openbare ruimte. De insteek is het uitwisselen van obect- en dynamische gegevens (bijvoorbeeld de planning met de objecten waar het betrekking op heeft) te laten plaatsvinden door gegevens van het ene naar het ander systeem zenden (BOR naar Projecten) en terug (Projecten naar BOR). Daarmee wordt primair geen exporteren en importeren gebruikt. De vorm wordt afgestemd met de opdrachtgever.</t>
  </si>
  <si>
    <t>G.06</t>
  </si>
  <si>
    <t>Gegevens meldingen.</t>
  </si>
  <si>
    <t>In het BOR-beheersysteem kunnen de basisgegevens van meldingen opgenomen worden. De meldingen worden via een zaaksysteem of een externe applicatie beschikbaar gesteld en bij het object waar de melding betrekking op heeft getoond. De opdrachtgever gebruikt hiervoor de externe applicatie Fixi.</t>
  </si>
  <si>
    <t>G.07.02</t>
  </si>
  <si>
    <t>Automatisch update-routine rioleringsdata.</t>
  </si>
  <si>
    <t>Aansluiting op het Gegevenswoordenboek Stedelijk Water: een applicatie kan geautomatiseerd en wellicht zelfs met een automatische update-routine de rioleringsdata periodiek (wekelijks, maandelijks, per kwartaal) aan de GWSW-server aan bieden.</t>
  </si>
  <si>
    <t>G.07.03</t>
  </si>
  <si>
    <t>Het BOR-beheersysteem beschikt over de functionaliteit voor de uitwisseling van gegevens van en naar een extern gegevensmagazijn te distribueren, bij voorkeur API's.</t>
  </si>
  <si>
    <t>G.08</t>
  </si>
  <si>
    <t xml:space="preserve">Een beschrijving van het gehanteerde datamodel (logisch en technisch, syntax) en de semantiek van de gegevens (definities en toegestane veldwaarden met betekenis van codes) zijn beschikbaar voor de opdrachtgever </t>
  </si>
  <si>
    <t>Een beschrijving van het gehanteerde datamodel (logisch en technisch, syntax) en de semantiek van de gegevens (definities en toegestane veldwaarden met betekenis van codes) zijn beschikbaar voor de opdrachtgever en ten behoeve van gebruik van de gegevens in een BI-omgeving en/of GIS-omgeving. De opdrachtgever zal deze gegevens behandelen als vertrouwelijk en niet zonder toestemming van de opdrachtnemer ter beschikking stellen aan derden.</t>
  </si>
  <si>
    <t>G.10</t>
  </si>
  <si>
    <t>Gebruik data door andere applicaties.</t>
  </si>
  <si>
    <t>Het autorisatiemechanisme is ook van toepassing op alle (andere/externe) applicaties die gebruik maken van het BOR-beheersysteem. Is niet alleen voor API's. Als data rechtstreeks uit het BOR-beheersysteem door andere/externe applicaties wordt gebruikt, dient de autorisatie van het BOR-beheersysteem van toepassing te zijn. Bijvoorbeeld: Als een boominspecteur inspecteert, kan deze alleen de bomen zien en afhankelijk van de rechten mogelijk ook het laatste uitgevoerde onderhoud.
Met de applicatie wordt een andere/externe applicatie bedoeld (bijvoorbeeld van boominspecteur) en met het BOR-beheersysteem wordt het aan te schaffen integraal BOR-beheersysteem bedoeld.</t>
  </si>
  <si>
    <t>G.11</t>
  </si>
  <si>
    <t>CAD- en GIS formaten.</t>
  </si>
  <si>
    <t>Voor het tekenen van de geometrie kunnen bestanden in gangbare CAD- en GIS-formaten (waaronder DGN-formaat, DWG-formaat, shape, Oracle Spatial), GML-formaat en StUF-Geo als reference gekoppeld worden. Hieruit kan ook gekopieerd worden.</t>
  </si>
  <si>
    <t>G.12</t>
  </si>
  <si>
    <t>NLCS.</t>
  </si>
  <si>
    <t>Het BOR-beheersysteem beschikt over functionaliteit om objectgegevens uit de revisiefase geautomatiseerd over te nemen vanuit een NLCS-bestand als nieuwe IMBOR objecten en bijbehorende objectgegevens binnen het BOR-beheersysteem.</t>
  </si>
  <si>
    <t>G.14</t>
  </si>
  <si>
    <t>Bij de export van een RibX bestand (zoals riolering, drainage en kolken) dienen  RibX-resultaatbestanden voorzien te zijn van goedkeurende controle vanuit de RibX-validator van Stichting RIONED.</t>
  </si>
  <si>
    <t>H. Gebruik</t>
  </si>
  <si>
    <t>H.01.02</t>
  </si>
  <si>
    <t>De opdrachtnemer toont in het BOR-beheersysteem geen functies die niet werken of niet zijn doorontwikkeld.</t>
  </si>
  <si>
    <t>H.01.05</t>
  </si>
  <si>
    <t>Bij zoomen is het schaalniveau zelfstandig door de opdrachtgever (zonder tussenkomst opdrachtnemer) in te stellen.</t>
  </si>
  <si>
    <t>H.01.06</t>
  </si>
  <si>
    <t>Bij zoomen moet het mogelijk zijn om naar vorige zoomniveaus terug te kunnen zoomen (terug naar het scherm voordat het zoomniveau werd gewisseld).</t>
  </si>
  <si>
    <t>H.01.12</t>
  </si>
  <si>
    <t>Prullenbakfunctie.</t>
  </si>
  <si>
    <t>In het BOR-beheersysteem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</si>
  <si>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H.01.13</t>
  </si>
  <si>
    <t>Overschakelen gebruikersprofiel.</t>
  </si>
  <si>
    <t>Het BOR-beheersysteem ondersteunt het omschakelen naar een ander gebruikersprofiel, zodat een gebruiker verschillende rollen kan uitvoeren (bijvoorbeeld: eindgebruiker rol 1, eindgebruiker rol 2, beheerder, tester), zodat niet telkens opnieuw ingelogd hoeft te worden.</t>
  </si>
  <si>
    <t>H.01.15</t>
  </si>
  <si>
    <t>Naamconventie.</t>
  </si>
  <si>
    <t>In het BOR-beheersysteem kan ingesteld worden dat bij alle op te slaan gegevens een standaard naamconventie meekrijgen. Bijvoorbeeld voor selecties, filters, overzichten, planningen ). Denk een opbouw als &lt;&gt;, &lt;&gt;, &lt;&gt;, &lt;&gt;, &lt;&gt;). De opbouw is door de functioneel beheerder zelf aan te passen.</t>
  </si>
  <si>
    <t>H.01.16</t>
  </si>
  <si>
    <t>Het is mogelijk om zelfstanding zonder ondersteuning van de opdrachtnemer in te stellen dat periodiek standaard rapporten worden verzonden (bijvoorbeeld per email).</t>
  </si>
  <si>
    <t>H.01.17</t>
  </si>
  <si>
    <t>Instellen ondergronden en webservices zelfstandig terug te zetten.</t>
  </si>
  <si>
    <t>Na het instellen van de ondergronden (extern en intern) kan door de gebruiker zelfstandig (zonder tussenkomst van de opdrachtnemer en functioneel beheerder) de standaard instellingen met één druk op de knop terug worden gezet.</t>
  </si>
  <si>
    <t>H.01.18</t>
  </si>
  <si>
    <t>Het BOR beheersysteem kan de uitgewerkte boor en sondeerstaten direct vanuit de kaart met bodeminformatie tonen.</t>
  </si>
  <si>
    <t>H.01.20</t>
  </si>
  <si>
    <t>Het BOR-beheersysteem moet op basis van afspraken (denk aan geplande werkzaamheden) een waarschuwing geven in het BOR-beheersysteem.</t>
  </si>
  <si>
    <t>H.04.03</t>
  </si>
  <si>
    <t>In het BOR-beheersyteem is op de kaart mouse over ter beschikking. Mouse over toont extra informatie als met de muis over het object wordt gegaan.</t>
  </si>
  <si>
    <t>H.04.05</t>
  </si>
  <si>
    <t>Een zoekfunctie is aanwezig in de helpfunctie (met zoekwoordherkenning).</t>
  </si>
  <si>
    <t>H.04.06</t>
  </si>
  <si>
    <t>Helpfunctie compleet.</t>
  </si>
  <si>
    <t>De helpfuncties in het BOR-beheersysteem zorgen ervoor dat een gebruiker volledig zelfstandig de vaardigheden eigen kan maken en uit kan voeren. De helpfunctie wijst op aandachtspunten bij bepaalde (complexe) handelingen, bijv. over instellingen. De handleiding moet ook de complexe processen ondersteunen, zodat hier geen afhankelijkheid van de opdrachtnemer ontstaat.</t>
  </si>
  <si>
    <t>H.05</t>
  </si>
  <si>
    <t xml:space="preserve">De oplossing geeft toegang aan medewerkers van de gemeente Heemskerk op de de diensten van de ondernemer op basis van Single Sign On (SSO) </t>
  </si>
  <si>
    <t>H.06.01</t>
  </si>
  <si>
    <t>Elke klik moet binnen 3 seconden leiden tot een reactie vanuit uw oplossing</t>
  </si>
  <si>
    <t>H.06.02</t>
  </si>
  <si>
    <t>Knippen, plakken en kopieerfunctie beschikbaar (Ctrl)</t>
  </si>
  <si>
    <t>Het BOR-beheersysteem dient een kopieerfunctie te ondersteunen (knippen, plakken, kopiëren), op een gelijke wijze als het gebruik binnen de Windows-omgeving. De toetscombinaties Ctrl + C, Ctrl + X en Ctrl + V kunnen gebruikt worden.</t>
  </si>
  <si>
    <t>H.12</t>
  </si>
  <si>
    <t>Snelknoppen</t>
  </si>
  <si>
    <t>In het systeem kan door de gegevensbeheerder, zonder afhankelijk te zijn van de opdrachtnemer en functioneel beheerder de inhoud van 'snelknoppen' zelf vervaardigen.
Snelknoppen zijn knoppen waaraan functies die in het systeem voorkomen toegekend kunnen worden. Daarbij zijn alle functionaliteiten in het systeem beschikbaar om op te nemen in een knop. Voor de knop kan dit van één 'opdracht' maar ook een combinatie van opdrachten zijn. Voorbeelden zijn: snelafdrukken (zodat je adrukt op basis van de vooraf ingestelde instellingen, zonder alle stappen te doorlopen); Resultatenoverzicht openstaande acties inspecties (een knop waarmee je direct kan zien waar en welke acties n.a.v. de inspecties nog open staan, zonder alle stappen te doorlopen).</t>
  </si>
  <si>
    <t>I. Beheer</t>
  </si>
  <si>
    <t>I.04.05</t>
  </si>
  <si>
    <t>De functioneel beheerder dient uit systeemlogging rapporten te kunnen genereren.</t>
  </si>
  <si>
    <t>I.08.02</t>
  </si>
  <si>
    <t>Monitoren en signaleren.</t>
  </si>
  <si>
    <t>Het BOR-beheersysteem bevat functies om bepaalde processen (bijvoorbeeld: informatiestromen en mutatieprocessen) te kunnen monitoren en problemen te signaleren. Bijvoorbeeld via signaleringen op beeldscherm, via e-mail en via managementrapportages.</t>
  </si>
  <si>
    <t>J. Doorontwikkeling</t>
  </si>
  <si>
    <t>J.01.02</t>
  </si>
  <si>
    <t>Opdrachtgever wenst inzicht te hebben in de wijziging(en) die in een release zijn opgenomen. Opdrachtnemer informeert Opdrachtgever op actieve wijze over releases.</t>
  </si>
  <si>
    <t>J.02.01</t>
  </si>
  <si>
    <t>De opdrachtnemer geeft inzicht in het voorgenomen ontwikkeltraject in de komende 2 jaar (Roadmap) zowel op functioneel (bijv. geplande modules) als technisch vlak (bijv. technologiekeuze en updates).</t>
  </si>
  <si>
    <t>J.03.01</t>
  </si>
  <si>
    <t>De ondernemer maakt gebruik van gebruikersverenigingen en/of andere vormen van co-creatie.</t>
  </si>
  <si>
    <t xml:space="preserve">
​</t>
  </si>
  <si>
    <t>J.03.02</t>
  </si>
  <si>
    <t>Gebruikersgroep.</t>
  </si>
  <si>
    <t>De opdrachtnemer werkt samen met een gebruikersgroep die beslist over aanpassingen van het BOR-beheersysteem aan de wensen van de gebruikers, zodat de opdrachtnemer niet alleen beslist over aanpassingen. Een gebruikersgroep moet bij de opening van de inschrijvingen zijn opgericht.</t>
  </si>
  <si>
    <t>Punten voor aanbesteding</t>
  </si>
  <si>
    <t>M538</t>
  </si>
  <si>
    <t>Levensduur berekenen op basis van de kwaliteitsverbetering/verslechtering van het object</t>
  </si>
  <si>
    <t>Het beheersysteem behoudt eerdere inspectiegegevens en kan hiermee ook vergelijkingen maken. Bijvoorbeeld wat de kwaliteitsverbetering/verslechtering is van het object t.o.v. van de vorige inspecties en op basis daarvan berekenen wat de verwachte levensdu</t>
  </si>
  <si>
    <t>M506</t>
  </si>
  <si>
    <t>Bufferselectie mogelijk</t>
  </si>
  <si>
    <t>Het is mogelijk om objecten o.b.v. een buffer rond één of meerdere objecten (voor alle geometrievormen) te kunnen selecteren. Selecteer bijvoorbeeld alles &lt; 4 m1 rondom de boom of geselecteeerde bomen)</t>
  </si>
  <si>
    <t>25</t>
  </si>
  <si>
    <t>Schouwen BOR</t>
  </si>
  <si>
    <t>M475</t>
  </si>
  <si>
    <t>Schouwen voor vijzelen bermen</t>
  </si>
  <si>
    <t>Voor het vijzelen van bermen de locatie en omvang vastleggen met een vlakafbakening.</t>
  </si>
  <si>
    <t>M222</t>
  </si>
  <si>
    <t>Uitmaaien rand bosplantsoen via randen met automatisch de lengte</t>
  </si>
  <si>
    <t>Rand als zelfstandig object wordt automatisch gegenereerd conform IMBOR. Aan de rand kunnen maatregelen worden toegekend. Het object blijft bij mutaties behouden.</t>
  </si>
  <si>
    <t>IMPF10</t>
  </si>
  <si>
    <t>M223</t>
  </si>
  <si>
    <t>Uitmaaien rand bosplantsoen via randen met lengte handmatig</t>
  </si>
  <si>
    <t>Rand als zelfstandig object wordt handmatig gevuld conform IMBOR. Aan de rand kunnen maatregelen worden toegekend. Het object blijft bij mutaties behouden.</t>
  </si>
  <si>
    <t>16</t>
  </si>
  <si>
    <t>Automatisch invullen</t>
  </si>
  <si>
    <t>Bepalen randen</t>
  </si>
  <si>
    <t>M44</t>
  </si>
  <si>
    <t>Genereren randen</t>
  </si>
  <si>
    <t>Het bepalen van randen gebeurt op basis van een matrix. Daarbij zijn ook oplossingen beschikbaar voor grenzen waar nog geen aangrenzend object beschikbaar is (denk aan particulier terrein).</t>
  </si>
  <si>
    <t>IMPF2</t>
  </si>
  <si>
    <t>Registratie uitgevoerd werk</t>
  </si>
  <si>
    <t>Maatregelen</t>
  </si>
  <si>
    <t>M490</t>
  </si>
  <si>
    <t>Bij afbakening vlak, lijn of punt aan een inspectie vak een maatregel toe kunnen voegen en ook kunnen afhandelen</t>
  </si>
  <si>
    <t>Bij het opnemen van gegevens (bijvoorbeeld tijdens een inspectie) aan een inspectie vak (o.a. klein onderhoud of inspectie Duizendknoop) een maatregel kunnen aangeven, waarbij ook de afhandeling kan worden verwerkt.</t>
  </si>
  <si>
    <t>Registratie uitgevoerd werk (incl. historie opbouw)</t>
  </si>
  <si>
    <t>M185</t>
  </si>
  <si>
    <t>Uitgevoerde maatregelen op basis van track and trace informatie verwerken</t>
  </si>
  <si>
    <t>Door het 'passeren' van een object is het mogelijk dat op basis van de track and trace informatie uit het reeds aanwezige track and trace systeem de maatregel als uitgevoerd te verwerken. Met 'passeren' wordt bedoeld dat je afhankelijk van de instellingen</t>
  </si>
  <si>
    <t>31</t>
  </si>
  <si>
    <t>M491</t>
  </si>
  <si>
    <t>Afhandelen maatregel toegekend aan een inspectievak</t>
  </si>
  <si>
    <t>De maatregel van een inspectie vak (o.a. klein onderhoud of inspectie Duizendknoop) de afhandeling kunnen verwerkt.</t>
  </si>
  <si>
    <t>Integraal werken</t>
  </si>
  <si>
    <t>Integraal plannen en begroten</t>
  </si>
  <si>
    <t>05</t>
  </si>
  <si>
    <t>M587</t>
  </si>
  <si>
    <t>In het systeem kan ingepland worden dat er periodiek inspecties uitgevoerd worden.</t>
  </si>
  <si>
    <t>In het BOR-beheersysteem kan per inspectie voor de toekomstige inspectie ingepland worden wanneer deze uitgevoerd moeten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</si>
</sst>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sz val="9"/>
      <color theme="0"/>
      <name val="Arial"/>
      <family val="2"/>
    </font>
    <font>
      <sz val="11"/>
      <color theme="1"/>
      <name val="Arial"/>
      <family val="2"/>
    </font>
    <font>
      <sz val="10"/>
      <color theme="0"/>
      <name val="Arial"/>
      <family val="2"/>
    </font>
    <font>
      <sz val="11"/>
      <color rgb="FF000000"/>
      <name val="Arial"/>
      <family val="2"/>
    </font>
    <font>
      <b/>
      <sz val="11"/>
      <color rgb="FFF9B258"/>
      <name val="Arial"/>
      <family val="2"/>
    </font>
    <font>
      <sz val="11"/>
      <name val="Arial"/>
      <family val="2"/>
    </font>
    <font>
      <i/>
      <sz val="10"/>
      <color rgb="FFFFFFFF"/>
      <name val="Arial"/>
      <family val="2"/>
    </font>
    <font>
      <sz val="11"/>
      <color rgb="FFFFFFFF"/>
      <name val="Arial"/>
      <family val="2"/>
    </font>
    <font>
      <sz val="11"/>
      <color rgb="FFF9B258"/>
      <name val="Arial"/>
      <family val="2"/>
    </font>
    <font>
      <b/>
      <sz val="11"/>
      <color theme="1"/>
      <name val="Calibri"/>
      <family val="2"/>
      <scheme val="minor"/>
    </font>
    <font>
      <b/>
      <sz val="11"/>
      <color rgb="FF00ABC5"/>
      <name val="Arial"/>
      <family val="2"/>
    </font>
  </fonts>
  <fills count="12">
    <fill>
      <patternFill patternType="none"/>
    </fill>
    <fill>
      <patternFill patternType="gray125"/>
    </fill>
    <fill>
      <patternFill patternType="solid">
        <fgColor rgb="FF00B0F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0000"/>
        <bgColor indexed="64"/>
      </patternFill>
    </fill>
    <fill>
      <patternFill patternType="solid">
        <fgColor rgb="FF4F6228"/>
        <bgColor indexed="64"/>
      </patternFill>
    </fill>
    <fill>
      <patternFill patternType="solid">
        <fgColor rgb="FF76923C"/>
        <bgColor indexed="64"/>
      </patternFill>
    </fill>
    <fill>
      <patternFill patternType="solid">
        <fgColor rgb="FFC2D69B"/>
        <bgColor indexed="64"/>
      </patternFill>
    </fill>
    <fill>
      <patternFill patternType="solid">
        <fgColor rgb="FFFABF8F"/>
        <bgColor indexed="64"/>
      </patternFill>
    </fill>
    <fill>
      <patternFill patternType="solid">
        <fgColor rgb="FF00ABC5"/>
        <bgColor indexed="64"/>
      </patternFill>
    </fill>
    <fill>
      <patternFill patternType="solid">
        <fgColor theme="8"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theme="4" tint="0.39997558519241921"/>
      </bottom>
      <diagonal/>
    </border>
    <border>
      <left style="medium">
        <color indexed="64"/>
      </left>
      <right/>
      <top style="medium">
        <color indexed="64"/>
      </top>
      <bottom style="medium">
        <color indexed="64"/>
      </bottom>
      <diagonal/>
    </border>
  </borders>
  <cellStyleXfs count="5">
    <xf numFmtId="0" fontId="0" fillId="0" borderId="0"/>
    <xf numFmtId="0" fontId="5" fillId="0" borderId="0"/>
    <xf numFmtId="0" fontId="5" fillId="0" borderId="0"/>
    <xf numFmtId="0" fontId="4" fillId="0" borderId="0"/>
    <xf numFmtId="0" fontId="3" fillId="0" borderId="0"/>
  </cellStyleXfs>
  <cellXfs count="95">
    <xf numFmtId="0" fontId="0" fillId="0" borderId="0" xfId="0"/>
    <xf numFmtId="0" fontId="4" fillId="0" borderId="0" xfId="0" applyFont="1" applyAlignment="1">
      <alignment vertical="top"/>
    </xf>
    <xf numFmtId="0" fontId="6" fillId="0" borderId="0" xfId="0" applyFont="1" applyAlignment="1">
      <alignment vertical="top"/>
    </xf>
    <xf numFmtId="0" fontId="4" fillId="0" borderId="2" xfId="0" applyFont="1" applyBorder="1" applyAlignment="1" applyProtection="1">
      <alignment vertical="top"/>
      <protection locked="0"/>
    </xf>
    <xf numFmtId="0" fontId="4" fillId="0" borderId="3" xfId="0" applyFont="1" applyBorder="1" applyAlignment="1" applyProtection="1">
      <alignment vertical="top"/>
      <protection locked="0"/>
    </xf>
    <xf numFmtId="0" fontId="4" fillId="0" borderId="4" xfId="0" applyFont="1" applyBorder="1" applyAlignment="1" applyProtection="1">
      <alignment vertical="top"/>
      <protection locked="0"/>
    </xf>
    <xf numFmtId="0" fontId="4" fillId="0" borderId="5" xfId="0" applyFont="1" applyBorder="1" applyAlignment="1" applyProtection="1">
      <alignment vertical="top"/>
      <protection locked="0"/>
    </xf>
    <xf numFmtId="0" fontId="4" fillId="0" borderId="0" xfId="0" applyFont="1" applyAlignment="1" applyProtection="1">
      <alignment vertical="top"/>
      <protection locked="0"/>
    </xf>
    <xf numFmtId="0" fontId="4" fillId="0" borderId="6" xfId="0" applyFont="1" applyBorder="1" applyAlignment="1" applyProtection="1">
      <alignment vertical="top"/>
      <protection locked="0"/>
    </xf>
    <xf numFmtId="0" fontId="4" fillId="0" borderId="7" xfId="0" applyFont="1" applyBorder="1" applyAlignment="1" applyProtection="1">
      <alignment vertical="top"/>
      <protection locked="0"/>
    </xf>
    <xf numFmtId="0" fontId="4" fillId="0" borderId="8" xfId="0" applyFont="1" applyBorder="1" applyAlignment="1" applyProtection="1">
      <alignment vertical="top"/>
      <protection locked="0"/>
    </xf>
    <xf numFmtId="0" fontId="4" fillId="0" borderId="9" xfId="0" applyFont="1" applyBorder="1" applyAlignment="1" applyProtection="1">
      <alignment vertical="top"/>
      <protection locked="0"/>
    </xf>
    <xf numFmtId="0" fontId="4" fillId="0" borderId="10" xfId="0" applyFont="1" applyBorder="1" applyAlignment="1" applyProtection="1">
      <alignment vertical="top"/>
      <protection locked="0"/>
    </xf>
    <xf numFmtId="0" fontId="4" fillId="0" borderId="11" xfId="0" applyFont="1" applyBorder="1" applyAlignment="1" applyProtection="1">
      <alignment vertical="top"/>
      <protection locked="0"/>
    </xf>
    <xf numFmtId="0" fontId="4" fillId="0" borderId="12" xfId="0" applyFont="1" applyBorder="1" applyAlignment="1" applyProtection="1">
      <alignment vertical="top"/>
      <protection locked="0"/>
    </xf>
    <xf numFmtId="0" fontId="4" fillId="0" borderId="0" xfId="0" applyFont="1" applyAlignment="1">
      <alignment vertical="top" wrapText="1"/>
    </xf>
    <xf numFmtId="0" fontId="8" fillId="4" borderId="1" xfId="0" applyFont="1" applyFill="1" applyBorder="1" applyAlignment="1" applyProtection="1">
      <alignment horizontal="left" vertical="top" wrapText="1"/>
      <protection locked="0"/>
    </xf>
    <xf numFmtId="0" fontId="4" fillId="0" borderId="0" xfId="3"/>
    <xf numFmtId="0" fontId="11" fillId="0" borderId="0" xfId="3" applyFont="1" applyAlignment="1">
      <alignment vertical="center"/>
    </xf>
    <xf numFmtId="0" fontId="4" fillId="0" borderId="0" xfId="3" applyAlignment="1">
      <alignment vertical="top" wrapText="1"/>
    </xf>
    <xf numFmtId="0" fontId="13" fillId="2" borderId="13" xfId="0" applyFont="1" applyFill="1" applyBorder="1" applyAlignment="1">
      <alignment vertical="center" wrapText="1"/>
    </xf>
    <xf numFmtId="0" fontId="13" fillId="2" borderId="14" xfId="0" applyFont="1" applyFill="1" applyBorder="1" applyAlignment="1">
      <alignment vertical="center" wrapText="1"/>
    </xf>
    <xf numFmtId="0" fontId="14" fillId="6" borderId="15" xfId="0" applyFont="1" applyFill="1" applyBorder="1" applyAlignment="1">
      <alignment vertical="center"/>
    </xf>
    <xf numFmtId="0" fontId="14" fillId="6" borderId="16" xfId="0" applyFont="1" applyFill="1" applyBorder="1" applyAlignment="1">
      <alignment horizontal="right" vertical="center"/>
    </xf>
    <xf numFmtId="0" fontId="14" fillId="7" borderId="15" xfId="0" applyFont="1" applyFill="1" applyBorder="1" applyAlignment="1">
      <alignment vertical="center"/>
    </xf>
    <xf numFmtId="0" fontId="14" fillId="7" borderId="16" xfId="0" applyFont="1" applyFill="1" applyBorder="1" applyAlignment="1">
      <alignment horizontal="right" vertical="center"/>
    </xf>
    <xf numFmtId="0" fontId="10" fillId="8" borderId="15" xfId="0" applyFont="1" applyFill="1" applyBorder="1" applyAlignment="1">
      <alignment vertical="center"/>
    </xf>
    <xf numFmtId="0" fontId="10" fillId="8" borderId="16" xfId="0" applyFont="1" applyFill="1" applyBorder="1" applyAlignment="1">
      <alignment horizontal="right" vertical="center"/>
    </xf>
    <xf numFmtId="0" fontId="10" fillId="9" borderId="15" xfId="0" applyFont="1" applyFill="1" applyBorder="1" applyAlignment="1">
      <alignment vertical="center"/>
    </xf>
    <xf numFmtId="0" fontId="10" fillId="9" borderId="16" xfId="0" applyFont="1" applyFill="1" applyBorder="1" applyAlignment="1">
      <alignment horizontal="right" vertical="center"/>
    </xf>
    <xf numFmtId="0" fontId="4" fillId="0" borderId="0" xfId="3" applyAlignment="1">
      <alignment wrapText="1"/>
    </xf>
    <xf numFmtId="0" fontId="12" fillId="0" borderId="0" xfId="0" applyFont="1" applyAlignment="1">
      <alignment vertical="center" wrapText="1"/>
    </xf>
    <xf numFmtId="0" fontId="15" fillId="0" borderId="0" xfId="3" applyFont="1" applyAlignment="1">
      <alignment vertical="center"/>
    </xf>
    <xf numFmtId="0" fontId="15" fillId="0" borderId="0" xfId="0" applyFont="1" applyAlignment="1">
      <alignment vertical="center"/>
    </xf>
    <xf numFmtId="0" fontId="0" fillId="0" borderId="0" xfId="0" applyAlignment="1">
      <alignment vertical="top"/>
    </xf>
    <xf numFmtId="0" fontId="13" fillId="2" borderId="1" xfId="0" applyFont="1" applyFill="1" applyBorder="1" applyAlignment="1">
      <alignment vertical="top" wrapText="1"/>
    </xf>
    <xf numFmtId="0" fontId="14" fillId="6" borderId="1" xfId="0" applyFont="1" applyFill="1" applyBorder="1" applyAlignment="1">
      <alignment vertical="top" wrapText="1"/>
    </xf>
    <xf numFmtId="0" fontId="14" fillId="7" borderId="1" xfId="0" applyFont="1" applyFill="1" applyBorder="1" applyAlignment="1">
      <alignment vertical="top" wrapText="1"/>
    </xf>
    <xf numFmtId="0" fontId="10" fillId="8" borderId="1" xfId="0" applyFont="1" applyFill="1" applyBorder="1" applyAlignment="1">
      <alignment vertical="top" wrapText="1"/>
    </xf>
    <xf numFmtId="0" fontId="10" fillId="9" borderId="1" xfId="0" applyFont="1" applyFill="1" applyBorder="1" applyAlignment="1">
      <alignment vertical="top" wrapText="1"/>
    </xf>
    <xf numFmtId="0" fontId="9" fillId="5" borderId="1" xfId="0" applyFont="1" applyFill="1" applyBorder="1" applyAlignment="1">
      <alignment vertical="top"/>
    </xf>
    <xf numFmtId="0" fontId="9" fillId="5" borderId="1" xfId="0" applyFont="1" applyFill="1" applyBorder="1" applyAlignment="1">
      <alignment vertical="top" wrapText="1"/>
    </xf>
    <xf numFmtId="0" fontId="4" fillId="0" borderId="0" xfId="0" applyFont="1" applyAlignment="1">
      <alignment horizontal="right" vertical="top"/>
    </xf>
    <xf numFmtId="0" fontId="8"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right" vertical="top"/>
    </xf>
    <xf numFmtId="0" fontId="4" fillId="3" borderId="1" xfId="0" applyFont="1" applyFill="1" applyBorder="1" applyAlignment="1">
      <alignment vertical="top" wrapText="1"/>
    </xf>
    <xf numFmtId="0" fontId="4" fillId="3" borderId="1" xfId="0" applyFont="1" applyFill="1" applyBorder="1" applyAlignment="1">
      <alignment horizontal="right" vertical="top"/>
    </xf>
    <xf numFmtId="0" fontId="4" fillId="3" borderId="12" xfId="0" applyFont="1" applyFill="1" applyBorder="1" applyAlignment="1">
      <alignment vertical="top"/>
    </xf>
    <xf numFmtId="0" fontId="6"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xf numFmtId="0" fontId="7" fillId="10" borderId="1" xfId="0" applyFont="1" applyFill="1" applyBorder="1" applyAlignment="1">
      <alignment horizontal="left" vertical="top"/>
    </xf>
    <xf numFmtId="0" fontId="7" fillId="10" borderId="1" xfId="0" applyFont="1" applyFill="1" applyBorder="1" applyAlignment="1">
      <alignment horizontal="left" vertical="top" wrapText="1"/>
    </xf>
    <xf numFmtId="0" fontId="7" fillId="10" borderId="1" xfId="0" applyFont="1" applyFill="1" applyBorder="1" applyAlignment="1">
      <alignment horizontal="right" vertical="top" wrapText="1"/>
    </xf>
    <xf numFmtId="0" fontId="10" fillId="11" borderId="1" xfId="0" applyFont="1" applyFill="1" applyBorder="1" applyAlignment="1">
      <alignment vertical="top" wrapText="1"/>
    </xf>
    <xf numFmtId="0" fontId="17" fillId="0" borderId="0" xfId="3" applyFont="1" applyAlignment="1">
      <alignment vertical="center"/>
    </xf>
    <xf numFmtId="0" fontId="7" fillId="10" borderId="10" xfId="0" applyFont="1" applyFill="1" applyBorder="1" applyAlignment="1">
      <alignment horizontal="left" vertical="top"/>
    </xf>
    <xf numFmtId="0" fontId="7" fillId="10" borderId="11" xfId="0" applyFont="1" applyFill="1" applyBorder="1" applyAlignment="1">
      <alignment horizontal="left" vertical="top"/>
    </xf>
    <xf numFmtId="0" fontId="7" fillId="10" borderId="12" xfId="0" applyFont="1" applyFill="1" applyBorder="1" applyAlignment="1">
      <alignment horizontal="left" vertical="top"/>
    </xf>
    <xf numFmtId="0" fontId="7" fillId="10" borderId="2" xfId="0" applyFont="1" applyFill="1" applyBorder="1" applyAlignment="1">
      <alignment horizontal="left" vertical="top"/>
    </xf>
    <xf numFmtId="0" fontId="7" fillId="10" borderId="3" xfId="0" applyFont="1" applyFill="1" applyBorder="1" applyAlignment="1">
      <alignment horizontal="left" vertical="top"/>
    </xf>
    <xf numFmtId="0" fontId="7" fillId="10" borderId="4" xfId="0" applyFont="1" applyFill="1" applyBorder="1" applyAlignment="1">
      <alignment horizontal="left" vertical="top"/>
    </xf>
    <xf numFmtId="0" fontId="7" fillId="10" borderId="5" xfId="0" applyFont="1" applyFill="1" applyBorder="1" applyAlignment="1">
      <alignment horizontal="left" vertical="top"/>
    </xf>
    <xf numFmtId="0" fontId="7" fillId="10" borderId="0" xfId="0" applyFont="1" applyFill="1" applyAlignment="1">
      <alignment horizontal="left" vertical="top"/>
    </xf>
    <xf numFmtId="0" fontId="7" fillId="10" borderId="6" xfId="0" applyFont="1" applyFill="1" applyBorder="1" applyAlignment="1">
      <alignment horizontal="left" vertical="top"/>
    </xf>
    <xf numFmtId="0" fontId="7" fillId="10" borderId="7" xfId="0" applyFont="1" applyFill="1" applyBorder="1" applyAlignment="1">
      <alignment horizontal="left" vertical="top"/>
    </xf>
    <xf numFmtId="0" fontId="7" fillId="10" borderId="8" xfId="0" applyFont="1" applyFill="1" applyBorder="1" applyAlignment="1">
      <alignment horizontal="left" vertical="top"/>
    </xf>
    <xf numFmtId="0" fontId="7" fillId="10" borderId="9" xfId="0" applyFont="1" applyFill="1" applyBorder="1" applyAlignment="1">
      <alignment horizontal="left" vertical="top"/>
    </xf>
    <xf numFmtId="0" fontId="16" fillId="0" borderId="0" xfId="0" applyFont="1" applyAlignment="1">
      <alignment horizontal="left"/>
    </xf>
    <xf numFmtId="0" fontId="16" fillId="0" borderId="0" xfId="0" applyFont="1"/>
    <xf numFmtId="0" fontId="16" fillId="0" borderId="17" xfId="0" applyFont="1" applyBorder="1"/>
    <xf numFmtId="0" fontId="16" fillId="0" borderId="17" xfId="0" applyFont="1" applyBorder="1" applyAlignment="1">
      <alignment horizontal="left"/>
    </xf>
    <xf numFmtId="0" fontId="7" fillId="10" borderId="12" xfId="0" applyFont="1" applyFill="1" applyBorder="1" applyAlignment="1">
      <alignment horizontal="left" vertical="top" wrapText="1"/>
    </xf>
    <xf numFmtId="0" fontId="4" fillId="0" borderId="11" xfId="0" applyFont="1" applyBorder="1" applyAlignment="1" applyProtection="1">
      <alignment vertical="top" wrapText="1"/>
      <protection locked="0"/>
    </xf>
    <xf numFmtId="0" fontId="4" fillId="0" borderId="3" xfId="0" applyFont="1" applyBorder="1" applyAlignment="1" applyProtection="1">
      <alignment vertical="top" wrapText="1"/>
      <protection locked="0"/>
    </xf>
    <xf numFmtId="0" fontId="4" fillId="0" borderId="0" xfId="0" applyFont="1" applyAlignment="1" applyProtection="1">
      <alignment vertical="top" wrapText="1"/>
      <protection locked="0"/>
    </xf>
    <xf numFmtId="0" fontId="4" fillId="0" borderId="8" xfId="0" applyFont="1" applyBorder="1" applyAlignment="1" applyProtection="1">
      <alignment vertical="top" wrapText="1"/>
      <protection locked="0"/>
    </xf>
    <xf numFmtId="0" fontId="2" fillId="0" borderId="17" xfId="0" applyFont="1" applyBorder="1" applyAlignment="1">
      <alignment wrapText="1"/>
    </xf>
    <xf numFmtId="0" fontId="2" fillId="0" borderId="17" xfId="0" applyFont="1" applyBorder="1"/>
    <xf numFmtId="0" fontId="2"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xf>
    <xf numFmtId="0" fontId="4" fillId="0" borderId="0" xfId="0" applyFont="1"/>
    <xf numFmtId="0" fontId="2" fillId="0" borderId="0" xfId="0" applyFont="1"/>
    <xf numFmtId="0" fontId="2" fillId="0" borderId="0" xfId="0" applyFont="1" applyAlignment="1">
      <alignment wrapText="1"/>
    </xf>
    <xf numFmtId="0" fontId="4" fillId="3" borderId="4" xfId="0" applyFont="1" applyFill="1" applyBorder="1" applyAlignment="1">
      <alignment vertical="top"/>
    </xf>
    <xf numFmtId="0" fontId="6" fillId="0" borderId="18" xfId="0" applyFont="1" applyBorder="1" applyAlignment="1">
      <alignment vertical="top" wrapText="1"/>
    </xf>
    <xf numFmtId="0" fontId="6" fillId="0" borderId="14" xfId="0" applyFont="1" applyBorder="1" applyAlignment="1">
      <alignment vertical="top"/>
    </xf>
    <xf numFmtId="0" fontId="12" fillId="0" borderId="0" xfId="3" applyFont="1" applyAlignment="1">
      <alignment vertical="top" wrapText="1"/>
    </xf>
    <xf numFmtId="0" fontId="4" fillId="0" borderId="0" xfId="3" applyAlignment="1">
      <alignment vertical="top" wrapText="1"/>
    </xf>
    <xf numFmtId="0" fontId="12" fillId="0" borderId="0" xfId="0" applyFont="1" applyAlignment="1">
      <alignment vertical="top" wrapText="1"/>
    </xf>
    <xf numFmtId="0" fontId="0" fillId="0" borderId="0" xfId="0" applyAlignment="1">
      <alignment vertical="top" wrapText="1"/>
    </xf>
    <xf numFmtId="0" fontId="4" fillId="0" borderId="0" xfId="3"/>
    <xf numFmtId="0" fontId="1" fillId="0" borderId="0" xfId="0" applyFont="1"/>
  </cellXfs>
  <cellStyles count="5">
    <cellStyle name="Standaard" xfId="0" builtinId="0"/>
    <cellStyle name="Standaard 2" xfId="1" xr:uid="{00000000-0005-0000-0000-000001000000}"/>
    <cellStyle name="Standaard 3" xfId="2" xr:uid="{00000000-0005-0000-0000-000002000000}"/>
    <cellStyle name="Standaard 4" xfId="3" xr:uid="{F7A16333-0DC5-4220-8974-49585169850E}"/>
    <cellStyle name="Standaard 5" xfId="4" xr:uid="{507B0581-F271-4482-88A9-9A6BC3802220}"/>
  </cellStyles>
  <dxfs count="16">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ont>
        <color theme="0"/>
      </font>
      <fill>
        <patternFill>
          <bgColor theme="8" tint="0.59996337778862885"/>
        </patternFill>
      </fill>
    </dxf>
    <dxf>
      <font>
        <color theme="0"/>
      </font>
      <fill>
        <patternFill>
          <bgColor rgb="FFFF0000"/>
        </patternFill>
      </fill>
    </dxf>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ont>
        <color theme="0"/>
      </font>
      <fill>
        <patternFill>
          <bgColor theme="8" tint="0.59996337778862885"/>
        </patternFill>
      </fill>
    </dxf>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ont>
        <color theme="0"/>
      </font>
      <fill>
        <patternFill>
          <bgColor theme="8" tint="0.5999633777886288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25759"/>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6699CC"/>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ABC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A478A-96E1-4082-9A5D-694CA09CF916}">
  <sheetPr codeName="Blad5"/>
  <dimension ref="A1:B21"/>
  <sheetViews>
    <sheetView zoomScale="235" zoomScaleNormal="235" workbookViewId="0"/>
  </sheetViews>
  <sheetFormatPr defaultColWidth="8.85546875" defaultRowHeight="12.75" x14ac:dyDescent="0.2"/>
  <cols>
    <col min="1" max="1" width="75.7109375" style="17" customWidth="1"/>
    <col min="2" max="2" width="7.140625" style="17" customWidth="1"/>
    <col min="3" max="16384" width="8.85546875" style="17"/>
  </cols>
  <sheetData>
    <row r="1" spans="1:2" ht="15" x14ac:dyDescent="0.2">
      <c r="A1" s="56" t="s">
        <v>0</v>
      </c>
      <c r="B1" s="18"/>
    </row>
    <row r="2" spans="1:2" ht="14.45" customHeight="1" x14ac:dyDescent="0.2">
      <c r="A2" s="90"/>
      <c r="B2" s="93"/>
    </row>
    <row r="3" spans="1:2" ht="27" customHeight="1" x14ac:dyDescent="0.2">
      <c r="A3" s="90" t="s">
        <v>39</v>
      </c>
      <c r="B3" s="93"/>
    </row>
    <row r="4" spans="1:2" ht="14.45" customHeight="1" x14ac:dyDescent="0.2">
      <c r="A4" s="90"/>
      <c r="B4" s="93"/>
    </row>
    <row r="5" spans="1:2" ht="33" customHeight="1" x14ac:dyDescent="0.2">
      <c r="A5" s="90" t="s">
        <v>40</v>
      </c>
      <c r="B5" s="93"/>
    </row>
    <row r="6" spans="1:2" ht="57.6" customHeight="1" x14ac:dyDescent="0.2">
      <c r="A6" s="90" t="s">
        <v>41</v>
      </c>
      <c r="B6" s="93"/>
    </row>
    <row r="7" spans="1:2" ht="13.5" thickBot="1" x14ac:dyDescent="0.25">
      <c r="A7" s="17" t="s">
        <v>1</v>
      </c>
    </row>
    <row r="8" spans="1:2" ht="13.5" thickBot="1" x14ac:dyDescent="0.25">
      <c r="A8" s="20" t="s">
        <v>2</v>
      </c>
      <c r="B8" s="21" t="s">
        <v>3</v>
      </c>
    </row>
    <row r="9" spans="1:2" ht="15" thickBot="1" x14ac:dyDescent="0.25">
      <c r="A9" s="22" t="str">
        <f>Keuzemogelijkheden!A2</f>
        <v>Doorontwikkeld</v>
      </c>
      <c r="B9" s="23">
        <f>Keuzemogelijkheden!E2</f>
        <v>4</v>
      </c>
    </row>
    <row r="10" spans="1:2" ht="15" thickBot="1" x14ac:dyDescent="0.25">
      <c r="A10" s="24" t="str">
        <f>Keuzemogelijkheden!A3</f>
        <v>Jong volwassen</v>
      </c>
      <c r="B10" s="25">
        <f>Keuzemogelijkheden!E3</f>
        <v>2</v>
      </c>
    </row>
    <row r="11" spans="1:2" ht="15" thickBot="1" x14ac:dyDescent="0.25">
      <c r="A11" s="26" t="str">
        <f>Keuzemogelijkheden!A4</f>
        <v>Bereid te ontwikkelen</v>
      </c>
      <c r="B11" s="27">
        <f>Keuzemogelijkheden!E4</f>
        <v>1</v>
      </c>
    </row>
    <row r="12" spans="1:2" ht="15" thickBot="1" x14ac:dyDescent="0.25">
      <c r="A12" s="28" t="str">
        <f>Keuzemogelijkheden!A5</f>
        <v>Niet bereid te ontwikkelen</v>
      </c>
      <c r="B12" s="29">
        <f>Keuzemogelijkheden!E5</f>
        <v>0</v>
      </c>
    </row>
    <row r="14" spans="1:2" ht="53.45" customHeight="1" x14ac:dyDescent="0.2">
      <c r="A14" s="30" t="s">
        <v>44</v>
      </c>
    </row>
    <row r="16" spans="1:2" ht="74.45" customHeight="1" x14ac:dyDescent="0.2">
      <c r="A16" s="31" t="s">
        <v>7</v>
      </c>
    </row>
    <row r="18" spans="1:2" ht="14.25" x14ac:dyDescent="0.2">
      <c r="A18" s="32"/>
    </row>
    <row r="19" spans="1:2" s="19" customFormat="1" ht="34.9" customHeight="1" x14ac:dyDescent="0.2">
      <c r="A19" s="89"/>
      <c r="B19" s="90"/>
    </row>
    <row r="20" spans="1:2" customFormat="1" ht="14.25" x14ac:dyDescent="0.2">
      <c r="A20" s="33"/>
    </row>
    <row r="21" spans="1:2" customFormat="1" ht="32.25" customHeight="1" x14ac:dyDescent="0.2">
      <c r="A21" s="91"/>
      <c r="B21" s="92"/>
    </row>
  </sheetData>
  <sheetProtection algorithmName="SHA-512" hashValue="PSqOUXpkqdK1ufMZR9UoYJpTT3lDcjRxV6H/QcuhZMODaYG/ylqX4xJ/1jC/490TqwUX67VnQO+NcnTAlS5t8w==" saltValue="nZ5G8ECvUk+W7GWl2YK20g==" spinCount="100000" sheet="1" selectLockedCells="1" selectUnlockedCells="1"/>
  <mergeCells count="7">
    <mergeCell ref="A19:B19"/>
    <mergeCell ref="A21:B21"/>
    <mergeCell ref="A2:B2"/>
    <mergeCell ref="A3:B3"/>
    <mergeCell ref="A4:B4"/>
    <mergeCell ref="A5:B5"/>
    <mergeCell ref="A6:B6"/>
  </mergeCells>
  <pageMargins left="0.70866141732283472" right="0.70866141732283472" top="0.74803149606299213" bottom="0.74803149606299213" header="0.31496062992125984" footer="0.31496062992125984"/>
  <pageSetup paperSize="9" orientation="portrait" r:id="rId1"/>
  <headerFooter>
    <oddHeader>&amp;RAfgedrukt: &amp;D</oddHeader>
    <oddFooter>&amp;L© Ingenieursbureau BeheerWijzer&amp;RBlad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5C0B-BA88-4C75-9057-1FB0CB018DBE}">
  <sheetPr codeName="Blad1"/>
  <dimension ref="A1:E9"/>
  <sheetViews>
    <sheetView topLeftCell="A3" zoomScale="205" zoomScaleNormal="205" workbookViewId="0">
      <selection activeCell="A6" sqref="A6"/>
    </sheetView>
  </sheetViews>
  <sheetFormatPr defaultColWidth="8.85546875" defaultRowHeight="12.75" x14ac:dyDescent="0.2"/>
  <cols>
    <col min="1" max="1" width="19.5703125" style="34" customWidth="1"/>
    <col min="2" max="2" width="26.85546875" style="34" customWidth="1"/>
    <col min="3" max="3" width="15.7109375" style="34" customWidth="1"/>
    <col min="4" max="4" width="29.5703125" style="34" customWidth="1"/>
    <col min="5" max="5" width="8.28515625" style="34" customWidth="1"/>
    <col min="6" max="16384" width="8.85546875" style="34"/>
  </cols>
  <sheetData>
    <row r="1" spans="1:5" x14ac:dyDescent="0.2">
      <c r="A1" s="35" t="s">
        <v>2</v>
      </c>
      <c r="B1" s="35" t="s">
        <v>8</v>
      </c>
      <c r="C1" s="35" t="s">
        <v>9</v>
      </c>
      <c r="D1" s="35" t="s">
        <v>10</v>
      </c>
      <c r="E1" s="35" t="s">
        <v>3</v>
      </c>
    </row>
    <row r="2" spans="1:5" ht="57" x14ac:dyDescent="0.2">
      <c r="A2" s="36" t="s">
        <v>4</v>
      </c>
      <c r="B2" s="36" t="s">
        <v>11</v>
      </c>
      <c r="C2" s="36" t="s">
        <v>12</v>
      </c>
      <c r="D2" s="36" t="s">
        <v>47</v>
      </c>
      <c r="E2" s="36">
        <v>4</v>
      </c>
    </row>
    <row r="3" spans="1:5" ht="99.75" x14ac:dyDescent="0.2">
      <c r="A3" s="37" t="s">
        <v>5</v>
      </c>
      <c r="B3" s="37" t="s">
        <v>13</v>
      </c>
      <c r="C3" s="37" t="s">
        <v>14</v>
      </c>
      <c r="D3" s="37" t="s">
        <v>48</v>
      </c>
      <c r="E3" s="37">
        <v>2</v>
      </c>
    </row>
    <row r="4" spans="1:5" ht="85.5" x14ac:dyDescent="0.2">
      <c r="A4" s="38" t="s">
        <v>6</v>
      </c>
      <c r="B4" s="38" t="s">
        <v>50</v>
      </c>
      <c r="C4" s="38" t="s">
        <v>14</v>
      </c>
      <c r="D4" s="38" t="s">
        <v>49</v>
      </c>
      <c r="E4" s="38">
        <v>1</v>
      </c>
    </row>
    <row r="5" spans="1:5" ht="57" x14ac:dyDescent="0.2">
      <c r="A5" s="39" t="s">
        <v>42</v>
      </c>
      <c r="B5" s="39" t="s">
        <v>15</v>
      </c>
      <c r="C5" s="39" t="s">
        <v>38</v>
      </c>
      <c r="D5" s="39" t="s">
        <v>51</v>
      </c>
      <c r="E5" s="39">
        <v>0</v>
      </c>
    </row>
    <row r="6" spans="1:5" ht="42.75" x14ac:dyDescent="0.2">
      <c r="A6" s="55" t="s">
        <v>83</v>
      </c>
      <c r="B6" s="55" t="s">
        <v>84</v>
      </c>
      <c r="C6" s="55" t="s">
        <v>38</v>
      </c>
      <c r="D6" s="55" t="s">
        <v>38</v>
      </c>
      <c r="E6" s="55">
        <v>4</v>
      </c>
    </row>
    <row r="7" spans="1:5" ht="38.25" x14ac:dyDescent="0.2">
      <c r="A7" s="40" t="s">
        <v>17</v>
      </c>
      <c r="B7" s="41" t="s">
        <v>18</v>
      </c>
      <c r="C7" s="41" t="s">
        <v>18</v>
      </c>
      <c r="D7" s="41" t="s">
        <v>18</v>
      </c>
      <c r="E7" s="41">
        <f>E5</f>
        <v>0</v>
      </c>
    </row>
    <row r="9" spans="1:5" x14ac:dyDescent="0.2">
      <c r="A9" s="34" t="s">
        <v>43</v>
      </c>
    </row>
  </sheetData>
  <sheetProtection algorithmName="SHA-512" hashValue="wsgER4DTuAV2TKLizz6h0SKmA8DQ+dxASapWugUHLWmF3e1OT+FtYKDA+/nnDeJhIeYHThqM5pFPYtn+EjpltQ==" saltValue="Wr1A0Q3mpI9Xn2XyIIWayg==" spinCount="100000" sheet="1" selectLockedCells="1" selectUnlockedCells="1"/>
  <pageMargins left="0.70866141732283472" right="0.70866141732283472" top="0.74803149606299213" bottom="0.74803149606299213" header="0.31496062992125984" footer="0.31496062992125984"/>
  <pageSetup paperSize="9" orientation="portrait" r:id="rId1"/>
  <headerFooter>
    <oddHeader>&amp;RAfgedrukt: &amp;D</oddHeader>
    <oddFooter>&amp;L© Ingenieursbureau BeheerWijzer&amp;RBlad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dimension ref="A1:U178"/>
  <sheetViews>
    <sheetView tabSelected="1" zoomScale="115" zoomScaleNormal="115" workbookViewId="0">
      <pane ySplit="1" topLeftCell="A149" activePane="bottomLeft" state="frozen"/>
      <selection pane="bottomLeft" activeCell="L161" sqref="L161"/>
    </sheetView>
  </sheetViews>
  <sheetFormatPr defaultColWidth="8.7109375" defaultRowHeight="12.75" x14ac:dyDescent="0.2"/>
  <cols>
    <col min="1" max="1" width="3.28515625" style="2" customWidth="1"/>
    <col min="2" max="2" width="2.28515625" style="2" customWidth="1"/>
    <col min="3" max="3" width="3.28515625" style="2" customWidth="1"/>
    <col min="4" max="4" width="5.28515625" style="2" customWidth="1"/>
    <col min="5" max="5" width="6.42578125" style="1" customWidth="1"/>
    <col min="6" max="6" width="7.28515625" style="1" customWidth="1"/>
    <col min="7" max="7" width="40.7109375" style="15" customWidth="1"/>
    <col min="8" max="8" width="40.7109375" style="1" customWidth="1"/>
    <col min="9" max="10" width="13.7109375" style="15" customWidth="1"/>
    <col min="11" max="11" width="11.28515625" style="1" customWidth="1"/>
    <col min="12" max="15" width="25.28515625" style="1" customWidth="1"/>
    <col min="16" max="16" width="19.7109375" style="42" customWidth="1"/>
    <col min="17" max="17" width="10.7109375" style="1" customWidth="1"/>
    <col min="18" max="20" width="8.7109375" style="1"/>
    <col min="22" max="16384" width="8.7109375" style="1"/>
  </cols>
  <sheetData>
    <row r="1" spans="1:16" ht="24" x14ac:dyDescent="0.2">
      <c r="A1" s="52" t="s">
        <v>23</v>
      </c>
      <c r="B1" s="52"/>
      <c r="C1" s="52"/>
      <c r="D1" s="52" t="s">
        <v>24</v>
      </c>
      <c r="E1" s="52" t="s">
        <v>76</v>
      </c>
      <c r="F1" s="53" t="s">
        <v>77</v>
      </c>
      <c r="G1" s="53" t="s">
        <v>19</v>
      </c>
      <c r="H1" s="53" t="s">
        <v>8</v>
      </c>
      <c r="I1" s="53" t="s">
        <v>37</v>
      </c>
      <c r="J1" s="53" t="s">
        <v>45</v>
      </c>
      <c r="K1" s="53" t="s">
        <v>35</v>
      </c>
      <c r="L1" s="53" t="s">
        <v>25</v>
      </c>
      <c r="M1" s="53" t="s">
        <v>26</v>
      </c>
      <c r="N1" s="53" t="s">
        <v>26</v>
      </c>
      <c r="O1" s="53" t="s">
        <v>27</v>
      </c>
      <c r="P1" s="54" t="s">
        <v>28</v>
      </c>
    </row>
    <row r="2" spans="1:16" ht="15" x14ac:dyDescent="0.25">
      <c r="A2" s="72" t="s">
        <v>115</v>
      </c>
      <c r="B2" s="1"/>
      <c r="C2" s="1"/>
      <c r="D2" s="1"/>
      <c r="G2" s="78"/>
      <c r="H2" s="79"/>
      <c r="I2" s="79"/>
      <c r="J2" s="79"/>
      <c r="K2"/>
      <c r="L2" s="43"/>
      <c r="M2" s="44"/>
      <c r="N2" s="44"/>
      <c r="O2" s="44"/>
      <c r="P2" s="45"/>
    </row>
    <row r="3" spans="1:16" ht="25.5" x14ac:dyDescent="0.25">
      <c r="A3"/>
      <c r="B3" s="1"/>
      <c r="C3" s="1"/>
      <c r="D3" s="1"/>
      <c r="F3" s="80" t="s">
        <v>116</v>
      </c>
      <c r="G3" s="81" t="s">
        <v>117</v>
      </c>
      <c r="H3" s="80" t="s">
        <v>118</v>
      </c>
      <c r="I3" s="82" t="s">
        <v>16</v>
      </c>
      <c r="J3" s="82"/>
      <c r="K3">
        <v>2</v>
      </c>
      <c r="L3" s="16" t="s">
        <v>17</v>
      </c>
      <c r="M3" s="46" t="str">
        <f>IF(L3&lt;&gt;"",VLOOKUP(L3,Keuzemogelijkheden!$A$2:$E$7,2,FALSE),"")</f>
        <v>Maak een keuze in de kolom 'Antwoord fase'</v>
      </c>
      <c r="N3" s="46" t="str">
        <f>IF(L3&lt;&gt;"",VLOOKUP(L3,Keuzemogelijkheden!$A$2:$E$7,3,FALSE),"")</f>
        <v>Maak een keuze in de kolom 'Antwoord fase'</v>
      </c>
      <c r="O3" s="46" t="str">
        <f>IF(L3&lt;&gt;"",VLOOKUP(L3,Keuzemogelijkheden!$A$2:$E$7,4,FALSE),"")</f>
        <v>Maak een keuze in de kolom 'Antwoord fase'</v>
      </c>
      <c r="P3" s="47" t="str">
        <f>IF(L3=Keuzemogelijkheden!$A$2,$K3*Keuzemogelijkheden!$E$2,IF(L3=Keuzemogelijkheden!$A$3,$K3*Keuzemogelijkheden!$E$3,IF(L3=Keuzemogelijkheden!$A$4,$K3*Keuzemogelijkheden!$E$4,IF(L3=Keuzemogelijkheden!$A$5,$K3*Keuzemogelijkheden!$E$5,IF(L3=Keuzemogelijkheden!$A$6,$K3*Keuzemogelijkheden!$E$6,"0")))))</f>
        <v>0</v>
      </c>
    </row>
    <row r="4" spans="1:16" ht="15" x14ac:dyDescent="0.25">
      <c r="A4" s="72" t="s">
        <v>119</v>
      </c>
      <c r="B4" s="1"/>
      <c r="C4" s="1"/>
      <c r="D4" s="1"/>
      <c r="F4" s="79"/>
      <c r="G4" s="78"/>
      <c r="H4" s="79"/>
      <c r="I4" s="79"/>
      <c r="J4" s="79"/>
      <c r="K4"/>
      <c r="L4" s="43"/>
      <c r="M4" s="44"/>
      <c r="N4" s="44"/>
      <c r="O4" s="44"/>
      <c r="P4" s="45"/>
    </row>
    <row r="5" spans="1:16" ht="51.75" x14ac:dyDescent="0.25">
      <c r="A5"/>
      <c r="B5" s="1"/>
      <c r="C5" s="1"/>
      <c r="D5" s="1"/>
      <c r="F5" s="80" t="s">
        <v>120</v>
      </c>
      <c r="G5" s="81" t="s">
        <v>121</v>
      </c>
      <c r="H5" s="80" t="s">
        <v>122</v>
      </c>
      <c r="I5" s="82" t="s">
        <v>16</v>
      </c>
      <c r="J5" s="82"/>
      <c r="K5">
        <v>10</v>
      </c>
      <c r="L5" s="16" t="s">
        <v>17</v>
      </c>
      <c r="M5" s="46" t="str">
        <f>IF(L5&lt;&gt;"",VLOOKUP(L5,Keuzemogelijkheden!$A$2:$E$7,2,FALSE),"")</f>
        <v>Maak een keuze in de kolom 'Antwoord fase'</v>
      </c>
      <c r="N5" s="46" t="str">
        <f>IF(L5&lt;&gt;"",VLOOKUP(L5,Keuzemogelijkheden!$A$2:$E$7,3,FALSE),"")</f>
        <v>Maak een keuze in de kolom 'Antwoord fase'</v>
      </c>
      <c r="O5" s="46" t="str">
        <f>IF(L5&lt;&gt;"",VLOOKUP(L5,Keuzemogelijkheden!$A$2:$E$7,4,FALSE),"")</f>
        <v>Maak een keuze in de kolom 'Antwoord fase'</v>
      </c>
      <c r="P5" s="47" t="str">
        <f>IF(L5=Keuzemogelijkheden!$A$2,$K5*Keuzemogelijkheden!$E$2,IF(L5=Keuzemogelijkheden!$A$3,$K5*Keuzemogelijkheden!$E$3,IF(L5=Keuzemogelijkheden!$A$4,$K5*Keuzemogelijkheden!$E$4,IF(L5=Keuzemogelijkheden!$A$5,$K5*Keuzemogelijkheden!$E$5,IF(L5=Keuzemogelijkheden!$A$6,$K5*Keuzemogelijkheden!$E$6,"0")))))</f>
        <v>0</v>
      </c>
    </row>
    <row r="6" spans="1:16" ht="39" x14ac:dyDescent="0.25">
      <c r="A6"/>
      <c r="B6" s="1"/>
      <c r="C6" s="1"/>
      <c r="D6" s="1"/>
      <c r="F6" s="80" t="s">
        <v>123</v>
      </c>
      <c r="G6" s="81" t="s">
        <v>124</v>
      </c>
      <c r="H6" s="80" t="s">
        <v>122</v>
      </c>
      <c r="I6" s="82" t="s">
        <v>16</v>
      </c>
      <c r="J6" s="82"/>
      <c r="K6">
        <v>1</v>
      </c>
      <c r="L6" s="16" t="s">
        <v>17</v>
      </c>
      <c r="M6" s="46" t="str">
        <f>IF(L6&lt;&gt;"",VLOOKUP(L6,Keuzemogelijkheden!$A$2:$E$7,2,FALSE),"")</f>
        <v>Maak een keuze in de kolom 'Antwoord fase'</v>
      </c>
      <c r="N6" s="46" t="str">
        <f>IF(L6&lt;&gt;"",VLOOKUP(L6,Keuzemogelijkheden!$A$2:$E$7,3,FALSE),"")</f>
        <v>Maak een keuze in de kolom 'Antwoord fase'</v>
      </c>
      <c r="O6" s="46" t="str">
        <f>IF(L6&lt;&gt;"",VLOOKUP(L6,Keuzemogelijkheden!$A$2:$E$7,4,FALSE),"")</f>
        <v>Maak een keuze in de kolom 'Antwoord fase'</v>
      </c>
      <c r="P6" s="47" t="str">
        <f>IF(L6=Keuzemogelijkheden!$A$2,$K6*Keuzemogelijkheden!$E$2,IF(L6=Keuzemogelijkheden!$A$3,$K6*Keuzemogelijkheden!$E$3,IF(L6=Keuzemogelijkheden!$A$4,$K6*Keuzemogelijkheden!$E$4,IF(L6=Keuzemogelijkheden!$A$5,$K6*Keuzemogelijkheden!$E$5,IF(L6=Keuzemogelijkheden!$A$6,$K6*Keuzemogelijkheden!$E$6,"0")))))</f>
        <v>0</v>
      </c>
    </row>
    <row r="7" spans="1:16" ht="26.25" x14ac:dyDescent="0.25">
      <c r="A7"/>
      <c r="B7" s="1"/>
      <c r="C7" s="1"/>
      <c r="D7" s="1"/>
      <c r="F7" s="80" t="s">
        <v>125</v>
      </c>
      <c r="G7" s="81" t="s">
        <v>126</v>
      </c>
      <c r="H7" s="80" t="s">
        <v>122</v>
      </c>
      <c r="I7" s="82" t="s">
        <v>16</v>
      </c>
      <c r="J7" s="82"/>
      <c r="K7">
        <v>5</v>
      </c>
      <c r="L7" s="16" t="s">
        <v>17</v>
      </c>
      <c r="M7" s="46" t="str">
        <f>IF(L7&lt;&gt;"",VLOOKUP(L7,Keuzemogelijkheden!$A$2:$E$7,2,FALSE),"")</f>
        <v>Maak een keuze in de kolom 'Antwoord fase'</v>
      </c>
      <c r="N7" s="46" t="str">
        <f>IF(L7&lt;&gt;"",VLOOKUP(L7,Keuzemogelijkheden!$A$2:$E$7,3,FALSE),"")</f>
        <v>Maak een keuze in de kolom 'Antwoord fase'</v>
      </c>
      <c r="O7" s="46" t="str">
        <f>IF(L7&lt;&gt;"",VLOOKUP(L7,Keuzemogelijkheden!$A$2:$E$7,4,FALSE),"")</f>
        <v>Maak een keuze in de kolom 'Antwoord fase'</v>
      </c>
      <c r="P7" s="47" t="str">
        <f>IF(L7=Keuzemogelijkheden!$A$2,$K7*Keuzemogelijkheden!$E$2,IF(L7=Keuzemogelijkheden!$A$3,$K7*Keuzemogelijkheden!$E$3,IF(L7=Keuzemogelijkheden!$A$4,$K7*Keuzemogelijkheden!$E$4,IF(L7=Keuzemogelijkheden!$A$5,$K7*Keuzemogelijkheden!$E$5,IF(L7=Keuzemogelijkheden!$A$6,$K7*Keuzemogelijkheden!$E$6,"0")))))</f>
        <v>0</v>
      </c>
    </row>
    <row r="8" spans="1:16" ht="51.75" x14ac:dyDescent="0.25">
      <c r="A8"/>
      <c r="B8" s="1"/>
      <c r="C8" s="1"/>
      <c r="D8" s="1"/>
      <c r="F8" s="80" t="s">
        <v>127</v>
      </c>
      <c r="G8" s="81" t="s">
        <v>128</v>
      </c>
      <c r="H8" s="80" t="s">
        <v>122</v>
      </c>
      <c r="I8" s="82" t="s">
        <v>16</v>
      </c>
      <c r="J8" s="82"/>
      <c r="K8">
        <v>5</v>
      </c>
      <c r="L8" s="16" t="s">
        <v>17</v>
      </c>
      <c r="M8" s="46" t="str">
        <f>IF(L8&lt;&gt;"",VLOOKUP(L8,Keuzemogelijkheden!$A$2:$E$7,2,FALSE),"")</f>
        <v>Maak een keuze in de kolom 'Antwoord fase'</v>
      </c>
      <c r="N8" s="46" t="str">
        <f>IF(L8&lt;&gt;"",VLOOKUP(L8,Keuzemogelijkheden!$A$2:$E$7,3,FALSE),"")</f>
        <v>Maak een keuze in de kolom 'Antwoord fase'</v>
      </c>
      <c r="O8" s="46" t="str">
        <f>IF(L8&lt;&gt;"",VLOOKUP(L8,Keuzemogelijkheden!$A$2:$E$7,4,FALSE),"")</f>
        <v>Maak een keuze in de kolom 'Antwoord fase'</v>
      </c>
      <c r="P8" s="47" t="str">
        <f>IF(L8=Keuzemogelijkheden!$A$2,$K8*Keuzemogelijkheden!$E$2,IF(L8=Keuzemogelijkheden!$A$3,$K8*Keuzemogelijkheden!$E$3,IF(L8=Keuzemogelijkheden!$A$4,$K8*Keuzemogelijkheden!$E$4,IF(L8=Keuzemogelijkheden!$A$5,$K8*Keuzemogelijkheden!$E$5,IF(L8=Keuzemogelijkheden!$A$6,$K8*Keuzemogelijkheden!$E$6,"0")))))</f>
        <v>0</v>
      </c>
    </row>
    <row r="9" spans="1:16" ht="15" x14ac:dyDescent="0.25">
      <c r="A9" s="72" t="s">
        <v>129</v>
      </c>
      <c r="B9" s="1"/>
      <c r="C9" s="1"/>
      <c r="D9" s="1"/>
      <c r="F9" s="79"/>
      <c r="G9" s="78"/>
      <c r="H9" s="79"/>
      <c r="I9" s="79"/>
      <c r="J9" s="79"/>
      <c r="K9"/>
      <c r="L9" s="43"/>
      <c r="M9" s="44"/>
      <c r="N9" s="44"/>
      <c r="O9" s="44"/>
      <c r="P9" s="45"/>
    </row>
    <row r="10" spans="1:16" ht="39" x14ac:dyDescent="0.25">
      <c r="A10"/>
      <c r="B10" s="1"/>
      <c r="C10" s="1"/>
      <c r="D10" s="1"/>
      <c r="F10" s="80" t="s">
        <v>130</v>
      </c>
      <c r="G10" s="81" t="s">
        <v>131</v>
      </c>
      <c r="H10" s="80" t="s">
        <v>122</v>
      </c>
      <c r="I10" s="82" t="s">
        <v>16</v>
      </c>
      <c r="J10" s="82"/>
      <c r="K10">
        <v>2</v>
      </c>
      <c r="L10" s="16" t="s">
        <v>17</v>
      </c>
      <c r="M10" s="46" t="str">
        <f>IF(L10&lt;&gt;"",VLOOKUP(L10,Keuzemogelijkheden!$A$2:$E$7,2,FALSE),"")</f>
        <v>Maak een keuze in de kolom 'Antwoord fase'</v>
      </c>
      <c r="N10" s="46" t="str">
        <f>IF(L10&lt;&gt;"",VLOOKUP(L10,Keuzemogelijkheden!$A$2:$E$7,3,FALSE),"")</f>
        <v>Maak een keuze in de kolom 'Antwoord fase'</v>
      </c>
      <c r="O10" s="46" t="str">
        <f>IF(L10&lt;&gt;"",VLOOKUP(L10,Keuzemogelijkheden!$A$2:$E$7,4,FALSE),"")</f>
        <v>Maak een keuze in de kolom 'Antwoord fase'</v>
      </c>
      <c r="P10" s="47" t="str">
        <f>IF(L10=Keuzemogelijkheden!$A$2,$K10*Keuzemogelijkheden!$E$2,IF(L10=Keuzemogelijkheden!$A$3,$K10*Keuzemogelijkheden!$E$3,IF(L10=Keuzemogelijkheden!$A$4,$K10*Keuzemogelijkheden!$E$4,IF(L10=Keuzemogelijkheden!$A$5,$K10*Keuzemogelijkheden!$E$5,IF(L10=Keuzemogelijkheden!$A$6,$K10*Keuzemogelijkheden!$E$6,"0")))))</f>
        <v>0</v>
      </c>
    </row>
    <row r="11" spans="1:16" ht="15" x14ac:dyDescent="0.25">
      <c r="A11" s="72" t="s">
        <v>132</v>
      </c>
      <c r="B11" s="1"/>
      <c r="C11" s="1"/>
      <c r="D11" s="1"/>
      <c r="F11" s="79"/>
      <c r="G11" s="78"/>
      <c r="H11" s="79"/>
      <c r="I11" s="79"/>
      <c r="J11" s="79"/>
      <c r="K11"/>
      <c r="L11" s="43"/>
      <c r="M11" s="44"/>
      <c r="N11" s="44"/>
      <c r="O11" s="44"/>
      <c r="P11" s="45"/>
    </row>
    <row r="12" spans="1:16" ht="25.5" x14ac:dyDescent="0.25">
      <c r="A12"/>
      <c r="B12" s="1"/>
      <c r="C12" s="1"/>
      <c r="D12" s="1"/>
      <c r="F12" s="80" t="s">
        <v>133</v>
      </c>
      <c r="G12" s="81" t="s">
        <v>134</v>
      </c>
      <c r="H12" s="80" t="s">
        <v>135</v>
      </c>
      <c r="I12" s="82" t="s">
        <v>16</v>
      </c>
      <c r="J12" s="82"/>
      <c r="K12">
        <v>5</v>
      </c>
      <c r="L12" s="16" t="s">
        <v>17</v>
      </c>
      <c r="M12" s="46" t="str">
        <f>IF(L12&lt;&gt;"",VLOOKUP(L12,Keuzemogelijkheden!$A$2:$E$7,2,FALSE),"")</f>
        <v>Maak een keuze in de kolom 'Antwoord fase'</v>
      </c>
      <c r="N12" s="46" t="str">
        <f>IF(L12&lt;&gt;"",VLOOKUP(L12,Keuzemogelijkheden!$A$2:$E$7,3,FALSE),"")</f>
        <v>Maak een keuze in de kolom 'Antwoord fase'</v>
      </c>
      <c r="O12" s="46" t="str">
        <f>IF(L12&lt;&gt;"",VLOOKUP(L12,Keuzemogelijkheden!$A$2:$E$7,4,FALSE),"")</f>
        <v>Maak een keuze in de kolom 'Antwoord fase'</v>
      </c>
      <c r="P12" s="47" t="str">
        <f>IF(L12=Keuzemogelijkheden!$A$2,$K12*Keuzemogelijkheden!$E$2,IF(L12=Keuzemogelijkheden!$A$3,$K12*Keuzemogelijkheden!$E$3,IF(L12=Keuzemogelijkheden!$A$4,$K12*Keuzemogelijkheden!$E$4,IF(L12=Keuzemogelijkheden!$A$5,$K12*Keuzemogelijkheden!$E$5,IF(L12=Keuzemogelijkheden!$A$6,$K12*Keuzemogelijkheden!$E$6,"0")))))</f>
        <v>0</v>
      </c>
    </row>
    <row r="13" spans="1:16" ht="51.75" x14ac:dyDescent="0.25">
      <c r="A13"/>
      <c r="B13" s="1"/>
      <c r="C13" s="1"/>
      <c r="D13" s="1"/>
      <c r="F13" s="80" t="s">
        <v>136</v>
      </c>
      <c r="G13" s="81" t="s">
        <v>137</v>
      </c>
      <c r="H13" s="80" t="s">
        <v>122</v>
      </c>
      <c r="I13" s="82" t="s">
        <v>16</v>
      </c>
      <c r="J13" s="82"/>
      <c r="K13">
        <v>2</v>
      </c>
      <c r="L13" s="16" t="s">
        <v>17</v>
      </c>
      <c r="M13" s="46" t="str">
        <f>IF(L13&lt;&gt;"",VLOOKUP(L13,Keuzemogelijkheden!$A$2:$E$7,2,FALSE),"")</f>
        <v>Maak een keuze in de kolom 'Antwoord fase'</v>
      </c>
      <c r="N13" s="46" t="str">
        <f>IF(L13&lt;&gt;"",VLOOKUP(L13,Keuzemogelijkheden!$A$2:$E$7,3,FALSE),"")</f>
        <v>Maak een keuze in de kolom 'Antwoord fase'</v>
      </c>
      <c r="O13" s="46" t="str">
        <f>IF(L13&lt;&gt;"",VLOOKUP(L13,Keuzemogelijkheden!$A$2:$E$7,4,FALSE),"")</f>
        <v>Maak een keuze in de kolom 'Antwoord fase'</v>
      </c>
      <c r="P13" s="47" t="str">
        <f>IF(L13=Keuzemogelijkheden!$A$2,$K13*Keuzemogelijkheden!$E$2,IF(L13=Keuzemogelijkheden!$A$3,$K13*Keuzemogelijkheden!$E$3,IF(L13=Keuzemogelijkheden!$A$4,$K13*Keuzemogelijkheden!$E$4,IF(L13=Keuzemogelijkheden!$A$5,$K13*Keuzemogelijkheden!$E$5,IF(L13=Keuzemogelijkheden!$A$6,$K13*Keuzemogelijkheden!$E$6,"0")))))</f>
        <v>0</v>
      </c>
    </row>
    <row r="14" spans="1:16" ht="51.75" x14ac:dyDescent="0.25">
      <c r="A14"/>
      <c r="B14" s="1"/>
      <c r="C14" s="1"/>
      <c r="D14" s="1"/>
      <c r="F14" s="80" t="s">
        <v>138</v>
      </c>
      <c r="G14" s="81" t="s">
        <v>139</v>
      </c>
      <c r="H14" s="80" t="s">
        <v>122</v>
      </c>
      <c r="I14" s="82" t="s">
        <v>16</v>
      </c>
      <c r="J14" s="82"/>
      <c r="K14">
        <v>1</v>
      </c>
      <c r="L14" s="16" t="s">
        <v>17</v>
      </c>
      <c r="M14" s="46" t="str">
        <f>IF(L14&lt;&gt;"",VLOOKUP(L14,Keuzemogelijkheden!$A$2:$E$7,2,FALSE),"")</f>
        <v>Maak een keuze in de kolom 'Antwoord fase'</v>
      </c>
      <c r="N14" s="46" t="str">
        <f>IF(L14&lt;&gt;"",VLOOKUP(L14,Keuzemogelijkheden!$A$2:$E$7,3,FALSE),"")</f>
        <v>Maak een keuze in de kolom 'Antwoord fase'</v>
      </c>
      <c r="O14" s="46" t="str">
        <f>IF(L14&lt;&gt;"",VLOOKUP(L14,Keuzemogelijkheden!$A$2:$E$7,4,FALSE),"")</f>
        <v>Maak een keuze in de kolom 'Antwoord fase'</v>
      </c>
      <c r="P14" s="47" t="str">
        <f>IF(L14=Keuzemogelijkheden!$A$2,$K14*Keuzemogelijkheden!$E$2,IF(L14=Keuzemogelijkheden!$A$3,$K14*Keuzemogelijkheden!$E$3,IF(L14=Keuzemogelijkheden!$A$4,$K14*Keuzemogelijkheden!$E$4,IF(L14=Keuzemogelijkheden!$A$5,$K14*Keuzemogelijkheden!$E$5,IF(L14=Keuzemogelijkheden!$A$6,$K14*Keuzemogelijkheden!$E$6,"0")))))</f>
        <v>0</v>
      </c>
    </row>
    <row r="15" spans="1:16" ht="25.5" x14ac:dyDescent="0.25">
      <c r="A15"/>
      <c r="B15" s="1"/>
      <c r="C15" s="1"/>
      <c r="D15" s="1"/>
      <c r="F15" s="80" t="s">
        <v>140</v>
      </c>
      <c r="G15" s="81" t="s">
        <v>141</v>
      </c>
      <c r="H15" s="80" t="s">
        <v>142</v>
      </c>
      <c r="I15" s="82" t="s">
        <v>16</v>
      </c>
      <c r="J15" s="82"/>
      <c r="K15">
        <v>5</v>
      </c>
      <c r="L15" s="16" t="s">
        <v>17</v>
      </c>
      <c r="M15" s="46" t="str">
        <f>IF(L15&lt;&gt;"",VLOOKUP(L15,Keuzemogelijkheden!$A$2:$E$7,2,FALSE),"")</f>
        <v>Maak een keuze in de kolom 'Antwoord fase'</v>
      </c>
      <c r="N15" s="46" t="str">
        <f>IF(L15&lt;&gt;"",VLOOKUP(L15,Keuzemogelijkheden!$A$2:$E$7,3,FALSE),"")</f>
        <v>Maak een keuze in de kolom 'Antwoord fase'</v>
      </c>
      <c r="O15" s="46" t="str">
        <f>IF(L15&lt;&gt;"",VLOOKUP(L15,Keuzemogelijkheden!$A$2:$E$7,4,FALSE),"")</f>
        <v>Maak een keuze in de kolom 'Antwoord fase'</v>
      </c>
      <c r="P15" s="47" t="str">
        <f>IF(L15=Keuzemogelijkheden!$A$2,$K15*Keuzemogelijkheden!$E$2,IF(L15=Keuzemogelijkheden!$A$3,$K15*Keuzemogelijkheden!$E$3,IF(L15=Keuzemogelijkheden!$A$4,$K15*Keuzemogelijkheden!$E$4,IF(L15=Keuzemogelijkheden!$A$5,$K15*Keuzemogelijkheden!$E$5,IF(L15=Keuzemogelijkheden!$A$6,$K15*Keuzemogelijkheden!$E$6,"0")))))</f>
        <v>0</v>
      </c>
    </row>
    <row r="16" spans="1:16" ht="25.5" x14ac:dyDescent="0.25">
      <c r="A16"/>
      <c r="B16" s="1"/>
      <c r="C16" s="1"/>
      <c r="D16" s="1"/>
      <c r="F16" s="80" t="s">
        <v>143</v>
      </c>
      <c r="G16" s="81" t="s">
        <v>144</v>
      </c>
      <c r="H16" s="80" t="s">
        <v>145</v>
      </c>
      <c r="I16" s="82" t="s">
        <v>16</v>
      </c>
      <c r="J16" s="82"/>
      <c r="K16">
        <v>10</v>
      </c>
      <c r="L16" s="16" t="s">
        <v>17</v>
      </c>
      <c r="M16" s="46" t="str">
        <f>IF(L16&lt;&gt;"",VLOOKUP(L16,Keuzemogelijkheden!$A$2:$E$7,2,FALSE),"")</f>
        <v>Maak een keuze in de kolom 'Antwoord fase'</v>
      </c>
      <c r="N16" s="46" t="str">
        <f>IF(L16&lt;&gt;"",VLOOKUP(L16,Keuzemogelijkheden!$A$2:$E$7,3,FALSE),"")</f>
        <v>Maak een keuze in de kolom 'Antwoord fase'</v>
      </c>
      <c r="O16" s="46" t="str">
        <f>IF(L16&lt;&gt;"",VLOOKUP(L16,Keuzemogelijkheden!$A$2:$E$7,4,FALSE),"")</f>
        <v>Maak een keuze in de kolom 'Antwoord fase'</v>
      </c>
      <c r="P16" s="47" t="str">
        <f>IF(L16=Keuzemogelijkheden!$A$2,$K16*Keuzemogelijkheden!$E$2,IF(L16=Keuzemogelijkheden!$A$3,$K16*Keuzemogelijkheden!$E$3,IF(L16=Keuzemogelijkheden!$A$4,$K16*Keuzemogelijkheden!$E$4,IF(L16=Keuzemogelijkheden!$A$5,$K16*Keuzemogelijkheden!$E$5,IF(L16=Keuzemogelijkheden!$A$6,$K16*Keuzemogelijkheden!$E$6,"0")))))</f>
        <v>0</v>
      </c>
    </row>
    <row r="17" spans="1:16" ht="64.5" x14ac:dyDescent="0.25">
      <c r="A17"/>
      <c r="B17" s="1"/>
      <c r="C17" s="1"/>
      <c r="D17" s="1"/>
      <c r="F17" s="80" t="s">
        <v>146</v>
      </c>
      <c r="G17" s="81" t="s">
        <v>147</v>
      </c>
      <c r="H17" s="80" t="s">
        <v>122</v>
      </c>
      <c r="I17" s="82" t="s">
        <v>148</v>
      </c>
      <c r="J17" s="82"/>
      <c r="K17">
        <v>10</v>
      </c>
      <c r="L17" s="16" t="s">
        <v>17</v>
      </c>
      <c r="M17" s="46" t="str">
        <f>IF(L17&lt;&gt;"",VLOOKUP(L17,Keuzemogelijkheden!$A$2:$E$7,2,FALSE),"")</f>
        <v>Maak een keuze in de kolom 'Antwoord fase'</v>
      </c>
      <c r="N17" s="46" t="str">
        <f>IF(L17&lt;&gt;"",VLOOKUP(L17,Keuzemogelijkheden!$A$2:$E$7,3,FALSE),"")</f>
        <v>Maak een keuze in de kolom 'Antwoord fase'</v>
      </c>
      <c r="O17" s="46" t="str">
        <f>IF(L17&lt;&gt;"",VLOOKUP(L17,Keuzemogelijkheden!$A$2:$E$7,4,FALSE),"")</f>
        <v>Maak een keuze in de kolom 'Antwoord fase'</v>
      </c>
      <c r="P17" s="47" t="str">
        <f>IF(L17=Keuzemogelijkheden!$A$2,$K17*Keuzemogelijkheden!$E$2,IF(L17=Keuzemogelijkheden!$A$3,$K17*Keuzemogelijkheden!$E$3,IF(L17=Keuzemogelijkheden!$A$4,$K17*Keuzemogelijkheden!$E$4,IF(L17=Keuzemogelijkheden!$A$5,$K17*Keuzemogelijkheden!$E$5,IF(L17=Keuzemogelijkheden!$A$6,$K17*Keuzemogelijkheden!$E$6,"0")))))</f>
        <v>0</v>
      </c>
    </row>
    <row r="18" spans="1:16" ht="51.75" x14ac:dyDescent="0.25">
      <c r="A18"/>
      <c r="B18" s="1"/>
      <c r="C18" s="1"/>
      <c r="D18" s="1"/>
      <c r="F18" s="80" t="s">
        <v>149</v>
      </c>
      <c r="G18" s="81" t="s">
        <v>150</v>
      </c>
      <c r="H18" s="80" t="s">
        <v>122</v>
      </c>
      <c r="I18" s="82" t="s">
        <v>16</v>
      </c>
      <c r="J18" s="82"/>
      <c r="K18">
        <v>5</v>
      </c>
      <c r="L18" s="16" t="s">
        <v>17</v>
      </c>
      <c r="M18" s="46" t="str">
        <f>IF(L18&lt;&gt;"",VLOOKUP(L18,Keuzemogelijkheden!$A$2:$E$7,2,FALSE),"")</f>
        <v>Maak een keuze in de kolom 'Antwoord fase'</v>
      </c>
      <c r="N18" s="46" t="str">
        <f>IF(L18&lt;&gt;"",VLOOKUP(L18,Keuzemogelijkheden!$A$2:$E$7,3,FALSE),"")</f>
        <v>Maak een keuze in de kolom 'Antwoord fase'</v>
      </c>
      <c r="O18" s="46" t="str">
        <f>IF(L18&lt;&gt;"",VLOOKUP(L18,Keuzemogelijkheden!$A$2:$E$7,4,FALSE),"")</f>
        <v>Maak een keuze in de kolom 'Antwoord fase'</v>
      </c>
      <c r="P18" s="47" t="str">
        <f>IF(L18=Keuzemogelijkheden!$A$2,$K18*Keuzemogelijkheden!$E$2,IF(L18=Keuzemogelijkheden!$A$3,$K18*Keuzemogelijkheden!$E$3,IF(L18=Keuzemogelijkheden!$A$4,$K18*Keuzemogelijkheden!$E$4,IF(L18=Keuzemogelijkheden!$A$5,$K18*Keuzemogelijkheden!$E$5,IF(L18=Keuzemogelijkheden!$A$6,$K18*Keuzemogelijkheden!$E$6,"0")))))</f>
        <v>0</v>
      </c>
    </row>
    <row r="19" spans="1:16" ht="25.5" x14ac:dyDescent="0.25">
      <c r="A19"/>
      <c r="B19" s="1"/>
      <c r="C19" s="1"/>
      <c r="D19" s="1"/>
      <c r="F19" s="80" t="s">
        <v>151</v>
      </c>
      <c r="G19" s="81" t="s">
        <v>152</v>
      </c>
      <c r="H19" s="80" t="s">
        <v>153</v>
      </c>
      <c r="I19" s="82" t="s">
        <v>148</v>
      </c>
      <c r="J19" s="82"/>
      <c r="K19">
        <v>10</v>
      </c>
      <c r="L19" s="16" t="s">
        <v>17</v>
      </c>
      <c r="M19" s="46" t="str">
        <f>IF(L19&lt;&gt;"",VLOOKUP(L19,Keuzemogelijkheden!$A$2:$E$7,2,FALSE),"")</f>
        <v>Maak een keuze in de kolom 'Antwoord fase'</v>
      </c>
      <c r="N19" s="46" t="str">
        <f>IF(L19&lt;&gt;"",VLOOKUP(L19,Keuzemogelijkheden!$A$2:$E$7,3,FALSE),"")</f>
        <v>Maak een keuze in de kolom 'Antwoord fase'</v>
      </c>
      <c r="O19" s="46" t="str">
        <f>IF(L19&lt;&gt;"",VLOOKUP(L19,Keuzemogelijkheden!$A$2:$E$7,4,FALSE),"")</f>
        <v>Maak een keuze in de kolom 'Antwoord fase'</v>
      </c>
      <c r="P19" s="47" t="str">
        <f>IF(L19=Keuzemogelijkheden!$A$2,$K19*Keuzemogelijkheden!$E$2,IF(L19=Keuzemogelijkheden!$A$3,$K19*Keuzemogelijkheden!$E$3,IF(L19=Keuzemogelijkheden!$A$4,$K19*Keuzemogelijkheden!$E$4,IF(L19=Keuzemogelijkheden!$A$5,$K19*Keuzemogelijkheden!$E$5,IF(L19=Keuzemogelijkheden!$A$6,$K19*Keuzemogelijkheden!$E$6,"0")))))</f>
        <v>0</v>
      </c>
    </row>
    <row r="20" spans="1:16" ht="26.25" x14ac:dyDescent="0.25">
      <c r="A20"/>
      <c r="B20" s="1"/>
      <c r="C20" s="1"/>
      <c r="D20" s="1"/>
      <c r="F20" s="80" t="s">
        <v>154</v>
      </c>
      <c r="G20" s="81" t="s">
        <v>155</v>
      </c>
      <c r="H20" s="80" t="s">
        <v>122</v>
      </c>
      <c r="I20" s="82" t="s">
        <v>148</v>
      </c>
      <c r="J20" s="82"/>
      <c r="K20">
        <v>5</v>
      </c>
      <c r="L20" s="16" t="s">
        <v>17</v>
      </c>
      <c r="M20" s="46" t="str">
        <f>IF(L20&lt;&gt;"",VLOOKUP(L20,Keuzemogelijkheden!$A$2:$E$7,2,FALSE),"")</f>
        <v>Maak een keuze in de kolom 'Antwoord fase'</v>
      </c>
      <c r="N20" s="46" t="str">
        <f>IF(L20&lt;&gt;"",VLOOKUP(L20,Keuzemogelijkheden!$A$2:$E$7,3,FALSE),"")</f>
        <v>Maak een keuze in de kolom 'Antwoord fase'</v>
      </c>
      <c r="O20" s="46" t="str">
        <f>IF(L20&lt;&gt;"",VLOOKUP(L20,Keuzemogelijkheden!$A$2:$E$7,4,FALSE),"")</f>
        <v>Maak een keuze in de kolom 'Antwoord fase'</v>
      </c>
      <c r="P20" s="47" t="str">
        <f>IF(L20=Keuzemogelijkheden!$A$2,$K20*Keuzemogelijkheden!$E$2,IF(L20=Keuzemogelijkheden!$A$3,$K20*Keuzemogelijkheden!$E$3,IF(L20=Keuzemogelijkheden!$A$4,$K20*Keuzemogelijkheden!$E$4,IF(L20=Keuzemogelijkheden!$A$5,$K20*Keuzemogelijkheden!$E$5,IF(L20=Keuzemogelijkheden!$A$6,$K20*Keuzemogelijkheden!$E$6,"0")))))</f>
        <v>0</v>
      </c>
    </row>
    <row r="21" spans="1:16" ht="39" x14ac:dyDescent="0.25">
      <c r="A21"/>
      <c r="B21" s="1"/>
      <c r="C21" s="1"/>
      <c r="D21" s="1"/>
      <c r="F21" s="80" t="s">
        <v>156</v>
      </c>
      <c r="G21" s="81" t="s">
        <v>157</v>
      </c>
      <c r="H21" s="80" t="s">
        <v>122</v>
      </c>
      <c r="I21" s="82" t="s">
        <v>148</v>
      </c>
      <c r="J21" s="82"/>
      <c r="K21">
        <v>3</v>
      </c>
      <c r="L21" s="16" t="s">
        <v>17</v>
      </c>
      <c r="M21" s="46" t="str">
        <f>IF(L21&lt;&gt;"",VLOOKUP(L21,Keuzemogelijkheden!$A$2:$E$7,2,FALSE),"")</f>
        <v>Maak een keuze in de kolom 'Antwoord fase'</v>
      </c>
      <c r="N21" s="46" t="str">
        <f>IF(L21&lt;&gt;"",VLOOKUP(L21,Keuzemogelijkheden!$A$2:$E$7,3,FALSE),"")</f>
        <v>Maak een keuze in de kolom 'Antwoord fase'</v>
      </c>
      <c r="O21" s="46" t="str">
        <f>IF(L21&lt;&gt;"",VLOOKUP(L21,Keuzemogelijkheden!$A$2:$E$7,4,FALSE),"")</f>
        <v>Maak een keuze in de kolom 'Antwoord fase'</v>
      </c>
      <c r="P21" s="47" t="str">
        <f>IF(L21=Keuzemogelijkheden!$A$2,$K21*Keuzemogelijkheden!$E$2,IF(L21=Keuzemogelijkheden!$A$3,$K21*Keuzemogelijkheden!$E$3,IF(L21=Keuzemogelijkheden!$A$4,$K21*Keuzemogelijkheden!$E$4,IF(L21=Keuzemogelijkheden!$A$5,$K21*Keuzemogelijkheden!$E$5,IF(L21=Keuzemogelijkheden!$A$6,$K21*Keuzemogelijkheden!$E$6,"0")))))</f>
        <v>0</v>
      </c>
    </row>
    <row r="22" spans="1:16" ht="39" x14ac:dyDescent="0.25">
      <c r="A22"/>
      <c r="B22" s="1"/>
      <c r="C22" s="1"/>
      <c r="D22" s="1"/>
      <c r="F22" s="80" t="s">
        <v>158</v>
      </c>
      <c r="G22" s="81" t="s">
        <v>159</v>
      </c>
      <c r="H22" s="80" t="s">
        <v>122</v>
      </c>
      <c r="I22" s="82" t="s">
        <v>16</v>
      </c>
      <c r="J22" s="82"/>
      <c r="K22">
        <v>10</v>
      </c>
      <c r="L22" s="16" t="s">
        <v>17</v>
      </c>
      <c r="M22" s="46" t="str">
        <f>IF(L22&lt;&gt;"",VLOOKUP(L22,Keuzemogelijkheden!$A$2:$E$7,2,FALSE),"")</f>
        <v>Maak een keuze in de kolom 'Antwoord fase'</v>
      </c>
      <c r="N22" s="46" t="str">
        <f>IF(L22&lt;&gt;"",VLOOKUP(L22,Keuzemogelijkheden!$A$2:$E$7,3,FALSE),"")</f>
        <v>Maak een keuze in de kolom 'Antwoord fase'</v>
      </c>
      <c r="O22" s="46" t="str">
        <f>IF(L22&lt;&gt;"",VLOOKUP(L22,Keuzemogelijkheden!$A$2:$E$7,4,FALSE),"")</f>
        <v>Maak een keuze in de kolom 'Antwoord fase'</v>
      </c>
      <c r="P22" s="47" t="str">
        <f>IF(L22=Keuzemogelijkheden!$A$2,$K22*Keuzemogelijkheden!$E$2,IF(L22=Keuzemogelijkheden!$A$3,$K22*Keuzemogelijkheden!$E$3,IF(L22=Keuzemogelijkheden!$A$4,$K22*Keuzemogelijkheden!$E$4,IF(L22=Keuzemogelijkheden!$A$5,$K22*Keuzemogelijkheden!$E$5,IF(L22=Keuzemogelijkheden!$A$6,$K22*Keuzemogelijkheden!$E$6,"0")))))</f>
        <v>0</v>
      </c>
    </row>
    <row r="23" spans="1:16" ht="26.25" x14ac:dyDescent="0.25">
      <c r="A23"/>
      <c r="B23" s="1"/>
      <c r="C23" s="1"/>
      <c r="D23" s="1"/>
      <c r="F23" s="80" t="s">
        <v>160</v>
      </c>
      <c r="G23" s="81" t="s">
        <v>161</v>
      </c>
      <c r="H23" s="80" t="s">
        <v>122</v>
      </c>
      <c r="I23" s="82" t="s">
        <v>16</v>
      </c>
      <c r="J23" s="82"/>
      <c r="K23">
        <v>10</v>
      </c>
      <c r="L23" s="16" t="s">
        <v>17</v>
      </c>
      <c r="M23" s="46" t="str">
        <f>IF(L23&lt;&gt;"",VLOOKUP(L23,Keuzemogelijkheden!$A$2:$E$7,2,FALSE),"")</f>
        <v>Maak een keuze in de kolom 'Antwoord fase'</v>
      </c>
      <c r="N23" s="46" t="str">
        <f>IF(L23&lt;&gt;"",VLOOKUP(L23,Keuzemogelijkheden!$A$2:$E$7,3,FALSE),"")</f>
        <v>Maak een keuze in de kolom 'Antwoord fase'</v>
      </c>
      <c r="O23" s="46" t="str">
        <f>IF(L23&lt;&gt;"",VLOOKUP(L23,Keuzemogelijkheden!$A$2:$E$7,4,FALSE),"")</f>
        <v>Maak een keuze in de kolom 'Antwoord fase'</v>
      </c>
      <c r="P23" s="47" t="str">
        <f>IF(L23=Keuzemogelijkheden!$A$2,$K23*Keuzemogelijkheden!$E$2,IF(L23=Keuzemogelijkheden!$A$3,$K23*Keuzemogelijkheden!$E$3,IF(L23=Keuzemogelijkheden!$A$4,$K23*Keuzemogelijkheden!$E$4,IF(L23=Keuzemogelijkheden!$A$5,$K23*Keuzemogelijkheden!$E$5,IF(L23=Keuzemogelijkheden!$A$6,$K23*Keuzemogelijkheden!$E$6,"0")))))</f>
        <v>0</v>
      </c>
    </row>
    <row r="24" spans="1:16" ht="26.25" x14ac:dyDescent="0.25">
      <c r="A24"/>
      <c r="B24" s="1"/>
      <c r="C24" s="1"/>
      <c r="D24" s="1"/>
      <c r="F24" s="80" t="s">
        <v>162</v>
      </c>
      <c r="G24" s="81" t="s">
        <v>163</v>
      </c>
      <c r="H24" s="80" t="s">
        <v>122</v>
      </c>
      <c r="I24" s="82" t="s">
        <v>16</v>
      </c>
      <c r="J24" s="82"/>
      <c r="K24">
        <v>2</v>
      </c>
      <c r="L24" s="16" t="s">
        <v>17</v>
      </c>
      <c r="M24" s="46" t="str">
        <f>IF(L24&lt;&gt;"",VLOOKUP(L24,Keuzemogelijkheden!$A$2:$E$7,2,FALSE),"")</f>
        <v>Maak een keuze in de kolom 'Antwoord fase'</v>
      </c>
      <c r="N24" s="46" t="str">
        <f>IF(L24&lt;&gt;"",VLOOKUP(L24,Keuzemogelijkheden!$A$2:$E$7,3,FALSE),"")</f>
        <v>Maak een keuze in de kolom 'Antwoord fase'</v>
      </c>
      <c r="O24" s="46" t="str">
        <f>IF(L24&lt;&gt;"",VLOOKUP(L24,Keuzemogelijkheden!$A$2:$E$7,4,FALSE),"")</f>
        <v>Maak een keuze in de kolom 'Antwoord fase'</v>
      </c>
      <c r="P24" s="47" t="str">
        <f>IF(L24=Keuzemogelijkheden!$A$2,$K24*Keuzemogelijkheden!$E$2,IF(L24=Keuzemogelijkheden!$A$3,$K24*Keuzemogelijkheden!$E$3,IF(L24=Keuzemogelijkheden!$A$4,$K24*Keuzemogelijkheden!$E$4,IF(L24=Keuzemogelijkheden!$A$5,$K24*Keuzemogelijkheden!$E$5,IF(L24=Keuzemogelijkheden!$A$6,$K24*Keuzemogelijkheden!$E$6,"0")))))</f>
        <v>0</v>
      </c>
    </row>
    <row r="25" spans="1:16" ht="25.5" x14ac:dyDescent="0.25">
      <c r="A25"/>
      <c r="B25" s="1"/>
      <c r="C25" s="1"/>
      <c r="D25" s="1"/>
      <c r="F25" s="80" t="s">
        <v>164</v>
      </c>
      <c r="G25" s="81" t="s">
        <v>165</v>
      </c>
      <c r="H25" s="80" t="s">
        <v>166</v>
      </c>
      <c r="I25" s="82" t="s">
        <v>16</v>
      </c>
      <c r="J25" s="82"/>
      <c r="K25">
        <v>10</v>
      </c>
      <c r="L25" s="16" t="s">
        <v>17</v>
      </c>
      <c r="M25" s="46" t="str">
        <f>IF(L25&lt;&gt;"",VLOOKUP(L25,Keuzemogelijkheden!$A$2:$E$7,2,FALSE),"")</f>
        <v>Maak een keuze in de kolom 'Antwoord fase'</v>
      </c>
      <c r="N25" s="46" t="str">
        <f>IF(L25&lt;&gt;"",VLOOKUP(L25,Keuzemogelijkheden!$A$2:$E$7,3,FALSE),"")</f>
        <v>Maak een keuze in de kolom 'Antwoord fase'</v>
      </c>
      <c r="O25" s="46" t="str">
        <f>IF(L25&lt;&gt;"",VLOOKUP(L25,Keuzemogelijkheden!$A$2:$E$7,4,FALSE),"")</f>
        <v>Maak een keuze in de kolom 'Antwoord fase'</v>
      </c>
      <c r="P25" s="47" t="str">
        <f>IF(L25=Keuzemogelijkheden!$A$2,$K25*Keuzemogelijkheden!$E$2,IF(L25=Keuzemogelijkheden!$A$3,$K25*Keuzemogelijkheden!$E$3,IF(L25=Keuzemogelijkheden!$A$4,$K25*Keuzemogelijkheden!$E$4,IF(L25=Keuzemogelijkheden!$A$5,$K25*Keuzemogelijkheden!$E$5,IF(L25=Keuzemogelijkheden!$A$6,$K25*Keuzemogelijkheden!$E$6,"0")))))</f>
        <v>0</v>
      </c>
    </row>
    <row r="26" spans="1:16" ht="25.5" x14ac:dyDescent="0.25">
      <c r="A26"/>
      <c r="B26" s="1"/>
      <c r="C26" s="1"/>
      <c r="D26" s="1"/>
      <c r="F26" s="80" t="s">
        <v>167</v>
      </c>
      <c r="G26" s="81" t="s">
        <v>168</v>
      </c>
      <c r="H26" s="80" t="s">
        <v>169</v>
      </c>
      <c r="I26" s="82" t="s">
        <v>16</v>
      </c>
      <c r="J26" s="82"/>
      <c r="K26">
        <v>10</v>
      </c>
      <c r="L26" s="16" t="s">
        <v>17</v>
      </c>
      <c r="M26" s="46" t="str">
        <f>IF(L26&lt;&gt;"",VLOOKUP(L26,Keuzemogelijkheden!$A$2:$E$7,2,FALSE),"")</f>
        <v>Maak een keuze in de kolom 'Antwoord fase'</v>
      </c>
      <c r="N26" s="46" t="str">
        <f>IF(L26&lt;&gt;"",VLOOKUP(L26,Keuzemogelijkheden!$A$2:$E$7,3,FALSE),"")</f>
        <v>Maak een keuze in de kolom 'Antwoord fase'</v>
      </c>
      <c r="O26" s="46" t="str">
        <f>IF(L26&lt;&gt;"",VLOOKUP(L26,Keuzemogelijkheden!$A$2:$E$7,4,FALSE),"")</f>
        <v>Maak een keuze in de kolom 'Antwoord fase'</v>
      </c>
      <c r="P26" s="47" t="str">
        <f>IF(L26=Keuzemogelijkheden!$A$2,$K26*Keuzemogelijkheden!$E$2,IF(L26=Keuzemogelijkheden!$A$3,$K26*Keuzemogelijkheden!$E$3,IF(L26=Keuzemogelijkheden!$A$4,$K26*Keuzemogelijkheden!$E$4,IF(L26=Keuzemogelijkheden!$A$5,$K26*Keuzemogelijkheden!$E$5,IF(L26=Keuzemogelijkheden!$A$6,$K26*Keuzemogelijkheden!$E$6,"0")))))</f>
        <v>0</v>
      </c>
    </row>
    <row r="27" spans="1:16" ht="25.5" x14ac:dyDescent="0.25">
      <c r="A27"/>
      <c r="B27" s="1"/>
      <c r="C27" s="1"/>
      <c r="D27" s="1"/>
      <c r="F27" s="80" t="s">
        <v>170</v>
      </c>
      <c r="G27" s="81" t="s">
        <v>171</v>
      </c>
      <c r="H27" s="80" t="s">
        <v>172</v>
      </c>
      <c r="I27" s="82" t="s">
        <v>16</v>
      </c>
      <c r="J27" s="82"/>
      <c r="K27">
        <v>5</v>
      </c>
      <c r="L27" s="16" t="s">
        <v>17</v>
      </c>
      <c r="M27" s="46" t="str">
        <f>IF(L27&lt;&gt;"",VLOOKUP(L27,Keuzemogelijkheden!$A$2:$E$7,2,FALSE),"")</f>
        <v>Maak een keuze in de kolom 'Antwoord fase'</v>
      </c>
      <c r="N27" s="46" t="str">
        <f>IF(L27&lt;&gt;"",VLOOKUP(L27,Keuzemogelijkheden!$A$2:$E$7,3,FALSE),"")</f>
        <v>Maak een keuze in de kolom 'Antwoord fase'</v>
      </c>
      <c r="O27" s="46" t="str">
        <f>IF(L27&lt;&gt;"",VLOOKUP(L27,Keuzemogelijkheden!$A$2:$E$7,4,FALSE),"")</f>
        <v>Maak een keuze in de kolom 'Antwoord fase'</v>
      </c>
      <c r="P27" s="47" t="str">
        <f>IF(L27=Keuzemogelijkheden!$A$2,$K27*Keuzemogelijkheden!$E$2,IF(L27=Keuzemogelijkheden!$A$3,$K27*Keuzemogelijkheden!$E$3,IF(L27=Keuzemogelijkheden!$A$4,$K27*Keuzemogelijkheden!$E$4,IF(L27=Keuzemogelijkheden!$A$5,$K27*Keuzemogelijkheden!$E$5,IF(L27=Keuzemogelijkheden!$A$6,$K27*Keuzemogelijkheden!$E$6,"0")))))</f>
        <v>0</v>
      </c>
    </row>
    <row r="28" spans="1:16" ht="51.75" x14ac:dyDescent="0.25">
      <c r="A28"/>
      <c r="B28" s="1"/>
      <c r="C28" s="1"/>
      <c r="D28" s="1"/>
      <c r="F28" s="80" t="s">
        <v>173</v>
      </c>
      <c r="G28" s="81" t="s">
        <v>174</v>
      </c>
      <c r="H28" s="80" t="s">
        <v>122</v>
      </c>
      <c r="I28" s="82" t="s">
        <v>16</v>
      </c>
      <c r="J28" s="82"/>
      <c r="K28">
        <v>5</v>
      </c>
      <c r="L28" s="16" t="s">
        <v>17</v>
      </c>
      <c r="M28" s="46" t="str">
        <f>IF(L28&lt;&gt;"",VLOOKUP(L28,Keuzemogelijkheden!$A$2:$E$7,2,FALSE),"")</f>
        <v>Maak een keuze in de kolom 'Antwoord fase'</v>
      </c>
      <c r="N28" s="46" t="str">
        <f>IF(L28&lt;&gt;"",VLOOKUP(L28,Keuzemogelijkheden!$A$2:$E$7,3,FALSE),"")</f>
        <v>Maak een keuze in de kolom 'Antwoord fase'</v>
      </c>
      <c r="O28" s="46" t="str">
        <f>IF(L28&lt;&gt;"",VLOOKUP(L28,Keuzemogelijkheden!$A$2:$E$7,4,FALSE),"")</f>
        <v>Maak een keuze in de kolom 'Antwoord fase'</v>
      </c>
      <c r="P28" s="47" t="str">
        <f>IF(L28=Keuzemogelijkheden!$A$2,$K28*Keuzemogelijkheden!$E$2,IF(L28=Keuzemogelijkheden!$A$3,$K28*Keuzemogelijkheden!$E$3,IF(L28=Keuzemogelijkheden!$A$4,$K28*Keuzemogelijkheden!$E$4,IF(L28=Keuzemogelijkheden!$A$5,$K28*Keuzemogelijkheden!$E$5,IF(L28=Keuzemogelijkheden!$A$6,$K28*Keuzemogelijkheden!$E$6,"0")))))</f>
        <v>0</v>
      </c>
    </row>
    <row r="29" spans="1:16" ht="39" x14ac:dyDescent="0.25">
      <c r="A29"/>
      <c r="B29" s="1"/>
      <c r="C29" s="1"/>
      <c r="D29" s="1"/>
      <c r="F29" s="80" t="s">
        <v>175</v>
      </c>
      <c r="G29" s="81" t="s">
        <v>176</v>
      </c>
      <c r="H29" s="80" t="s">
        <v>122</v>
      </c>
      <c r="I29" s="82" t="s">
        <v>16</v>
      </c>
      <c r="J29" s="82"/>
      <c r="K29">
        <v>5</v>
      </c>
      <c r="L29" s="16" t="s">
        <v>17</v>
      </c>
      <c r="M29" s="46" t="str">
        <f>IF(L29&lt;&gt;"",VLOOKUP(L29,Keuzemogelijkheden!$A$2:$E$7,2,FALSE),"")</f>
        <v>Maak een keuze in de kolom 'Antwoord fase'</v>
      </c>
      <c r="N29" s="46" t="str">
        <f>IF(L29&lt;&gt;"",VLOOKUP(L29,Keuzemogelijkheden!$A$2:$E$7,3,FALSE),"")</f>
        <v>Maak een keuze in de kolom 'Antwoord fase'</v>
      </c>
      <c r="O29" s="46" t="str">
        <f>IF(L29&lt;&gt;"",VLOOKUP(L29,Keuzemogelijkheden!$A$2:$E$7,4,FALSE),"")</f>
        <v>Maak een keuze in de kolom 'Antwoord fase'</v>
      </c>
      <c r="P29" s="47" t="str">
        <f>IF(L29=Keuzemogelijkheden!$A$2,$K29*Keuzemogelijkheden!$E$2,IF(L29=Keuzemogelijkheden!$A$3,$K29*Keuzemogelijkheden!$E$3,IF(L29=Keuzemogelijkheden!$A$4,$K29*Keuzemogelijkheden!$E$4,IF(L29=Keuzemogelijkheden!$A$5,$K29*Keuzemogelijkheden!$E$5,IF(L29=Keuzemogelijkheden!$A$6,$K29*Keuzemogelijkheden!$E$6,"0")))))</f>
        <v>0</v>
      </c>
    </row>
    <row r="30" spans="1:16" ht="26.25" x14ac:dyDescent="0.25">
      <c r="A30"/>
      <c r="B30" s="1"/>
      <c r="C30" s="1"/>
      <c r="D30" s="1"/>
      <c r="F30" s="80" t="s">
        <v>177</v>
      </c>
      <c r="G30" s="81" t="s">
        <v>178</v>
      </c>
      <c r="H30" s="80" t="s">
        <v>122</v>
      </c>
      <c r="I30" s="82" t="s">
        <v>148</v>
      </c>
      <c r="J30" s="82"/>
      <c r="K30">
        <v>2</v>
      </c>
      <c r="L30" s="16" t="s">
        <v>17</v>
      </c>
      <c r="M30" s="46" t="str">
        <f>IF(L30&lt;&gt;"",VLOOKUP(L30,Keuzemogelijkheden!$A$2:$E$7,2,FALSE),"")</f>
        <v>Maak een keuze in de kolom 'Antwoord fase'</v>
      </c>
      <c r="N30" s="46" t="str">
        <f>IF(L30&lt;&gt;"",VLOOKUP(L30,Keuzemogelijkheden!$A$2:$E$7,3,FALSE),"")</f>
        <v>Maak een keuze in de kolom 'Antwoord fase'</v>
      </c>
      <c r="O30" s="46" t="str">
        <f>IF(L30&lt;&gt;"",VLOOKUP(L30,Keuzemogelijkheden!$A$2:$E$7,4,FALSE),"")</f>
        <v>Maak een keuze in de kolom 'Antwoord fase'</v>
      </c>
      <c r="P30" s="47" t="str">
        <f>IF(L30=Keuzemogelijkheden!$A$2,$K30*Keuzemogelijkheden!$E$2,IF(L30=Keuzemogelijkheden!$A$3,$K30*Keuzemogelijkheden!$E$3,IF(L30=Keuzemogelijkheden!$A$4,$K30*Keuzemogelijkheden!$E$4,IF(L30=Keuzemogelijkheden!$A$5,$K30*Keuzemogelijkheden!$E$5,IF(L30=Keuzemogelijkheden!$A$6,$K30*Keuzemogelijkheden!$E$6,"0")))))</f>
        <v>0</v>
      </c>
    </row>
    <row r="31" spans="1:16" ht="25.5" x14ac:dyDescent="0.25">
      <c r="A31"/>
      <c r="B31" s="1"/>
      <c r="C31" s="1"/>
      <c r="D31" s="1"/>
      <c r="F31" s="80" t="s">
        <v>179</v>
      </c>
      <c r="G31" s="81" t="s">
        <v>180</v>
      </c>
      <c r="H31" s="80" t="s">
        <v>181</v>
      </c>
      <c r="I31" s="82" t="s">
        <v>148</v>
      </c>
      <c r="J31" s="82"/>
      <c r="K31">
        <v>2</v>
      </c>
      <c r="L31" s="16" t="s">
        <v>17</v>
      </c>
      <c r="M31" s="46" t="str">
        <f>IF(L31&lt;&gt;"",VLOOKUP(L31,Keuzemogelijkheden!$A$2:$E$7,2,FALSE),"")</f>
        <v>Maak een keuze in de kolom 'Antwoord fase'</v>
      </c>
      <c r="N31" s="46" t="str">
        <f>IF(L31&lt;&gt;"",VLOOKUP(L31,Keuzemogelijkheden!$A$2:$E$7,3,FALSE),"")</f>
        <v>Maak een keuze in de kolom 'Antwoord fase'</v>
      </c>
      <c r="O31" s="46" t="str">
        <f>IF(L31&lt;&gt;"",VLOOKUP(L31,Keuzemogelijkheden!$A$2:$E$7,4,FALSE),"")</f>
        <v>Maak een keuze in de kolom 'Antwoord fase'</v>
      </c>
      <c r="P31" s="47" t="str">
        <f>IF(L31=Keuzemogelijkheden!$A$2,$K31*Keuzemogelijkheden!$E$2,IF(L31=Keuzemogelijkheden!$A$3,$K31*Keuzemogelijkheden!$E$3,IF(L31=Keuzemogelijkheden!$A$4,$K31*Keuzemogelijkheden!$E$4,IF(L31=Keuzemogelijkheden!$A$5,$K31*Keuzemogelijkheden!$E$5,IF(L31=Keuzemogelijkheden!$A$6,$K31*Keuzemogelijkheden!$E$6,"0")))))</f>
        <v>0</v>
      </c>
    </row>
    <row r="32" spans="1:16" ht="26.25" x14ac:dyDescent="0.25">
      <c r="A32"/>
      <c r="B32" s="1"/>
      <c r="C32" s="1"/>
      <c r="D32" s="1"/>
      <c r="F32" s="80" t="s">
        <v>182</v>
      </c>
      <c r="G32" s="81" t="s">
        <v>183</v>
      </c>
      <c r="H32" s="80" t="s">
        <v>122</v>
      </c>
      <c r="I32" s="82" t="s">
        <v>16</v>
      </c>
      <c r="J32" s="82"/>
      <c r="K32">
        <v>2</v>
      </c>
      <c r="L32" s="16" t="s">
        <v>17</v>
      </c>
      <c r="M32" s="46" t="str">
        <f>IF(L32&lt;&gt;"",VLOOKUP(L32,Keuzemogelijkheden!$A$2:$E$7,2,FALSE),"")</f>
        <v>Maak een keuze in de kolom 'Antwoord fase'</v>
      </c>
      <c r="N32" s="46" t="str">
        <f>IF(L32&lt;&gt;"",VLOOKUP(L32,Keuzemogelijkheden!$A$2:$E$7,3,FALSE),"")</f>
        <v>Maak een keuze in de kolom 'Antwoord fase'</v>
      </c>
      <c r="O32" s="46" t="str">
        <f>IF(L32&lt;&gt;"",VLOOKUP(L32,Keuzemogelijkheden!$A$2:$E$7,4,FALSE),"")</f>
        <v>Maak een keuze in de kolom 'Antwoord fase'</v>
      </c>
      <c r="P32" s="47" t="str">
        <f>IF(L32=Keuzemogelijkheden!$A$2,$K32*Keuzemogelijkheden!$E$2,IF(L32=Keuzemogelijkheden!$A$3,$K32*Keuzemogelijkheden!$E$3,IF(L32=Keuzemogelijkheden!$A$4,$K32*Keuzemogelijkheden!$E$4,IF(L32=Keuzemogelijkheden!$A$5,$K32*Keuzemogelijkheden!$E$5,IF(L32=Keuzemogelijkheden!$A$6,$K32*Keuzemogelijkheden!$E$6,"0")))))</f>
        <v>0</v>
      </c>
    </row>
    <row r="33" spans="1:16" ht="26.25" x14ac:dyDescent="0.25">
      <c r="A33"/>
      <c r="B33" s="1"/>
      <c r="C33" s="1"/>
      <c r="D33" s="1"/>
      <c r="F33" s="80" t="s">
        <v>184</v>
      </c>
      <c r="G33" s="81" t="s">
        <v>185</v>
      </c>
      <c r="H33" s="80" t="s">
        <v>122</v>
      </c>
      <c r="I33" s="82" t="s">
        <v>16</v>
      </c>
      <c r="J33" s="82"/>
      <c r="K33">
        <v>2</v>
      </c>
      <c r="L33" s="16" t="s">
        <v>17</v>
      </c>
      <c r="M33" s="46" t="str">
        <f>IF(L33&lt;&gt;"",VLOOKUP(L33,Keuzemogelijkheden!$A$2:$E$7,2,FALSE),"")</f>
        <v>Maak een keuze in de kolom 'Antwoord fase'</v>
      </c>
      <c r="N33" s="46" t="str">
        <f>IF(L33&lt;&gt;"",VLOOKUP(L33,Keuzemogelijkheden!$A$2:$E$7,3,FALSE),"")</f>
        <v>Maak een keuze in de kolom 'Antwoord fase'</v>
      </c>
      <c r="O33" s="46" t="str">
        <f>IF(L33&lt;&gt;"",VLOOKUP(L33,Keuzemogelijkheden!$A$2:$E$7,4,FALSE),"")</f>
        <v>Maak een keuze in de kolom 'Antwoord fase'</v>
      </c>
      <c r="P33" s="47" t="str">
        <f>IF(L33=Keuzemogelijkheden!$A$2,$K33*Keuzemogelijkheden!$E$2,IF(L33=Keuzemogelijkheden!$A$3,$K33*Keuzemogelijkheden!$E$3,IF(L33=Keuzemogelijkheden!$A$4,$K33*Keuzemogelijkheden!$E$4,IF(L33=Keuzemogelijkheden!$A$5,$K33*Keuzemogelijkheden!$E$5,IF(L33=Keuzemogelijkheden!$A$6,$K33*Keuzemogelijkheden!$E$6,"0")))))</f>
        <v>0</v>
      </c>
    </row>
    <row r="34" spans="1:16" ht="39" x14ac:dyDescent="0.25">
      <c r="A34"/>
      <c r="B34" s="1"/>
      <c r="C34" s="1"/>
      <c r="D34" s="1"/>
      <c r="F34" s="80" t="s">
        <v>186</v>
      </c>
      <c r="G34" s="81" t="s">
        <v>187</v>
      </c>
      <c r="H34" s="80" t="s">
        <v>122</v>
      </c>
      <c r="I34" s="82" t="s">
        <v>16</v>
      </c>
      <c r="J34" s="82"/>
      <c r="K34">
        <v>2</v>
      </c>
      <c r="L34" s="16" t="s">
        <v>17</v>
      </c>
      <c r="M34" s="46" t="str">
        <f>IF(L34&lt;&gt;"",VLOOKUP(L34,Keuzemogelijkheden!$A$2:$E$7,2,FALSE),"")</f>
        <v>Maak een keuze in de kolom 'Antwoord fase'</v>
      </c>
      <c r="N34" s="46" t="str">
        <f>IF(L34&lt;&gt;"",VLOOKUP(L34,Keuzemogelijkheden!$A$2:$E$7,3,FALSE),"")</f>
        <v>Maak een keuze in de kolom 'Antwoord fase'</v>
      </c>
      <c r="O34" s="46" t="str">
        <f>IF(L34&lt;&gt;"",VLOOKUP(L34,Keuzemogelijkheden!$A$2:$E$7,4,FALSE),"")</f>
        <v>Maak een keuze in de kolom 'Antwoord fase'</v>
      </c>
      <c r="P34" s="47" t="str">
        <f>IF(L34=Keuzemogelijkheden!$A$2,$K34*Keuzemogelijkheden!$E$2,IF(L34=Keuzemogelijkheden!$A$3,$K34*Keuzemogelijkheden!$E$3,IF(L34=Keuzemogelijkheden!$A$4,$K34*Keuzemogelijkheden!$E$4,IF(L34=Keuzemogelijkheden!$A$5,$K34*Keuzemogelijkheden!$E$5,IF(L34=Keuzemogelijkheden!$A$6,$K34*Keuzemogelijkheden!$E$6,"0")))))</f>
        <v>0</v>
      </c>
    </row>
    <row r="35" spans="1:16" ht="25.5" x14ac:dyDescent="0.25">
      <c r="A35"/>
      <c r="B35" s="1"/>
      <c r="C35" s="1"/>
      <c r="D35" s="1"/>
      <c r="F35" s="80" t="s">
        <v>188</v>
      </c>
      <c r="G35" s="81" t="s">
        <v>189</v>
      </c>
      <c r="H35" s="80" t="s">
        <v>190</v>
      </c>
      <c r="I35" s="82" t="s">
        <v>148</v>
      </c>
      <c r="J35" s="82"/>
      <c r="K35">
        <v>2</v>
      </c>
      <c r="L35" s="16" t="s">
        <v>17</v>
      </c>
      <c r="M35" s="46" t="str">
        <f>IF(L35&lt;&gt;"",VLOOKUP(L35,Keuzemogelijkheden!$A$2:$E$7,2,FALSE),"")</f>
        <v>Maak een keuze in de kolom 'Antwoord fase'</v>
      </c>
      <c r="N35" s="46" t="str">
        <f>IF(L35&lt;&gt;"",VLOOKUP(L35,Keuzemogelijkheden!$A$2:$E$7,3,FALSE),"")</f>
        <v>Maak een keuze in de kolom 'Antwoord fase'</v>
      </c>
      <c r="O35" s="46" t="str">
        <f>IF(L35&lt;&gt;"",VLOOKUP(L35,Keuzemogelijkheden!$A$2:$E$7,4,FALSE),"")</f>
        <v>Maak een keuze in de kolom 'Antwoord fase'</v>
      </c>
      <c r="P35" s="47" t="str">
        <f>IF(L35=Keuzemogelijkheden!$A$2,$K35*Keuzemogelijkheden!$E$2,IF(L35=Keuzemogelijkheden!$A$3,$K35*Keuzemogelijkheden!$E$3,IF(L35=Keuzemogelijkheden!$A$4,$K35*Keuzemogelijkheden!$E$4,IF(L35=Keuzemogelijkheden!$A$5,$K35*Keuzemogelijkheden!$E$5,IF(L35=Keuzemogelijkheden!$A$6,$K35*Keuzemogelijkheden!$E$6,"0")))))</f>
        <v>0</v>
      </c>
    </row>
    <row r="36" spans="1:16" ht="25.5" x14ac:dyDescent="0.25">
      <c r="A36"/>
      <c r="B36" s="1"/>
      <c r="C36" s="1"/>
      <c r="D36" s="1"/>
      <c r="F36" s="80" t="s">
        <v>191</v>
      </c>
      <c r="G36" s="81" t="s">
        <v>192</v>
      </c>
      <c r="H36" s="80" t="s">
        <v>193</v>
      </c>
      <c r="I36" s="82" t="s">
        <v>148</v>
      </c>
      <c r="J36" s="82"/>
      <c r="K36">
        <v>5</v>
      </c>
      <c r="L36" s="16" t="s">
        <v>17</v>
      </c>
      <c r="M36" s="46" t="str">
        <f>IF(L36&lt;&gt;"",VLOOKUP(L36,Keuzemogelijkheden!$A$2:$E$7,2,FALSE),"")</f>
        <v>Maak een keuze in de kolom 'Antwoord fase'</v>
      </c>
      <c r="N36" s="46" t="str">
        <f>IF(L36&lt;&gt;"",VLOOKUP(L36,Keuzemogelijkheden!$A$2:$E$7,3,FALSE),"")</f>
        <v>Maak een keuze in de kolom 'Antwoord fase'</v>
      </c>
      <c r="O36" s="46" t="str">
        <f>IF(L36&lt;&gt;"",VLOOKUP(L36,Keuzemogelijkheden!$A$2:$E$7,4,FALSE),"")</f>
        <v>Maak een keuze in de kolom 'Antwoord fase'</v>
      </c>
      <c r="P36" s="47" t="str">
        <f>IF(L36=Keuzemogelijkheden!$A$2,$K36*Keuzemogelijkheden!$E$2,IF(L36=Keuzemogelijkheden!$A$3,$K36*Keuzemogelijkheden!$E$3,IF(L36=Keuzemogelijkheden!$A$4,$K36*Keuzemogelijkheden!$E$4,IF(L36=Keuzemogelijkheden!$A$5,$K36*Keuzemogelijkheden!$E$5,IF(L36=Keuzemogelijkheden!$A$6,$K36*Keuzemogelijkheden!$E$6,"0")))))</f>
        <v>0</v>
      </c>
    </row>
    <row r="37" spans="1:16" ht="25.5" x14ac:dyDescent="0.25">
      <c r="A37"/>
      <c r="B37" s="1"/>
      <c r="C37" s="1"/>
      <c r="D37" s="1"/>
      <c r="F37" s="80" t="s">
        <v>194</v>
      </c>
      <c r="G37" s="81" t="s">
        <v>195</v>
      </c>
      <c r="H37" s="80" t="s">
        <v>196</v>
      </c>
      <c r="I37" s="82" t="s">
        <v>148</v>
      </c>
      <c r="J37" s="82"/>
      <c r="K37">
        <v>5</v>
      </c>
      <c r="L37" s="16" t="s">
        <v>17</v>
      </c>
      <c r="M37" s="46" t="str">
        <f>IF(L37&lt;&gt;"",VLOOKUP(L37,Keuzemogelijkheden!$A$2:$E$7,2,FALSE),"")</f>
        <v>Maak een keuze in de kolom 'Antwoord fase'</v>
      </c>
      <c r="N37" s="46" t="str">
        <f>IF(L37&lt;&gt;"",VLOOKUP(L37,Keuzemogelijkheden!$A$2:$E$7,3,FALSE),"")</f>
        <v>Maak een keuze in de kolom 'Antwoord fase'</v>
      </c>
      <c r="O37" s="46" t="str">
        <f>IF(L37&lt;&gt;"",VLOOKUP(L37,Keuzemogelijkheden!$A$2:$E$7,4,FALSE),"")</f>
        <v>Maak een keuze in de kolom 'Antwoord fase'</v>
      </c>
      <c r="P37" s="47" t="str">
        <f>IF(L37=Keuzemogelijkheden!$A$2,$K37*Keuzemogelijkheden!$E$2,IF(L37=Keuzemogelijkheden!$A$3,$K37*Keuzemogelijkheden!$E$3,IF(L37=Keuzemogelijkheden!$A$4,$K37*Keuzemogelijkheden!$E$4,IF(L37=Keuzemogelijkheden!$A$5,$K37*Keuzemogelijkheden!$E$5,IF(L37=Keuzemogelijkheden!$A$6,$K37*Keuzemogelijkheden!$E$6,"0")))))</f>
        <v>0</v>
      </c>
    </row>
    <row r="38" spans="1:16" ht="64.5" x14ac:dyDescent="0.25">
      <c r="A38"/>
      <c r="B38" s="1"/>
      <c r="C38" s="1"/>
      <c r="D38" s="1"/>
      <c r="F38" s="80" t="s">
        <v>197</v>
      </c>
      <c r="G38" s="81" t="s">
        <v>198</v>
      </c>
      <c r="H38" s="80" t="s">
        <v>122</v>
      </c>
      <c r="I38" s="82" t="s">
        <v>148</v>
      </c>
      <c r="J38" s="82"/>
      <c r="K38">
        <v>2</v>
      </c>
      <c r="L38" s="16" t="s">
        <v>17</v>
      </c>
      <c r="M38" s="46" t="str">
        <f>IF(L38&lt;&gt;"",VLOOKUP(L38,Keuzemogelijkheden!$A$2:$E$7,2,FALSE),"")</f>
        <v>Maak een keuze in de kolom 'Antwoord fase'</v>
      </c>
      <c r="N38" s="46" t="str">
        <f>IF(L38&lt;&gt;"",VLOOKUP(L38,Keuzemogelijkheden!$A$2:$E$7,3,FALSE),"")</f>
        <v>Maak een keuze in de kolom 'Antwoord fase'</v>
      </c>
      <c r="O38" s="46" t="str">
        <f>IF(L38&lt;&gt;"",VLOOKUP(L38,Keuzemogelijkheden!$A$2:$E$7,4,FALSE),"")</f>
        <v>Maak een keuze in de kolom 'Antwoord fase'</v>
      </c>
      <c r="P38" s="47" t="str">
        <f>IF(L38=Keuzemogelijkheden!$A$2,$K38*Keuzemogelijkheden!$E$2,IF(L38=Keuzemogelijkheden!$A$3,$K38*Keuzemogelijkheden!$E$3,IF(L38=Keuzemogelijkheden!$A$4,$K38*Keuzemogelijkheden!$E$4,IF(L38=Keuzemogelijkheden!$A$5,$K38*Keuzemogelijkheden!$E$5,IF(L38=Keuzemogelijkheden!$A$6,$K38*Keuzemogelijkheden!$E$6,"0")))))</f>
        <v>0</v>
      </c>
    </row>
    <row r="39" spans="1:16" ht="25.5" x14ac:dyDescent="0.25">
      <c r="A39"/>
      <c r="B39" s="1"/>
      <c r="C39" s="1"/>
      <c r="D39" s="1"/>
      <c r="F39" s="80" t="s">
        <v>199</v>
      </c>
      <c r="G39" s="81" t="s">
        <v>200</v>
      </c>
      <c r="H39" s="80" t="s">
        <v>201</v>
      </c>
      <c r="I39" s="82" t="s">
        <v>148</v>
      </c>
      <c r="J39" s="82"/>
      <c r="K39">
        <v>5</v>
      </c>
      <c r="L39" s="16" t="s">
        <v>17</v>
      </c>
      <c r="M39" s="46" t="str">
        <f>IF(L39&lt;&gt;"",VLOOKUP(L39,Keuzemogelijkheden!$A$2:$E$7,2,FALSE),"")</f>
        <v>Maak een keuze in de kolom 'Antwoord fase'</v>
      </c>
      <c r="N39" s="46" t="str">
        <f>IF(L39&lt;&gt;"",VLOOKUP(L39,Keuzemogelijkheden!$A$2:$E$7,3,FALSE),"")</f>
        <v>Maak een keuze in de kolom 'Antwoord fase'</v>
      </c>
      <c r="O39" s="46" t="str">
        <f>IF(L39&lt;&gt;"",VLOOKUP(L39,Keuzemogelijkheden!$A$2:$E$7,4,FALSE),"")</f>
        <v>Maak een keuze in de kolom 'Antwoord fase'</v>
      </c>
      <c r="P39" s="47" t="str">
        <f>IF(L39=Keuzemogelijkheden!$A$2,$K39*Keuzemogelijkheden!$E$2,IF(L39=Keuzemogelijkheden!$A$3,$K39*Keuzemogelijkheden!$E$3,IF(L39=Keuzemogelijkheden!$A$4,$K39*Keuzemogelijkheden!$E$4,IF(L39=Keuzemogelijkheden!$A$5,$K39*Keuzemogelijkheden!$E$5,IF(L39=Keuzemogelijkheden!$A$6,$K39*Keuzemogelijkheden!$E$6,"0")))))</f>
        <v>0</v>
      </c>
    </row>
    <row r="40" spans="1:16" ht="64.5" x14ac:dyDescent="0.25">
      <c r="A40"/>
      <c r="B40" s="1"/>
      <c r="C40" s="1"/>
      <c r="D40" s="1"/>
      <c r="F40" s="80" t="s">
        <v>202</v>
      </c>
      <c r="G40" s="81" t="s">
        <v>203</v>
      </c>
      <c r="H40" s="80" t="s">
        <v>122</v>
      </c>
      <c r="I40" s="82" t="s">
        <v>16</v>
      </c>
      <c r="J40" s="82"/>
      <c r="K40">
        <v>1</v>
      </c>
      <c r="L40" s="16" t="s">
        <v>17</v>
      </c>
      <c r="M40" s="46" t="str">
        <f>IF(L40&lt;&gt;"",VLOOKUP(L40,Keuzemogelijkheden!$A$2:$E$7,2,FALSE),"")</f>
        <v>Maak een keuze in de kolom 'Antwoord fase'</v>
      </c>
      <c r="N40" s="46" t="str">
        <f>IF(L40&lt;&gt;"",VLOOKUP(L40,Keuzemogelijkheden!$A$2:$E$7,3,FALSE),"")</f>
        <v>Maak een keuze in de kolom 'Antwoord fase'</v>
      </c>
      <c r="O40" s="46" t="str">
        <f>IF(L40&lt;&gt;"",VLOOKUP(L40,Keuzemogelijkheden!$A$2:$E$7,4,FALSE),"")</f>
        <v>Maak een keuze in de kolom 'Antwoord fase'</v>
      </c>
      <c r="P40" s="47" t="str">
        <f>IF(L40=Keuzemogelijkheden!$A$2,$K40*Keuzemogelijkheden!$E$2,IF(L40=Keuzemogelijkheden!$A$3,$K40*Keuzemogelijkheden!$E$3,IF(L40=Keuzemogelijkheden!$A$4,$K40*Keuzemogelijkheden!$E$4,IF(L40=Keuzemogelijkheden!$A$5,$K40*Keuzemogelijkheden!$E$5,IF(L40=Keuzemogelijkheden!$A$6,$K40*Keuzemogelijkheden!$E$6,"0")))))</f>
        <v>0</v>
      </c>
    </row>
    <row r="41" spans="1:16" ht="25.5" x14ac:dyDescent="0.25">
      <c r="A41"/>
      <c r="B41" s="1"/>
      <c r="C41" s="1"/>
      <c r="D41" s="1"/>
      <c r="F41" s="80" t="s">
        <v>204</v>
      </c>
      <c r="G41" s="81" t="s">
        <v>205</v>
      </c>
      <c r="H41" s="80" t="s">
        <v>206</v>
      </c>
      <c r="I41" s="82" t="s">
        <v>16</v>
      </c>
      <c r="J41" s="82"/>
      <c r="K41">
        <v>2</v>
      </c>
      <c r="L41" s="16" t="s">
        <v>17</v>
      </c>
      <c r="M41" s="46" t="str">
        <f>IF(L41&lt;&gt;"",VLOOKUP(L41,Keuzemogelijkheden!$A$2:$E$7,2,FALSE),"")</f>
        <v>Maak een keuze in de kolom 'Antwoord fase'</v>
      </c>
      <c r="N41" s="46" t="str">
        <f>IF(L41&lt;&gt;"",VLOOKUP(L41,Keuzemogelijkheden!$A$2:$E$7,3,FALSE),"")</f>
        <v>Maak een keuze in de kolom 'Antwoord fase'</v>
      </c>
      <c r="O41" s="46" t="str">
        <f>IF(L41&lt;&gt;"",VLOOKUP(L41,Keuzemogelijkheden!$A$2:$E$7,4,FALSE),"")</f>
        <v>Maak een keuze in de kolom 'Antwoord fase'</v>
      </c>
      <c r="P41" s="47" t="str">
        <f>IF(L41=Keuzemogelijkheden!$A$2,$K41*Keuzemogelijkheden!$E$2,IF(L41=Keuzemogelijkheden!$A$3,$K41*Keuzemogelijkheden!$E$3,IF(L41=Keuzemogelijkheden!$A$4,$K41*Keuzemogelijkheden!$E$4,IF(L41=Keuzemogelijkheden!$A$5,$K41*Keuzemogelijkheden!$E$5,IF(L41=Keuzemogelijkheden!$A$6,$K41*Keuzemogelijkheden!$E$6,"0")))))</f>
        <v>0</v>
      </c>
    </row>
    <row r="42" spans="1:16" ht="39" x14ac:dyDescent="0.25">
      <c r="A42"/>
      <c r="B42" s="1"/>
      <c r="C42" s="1"/>
      <c r="D42" s="1"/>
      <c r="F42" s="80" t="s">
        <v>207</v>
      </c>
      <c r="G42" s="81" t="s">
        <v>208</v>
      </c>
      <c r="H42" s="80" t="s">
        <v>122</v>
      </c>
      <c r="I42" s="82" t="s">
        <v>148</v>
      </c>
      <c r="J42" s="82"/>
      <c r="K42">
        <v>1</v>
      </c>
      <c r="L42" s="16" t="s">
        <v>17</v>
      </c>
      <c r="M42" s="46" t="str">
        <f>IF(L42&lt;&gt;"",VLOOKUP(L42,Keuzemogelijkheden!$A$2:$E$7,2,FALSE),"")</f>
        <v>Maak een keuze in de kolom 'Antwoord fase'</v>
      </c>
      <c r="N42" s="46" t="str">
        <f>IF(L42&lt;&gt;"",VLOOKUP(L42,Keuzemogelijkheden!$A$2:$E$7,3,FALSE),"")</f>
        <v>Maak een keuze in de kolom 'Antwoord fase'</v>
      </c>
      <c r="O42" s="46" t="str">
        <f>IF(L42&lt;&gt;"",VLOOKUP(L42,Keuzemogelijkheden!$A$2:$E$7,4,FALSE),"")</f>
        <v>Maak een keuze in de kolom 'Antwoord fase'</v>
      </c>
      <c r="P42" s="47" t="str">
        <f>IF(L42=Keuzemogelijkheden!$A$2,$K42*Keuzemogelijkheden!$E$2,IF(L42=Keuzemogelijkheden!$A$3,$K42*Keuzemogelijkheden!$E$3,IF(L42=Keuzemogelijkheden!$A$4,$K42*Keuzemogelijkheden!$E$4,IF(L42=Keuzemogelijkheden!$A$5,$K42*Keuzemogelijkheden!$E$5,IF(L42=Keuzemogelijkheden!$A$6,$K42*Keuzemogelijkheden!$E$6,"0")))))</f>
        <v>0</v>
      </c>
    </row>
    <row r="43" spans="1:16" ht="25.5" x14ac:dyDescent="0.25">
      <c r="A43"/>
      <c r="B43" s="1"/>
      <c r="C43" s="1"/>
      <c r="D43" s="1"/>
      <c r="F43" s="80" t="s">
        <v>209</v>
      </c>
      <c r="G43" s="81" t="s">
        <v>210</v>
      </c>
      <c r="H43" s="80" t="s">
        <v>211</v>
      </c>
      <c r="I43" s="82" t="s">
        <v>148</v>
      </c>
      <c r="J43" s="82"/>
      <c r="K43">
        <v>10</v>
      </c>
      <c r="L43" s="16" t="s">
        <v>17</v>
      </c>
      <c r="M43" s="46" t="str">
        <f>IF(L43&lt;&gt;"",VLOOKUP(L43,Keuzemogelijkheden!$A$2:$E$7,2,FALSE),"")</f>
        <v>Maak een keuze in de kolom 'Antwoord fase'</v>
      </c>
      <c r="N43" s="46" t="str">
        <f>IF(L43&lt;&gt;"",VLOOKUP(L43,Keuzemogelijkheden!$A$2:$E$7,3,FALSE),"")</f>
        <v>Maak een keuze in de kolom 'Antwoord fase'</v>
      </c>
      <c r="O43" s="46" t="str">
        <f>IF(L43&lt;&gt;"",VLOOKUP(L43,Keuzemogelijkheden!$A$2:$E$7,4,FALSE),"")</f>
        <v>Maak een keuze in de kolom 'Antwoord fase'</v>
      </c>
      <c r="P43" s="47" t="str">
        <f>IF(L43=Keuzemogelijkheden!$A$2,$K43*Keuzemogelijkheden!$E$2,IF(L43=Keuzemogelijkheden!$A$3,$K43*Keuzemogelijkheden!$E$3,IF(L43=Keuzemogelijkheden!$A$4,$K43*Keuzemogelijkheden!$E$4,IF(L43=Keuzemogelijkheden!$A$5,$K43*Keuzemogelijkheden!$E$5,IF(L43=Keuzemogelijkheden!$A$6,$K43*Keuzemogelijkheden!$E$6,"0")))))</f>
        <v>0</v>
      </c>
    </row>
    <row r="44" spans="1:16" ht="25.5" x14ac:dyDescent="0.25">
      <c r="A44"/>
      <c r="B44" s="1"/>
      <c r="C44" s="1"/>
      <c r="D44" s="1"/>
      <c r="F44" s="80" t="s">
        <v>212</v>
      </c>
      <c r="G44" s="81" t="s">
        <v>213</v>
      </c>
      <c r="H44" s="80" t="s">
        <v>214</v>
      </c>
      <c r="I44" s="82" t="s">
        <v>16</v>
      </c>
      <c r="J44" s="82"/>
      <c r="K44">
        <v>5</v>
      </c>
      <c r="L44" s="16" t="s">
        <v>17</v>
      </c>
      <c r="M44" s="46" t="str">
        <f>IF(L44&lt;&gt;"",VLOOKUP(L44,Keuzemogelijkheden!$A$2:$E$7,2,FALSE),"")</f>
        <v>Maak een keuze in de kolom 'Antwoord fase'</v>
      </c>
      <c r="N44" s="46" t="str">
        <f>IF(L44&lt;&gt;"",VLOOKUP(L44,Keuzemogelijkheden!$A$2:$E$7,3,FALSE),"")</f>
        <v>Maak een keuze in de kolom 'Antwoord fase'</v>
      </c>
      <c r="O44" s="46" t="str">
        <f>IF(L44&lt;&gt;"",VLOOKUP(L44,Keuzemogelijkheden!$A$2:$E$7,4,FALSE),"")</f>
        <v>Maak een keuze in de kolom 'Antwoord fase'</v>
      </c>
      <c r="P44" s="47" t="str">
        <f>IF(L44=Keuzemogelijkheden!$A$2,$K44*Keuzemogelijkheden!$E$2,IF(L44=Keuzemogelijkheden!$A$3,$K44*Keuzemogelijkheden!$E$3,IF(L44=Keuzemogelijkheden!$A$4,$K44*Keuzemogelijkheden!$E$4,IF(L44=Keuzemogelijkheden!$A$5,$K44*Keuzemogelijkheden!$E$5,IF(L44=Keuzemogelijkheden!$A$6,$K44*Keuzemogelijkheden!$E$6,"0")))))</f>
        <v>0</v>
      </c>
    </row>
    <row r="45" spans="1:16" ht="39" x14ac:dyDescent="0.25">
      <c r="A45"/>
      <c r="B45" s="1"/>
      <c r="C45" s="1"/>
      <c r="D45" s="1"/>
      <c r="F45" s="80" t="s">
        <v>215</v>
      </c>
      <c r="G45" s="81" t="s">
        <v>216</v>
      </c>
      <c r="H45" s="80" t="s">
        <v>122</v>
      </c>
      <c r="I45" s="82" t="s">
        <v>148</v>
      </c>
      <c r="J45" s="82"/>
      <c r="K45">
        <v>10</v>
      </c>
      <c r="L45" s="16" t="s">
        <v>17</v>
      </c>
      <c r="M45" s="46" t="str">
        <f>IF(L45&lt;&gt;"",VLOOKUP(L45,Keuzemogelijkheden!$A$2:$E$7,2,FALSE),"")</f>
        <v>Maak een keuze in de kolom 'Antwoord fase'</v>
      </c>
      <c r="N45" s="46" t="str">
        <f>IF(L45&lt;&gt;"",VLOOKUP(L45,Keuzemogelijkheden!$A$2:$E$7,3,FALSE),"")</f>
        <v>Maak een keuze in de kolom 'Antwoord fase'</v>
      </c>
      <c r="O45" s="46" t="str">
        <f>IF(L45&lt;&gt;"",VLOOKUP(L45,Keuzemogelijkheden!$A$2:$E$7,4,FALSE),"")</f>
        <v>Maak een keuze in de kolom 'Antwoord fase'</v>
      </c>
      <c r="P45" s="47" t="str">
        <f>IF(L45=Keuzemogelijkheden!$A$2,$K45*Keuzemogelijkheden!$E$2,IF(L45=Keuzemogelijkheden!$A$3,$K45*Keuzemogelijkheden!$E$3,IF(L45=Keuzemogelijkheden!$A$4,$K45*Keuzemogelijkheden!$E$4,IF(L45=Keuzemogelijkheden!$A$5,$K45*Keuzemogelijkheden!$E$5,IF(L45=Keuzemogelijkheden!$A$6,$K45*Keuzemogelijkheden!$E$6,"0")))))</f>
        <v>0</v>
      </c>
    </row>
    <row r="46" spans="1:16" ht="39" x14ac:dyDescent="0.25">
      <c r="A46"/>
      <c r="B46" s="1"/>
      <c r="C46" s="1"/>
      <c r="D46" s="1"/>
      <c r="F46" s="80" t="s">
        <v>217</v>
      </c>
      <c r="G46" s="81" t="s">
        <v>218</v>
      </c>
      <c r="H46" s="80" t="s">
        <v>122</v>
      </c>
      <c r="I46" s="82" t="s">
        <v>148</v>
      </c>
      <c r="J46" s="82"/>
      <c r="K46">
        <v>10</v>
      </c>
      <c r="L46" s="16" t="s">
        <v>17</v>
      </c>
      <c r="M46" s="46" t="str">
        <f>IF(L46&lt;&gt;"",VLOOKUP(L46,Keuzemogelijkheden!$A$2:$E$7,2,FALSE),"")</f>
        <v>Maak een keuze in de kolom 'Antwoord fase'</v>
      </c>
      <c r="N46" s="46" t="str">
        <f>IF(L46&lt;&gt;"",VLOOKUP(L46,Keuzemogelijkheden!$A$2:$E$7,3,FALSE),"")</f>
        <v>Maak een keuze in de kolom 'Antwoord fase'</v>
      </c>
      <c r="O46" s="46" t="str">
        <f>IF(L46&lt;&gt;"",VLOOKUP(L46,Keuzemogelijkheden!$A$2:$E$7,4,FALSE),"")</f>
        <v>Maak een keuze in de kolom 'Antwoord fase'</v>
      </c>
      <c r="P46" s="47" t="str">
        <f>IF(L46=Keuzemogelijkheden!$A$2,$K46*Keuzemogelijkheden!$E$2,IF(L46=Keuzemogelijkheden!$A$3,$K46*Keuzemogelijkheden!$E$3,IF(L46=Keuzemogelijkheden!$A$4,$K46*Keuzemogelijkheden!$E$4,IF(L46=Keuzemogelijkheden!$A$5,$K46*Keuzemogelijkheden!$E$5,IF(L46=Keuzemogelijkheden!$A$6,$K46*Keuzemogelijkheden!$E$6,"0")))))</f>
        <v>0</v>
      </c>
    </row>
    <row r="47" spans="1:16" ht="51.75" x14ac:dyDescent="0.25">
      <c r="A47"/>
      <c r="B47" s="1"/>
      <c r="C47" s="1"/>
      <c r="D47" s="1"/>
      <c r="F47" s="80" t="s">
        <v>219</v>
      </c>
      <c r="G47" s="81" t="s">
        <v>220</v>
      </c>
      <c r="H47" s="80" t="s">
        <v>122</v>
      </c>
      <c r="I47" s="82" t="s">
        <v>16</v>
      </c>
      <c r="J47" s="82"/>
      <c r="K47">
        <v>1</v>
      </c>
      <c r="L47" s="16" t="s">
        <v>17</v>
      </c>
      <c r="M47" s="46" t="str">
        <f>IF(L47&lt;&gt;"",VLOOKUP(L47,Keuzemogelijkheden!$A$2:$E$7,2,FALSE),"")</f>
        <v>Maak een keuze in de kolom 'Antwoord fase'</v>
      </c>
      <c r="N47" s="46" t="str">
        <f>IF(L47&lt;&gt;"",VLOOKUP(L47,Keuzemogelijkheden!$A$2:$E$7,3,FALSE),"")</f>
        <v>Maak een keuze in de kolom 'Antwoord fase'</v>
      </c>
      <c r="O47" s="46" t="str">
        <f>IF(L47&lt;&gt;"",VLOOKUP(L47,Keuzemogelijkheden!$A$2:$E$7,4,FALSE),"")</f>
        <v>Maak een keuze in de kolom 'Antwoord fase'</v>
      </c>
      <c r="P47" s="47" t="str">
        <f>IF(L47=Keuzemogelijkheden!$A$2,$K47*Keuzemogelijkheden!$E$2,IF(L47=Keuzemogelijkheden!$A$3,$K47*Keuzemogelijkheden!$E$3,IF(L47=Keuzemogelijkheden!$A$4,$K47*Keuzemogelijkheden!$E$4,IF(L47=Keuzemogelijkheden!$A$5,$K47*Keuzemogelijkheden!$E$5,IF(L47=Keuzemogelijkheden!$A$6,$K47*Keuzemogelijkheden!$E$6,"0")))))</f>
        <v>0</v>
      </c>
    </row>
    <row r="48" spans="1:16" ht="26.25" x14ac:dyDescent="0.25">
      <c r="A48"/>
      <c r="B48" s="1"/>
      <c r="C48" s="1"/>
      <c r="D48" s="1"/>
      <c r="F48" s="80" t="s">
        <v>221</v>
      </c>
      <c r="G48" s="81" t="s">
        <v>222</v>
      </c>
      <c r="H48" s="80" t="s">
        <v>223</v>
      </c>
      <c r="I48" s="82" t="s">
        <v>148</v>
      </c>
      <c r="J48" s="82"/>
      <c r="K48">
        <v>5</v>
      </c>
      <c r="L48" s="16" t="s">
        <v>17</v>
      </c>
      <c r="M48" s="46" t="str">
        <f>IF(L48&lt;&gt;"",VLOOKUP(L48,Keuzemogelijkheden!$A$2:$E$7,2,FALSE),"")</f>
        <v>Maak een keuze in de kolom 'Antwoord fase'</v>
      </c>
      <c r="N48" s="46" t="str">
        <f>IF(L48&lt;&gt;"",VLOOKUP(L48,Keuzemogelijkheden!$A$2:$E$7,3,FALSE),"")</f>
        <v>Maak een keuze in de kolom 'Antwoord fase'</v>
      </c>
      <c r="O48" s="46" t="str">
        <f>IF(L48&lt;&gt;"",VLOOKUP(L48,Keuzemogelijkheden!$A$2:$E$7,4,FALSE),"")</f>
        <v>Maak een keuze in de kolom 'Antwoord fase'</v>
      </c>
      <c r="P48" s="47" t="str">
        <f>IF(L48=Keuzemogelijkheden!$A$2,$K48*Keuzemogelijkheden!$E$2,IF(L48=Keuzemogelijkheden!$A$3,$K48*Keuzemogelijkheden!$E$3,IF(L48=Keuzemogelijkheden!$A$4,$K48*Keuzemogelijkheden!$E$4,IF(L48=Keuzemogelijkheden!$A$5,$K48*Keuzemogelijkheden!$E$5,IF(L48=Keuzemogelijkheden!$A$6,$K48*Keuzemogelijkheden!$E$6,"0")))))</f>
        <v>0</v>
      </c>
    </row>
    <row r="49" spans="1:16" ht="51.75" x14ac:dyDescent="0.25">
      <c r="A49"/>
      <c r="B49" s="1"/>
      <c r="C49" s="1"/>
      <c r="D49" s="1"/>
      <c r="F49" s="80" t="s">
        <v>224</v>
      </c>
      <c r="G49" s="81" t="s">
        <v>225</v>
      </c>
      <c r="H49" s="80" t="s">
        <v>122</v>
      </c>
      <c r="I49" s="82" t="s">
        <v>16</v>
      </c>
      <c r="J49" s="82"/>
      <c r="K49">
        <v>10</v>
      </c>
      <c r="L49" s="16" t="s">
        <v>17</v>
      </c>
      <c r="M49" s="46" t="str">
        <f>IF(L49&lt;&gt;"",VLOOKUP(L49,Keuzemogelijkheden!$A$2:$E$7,2,FALSE),"")</f>
        <v>Maak een keuze in de kolom 'Antwoord fase'</v>
      </c>
      <c r="N49" s="46" t="str">
        <f>IF(L49&lt;&gt;"",VLOOKUP(L49,Keuzemogelijkheden!$A$2:$E$7,3,FALSE),"")</f>
        <v>Maak een keuze in de kolom 'Antwoord fase'</v>
      </c>
      <c r="O49" s="46" t="str">
        <f>IF(L49&lt;&gt;"",VLOOKUP(L49,Keuzemogelijkheden!$A$2:$E$7,4,FALSE),"")</f>
        <v>Maak een keuze in de kolom 'Antwoord fase'</v>
      </c>
      <c r="P49" s="47" t="str">
        <f>IF(L49=Keuzemogelijkheden!$A$2,$K49*Keuzemogelijkheden!$E$2,IF(L49=Keuzemogelijkheden!$A$3,$K49*Keuzemogelijkheden!$E$3,IF(L49=Keuzemogelijkheden!$A$4,$K49*Keuzemogelijkheden!$E$4,IF(L49=Keuzemogelijkheden!$A$5,$K49*Keuzemogelijkheden!$E$5,IF(L49=Keuzemogelijkheden!$A$6,$K49*Keuzemogelijkheden!$E$6,"0")))))</f>
        <v>0</v>
      </c>
    </row>
    <row r="50" spans="1:16" ht="64.5" x14ac:dyDescent="0.25">
      <c r="A50"/>
      <c r="B50" s="1"/>
      <c r="C50" s="1"/>
      <c r="D50" s="1"/>
      <c r="F50" s="80" t="s">
        <v>226</v>
      </c>
      <c r="G50" s="81" t="s">
        <v>227</v>
      </c>
      <c r="H50" s="80" t="s">
        <v>122</v>
      </c>
      <c r="I50" s="82" t="s">
        <v>16</v>
      </c>
      <c r="J50" s="82"/>
      <c r="K50">
        <v>2</v>
      </c>
      <c r="L50" s="16" t="s">
        <v>17</v>
      </c>
      <c r="M50" s="46" t="str">
        <f>IF(L50&lt;&gt;"",VLOOKUP(L50,Keuzemogelijkheden!$A$2:$E$7,2,FALSE),"")</f>
        <v>Maak een keuze in de kolom 'Antwoord fase'</v>
      </c>
      <c r="N50" s="46" t="str">
        <f>IF(L50&lt;&gt;"",VLOOKUP(L50,Keuzemogelijkheden!$A$2:$E$7,3,FALSE),"")</f>
        <v>Maak een keuze in de kolom 'Antwoord fase'</v>
      </c>
      <c r="O50" s="46" t="str">
        <f>IF(L50&lt;&gt;"",VLOOKUP(L50,Keuzemogelijkheden!$A$2:$E$7,4,FALSE),"")</f>
        <v>Maak een keuze in de kolom 'Antwoord fase'</v>
      </c>
      <c r="P50" s="47" t="str">
        <f>IF(L50=Keuzemogelijkheden!$A$2,$K50*Keuzemogelijkheden!$E$2,IF(L50=Keuzemogelijkheden!$A$3,$K50*Keuzemogelijkheden!$E$3,IF(L50=Keuzemogelijkheden!$A$4,$K50*Keuzemogelijkheden!$E$4,IF(L50=Keuzemogelijkheden!$A$5,$K50*Keuzemogelijkheden!$E$5,IF(L50=Keuzemogelijkheden!$A$6,$K50*Keuzemogelijkheden!$E$6,"0")))))</f>
        <v>0</v>
      </c>
    </row>
    <row r="51" spans="1:16" ht="51.75" x14ac:dyDescent="0.25">
      <c r="A51"/>
      <c r="B51" s="1"/>
      <c r="C51" s="1"/>
      <c r="D51" s="1"/>
      <c r="F51" s="80" t="s">
        <v>228</v>
      </c>
      <c r="G51" s="81" t="s">
        <v>229</v>
      </c>
      <c r="H51" s="80" t="s">
        <v>122</v>
      </c>
      <c r="I51" s="82" t="s">
        <v>16</v>
      </c>
      <c r="J51" s="82"/>
      <c r="K51">
        <v>10</v>
      </c>
      <c r="L51" s="16" t="s">
        <v>17</v>
      </c>
      <c r="M51" s="46" t="str">
        <f>IF(L51&lt;&gt;"",VLOOKUP(L51,Keuzemogelijkheden!$A$2:$E$7,2,FALSE),"")</f>
        <v>Maak een keuze in de kolom 'Antwoord fase'</v>
      </c>
      <c r="N51" s="46" t="str">
        <f>IF(L51&lt;&gt;"",VLOOKUP(L51,Keuzemogelijkheden!$A$2:$E$7,3,FALSE),"")</f>
        <v>Maak een keuze in de kolom 'Antwoord fase'</v>
      </c>
      <c r="O51" s="46" t="str">
        <f>IF(L51&lt;&gt;"",VLOOKUP(L51,Keuzemogelijkheden!$A$2:$E$7,4,FALSE),"")</f>
        <v>Maak een keuze in de kolom 'Antwoord fase'</v>
      </c>
      <c r="P51" s="47" t="str">
        <f>IF(L51=Keuzemogelijkheden!$A$2,$K51*Keuzemogelijkheden!$E$2,IF(L51=Keuzemogelijkheden!$A$3,$K51*Keuzemogelijkheden!$E$3,IF(L51=Keuzemogelijkheden!$A$4,$K51*Keuzemogelijkheden!$E$4,IF(L51=Keuzemogelijkheden!$A$5,$K51*Keuzemogelijkheden!$E$5,IF(L51=Keuzemogelijkheden!$A$6,$K51*Keuzemogelijkheden!$E$6,"0")))))</f>
        <v>0</v>
      </c>
    </row>
    <row r="52" spans="1:16" ht="39" x14ac:dyDescent="0.25">
      <c r="A52"/>
      <c r="B52" s="1"/>
      <c r="C52" s="1"/>
      <c r="D52" s="1"/>
      <c r="F52" s="80" t="s">
        <v>230</v>
      </c>
      <c r="G52" s="81" t="s">
        <v>231</v>
      </c>
      <c r="H52" s="80" t="s">
        <v>122</v>
      </c>
      <c r="I52" s="82" t="s">
        <v>16</v>
      </c>
      <c r="J52" s="82"/>
      <c r="K52">
        <v>10</v>
      </c>
      <c r="L52" s="16" t="s">
        <v>17</v>
      </c>
      <c r="M52" s="46" t="str">
        <f>IF(L52&lt;&gt;"",VLOOKUP(L52,Keuzemogelijkheden!$A$2:$E$7,2,FALSE),"")</f>
        <v>Maak een keuze in de kolom 'Antwoord fase'</v>
      </c>
      <c r="N52" s="46" t="str">
        <f>IF(L52&lt;&gt;"",VLOOKUP(L52,Keuzemogelijkheden!$A$2:$E$7,3,FALSE),"")</f>
        <v>Maak een keuze in de kolom 'Antwoord fase'</v>
      </c>
      <c r="O52" s="46" t="str">
        <f>IF(L52&lt;&gt;"",VLOOKUP(L52,Keuzemogelijkheden!$A$2:$E$7,4,FALSE),"")</f>
        <v>Maak een keuze in de kolom 'Antwoord fase'</v>
      </c>
      <c r="P52" s="47" t="str">
        <f>IF(L52=Keuzemogelijkheden!$A$2,$K52*Keuzemogelijkheden!$E$2,IF(L52=Keuzemogelijkheden!$A$3,$K52*Keuzemogelijkheden!$E$3,IF(L52=Keuzemogelijkheden!$A$4,$K52*Keuzemogelijkheden!$E$4,IF(L52=Keuzemogelijkheden!$A$5,$K52*Keuzemogelijkheden!$E$5,IF(L52=Keuzemogelijkheden!$A$6,$K52*Keuzemogelijkheden!$E$6,"0")))))</f>
        <v>0</v>
      </c>
    </row>
    <row r="53" spans="1:16" ht="64.5" x14ac:dyDescent="0.25">
      <c r="A53"/>
      <c r="B53" s="1"/>
      <c r="C53" s="1"/>
      <c r="D53" s="1"/>
      <c r="F53" s="80" t="s">
        <v>232</v>
      </c>
      <c r="G53" s="81" t="s">
        <v>233</v>
      </c>
      <c r="H53" s="80" t="s">
        <v>122</v>
      </c>
      <c r="I53" s="82" t="s">
        <v>16</v>
      </c>
      <c r="J53" s="82"/>
      <c r="K53">
        <v>1</v>
      </c>
      <c r="L53" s="16" t="s">
        <v>17</v>
      </c>
      <c r="M53" s="46" t="str">
        <f>IF(L53&lt;&gt;"",VLOOKUP(L53,Keuzemogelijkheden!$A$2:$E$7,2,FALSE),"")</f>
        <v>Maak een keuze in de kolom 'Antwoord fase'</v>
      </c>
      <c r="N53" s="46" t="str">
        <f>IF(L53&lt;&gt;"",VLOOKUP(L53,Keuzemogelijkheden!$A$2:$E$7,3,FALSE),"")</f>
        <v>Maak een keuze in de kolom 'Antwoord fase'</v>
      </c>
      <c r="O53" s="46" t="str">
        <f>IF(L53&lt;&gt;"",VLOOKUP(L53,Keuzemogelijkheden!$A$2:$E$7,4,FALSE),"")</f>
        <v>Maak een keuze in de kolom 'Antwoord fase'</v>
      </c>
      <c r="P53" s="47" t="str">
        <f>IF(L53=Keuzemogelijkheden!$A$2,$K53*Keuzemogelijkheden!$E$2,IF(L53=Keuzemogelijkheden!$A$3,$K53*Keuzemogelijkheden!$E$3,IF(L53=Keuzemogelijkheden!$A$4,$K53*Keuzemogelijkheden!$E$4,IF(L53=Keuzemogelijkheden!$A$5,$K53*Keuzemogelijkheden!$E$5,IF(L53=Keuzemogelijkheden!$A$6,$K53*Keuzemogelijkheden!$E$6,"0")))))</f>
        <v>0</v>
      </c>
    </row>
    <row r="54" spans="1:16" ht="26.25" x14ac:dyDescent="0.25">
      <c r="A54"/>
      <c r="B54" s="1"/>
      <c r="C54" s="1"/>
      <c r="D54" s="1"/>
      <c r="F54" s="80" t="s">
        <v>234</v>
      </c>
      <c r="G54" s="81" t="s">
        <v>235</v>
      </c>
      <c r="H54" s="80" t="s">
        <v>122</v>
      </c>
      <c r="I54" s="82" t="s">
        <v>148</v>
      </c>
      <c r="J54" s="82"/>
      <c r="K54">
        <v>1</v>
      </c>
      <c r="L54" s="16" t="s">
        <v>17</v>
      </c>
      <c r="M54" s="46" t="str">
        <f>IF(L54&lt;&gt;"",VLOOKUP(L54,Keuzemogelijkheden!$A$2:$E$7,2,FALSE),"")</f>
        <v>Maak een keuze in de kolom 'Antwoord fase'</v>
      </c>
      <c r="N54" s="46" t="str">
        <f>IF(L54&lt;&gt;"",VLOOKUP(L54,Keuzemogelijkheden!$A$2:$E$7,3,FALSE),"")</f>
        <v>Maak een keuze in de kolom 'Antwoord fase'</v>
      </c>
      <c r="O54" s="46" t="str">
        <f>IF(L54&lt;&gt;"",VLOOKUP(L54,Keuzemogelijkheden!$A$2:$E$7,4,FALSE),"")</f>
        <v>Maak een keuze in de kolom 'Antwoord fase'</v>
      </c>
      <c r="P54" s="47" t="str">
        <f>IF(L54=Keuzemogelijkheden!$A$2,$K54*Keuzemogelijkheden!$E$2,IF(L54=Keuzemogelijkheden!$A$3,$K54*Keuzemogelijkheden!$E$3,IF(L54=Keuzemogelijkheden!$A$4,$K54*Keuzemogelijkheden!$E$4,IF(L54=Keuzemogelijkheden!$A$5,$K54*Keuzemogelijkheden!$E$5,IF(L54=Keuzemogelijkheden!$A$6,$K54*Keuzemogelijkheden!$E$6,"0")))))</f>
        <v>0</v>
      </c>
    </row>
    <row r="55" spans="1:16" ht="25.5" x14ac:dyDescent="0.25">
      <c r="A55"/>
      <c r="B55" s="1"/>
      <c r="C55" s="1"/>
      <c r="D55" s="1"/>
      <c r="F55" s="80" t="s">
        <v>236</v>
      </c>
      <c r="G55" s="81" t="s">
        <v>237</v>
      </c>
      <c r="H55" s="80" t="s">
        <v>238</v>
      </c>
      <c r="I55" s="82" t="s">
        <v>16</v>
      </c>
      <c r="J55" s="82"/>
      <c r="K55">
        <v>10</v>
      </c>
      <c r="L55" s="16" t="s">
        <v>17</v>
      </c>
      <c r="M55" s="46" t="str">
        <f>IF(L55&lt;&gt;"",VLOOKUP(L55,Keuzemogelijkheden!$A$2:$E$7,2,FALSE),"")</f>
        <v>Maak een keuze in de kolom 'Antwoord fase'</v>
      </c>
      <c r="N55" s="46" t="str">
        <f>IF(L55&lt;&gt;"",VLOOKUP(L55,Keuzemogelijkheden!$A$2:$E$7,3,FALSE),"")</f>
        <v>Maak een keuze in de kolom 'Antwoord fase'</v>
      </c>
      <c r="O55" s="46" t="str">
        <f>IF(L55&lt;&gt;"",VLOOKUP(L55,Keuzemogelijkheden!$A$2:$E$7,4,FALSE),"")</f>
        <v>Maak een keuze in de kolom 'Antwoord fase'</v>
      </c>
      <c r="P55" s="47" t="str">
        <f>IF(L55=Keuzemogelijkheden!$A$2,$K55*Keuzemogelijkheden!$E$2,IF(L55=Keuzemogelijkheden!$A$3,$K55*Keuzemogelijkheden!$E$3,IF(L55=Keuzemogelijkheden!$A$4,$K55*Keuzemogelijkheden!$E$4,IF(L55=Keuzemogelijkheden!$A$5,$K55*Keuzemogelijkheden!$E$5,IF(L55=Keuzemogelijkheden!$A$6,$K55*Keuzemogelijkheden!$E$6,"0")))))</f>
        <v>0</v>
      </c>
    </row>
    <row r="56" spans="1:16" ht="64.5" x14ac:dyDescent="0.25">
      <c r="A56"/>
      <c r="B56" s="1"/>
      <c r="C56" s="1"/>
      <c r="D56" s="1"/>
      <c r="F56" s="80" t="s">
        <v>239</v>
      </c>
      <c r="G56" s="81" t="s">
        <v>240</v>
      </c>
      <c r="H56" s="80" t="s">
        <v>122</v>
      </c>
      <c r="I56" s="82" t="s">
        <v>16</v>
      </c>
      <c r="J56" s="82"/>
      <c r="K56">
        <v>2</v>
      </c>
      <c r="L56" s="16" t="s">
        <v>17</v>
      </c>
      <c r="M56" s="46" t="str">
        <f>IF(L56&lt;&gt;"",VLOOKUP(L56,Keuzemogelijkheden!$A$2:$E$7,2,FALSE),"")</f>
        <v>Maak een keuze in de kolom 'Antwoord fase'</v>
      </c>
      <c r="N56" s="46" t="str">
        <f>IF(L56&lt;&gt;"",VLOOKUP(L56,Keuzemogelijkheden!$A$2:$E$7,3,FALSE),"")</f>
        <v>Maak een keuze in de kolom 'Antwoord fase'</v>
      </c>
      <c r="O56" s="46" t="str">
        <f>IF(L56&lt;&gt;"",VLOOKUP(L56,Keuzemogelijkheden!$A$2:$E$7,4,FALSE),"")</f>
        <v>Maak een keuze in de kolom 'Antwoord fase'</v>
      </c>
      <c r="P56" s="47" t="str">
        <f>IF(L56=Keuzemogelijkheden!$A$2,$K56*Keuzemogelijkheden!$E$2,IF(L56=Keuzemogelijkheden!$A$3,$K56*Keuzemogelijkheden!$E$3,IF(L56=Keuzemogelijkheden!$A$4,$K56*Keuzemogelijkheden!$E$4,IF(L56=Keuzemogelijkheden!$A$5,$K56*Keuzemogelijkheden!$E$5,IF(L56=Keuzemogelijkheden!$A$6,$K56*Keuzemogelijkheden!$E$6,"0")))))</f>
        <v>0</v>
      </c>
    </row>
    <row r="57" spans="1:16" ht="51.75" x14ac:dyDescent="0.25">
      <c r="A57"/>
      <c r="B57" s="1"/>
      <c r="C57" s="1"/>
      <c r="D57" s="1"/>
      <c r="F57" s="80" t="s">
        <v>241</v>
      </c>
      <c r="G57" s="81" t="s">
        <v>242</v>
      </c>
      <c r="H57" s="80" t="s">
        <v>122</v>
      </c>
      <c r="I57" s="82" t="s">
        <v>148</v>
      </c>
      <c r="J57" s="82"/>
      <c r="K57">
        <v>10</v>
      </c>
      <c r="L57" s="16" t="s">
        <v>17</v>
      </c>
      <c r="M57" s="46" t="str">
        <f>IF(L57&lt;&gt;"",VLOOKUP(L57,Keuzemogelijkheden!$A$2:$E$7,2,FALSE),"")</f>
        <v>Maak een keuze in de kolom 'Antwoord fase'</v>
      </c>
      <c r="N57" s="46" t="str">
        <f>IF(L57&lt;&gt;"",VLOOKUP(L57,Keuzemogelijkheden!$A$2:$E$7,3,FALSE),"")</f>
        <v>Maak een keuze in de kolom 'Antwoord fase'</v>
      </c>
      <c r="O57" s="46" t="str">
        <f>IF(L57&lt;&gt;"",VLOOKUP(L57,Keuzemogelijkheden!$A$2:$E$7,4,FALSE),"")</f>
        <v>Maak een keuze in de kolom 'Antwoord fase'</v>
      </c>
      <c r="P57" s="47" t="str">
        <f>IF(L57=Keuzemogelijkheden!$A$2,$K57*Keuzemogelijkheden!$E$2,IF(L57=Keuzemogelijkheden!$A$3,$K57*Keuzemogelijkheden!$E$3,IF(L57=Keuzemogelijkheden!$A$4,$K57*Keuzemogelijkheden!$E$4,IF(L57=Keuzemogelijkheden!$A$5,$K57*Keuzemogelijkheden!$E$5,IF(L57=Keuzemogelijkheden!$A$6,$K57*Keuzemogelijkheden!$E$6,"0")))))</f>
        <v>0</v>
      </c>
    </row>
    <row r="58" spans="1:16" ht="64.5" x14ac:dyDescent="0.25">
      <c r="A58"/>
      <c r="B58" s="1"/>
      <c r="C58" s="1"/>
      <c r="D58" s="1"/>
      <c r="F58" s="80" t="s">
        <v>243</v>
      </c>
      <c r="G58" s="81" t="s">
        <v>244</v>
      </c>
      <c r="H58" s="80" t="s">
        <v>122</v>
      </c>
      <c r="I58" s="82" t="s">
        <v>16</v>
      </c>
      <c r="J58" s="82"/>
      <c r="K58">
        <v>10</v>
      </c>
      <c r="L58" s="16" t="s">
        <v>17</v>
      </c>
      <c r="M58" s="46" t="str">
        <f>IF(L58&lt;&gt;"",VLOOKUP(L58,Keuzemogelijkheden!$A$2:$E$7,2,FALSE),"")</f>
        <v>Maak een keuze in de kolom 'Antwoord fase'</v>
      </c>
      <c r="N58" s="46" t="str">
        <f>IF(L58&lt;&gt;"",VLOOKUP(L58,Keuzemogelijkheden!$A$2:$E$7,3,FALSE),"")</f>
        <v>Maak een keuze in de kolom 'Antwoord fase'</v>
      </c>
      <c r="O58" s="46" t="str">
        <f>IF(L58&lt;&gt;"",VLOOKUP(L58,Keuzemogelijkheden!$A$2:$E$7,4,FALSE),"")</f>
        <v>Maak een keuze in de kolom 'Antwoord fase'</v>
      </c>
      <c r="P58" s="47" t="str">
        <f>IF(L58=Keuzemogelijkheden!$A$2,$K58*Keuzemogelijkheden!$E$2,IF(L58=Keuzemogelijkheden!$A$3,$K58*Keuzemogelijkheden!$E$3,IF(L58=Keuzemogelijkheden!$A$4,$K58*Keuzemogelijkheden!$E$4,IF(L58=Keuzemogelijkheden!$A$5,$K58*Keuzemogelijkheden!$E$5,IF(L58=Keuzemogelijkheden!$A$6,$K58*Keuzemogelijkheden!$E$6,"0")))))</f>
        <v>0</v>
      </c>
    </row>
    <row r="59" spans="1:16" ht="64.5" x14ac:dyDescent="0.25">
      <c r="A59"/>
      <c r="B59" s="1"/>
      <c r="C59" s="1"/>
      <c r="D59" s="1"/>
      <c r="F59" s="80" t="s">
        <v>245</v>
      </c>
      <c r="G59" s="81" t="s">
        <v>246</v>
      </c>
      <c r="H59" s="80" t="s">
        <v>122</v>
      </c>
      <c r="I59" s="82" t="s">
        <v>148</v>
      </c>
      <c r="J59" s="82"/>
      <c r="K59">
        <v>10</v>
      </c>
      <c r="L59" s="16" t="s">
        <v>17</v>
      </c>
      <c r="M59" s="46" t="str">
        <f>IF(L59&lt;&gt;"",VLOOKUP(L59,Keuzemogelijkheden!$A$2:$E$7,2,FALSE),"")</f>
        <v>Maak een keuze in de kolom 'Antwoord fase'</v>
      </c>
      <c r="N59" s="46" t="str">
        <f>IF(L59&lt;&gt;"",VLOOKUP(L59,Keuzemogelijkheden!$A$2:$E$7,3,FALSE),"")</f>
        <v>Maak een keuze in de kolom 'Antwoord fase'</v>
      </c>
      <c r="O59" s="46" t="str">
        <f>IF(L59&lt;&gt;"",VLOOKUP(L59,Keuzemogelijkheden!$A$2:$E$7,4,FALSE),"")</f>
        <v>Maak een keuze in de kolom 'Antwoord fase'</v>
      </c>
      <c r="P59" s="47" t="str">
        <f>IF(L59=Keuzemogelijkheden!$A$2,$K59*Keuzemogelijkheden!$E$2,IF(L59=Keuzemogelijkheden!$A$3,$K59*Keuzemogelijkheden!$E$3,IF(L59=Keuzemogelijkheden!$A$4,$K59*Keuzemogelijkheden!$E$4,IF(L59=Keuzemogelijkheden!$A$5,$K59*Keuzemogelijkheden!$E$5,IF(L59=Keuzemogelijkheden!$A$6,$K59*Keuzemogelijkheden!$E$6,"0")))))</f>
        <v>0</v>
      </c>
    </row>
    <row r="60" spans="1:16" ht="51.75" x14ac:dyDescent="0.25">
      <c r="A60"/>
      <c r="B60" s="1"/>
      <c r="C60" s="1"/>
      <c r="D60" s="1"/>
      <c r="F60" s="80" t="s">
        <v>247</v>
      </c>
      <c r="G60" s="81" t="s">
        <v>248</v>
      </c>
      <c r="H60" s="80" t="s">
        <v>122</v>
      </c>
      <c r="I60" s="82" t="s">
        <v>16</v>
      </c>
      <c r="J60" s="82"/>
      <c r="K60">
        <v>1</v>
      </c>
      <c r="L60" s="16" t="s">
        <v>17</v>
      </c>
      <c r="M60" s="46" t="str">
        <f>IF(L60&lt;&gt;"",VLOOKUP(L60,Keuzemogelijkheden!$A$2:$E$7,2,FALSE),"")</f>
        <v>Maak een keuze in de kolom 'Antwoord fase'</v>
      </c>
      <c r="N60" s="46" t="str">
        <f>IF(L60&lt;&gt;"",VLOOKUP(L60,Keuzemogelijkheden!$A$2:$E$7,3,FALSE),"")</f>
        <v>Maak een keuze in de kolom 'Antwoord fase'</v>
      </c>
      <c r="O60" s="46" t="str">
        <f>IF(L60&lt;&gt;"",VLOOKUP(L60,Keuzemogelijkheden!$A$2:$E$7,4,FALSE),"")</f>
        <v>Maak een keuze in de kolom 'Antwoord fase'</v>
      </c>
      <c r="P60" s="47" t="str">
        <f>IF(L60=Keuzemogelijkheden!$A$2,$K60*Keuzemogelijkheden!$E$2,IF(L60=Keuzemogelijkheden!$A$3,$K60*Keuzemogelijkheden!$E$3,IF(L60=Keuzemogelijkheden!$A$4,$K60*Keuzemogelijkheden!$E$4,IF(L60=Keuzemogelijkheden!$A$5,$K60*Keuzemogelijkheden!$E$5,IF(L60=Keuzemogelijkheden!$A$6,$K60*Keuzemogelijkheden!$E$6,"0")))))</f>
        <v>0</v>
      </c>
    </row>
    <row r="61" spans="1:16" ht="26.25" x14ac:dyDescent="0.25">
      <c r="A61"/>
      <c r="B61" s="1"/>
      <c r="C61" s="1"/>
      <c r="D61" s="1"/>
      <c r="F61" s="80" t="s">
        <v>249</v>
      </c>
      <c r="G61" s="81" t="s">
        <v>250</v>
      </c>
      <c r="H61" s="80" t="s">
        <v>122</v>
      </c>
      <c r="I61" s="82" t="s">
        <v>16</v>
      </c>
      <c r="J61" s="82"/>
      <c r="K61">
        <v>2</v>
      </c>
      <c r="L61" s="16" t="s">
        <v>17</v>
      </c>
      <c r="M61" s="46" t="str">
        <f>IF(L61&lt;&gt;"",VLOOKUP(L61,Keuzemogelijkheden!$A$2:$E$7,2,FALSE),"")</f>
        <v>Maak een keuze in de kolom 'Antwoord fase'</v>
      </c>
      <c r="N61" s="46" t="str">
        <f>IF(L61&lt;&gt;"",VLOOKUP(L61,Keuzemogelijkheden!$A$2:$E$7,3,FALSE),"")</f>
        <v>Maak een keuze in de kolom 'Antwoord fase'</v>
      </c>
      <c r="O61" s="46" t="str">
        <f>IF(L61&lt;&gt;"",VLOOKUP(L61,Keuzemogelijkheden!$A$2:$E$7,4,FALSE),"")</f>
        <v>Maak een keuze in de kolom 'Antwoord fase'</v>
      </c>
      <c r="P61" s="47" t="str">
        <f>IF(L61=Keuzemogelijkheden!$A$2,$K61*Keuzemogelijkheden!$E$2,IF(L61=Keuzemogelijkheden!$A$3,$K61*Keuzemogelijkheden!$E$3,IF(L61=Keuzemogelijkheden!$A$4,$K61*Keuzemogelijkheden!$E$4,IF(L61=Keuzemogelijkheden!$A$5,$K61*Keuzemogelijkheden!$E$5,IF(L61=Keuzemogelijkheden!$A$6,$K61*Keuzemogelijkheden!$E$6,"0")))))</f>
        <v>0</v>
      </c>
    </row>
    <row r="62" spans="1:16" ht="64.5" x14ac:dyDescent="0.25">
      <c r="A62"/>
      <c r="B62" s="1"/>
      <c r="C62" s="1"/>
      <c r="D62" s="1"/>
      <c r="F62" s="80" t="s">
        <v>251</v>
      </c>
      <c r="G62" s="81" t="s">
        <v>252</v>
      </c>
      <c r="H62" s="80" t="s">
        <v>122</v>
      </c>
      <c r="I62" s="82" t="s">
        <v>16</v>
      </c>
      <c r="J62" s="82"/>
      <c r="K62">
        <v>5</v>
      </c>
      <c r="L62" s="16" t="s">
        <v>17</v>
      </c>
      <c r="M62" s="46" t="str">
        <f>IF(L62&lt;&gt;"",VLOOKUP(L62,Keuzemogelijkheden!$A$2:$E$7,2,FALSE),"")</f>
        <v>Maak een keuze in de kolom 'Antwoord fase'</v>
      </c>
      <c r="N62" s="46" t="str">
        <f>IF(L62&lt;&gt;"",VLOOKUP(L62,Keuzemogelijkheden!$A$2:$E$7,3,FALSE),"")</f>
        <v>Maak een keuze in de kolom 'Antwoord fase'</v>
      </c>
      <c r="O62" s="46" t="str">
        <f>IF(L62&lt;&gt;"",VLOOKUP(L62,Keuzemogelijkheden!$A$2:$E$7,4,FALSE),"")</f>
        <v>Maak een keuze in de kolom 'Antwoord fase'</v>
      </c>
      <c r="P62" s="47" t="str">
        <f>IF(L62=Keuzemogelijkheden!$A$2,$K62*Keuzemogelijkheden!$E$2,IF(L62=Keuzemogelijkheden!$A$3,$K62*Keuzemogelijkheden!$E$3,IF(L62=Keuzemogelijkheden!$A$4,$K62*Keuzemogelijkheden!$E$4,IF(L62=Keuzemogelijkheden!$A$5,$K62*Keuzemogelijkheden!$E$5,IF(L62=Keuzemogelijkheden!$A$6,$K62*Keuzemogelijkheden!$E$6,"0")))))</f>
        <v>0</v>
      </c>
    </row>
    <row r="63" spans="1:16" ht="51.75" x14ac:dyDescent="0.25">
      <c r="A63"/>
      <c r="B63" s="1"/>
      <c r="C63" s="1"/>
      <c r="D63" s="1"/>
      <c r="F63" s="80" t="s">
        <v>253</v>
      </c>
      <c r="G63" s="81" t="s">
        <v>254</v>
      </c>
      <c r="H63" s="80" t="s">
        <v>122</v>
      </c>
      <c r="I63" s="82" t="s">
        <v>16</v>
      </c>
      <c r="J63" s="82"/>
      <c r="K63">
        <v>1</v>
      </c>
      <c r="L63" s="16" t="s">
        <v>17</v>
      </c>
      <c r="M63" s="46" t="str">
        <f>IF(L63&lt;&gt;"",VLOOKUP(L63,Keuzemogelijkheden!$A$2:$E$7,2,FALSE),"")</f>
        <v>Maak een keuze in de kolom 'Antwoord fase'</v>
      </c>
      <c r="N63" s="46" t="str">
        <f>IF(L63&lt;&gt;"",VLOOKUP(L63,Keuzemogelijkheden!$A$2:$E$7,3,FALSE),"")</f>
        <v>Maak een keuze in de kolom 'Antwoord fase'</v>
      </c>
      <c r="O63" s="46" t="str">
        <f>IF(L63&lt;&gt;"",VLOOKUP(L63,Keuzemogelijkheden!$A$2:$E$7,4,FALSE),"")</f>
        <v>Maak een keuze in de kolom 'Antwoord fase'</v>
      </c>
      <c r="P63" s="47" t="str">
        <f>IF(L63=Keuzemogelijkheden!$A$2,$K63*Keuzemogelijkheden!$E$2,IF(L63=Keuzemogelijkheden!$A$3,$K63*Keuzemogelijkheden!$E$3,IF(L63=Keuzemogelijkheden!$A$4,$K63*Keuzemogelijkheden!$E$4,IF(L63=Keuzemogelijkheden!$A$5,$K63*Keuzemogelijkheden!$E$5,IF(L63=Keuzemogelijkheden!$A$6,$K63*Keuzemogelijkheden!$E$6,"0")))))</f>
        <v>0</v>
      </c>
    </row>
    <row r="64" spans="1:16" ht="39" x14ac:dyDescent="0.25">
      <c r="A64"/>
      <c r="B64" s="1"/>
      <c r="C64" s="1"/>
      <c r="D64" s="1"/>
      <c r="F64" s="80" t="s">
        <v>255</v>
      </c>
      <c r="G64" s="81" t="s">
        <v>256</v>
      </c>
      <c r="H64" s="80" t="s">
        <v>122</v>
      </c>
      <c r="I64" s="82" t="s">
        <v>16</v>
      </c>
      <c r="J64" s="82"/>
      <c r="K64">
        <v>2</v>
      </c>
      <c r="L64" s="16" t="s">
        <v>17</v>
      </c>
      <c r="M64" s="46" t="str">
        <f>IF(L64&lt;&gt;"",VLOOKUP(L64,Keuzemogelijkheden!$A$2:$E$7,2,FALSE),"")</f>
        <v>Maak een keuze in de kolom 'Antwoord fase'</v>
      </c>
      <c r="N64" s="46" t="str">
        <f>IF(L64&lt;&gt;"",VLOOKUP(L64,Keuzemogelijkheden!$A$2:$E$7,3,FALSE),"")</f>
        <v>Maak een keuze in de kolom 'Antwoord fase'</v>
      </c>
      <c r="O64" s="46" t="str">
        <f>IF(L64&lt;&gt;"",VLOOKUP(L64,Keuzemogelijkheden!$A$2:$E$7,4,FALSE),"")</f>
        <v>Maak een keuze in de kolom 'Antwoord fase'</v>
      </c>
      <c r="P64" s="47" t="str">
        <f>IF(L64=Keuzemogelijkheden!$A$2,$K64*Keuzemogelijkheden!$E$2,IF(L64=Keuzemogelijkheden!$A$3,$K64*Keuzemogelijkheden!$E$3,IF(L64=Keuzemogelijkheden!$A$4,$K64*Keuzemogelijkheden!$E$4,IF(L64=Keuzemogelijkheden!$A$5,$K64*Keuzemogelijkheden!$E$5,IF(L64=Keuzemogelijkheden!$A$6,$K64*Keuzemogelijkheden!$E$6,"0")))))</f>
        <v>0</v>
      </c>
    </row>
    <row r="65" spans="1:16" ht="51.75" x14ac:dyDescent="0.25">
      <c r="A65"/>
      <c r="B65" s="1"/>
      <c r="C65" s="1"/>
      <c r="D65" s="1"/>
      <c r="F65" s="80" t="s">
        <v>257</v>
      </c>
      <c r="G65" s="81" t="s">
        <v>258</v>
      </c>
      <c r="H65" s="80" t="s">
        <v>122</v>
      </c>
      <c r="I65" s="82" t="s">
        <v>16</v>
      </c>
      <c r="J65" s="82"/>
      <c r="K65">
        <v>5</v>
      </c>
      <c r="L65" s="16" t="s">
        <v>17</v>
      </c>
      <c r="M65" s="46" t="str">
        <f>IF(L65&lt;&gt;"",VLOOKUP(L65,Keuzemogelijkheden!$A$2:$E$7,2,FALSE),"")</f>
        <v>Maak een keuze in de kolom 'Antwoord fase'</v>
      </c>
      <c r="N65" s="46" t="str">
        <f>IF(L65&lt;&gt;"",VLOOKUP(L65,Keuzemogelijkheden!$A$2:$E$7,3,FALSE),"")</f>
        <v>Maak een keuze in de kolom 'Antwoord fase'</v>
      </c>
      <c r="O65" s="46" t="str">
        <f>IF(L65&lt;&gt;"",VLOOKUP(L65,Keuzemogelijkheden!$A$2:$E$7,4,FALSE),"")</f>
        <v>Maak een keuze in de kolom 'Antwoord fase'</v>
      </c>
      <c r="P65" s="47" t="str">
        <f>IF(L65=Keuzemogelijkheden!$A$2,$K65*Keuzemogelijkheden!$E$2,IF(L65=Keuzemogelijkheden!$A$3,$K65*Keuzemogelijkheden!$E$3,IF(L65=Keuzemogelijkheden!$A$4,$K65*Keuzemogelijkheden!$E$4,IF(L65=Keuzemogelijkheden!$A$5,$K65*Keuzemogelijkheden!$E$5,IF(L65=Keuzemogelijkheden!$A$6,$K65*Keuzemogelijkheden!$E$6,"0")))))</f>
        <v>0</v>
      </c>
    </row>
    <row r="66" spans="1:16" ht="39" x14ac:dyDescent="0.25">
      <c r="A66"/>
      <c r="B66" s="1"/>
      <c r="C66" s="1"/>
      <c r="D66" s="1"/>
      <c r="F66" s="80" t="s">
        <v>259</v>
      </c>
      <c r="G66" s="81" t="s">
        <v>260</v>
      </c>
      <c r="H66" s="80" t="s">
        <v>122</v>
      </c>
      <c r="I66" s="82" t="s">
        <v>16</v>
      </c>
      <c r="J66" s="82"/>
      <c r="K66">
        <v>1</v>
      </c>
      <c r="L66" s="16" t="s">
        <v>17</v>
      </c>
      <c r="M66" s="46" t="str">
        <f>IF(L66&lt;&gt;"",VLOOKUP(L66,Keuzemogelijkheden!$A$2:$E$7,2,FALSE),"")</f>
        <v>Maak een keuze in de kolom 'Antwoord fase'</v>
      </c>
      <c r="N66" s="46" t="str">
        <f>IF(L66&lt;&gt;"",VLOOKUP(L66,Keuzemogelijkheden!$A$2:$E$7,3,FALSE),"")</f>
        <v>Maak een keuze in de kolom 'Antwoord fase'</v>
      </c>
      <c r="O66" s="46" t="str">
        <f>IF(L66&lt;&gt;"",VLOOKUP(L66,Keuzemogelijkheden!$A$2:$E$7,4,FALSE),"")</f>
        <v>Maak een keuze in de kolom 'Antwoord fase'</v>
      </c>
      <c r="P66" s="47" t="str">
        <f>IF(L66=Keuzemogelijkheden!$A$2,$K66*Keuzemogelijkheden!$E$2,IF(L66=Keuzemogelijkheden!$A$3,$K66*Keuzemogelijkheden!$E$3,IF(L66=Keuzemogelijkheden!$A$4,$K66*Keuzemogelijkheden!$E$4,IF(L66=Keuzemogelijkheden!$A$5,$K66*Keuzemogelijkheden!$E$5,IF(L66=Keuzemogelijkheden!$A$6,$K66*Keuzemogelijkheden!$E$6,"0")))))</f>
        <v>0</v>
      </c>
    </row>
    <row r="67" spans="1:16" ht="39" x14ac:dyDescent="0.25">
      <c r="A67"/>
      <c r="B67" s="1"/>
      <c r="C67" s="1"/>
      <c r="D67" s="1"/>
      <c r="F67" s="80" t="s">
        <v>261</v>
      </c>
      <c r="G67" s="81" t="s">
        <v>262</v>
      </c>
      <c r="H67" s="80" t="s">
        <v>122</v>
      </c>
      <c r="I67" s="82" t="s">
        <v>148</v>
      </c>
      <c r="J67" s="82"/>
      <c r="K67">
        <v>2</v>
      </c>
      <c r="L67" s="16" t="s">
        <v>17</v>
      </c>
      <c r="M67" s="46" t="str">
        <f>IF(L67&lt;&gt;"",VLOOKUP(L67,Keuzemogelijkheden!$A$2:$E$7,2,FALSE),"")</f>
        <v>Maak een keuze in de kolom 'Antwoord fase'</v>
      </c>
      <c r="N67" s="46" t="str">
        <f>IF(L67&lt;&gt;"",VLOOKUP(L67,Keuzemogelijkheden!$A$2:$E$7,3,FALSE),"")</f>
        <v>Maak een keuze in de kolom 'Antwoord fase'</v>
      </c>
      <c r="O67" s="46" t="str">
        <f>IF(L67&lt;&gt;"",VLOOKUP(L67,Keuzemogelijkheden!$A$2:$E$7,4,FALSE),"")</f>
        <v>Maak een keuze in de kolom 'Antwoord fase'</v>
      </c>
      <c r="P67" s="47" t="str">
        <f>IF(L67=Keuzemogelijkheden!$A$2,$K67*Keuzemogelijkheden!$E$2,IF(L67=Keuzemogelijkheden!$A$3,$K67*Keuzemogelijkheden!$E$3,IF(L67=Keuzemogelijkheden!$A$4,$K67*Keuzemogelijkheden!$E$4,IF(L67=Keuzemogelijkheden!$A$5,$K67*Keuzemogelijkheden!$E$5,IF(L67=Keuzemogelijkheden!$A$6,$K67*Keuzemogelijkheden!$E$6,"0")))))</f>
        <v>0</v>
      </c>
    </row>
    <row r="68" spans="1:16" ht="39" x14ac:dyDescent="0.25">
      <c r="A68"/>
      <c r="B68" s="1"/>
      <c r="C68" s="1"/>
      <c r="D68" s="1"/>
      <c r="F68" s="80" t="s">
        <v>263</v>
      </c>
      <c r="G68" s="81" t="s">
        <v>264</v>
      </c>
      <c r="H68" s="80" t="s">
        <v>122</v>
      </c>
      <c r="I68" s="82" t="s">
        <v>16</v>
      </c>
      <c r="J68" s="82"/>
      <c r="K68">
        <v>1</v>
      </c>
      <c r="L68" s="16" t="s">
        <v>17</v>
      </c>
      <c r="M68" s="46" t="str">
        <f>IF(L68&lt;&gt;"",VLOOKUP(L68,Keuzemogelijkheden!$A$2:$E$7,2,FALSE),"")</f>
        <v>Maak een keuze in de kolom 'Antwoord fase'</v>
      </c>
      <c r="N68" s="46" t="str">
        <f>IF(L68&lt;&gt;"",VLOOKUP(L68,Keuzemogelijkheden!$A$2:$E$7,3,FALSE),"")</f>
        <v>Maak een keuze in de kolom 'Antwoord fase'</v>
      </c>
      <c r="O68" s="46" t="str">
        <f>IF(L68&lt;&gt;"",VLOOKUP(L68,Keuzemogelijkheden!$A$2:$E$7,4,FALSE),"")</f>
        <v>Maak een keuze in de kolom 'Antwoord fase'</v>
      </c>
      <c r="P68" s="47" t="str">
        <f>IF(L68=Keuzemogelijkheden!$A$2,$K68*Keuzemogelijkheden!$E$2,IF(L68=Keuzemogelijkheden!$A$3,$K68*Keuzemogelijkheden!$E$3,IF(L68=Keuzemogelijkheden!$A$4,$K68*Keuzemogelijkheden!$E$4,IF(L68=Keuzemogelijkheden!$A$5,$K68*Keuzemogelijkheden!$E$5,IF(L68=Keuzemogelijkheden!$A$6,$K68*Keuzemogelijkheden!$E$6,"0")))))</f>
        <v>0</v>
      </c>
    </row>
    <row r="69" spans="1:16" ht="25.5" x14ac:dyDescent="0.25">
      <c r="A69"/>
      <c r="B69" s="1"/>
      <c r="C69" s="1"/>
      <c r="D69" s="1"/>
      <c r="F69" s="80" t="s">
        <v>265</v>
      </c>
      <c r="G69" s="81" t="s">
        <v>266</v>
      </c>
      <c r="H69" s="80" t="s">
        <v>267</v>
      </c>
      <c r="I69" s="82" t="s">
        <v>16</v>
      </c>
      <c r="J69" s="82"/>
      <c r="K69">
        <v>5</v>
      </c>
      <c r="L69" s="16" t="s">
        <v>17</v>
      </c>
      <c r="M69" s="46" t="str">
        <f>IF(L69&lt;&gt;"",VLOOKUP(L69,Keuzemogelijkheden!$A$2:$E$7,2,FALSE),"")</f>
        <v>Maak een keuze in de kolom 'Antwoord fase'</v>
      </c>
      <c r="N69" s="46" t="str">
        <f>IF(L69&lt;&gt;"",VLOOKUP(L69,Keuzemogelijkheden!$A$2:$E$7,3,FALSE),"")</f>
        <v>Maak een keuze in de kolom 'Antwoord fase'</v>
      </c>
      <c r="O69" s="46" t="str">
        <f>IF(L69&lt;&gt;"",VLOOKUP(L69,Keuzemogelijkheden!$A$2:$E$7,4,FALSE),"")</f>
        <v>Maak een keuze in de kolom 'Antwoord fase'</v>
      </c>
      <c r="P69" s="47" t="str">
        <f>IF(L69=Keuzemogelijkheden!$A$2,$K69*Keuzemogelijkheden!$E$2,IF(L69=Keuzemogelijkheden!$A$3,$K69*Keuzemogelijkheden!$E$3,IF(L69=Keuzemogelijkheden!$A$4,$K69*Keuzemogelijkheden!$E$4,IF(L69=Keuzemogelijkheden!$A$5,$K69*Keuzemogelijkheden!$E$5,IF(L69=Keuzemogelijkheden!$A$6,$K69*Keuzemogelijkheden!$E$6,"0")))))</f>
        <v>0</v>
      </c>
    </row>
    <row r="70" spans="1:16" ht="25.5" x14ac:dyDescent="0.25">
      <c r="A70"/>
      <c r="B70" s="1"/>
      <c r="C70" s="1"/>
      <c r="D70" s="1"/>
      <c r="F70" s="80" t="s">
        <v>268</v>
      </c>
      <c r="G70" s="81" t="s">
        <v>269</v>
      </c>
      <c r="H70" s="80" t="s">
        <v>270</v>
      </c>
      <c r="I70" s="82" t="s">
        <v>148</v>
      </c>
      <c r="J70" s="82"/>
      <c r="K70">
        <v>10</v>
      </c>
      <c r="L70" s="16" t="s">
        <v>17</v>
      </c>
      <c r="M70" s="46" t="str">
        <f>IF(L70&lt;&gt;"",VLOOKUP(L70,Keuzemogelijkheden!$A$2:$E$7,2,FALSE),"")</f>
        <v>Maak een keuze in de kolom 'Antwoord fase'</v>
      </c>
      <c r="N70" s="46" t="str">
        <f>IF(L70&lt;&gt;"",VLOOKUP(L70,Keuzemogelijkheden!$A$2:$E$7,3,FALSE),"")</f>
        <v>Maak een keuze in de kolom 'Antwoord fase'</v>
      </c>
      <c r="O70" s="46" t="str">
        <f>IF(L70&lt;&gt;"",VLOOKUP(L70,Keuzemogelijkheden!$A$2:$E$7,4,FALSE),"")</f>
        <v>Maak een keuze in de kolom 'Antwoord fase'</v>
      </c>
      <c r="P70" s="47" t="str">
        <f>IF(L70=Keuzemogelijkheden!$A$2,$K70*Keuzemogelijkheden!$E$2,IF(L70=Keuzemogelijkheden!$A$3,$K70*Keuzemogelijkheden!$E$3,IF(L70=Keuzemogelijkheden!$A$4,$K70*Keuzemogelijkheden!$E$4,IF(L70=Keuzemogelijkheden!$A$5,$K70*Keuzemogelijkheden!$E$5,IF(L70=Keuzemogelijkheden!$A$6,$K70*Keuzemogelijkheden!$E$6,"0")))))</f>
        <v>0</v>
      </c>
    </row>
    <row r="71" spans="1:16" ht="25.5" x14ac:dyDescent="0.25">
      <c r="A71"/>
      <c r="B71" s="1"/>
      <c r="C71" s="1"/>
      <c r="D71" s="1"/>
      <c r="F71" s="80" t="s">
        <v>271</v>
      </c>
      <c r="G71" s="81" t="s">
        <v>272</v>
      </c>
      <c r="H71" s="80" t="s">
        <v>273</v>
      </c>
      <c r="I71" s="82" t="s">
        <v>148</v>
      </c>
      <c r="J71" s="82"/>
      <c r="K71">
        <v>10</v>
      </c>
      <c r="L71" s="16" t="s">
        <v>17</v>
      </c>
      <c r="M71" s="46" t="str">
        <f>IF(L71&lt;&gt;"",VLOOKUP(L71,Keuzemogelijkheden!$A$2:$E$7,2,FALSE),"")</f>
        <v>Maak een keuze in de kolom 'Antwoord fase'</v>
      </c>
      <c r="N71" s="46" t="str">
        <f>IF(L71&lt;&gt;"",VLOOKUP(L71,Keuzemogelijkheden!$A$2:$E$7,3,FALSE),"")</f>
        <v>Maak een keuze in de kolom 'Antwoord fase'</v>
      </c>
      <c r="O71" s="46" t="str">
        <f>IF(L71&lt;&gt;"",VLOOKUP(L71,Keuzemogelijkheden!$A$2:$E$7,4,FALSE),"")</f>
        <v>Maak een keuze in de kolom 'Antwoord fase'</v>
      </c>
      <c r="P71" s="47" t="str">
        <f>IF(L71=Keuzemogelijkheden!$A$2,$K71*Keuzemogelijkheden!$E$2,IF(L71=Keuzemogelijkheden!$A$3,$K71*Keuzemogelijkheden!$E$3,IF(L71=Keuzemogelijkheden!$A$4,$K71*Keuzemogelijkheden!$E$4,IF(L71=Keuzemogelijkheden!$A$5,$K71*Keuzemogelijkheden!$E$5,IF(L71=Keuzemogelijkheden!$A$6,$K71*Keuzemogelijkheden!$E$6,"0")))))</f>
        <v>0</v>
      </c>
    </row>
    <row r="72" spans="1:16" ht="25.5" x14ac:dyDescent="0.25">
      <c r="A72"/>
      <c r="B72" s="1"/>
      <c r="C72" s="1"/>
      <c r="D72" s="1"/>
      <c r="F72" s="80" t="s">
        <v>274</v>
      </c>
      <c r="G72" s="81" t="s">
        <v>275</v>
      </c>
      <c r="H72" s="80" t="s">
        <v>276</v>
      </c>
      <c r="I72" s="82" t="s">
        <v>148</v>
      </c>
      <c r="J72" s="82"/>
      <c r="K72">
        <v>10</v>
      </c>
      <c r="L72" s="16" t="s">
        <v>17</v>
      </c>
      <c r="M72" s="46" t="str">
        <f>IF(L72&lt;&gt;"",VLOOKUP(L72,Keuzemogelijkheden!$A$2:$E$7,2,FALSE),"")</f>
        <v>Maak een keuze in de kolom 'Antwoord fase'</v>
      </c>
      <c r="N72" s="46" t="str">
        <f>IF(L72&lt;&gt;"",VLOOKUP(L72,Keuzemogelijkheden!$A$2:$E$7,3,FALSE),"")</f>
        <v>Maak een keuze in de kolom 'Antwoord fase'</v>
      </c>
      <c r="O72" s="46" t="str">
        <f>IF(L72&lt;&gt;"",VLOOKUP(L72,Keuzemogelijkheden!$A$2:$E$7,4,FALSE),"")</f>
        <v>Maak een keuze in de kolom 'Antwoord fase'</v>
      </c>
      <c r="P72" s="47" t="str">
        <f>IF(L72=Keuzemogelijkheden!$A$2,$K72*Keuzemogelijkheden!$E$2,IF(L72=Keuzemogelijkheden!$A$3,$K72*Keuzemogelijkheden!$E$3,IF(L72=Keuzemogelijkheden!$A$4,$K72*Keuzemogelijkheden!$E$4,IF(L72=Keuzemogelijkheden!$A$5,$K72*Keuzemogelijkheden!$E$5,IF(L72=Keuzemogelijkheden!$A$6,$K72*Keuzemogelijkheden!$E$6,"0")))))</f>
        <v>0</v>
      </c>
    </row>
    <row r="73" spans="1:16" ht="26.25" x14ac:dyDescent="0.25">
      <c r="A73"/>
      <c r="B73" s="1"/>
      <c r="C73" s="1"/>
      <c r="D73" s="1"/>
      <c r="F73" s="80" t="s">
        <v>277</v>
      </c>
      <c r="G73" s="81" t="s">
        <v>278</v>
      </c>
      <c r="H73" s="80" t="s">
        <v>122</v>
      </c>
      <c r="I73" s="82" t="s">
        <v>148</v>
      </c>
      <c r="J73" s="82"/>
      <c r="K73">
        <v>10</v>
      </c>
      <c r="L73" s="16" t="s">
        <v>17</v>
      </c>
      <c r="M73" s="46" t="str">
        <f>IF(L73&lt;&gt;"",VLOOKUP(L73,Keuzemogelijkheden!$A$2:$E$7,2,FALSE),"")</f>
        <v>Maak een keuze in de kolom 'Antwoord fase'</v>
      </c>
      <c r="N73" s="46" t="str">
        <f>IF(L73&lt;&gt;"",VLOOKUP(L73,Keuzemogelijkheden!$A$2:$E$7,3,FALSE),"")</f>
        <v>Maak een keuze in de kolom 'Antwoord fase'</v>
      </c>
      <c r="O73" s="46" t="str">
        <f>IF(L73&lt;&gt;"",VLOOKUP(L73,Keuzemogelijkheden!$A$2:$E$7,4,FALSE),"")</f>
        <v>Maak een keuze in de kolom 'Antwoord fase'</v>
      </c>
      <c r="P73" s="47" t="str">
        <f>IF(L73=Keuzemogelijkheden!$A$2,$K73*Keuzemogelijkheden!$E$2,IF(L73=Keuzemogelijkheden!$A$3,$K73*Keuzemogelijkheden!$E$3,IF(L73=Keuzemogelijkheden!$A$4,$K73*Keuzemogelijkheden!$E$4,IF(L73=Keuzemogelijkheden!$A$5,$K73*Keuzemogelijkheden!$E$5,IF(L73=Keuzemogelijkheden!$A$6,$K73*Keuzemogelijkheden!$E$6,"0")))))</f>
        <v>0</v>
      </c>
    </row>
    <row r="74" spans="1:16" ht="51.75" x14ac:dyDescent="0.25">
      <c r="A74"/>
      <c r="B74" s="1"/>
      <c r="C74" s="1"/>
      <c r="D74" s="1"/>
      <c r="F74" s="80" t="s">
        <v>279</v>
      </c>
      <c r="G74" s="81" t="s">
        <v>280</v>
      </c>
      <c r="H74" s="80" t="s">
        <v>122</v>
      </c>
      <c r="I74" s="82" t="s">
        <v>148</v>
      </c>
      <c r="J74" s="82"/>
      <c r="K74">
        <v>10</v>
      </c>
      <c r="L74" s="16" t="s">
        <v>17</v>
      </c>
      <c r="M74" s="46" t="str">
        <f>IF(L74&lt;&gt;"",VLOOKUP(L74,Keuzemogelijkheden!$A$2:$E$7,2,FALSE),"")</f>
        <v>Maak een keuze in de kolom 'Antwoord fase'</v>
      </c>
      <c r="N74" s="46" t="str">
        <f>IF(L74&lt;&gt;"",VLOOKUP(L74,Keuzemogelijkheden!$A$2:$E$7,3,FALSE),"")</f>
        <v>Maak een keuze in de kolom 'Antwoord fase'</v>
      </c>
      <c r="O74" s="46" t="str">
        <f>IF(L74&lt;&gt;"",VLOOKUP(L74,Keuzemogelijkheden!$A$2:$E$7,4,FALSE),"")</f>
        <v>Maak een keuze in de kolom 'Antwoord fase'</v>
      </c>
      <c r="P74" s="47" t="str">
        <f>IF(L74=Keuzemogelijkheden!$A$2,$K74*Keuzemogelijkheden!$E$2,IF(L74=Keuzemogelijkheden!$A$3,$K74*Keuzemogelijkheden!$E$3,IF(L74=Keuzemogelijkheden!$A$4,$K74*Keuzemogelijkheden!$E$4,IF(L74=Keuzemogelijkheden!$A$5,$K74*Keuzemogelijkheden!$E$5,IF(L74=Keuzemogelijkheden!$A$6,$K74*Keuzemogelijkheden!$E$6,"0")))))</f>
        <v>0</v>
      </c>
    </row>
    <row r="75" spans="1:16" ht="51.75" x14ac:dyDescent="0.25">
      <c r="A75"/>
      <c r="B75" s="1"/>
      <c r="C75" s="1"/>
      <c r="D75" s="1"/>
      <c r="F75" s="80" t="s">
        <v>281</v>
      </c>
      <c r="G75" s="81" t="s">
        <v>282</v>
      </c>
      <c r="H75" s="80" t="s">
        <v>122</v>
      </c>
      <c r="I75" s="82" t="s">
        <v>16</v>
      </c>
      <c r="J75" s="82"/>
      <c r="K75">
        <v>2</v>
      </c>
      <c r="L75" s="16" t="s">
        <v>17</v>
      </c>
      <c r="M75" s="46" t="str">
        <f>IF(L75&lt;&gt;"",VLOOKUP(L75,Keuzemogelijkheden!$A$2:$E$7,2,FALSE),"")</f>
        <v>Maak een keuze in de kolom 'Antwoord fase'</v>
      </c>
      <c r="N75" s="46" t="str">
        <f>IF(L75&lt;&gt;"",VLOOKUP(L75,Keuzemogelijkheden!$A$2:$E$7,3,FALSE),"")</f>
        <v>Maak een keuze in de kolom 'Antwoord fase'</v>
      </c>
      <c r="O75" s="46" t="str">
        <f>IF(L75&lt;&gt;"",VLOOKUP(L75,Keuzemogelijkheden!$A$2:$E$7,4,FALSE),"")</f>
        <v>Maak een keuze in de kolom 'Antwoord fase'</v>
      </c>
      <c r="P75" s="47" t="str">
        <f>IF(L75=Keuzemogelijkheden!$A$2,$K75*Keuzemogelijkheden!$E$2,IF(L75=Keuzemogelijkheden!$A$3,$K75*Keuzemogelijkheden!$E$3,IF(L75=Keuzemogelijkheden!$A$4,$K75*Keuzemogelijkheden!$E$4,IF(L75=Keuzemogelijkheden!$A$5,$K75*Keuzemogelijkheden!$E$5,IF(L75=Keuzemogelijkheden!$A$6,$K75*Keuzemogelijkheden!$E$6,"0")))))</f>
        <v>0</v>
      </c>
    </row>
    <row r="76" spans="1:16" ht="15" x14ac:dyDescent="0.25">
      <c r="A76" s="72" t="s">
        <v>283</v>
      </c>
      <c r="B76" s="1"/>
      <c r="C76" s="1"/>
      <c r="D76" s="1"/>
      <c r="F76" s="79"/>
      <c r="G76" s="78"/>
      <c r="H76" s="79"/>
      <c r="I76" s="79"/>
      <c r="J76" s="79"/>
      <c r="K76"/>
      <c r="L76" s="43"/>
      <c r="M76" s="44"/>
      <c r="N76" s="44"/>
      <c r="O76" s="44"/>
      <c r="P76" s="45"/>
    </row>
    <row r="77" spans="1:16" ht="51.75" x14ac:dyDescent="0.25">
      <c r="A77"/>
      <c r="B77" s="1"/>
      <c r="C77" s="1"/>
      <c r="D77" s="1"/>
      <c r="F77" s="80" t="s">
        <v>284</v>
      </c>
      <c r="G77" s="81" t="s">
        <v>285</v>
      </c>
      <c r="H77" s="80" t="s">
        <v>122</v>
      </c>
      <c r="I77" s="82" t="s">
        <v>16</v>
      </c>
      <c r="J77" s="82"/>
      <c r="K77">
        <v>1</v>
      </c>
      <c r="L77" s="16" t="s">
        <v>17</v>
      </c>
      <c r="M77" s="46" t="str">
        <f>IF(L77&lt;&gt;"",VLOOKUP(L77,Keuzemogelijkheden!$A$2:$E$7,2,FALSE),"")</f>
        <v>Maak een keuze in de kolom 'Antwoord fase'</v>
      </c>
      <c r="N77" s="46" t="str">
        <f>IF(L77&lt;&gt;"",VLOOKUP(L77,Keuzemogelijkheden!$A$2:$E$7,3,FALSE),"")</f>
        <v>Maak een keuze in de kolom 'Antwoord fase'</v>
      </c>
      <c r="O77" s="46" t="str">
        <f>IF(L77&lt;&gt;"",VLOOKUP(L77,Keuzemogelijkheden!$A$2:$E$7,4,FALSE),"")</f>
        <v>Maak een keuze in de kolom 'Antwoord fase'</v>
      </c>
      <c r="P77" s="47" t="str">
        <f>IF(L77=Keuzemogelijkheden!$A$2,$K77*Keuzemogelijkheden!$E$2,IF(L77=Keuzemogelijkheden!$A$3,$K77*Keuzemogelijkheden!$E$3,IF(L77=Keuzemogelijkheden!$A$4,$K77*Keuzemogelijkheden!$E$4,IF(L77=Keuzemogelijkheden!$A$5,$K77*Keuzemogelijkheden!$E$5,IF(L77=Keuzemogelijkheden!$A$6,$K77*Keuzemogelijkheden!$E$6,"0")))))</f>
        <v>0</v>
      </c>
    </row>
    <row r="78" spans="1:16" ht="25.5" x14ac:dyDescent="0.25">
      <c r="A78"/>
      <c r="B78" s="1"/>
      <c r="C78" s="1"/>
      <c r="D78" s="1"/>
      <c r="F78" s="80" t="s">
        <v>286</v>
      </c>
      <c r="G78" s="81" t="s">
        <v>287</v>
      </c>
      <c r="H78" s="80" t="s">
        <v>288</v>
      </c>
      <c r="I78" s="82" t="s">
        <v>16</v>
      </c>
      <c r="J78" s="82"/>
      <c r="K78">
        <v>5</v>
      </c>
      <c r="L78" s="16" t="s">
        <v>17</v>
      </c>
      <c r="M78" s="46" t="str">
        <f>IF(L78&lt;&gt;"",VLOOKUP(L78,Keuzemogelijkheden!$A$2:$E$7,2,FALSE),"")</f>
        <v>Maak een keuze in de kolom 'Antwoord fase'</v>
      </c>
      <c r="N78" s="46" t="str">
        <f>IF(L78&lt;&gt;"",VLOOKUP(L78,Keuzemogelijkheden!$A$2:$E$7,3,FALSE),"")</f>
        <v>Maak een keuze in de kolom 'Antwoord fase'</v>
      </c>
      <c r="O78" s="46" t="str">
        <f>IF(L78&lt;&gt;"",VLOOKUP(L78,Keuzemogelijkheden!$A$2:$E$7,4,FALSE),"")</f>
        <v>Maak een keuze in de kolom 'Antwoord fase'</v>
      </c>
      <c r="P78" s="47" t="str">
        <f>IF(L78=Keuzemogelijkheden!$A$2,$K78*Keuzemogelijkheden!$E$2,IF(L78=Keuzemogelijkheden!$A$3,$K78*Keuzemogelijkheden!$E$3,IF(L78=Keuzemogelijkheden!$A$4,$K78*Keuzemogelijkheden!$E$4,IF(L78=Keuzemogelijkheden!$A$5,$K78*Keuzemogelijkheden!$E$5,IF(L78=Keuzemogelijkheden!$A$6,$K78*Keuzemogelijkheden!$E$6,"0")))))</f>
        <v>0</v>
      </c>
    </row>
    <row r="79" spans="1:16" ht="51.75" x14ac:dyDescent="0.25">
      <c r="A79"/>
      <c r="B79" s="1"/>
      <c r="C79" s="1"/>
      <c r="D79" s="1"/>
      <c r="F79" s="80" t="s">
        <v>289</v>
      </c>
      <c r="G79" s="81" t="s">
        <v>290</v>
      </c>
      <c r="H79" s="80" t="s">
        <v>291</v>
      </c>
      <c r="I79" s="82" t="s">
        <v>16</v>
      </c>
      <c r="J79" s="82"/>
      <c r="K79">
        <v>1</v>
      </c>
      <c r="L79" s="16" t="s">
        <v>17</v>
      </c>
      <c r="M79" s="46" t="str">
        <f>IF(L79&lt;&gt;"",VLOOKUP(L79,Keuzemogelijkheden!$A$2:$E$7,2,FALSE),"")</f>
        <v>Maak een keuze in de kolom 'Antwoord fase'</v>
      </c>
      <c r="N79" s="46" t="str">
        <f>IF(L79&lt;&gt;"",VLOOKUP(L79,Keuzemogelijkheden!$A$2:$E$7,3,FALSE),"")</f>
        <v>Maak een keuze in de kolom 'Antwoord fase'</v>
      </c>
      <c r="O79" s="46" t="str">
        <f>IF(L79&lt;&gt;"",VLOOKUP(L79,Keuzemogelijkheden!$A$2:$E$7,4,FALSE),"")</f>
        <v>Maak een keuze in de kolom 'Antwoord fase'</v>
      </c>
      <c r="P79" s="47" t="str">
        <f>IF(L79=Keuzemogelijkheden!$A$2,$K79*Keuzemogelijkheden!$E$2,IF(L79=Keuzemogelijkheden!$A$3,$K79*Keuzemogelijkheden!$E$3,IF(L79=Keuzemogelijkheden!$A$4,$K79*Keuzemogelijkheden!$E$4,IF(L79=Keuzemogelijkheden!$A$5,$K79*Keuzemogelijkheden!$E$5,IF(L79=Keuzemogelijkheden!$A$6,$K79*Keuzemogelijkheden!$E$6,"0")))))</f>
        <v>0</v>
      </c>
    </row>
    <row r="80" spans="1:16" ht="51.75" x14ac:dyDescent="0.25">
      <c r="A80"/>
      <c r="B80" s="1"/>
      <c r="C80" s="1"/>
      <c r="D80" s="1"/>
      <c r="F80" s="80" t="s">
        <v>292</v>
      </c>
      <c r="G80" s="81" t="s">
        <v>293</v>
      </c>
      <c r="H80" s="80" t="s">
        <v>122</v>
      </c>
      <c r="I80" s="82" t="s">
        <v>16</v>
      </c>
      <c r="J80" s="82"/>
      <c r="K80">
        <v>2</v>
      </c>
      <c r="L80" s="16" t="s">
        <v>17</v>
      </c>
      <c r="M80" s="46" t="str">
        <f>IF(L80&lt;&gt;"",VLOOKUP(L80,Keuzemogelijkheden!$A$2:$E$7,2,FALSE),"")</f>
        <v>Maak een keuze in de kolom 'Antwoord fase'</v>
      </c>
      <c r="N80" s="46" t="str">
        <f>IF(L80&lt;&gt;"",VLOOKUP(L80,Keuzemogelijkheden!$A$2:$E$7,3,FALSE),"")</f>
        <v>Maak een keuze in de kolom 'Antwoord fase'</v>
      </c>
      <c r="O80" s="46" t="str">
        <f>IF(L80&lt;&gt;"",VLOOKUP(L80,Keuzemogelijkheden!$A$2:$E$7,4,FALSE),"")</f>
        <v>Maak een keuze in de kolom 'Antwoord fase'</v>
      </c>
      <c r="P80" s="47" t="str">
        <f>IF(L80=Keuzemogelijkheden!$A$2,$K80*Keuzemogelijkheden!$E$2,IF(L80=Keuzemogelijkheden!$A$3,$K80*Keuzemogelijkheden!$E$3,IF(L80=Keuzemogelijkheden!$A$4,$K80*Keuzemogelijkheden!$E$4,IF(L80=Keuzemogelijkheden!$A$5,$K80*Keuzemogelijkheden!$E$5,IF(L80=Keuzemogelijkheden!$A$6,$K80*Keuzemogelijkheden!$E$6,"0")))))</f>
        <v>0</v>
      </c>
    </row>
    <row r="81" spans="1:16" ht="39" x14ac:dyDescent="0.25">
      <c r="A81"/>
      <c r="B81" s="1"/>
      <c r="C81" s="1"/>
      <c r="D81" s="1"/>
      <c r="F81" s="80" t="s">
        <v>294</v>
      </c>
      <c r="G81" s="81" t="s">
        <v>295</v>
      </c>
      <c r="H81" s="80" t="s">
        <v>122</v>
      </c>
      <c r="I81" s="82" t="s">
        <v>16</v>
      </c>
      <c r="J81" s="82"/>
      <c r="K81">
        <v>2</v>
      </c>
      <c r="L81" s="16" t="s">
        <v>17</v>
      </c>
      <c r="M81" s="46" t="str">
        <f>IF(L81&lt;&gt;"",VLOOKUP(L81,Keuzemogelijkheden!$A$2:$E$7,2,FALSE),"")</f>
        <v>Maak een keuze in de kolom 'Antwoord fase'</v>
      </c>
      <c r="N81" s="46" t="str">
        <f>IF(L81&lt;&gt;"",VLOOKUP(L81,Keuzemogelijkheden!$A$2:$E$7,3,FALSE),"")</f>
        <v>Maak een keuze in de kolom 'Antwoord fase'</v>
      </c>
      <c r="O81" s="46" t="str">
        <f>IF(L81&lt;&gt;"",VLOOKUP(L81,Keuzemogelijkheden!$A$2:$E$7,4,FALSE),"")</f>
        <v>Maak een keuze in de kolom 'Antwoord fase'</v>
      </c>
      <c r="P81" s="47" t="str">
        <f>IF(L81=Keuzemogelijkheden!$A$2,$K81*Keuzemogelijkheden!$E$2,IF(L81=Keuzemogelijkheden!$A$3,$K81*Keuzemogelijkheden!$E$3,IF(L81=Keuzemogelijkheden!$A$4,$K81*Keuzemogelijkheden!$E$4,IF(L81=Keuzemogelijkheden!$A$5,$K81*Keuzemogelijkheden!$E$5,IF(L81=Keuzemogelijkheden!$A$6,$K81*Keuzemogelijkheden!$E$6,"0")))))</f>
        <v>0</v>
      </c>
    </row>
    <row r="82" spans="1:16" ht="25.5" x14ac:dyDescent="0.25">
      <c r="A82"/>
      <c r="B82" s="1"/>
      <c r="C82" s="1"/>
      <c r="D82" s="1"/>
      <c r="F82" s="80" t="s">
        <v>296</v>
      </c>
      <c r="G82" s="81" t="s">
        <v>297</v>
      </c>
      <c r="H82" s="80" t="s">
        <v>298</v>
      </c>
      <c r="I82" s="82" t="s">
        <v>16</v>
      </c>
      <c r="J82" s="82"/>
      <c r="K82">
        <v>10</v>
      </c>
      <c r="L82" s="16" t="s">
        <v>17</v>
      </c>
      <c r="M82" s="46" t="str">
        <f>IF(L82&lt;&gt;"",VLOOKUP(L82,Keuzemogelijkheden!$A$2:$E$7,2,FALSE),"")</f>
        <v>Maak een keuze in de kolom 'Antwoord fase'</v>
      </c>
      <c r="N82" s="46" t="str">
        <f>IF(L82&lt;&gt;"",VLOOKUP(L82,Keuzemogelijkheden!$A$2:$E$7,3,FALSE),"")</f>
        <v>Maak een keuze in de kolom 'Antwoord fase'</v>
      </c>
      <c r="O82" s="46" t="str">
        <f>IF(L82&lt;&gt;"",VLOOKUP(L82,Keuzemogelijkheden!$A$2:$E$7,4,FALSE),"")</f>
        <v>Maak een keuze in de kolom 'Antwoord fase'</v>
      </c>
      <c r="P82" s="47" t="str">
        <f>IF(L82=Keuzemogelijkheden!$A$2,$K82*Keuzemogelijkheden!$E$2,IF(L82=Keuzemogelijkheden!$A$3,$K82*Keuzemogelijkheden!$E$3,IF(L82=Keuzemogelijkheden!$A$4,$K82*Keuzemogelijkheden!$E$4,IF(L82=Keuzemogelijkheden!$A$5,$K82*Keuzemogelijkheden!$E$5,IF(L82=Keuzemogelijkheden!$A$6,$K82*Keuzemogelijkheden!$E$6,"0")))))</f>
        <v>0</v>
      </c>
    </row>
    <row r="83" spans="1:16" ht="15" x14ac:dyDescent="0.25">
      <c r="A83" s="72" t="s">
        <v>299</v>
      </c>
      <c r="B83" s="1"/>
      <c r="C83" s="1"/>
      <c r="D83" s="1"/>
      <c r="F83" s="79"/>
      <c r="G83" s="78"/>
      <c r="H83" s="79"/>
      <c r="I83" s="79"/>
      <c r="J83" s="79"/>
      <c r="K83"/>
      <c r="L83" s="43"/>
      <c r="M83" s="44"/>
      <c r="N83" s="44"/>
      <c r="O83" s="44"/>
      <c r="P83" s="45"/>
    </row>
    <row r="84" spans="1:16" ht="77.25" x14ac:dyDescent="0.25">
      <c r="A84"/>
      <c r="B84" s="1"/>
      <c r="C84" s="1"/>
      <c r="D84" s="1"/>
      <c r="F84" s="80" t="s">
        <v>300</v>
      </c>
      <c r="G84" s="81" t="s">
        <v>301</v>
      </c>
      <c r="H84" s="80" t="s">
        <v>122</v>
      </c>
      <c r="I84" s="82" t="s">
        <v>148</v>
      </c>
      <c r="J84" s="82"/>
      <c r="K84">
        <v>2</v>
      </c>
      <c r="L84" s="16" t="s">
        <v>17</v>
      </c>
      <c r="M84" s="46" t="str">
        <f>IF(L84&lt;&gt;"",VLOOKUP(L84,Keuzemogelijkheden!$A$2:$E$7,2,FALSE),"")</f>
        <v>Maak een keuze in de kolom 'Antwoord fase'</v>
      </c>
      <c r="N84" s="46" t="str">
        <f>IF(L84&lt;&gt;"",VLOOKUP(L84,Keuzemogelijkheden!$A$2:$E$7,3,FALSE),"")</f>
        <v>Maak een keuze in de kolom 'Antwoord fase'</v>
      </c>
      <c r="O84" s="46" t="str">
        <f>IF(L84&lt;&gt;"",VLOOKUP(L84,Keuzemogelijkheden!$A$2:$E$7,4,FALSE),"")</f>
        <v>Maak een keuze in de kolom 'Antwoord fase'</v>
      </c>
      <c r="P84" s="47" t="str">
        <f>IF(L84=Keuzemogelijkheden!$A$2,$K84*Keuzemogelijkheden!$E$2,IF(L84=Keuzemogelijkheden!$A$3,$K84*Keuzemogelijkheden!$E$3,IF(L84=Keuzemogelijkheden!$A$4,$K84*Keuzemogelijkheden!$E$4,IF(L84=Keuzemogelijkheden!$A$5,$K84*Keuzemogelijkheden!$E$5,IF(L84=Keuzemogelijkheden!$A$6,$K84*Keuzemogelijkheden!$E$6,"0")))))</f>
        <v>0</v>
      </c>
    </row>
    <row r="85" spans="1:16" ht="64.5" x14ac:dyDescent="0.25">
      <c r="A85"/>
      <c r="B85" s="1"/>
      <c r="C85" s="1"/>
      <c r="D85" s="1"/>
      <c r="F85" s="80" t="s">
        <v>302</v>
      </c>
      <c r="G85" s="81" t="s">
        <v>303</v>
      </c>
      <c r="H85" s="80" t="s">
        <v>122</v>
      </c>
      <c r="I85" s="82" t="s">
        <v>16</v>
      </c>
      <c r="J85" s="82"/>
      <c r="K85">
        <v>1</v>
      </c>
      <c r="L85" s="16" t="s">
        <v>17</v>
      </c>
      <c r="M85" s="46" t="str">
        <f>IF(L85&lt;&gt;"",VLOOKUP(L85,Keuzemogelijkheden!$A$2:$E$7,2,FALSE),"")</f>
        <v>Maak een keuze in de kolom 'Antwoord fase'</v>
      </c>
      <c r="N85" s="46" t="str">
        <f>IF(L85&lt;&gt;"",VLOOKUP(L85,Keuzemogelijkheden!$A$2:$E$7,3,FALSE),"")</f>
        <v>Maak een keuze in de kolom 'Antwoord fase'</v>
      </c>
      <c r="O85" s="46" t="str">
        <f>IF(L85&lt;&gt;"",VLOOKUP(L85,Keuzemogelijkheden!$A$2:$E$7,4,FALSE),"")</f>
        <v>Maak een keuze in de kolom 'Antwoord fase'</v>
      </c>
      <c r="P85" s="47" t="str">
        <f>IF(L85=Keuzemogelijkheden!$A$2,$K85*Keuzemogelijkheden!$E$2,IF(L85=Keuzemogelijkheden!$A$3,$K85*Keuzemogelijkheden!$E$3,IF(L85=Keuzemogelijkheden!$A$4,$K85*Keuzemogelijkheden!$E$4,IF(L85=Keuzemogelijkheden!$A$5,$K85*Keuzemogelijkheden!$E$5,IF(L85=Keuzemogelijkheden!$A$6,$K85*Keuzemogelijkheden!$E$6,"0")))))</f>
        <v>0</v>
      </c>
    </row>
    <row r="86" spans="1:16" ht="25.5" x14ac:dyDescent="0.25">
      <c r="A86"/>
      <c r="B86" s="1"/>
      <c r="C86" s="1"/>
      <c r="D86" s="1"/>
      <c r="F86" s="80" t="s">
        <v>304</v>
      </c>
      <c r="G86" s="81" t="s">
        <v>305</v>
      </c>
      <c r="H86" s="80" t="s">
        <v>306</v>
      </c>
      <c r="I86" s="82" t="s">
        <v>16</v>
      </c>
      <c r="J86" s="82"/>
      <c r="K86">
        <v>2</v>
      </c>
      <c r="L86" s="16" t="s">
        <v>17</v>
      </c>
      <c r="M86" s="46" t="str">
        <f>IF(L86&lt;&gt;"",VLOOKUP(L86,Keuzemogelijkheden!$A$2:$E$7,2,FALSE),"")</f>
        <v>Maak een keuze in de kolom 'Antwoord fase'</v>
      </c>
      <c r="N86" s="46" t="str">
        <f>IF(L86&lt;&gt;"",VLOOKUP(L86,Keuzemogelijkheden!$A$2:$E$7,3,FALSE),"")</f>
        <v>Maak een keuze in de kolom 'Antwoord fase'</v>
      </c>
      <c r="O86" s="46" t="str">
        <f>IF(L86&lt;&gt;"",VLOOKUP(L86,Keuzemogelijkheden!$A$2:$E$7,4,FALSE),"")</f>
        <v>Maak een keuze in de kolom 'Antwoord fase'</v>
      </c>
      <c r="P86" s="47" t="str">
        <f>IF(L86=Keuzemogelijkheden!$A$2,$K86*Keuzemogelijkheden!$E$2,IF(L86=Keuzemogelijkheden!$A$3,$K86*Keuzemogelijkheden!$E$3,IF(L86=Keuzemogelijkheden!$A$4,$K86*Keuzemogelijkheden!$E$4,IF(L86=Keuzemogelijkheden!$A$5,$K86*Keuzemogelijkheden!$E$5,IF(L86=Keuzemogelijkheden!$A$6,$K86*Keuzemogelijkheden!$E$6,"0")))))</f>
        <v>0</v>
      </c>
    </row>
    <row r="87" spans="1:16" ht="25.5" x14ac:dyDescent="0.25">
      <c r="A87"/>
      <c r="B87" s="1"/>
      <c r="C87" s="1"/>
      <c r="D87" s="1"/>
      <c r="F87" s="80" t="s">
        <v>307</v>
      </c>
      <c r="G87" s="81" t="s">
        <v>308</v>
      </c>
      <c r="H87" s="80" t="s">
        <v>309</v>
      </c>
      <c r="I87" s="82" t="s">
        <v>148</v>
      </c>
      <c r="J87" s="82"/>
      <c r="K87">
        <v>5</v>
      </c>
      <c r="L87" s="16" t="s">
        <v>17</v>
      </c>
      <c r="M87" s="46" t="str">
        <f>IF(L87&lt;&gt;"",VLOOKUP(L87,Keuzemogelijkheden!$A$2:$E$7,2,FALSE),"")</f>
        <v>Maak een keuze in de kolom 'Antwoord fase'</v>
      </c>
      <c r="N87" s="46" t="str">
        <f>IF(L87&lt;&gt;"",VLOOKUP(L87,Keuzemogelijkheden!$A$2:$E$7,3,FALSE),"")</f>
        <v>Maak een keuze in de kolom 'Antwoord fase'</v>
      </c>
      <c r="O87" s="46" t="str">
        <f>IF(L87&lt;&gt;"",VLOOKUP(L87,Keuzemogelijkheden!$A$2:$E$7,4,FALSE),"")</f>
        <v>Maak een keuze in de kolom 'Antwoord fase'</v>
      </c>
      <c r="P87" s="47" t="str">
        <f>IF(L87=Keuzemogelijkheden!$A$2,$K87*Keuzemogelijkheden!$E$2,IF(L87=Keuzemogelijkheden!$A$3,$K87*Keuzemogelijkheden!$E$3,IF(L87=Keuzemogelijkheden!$A$4,$K87*Keuzemogelijkheden!$E$4,IF(L87=Keuzemogelijkheden!$A$5,$K87*Keuzemogelijkheden!$E$5,IF(L87=Keuzemogelijkheden!$A$6,$K87*Keuzemogelijkheden!$E$6,"0")))))</f>
        <v>0</v>
      </c>
    </row>
    <row r="88" spans="1:16" ht="25.5" x14ac:dyDescent="0.25">
      <c r="A88"/>
      <c r="B88" s="1"/>
      <c r="C88" s="1"/>
      <c r="D88" s="1"/>
      <c r="F88" s="80" t="s">
        <v>310</v>
      </c>
      <c r="G88" s="81" t="s">
        <v>311</v>
      </c>
      <c r="H88" s="80" t="s">
        <v>312</v>
      </c>
      <c r="I88" s="82" t="s">
        <v>148</v>
      </c>
      <c r="J88" s="82"/>
      <c r="K88">
        <v>5</v>
      </c>
      <c r="L88" s="16" t="s">
        <v>17</v>
      </c>
      <c r="M88" s="46" t="str">
        <f>IF(L88&lt;&gt;"",VLOOKUP(L88,Keuzemogelijkheden!$A$2:$E$7,2,FALSE),"")</f>
        <v>Maak een keuze in de kolom 'Antwoord fase'</v>
      </c>
      <c r="N88" s="46" t="str">
        <f>IF(L88&lt;&gt;"",VLOOKUP(L88,Keuzemogelijkheden!$A$2:$E$7,3,FALSE),"")</f>
        <v>Maak een keuze in de kolom 'Antwoord fase'</v>
      </c>
      <c r="O88" s="46" t="str">
        <f>IF(L88&lt;&gt;"",VLOOKUP(L88,Keuzemogelijkheden!$A$2:$E$7,4,FALSE),"")</f>
        <v>Maak een keuze in de kolom 'Antwoord fase'</v>
      </c>
      <c r="P88" s="47" t="str">
        <f>IF(L88=Keuzemogelijkheden!$A$2,$K88*Keuzemogelijkheden!$E$2,IF(L88=Keuzemogelijkheden!$A$3,$K88*Keuzemogelijkheden!$E$3,IF(L88=Keuzemogelijkheden!$A$4,$K88*Keuzemogelijkheden!$E$4,IF(L88=Keuzemogelijkheden!$A$5,$K88*Keuzemogelijkheden!$E$5,IF(L88=Keuzemogelijkheden!$A$6,$K88*Keuzemogelijkheden!$E$6,"0")))))</f>
        <v>0</v>
      </c>
    </row>
    <row r="89" spans="1:16" ht="25.5" x14ac:dyDescent="0.25">
      <c r="A89"/>
      <c r="B89" s="1"/>
      <c r="C89" s="1"/>
      <c r="D89" s="1"/>
      <c r="F89" s="80" t="s">
        <v>313</v>
      </c>
      <c r="G89" s="81" t="s">
        <v>314</v>
      </c>
      <c r="H89" s="80" t="s">
        <v>315</v>
      </c>
      <c r="I89" s="82" t="s">
        <v>16</v>
      </c>
      <c r="J89" s="82"/>
      <c r="K89">
        <v>2</v>
      </c>
      <c r="L89" s="16" t="s">
        <v>17</v>
      </c>
      <c r="M89" s="46" t="str">
        <f>IF(L89&lt;&gt;"",VLOOKUP(L89,Keuzemogelijkheden!$A$2:$E$7,2,FALSE),"")</f>
        <v>Maak een keuze in de kolom 'Antwoord fase'</v>
      </c>
      <c r="N89" s="46" t="str">
        <f>IF(L89&lt;&gt;"",VLOOKUP(L89,Keuzemogelijkheden!$A$2:$E$7,3,FALSE),"")</f>
        <v>Maak een keuze in de kolom 'Antwoord fase'</v>
      </c>
      <c r="O89" s="46" t="str">
        <f>IF(L89&lt;&gt;"",VLOOKUP(L89,Keuzemogelijkheden!$A$2:$E$7,4,FALSE),"")</f>
        <v>Maak een keuze in de kolom 'Antwoord fase'</v>
      </c>
      <c r="P89" s="47" t="str">
        <f>IF(L89=Keuzemogelijkheden!$A$2,$K89*Keuzemogelijkheden!$E$2,IF(L89=Keuzemogelijkheden!$A$3,$K89*Keuzemogelijkheden!$E$3,IF(L89=Keuzemogelijkheden!$A$4,$K89*Keuzemogelijkheden!$E$4,IF(L89=Keuzemogelijkheden!$A$5,$K89*Keuzemogelijkheden!$E$5,IF(L89=Keuzemogelijkheden!$A$6,$K89*Keuzemogelijkheden!$E$6,"0")))))</f>
        <v>0</v>
      </c>
    </row>
    <row r="90" spans="1:16" ht="25.5" x14ac:dyDescent="0.25">
      <c r="A90"/>
      <c r="B90" s="1"/>
      <c r="C90" s="1"/>
      <c r="D90" s="1"/>
      <c r="F90" s="80" t="s">
        <v>316</v>
      </c>
      <c r="G90" s="81" t="s">
        <v>317</v>
      </c>
      <c r="H90" s="80" t="s">
        <v>318</v>
      </c>
      <c r="I90" s="82" t="s">
        <v>16</v>
      </c>
      <c r="J90" s="82"/>
      <c r="K90">
        <v>5</v>
      </c>
      <c r="L90" s="16" t="s">
        <v>17</v>
      </c>
      <c r="M90" s="46" t="str">
        <f>IF(L90&lt;&gt;"",VLOOKUP(L90,Keuzemogelijkheden!$A$2:$E$7,2,FALSE),"")</f>
        <v>Maak een keuze in de kolom 'Antwoord fase'</v>
      </c>
      <c r="N90" s="46" t="str">
        <f>IF(L90&lt;&gt;"",VLOOKUP(L90,Keuzemogelijkheden!$A$2:$E$7,3,FALSE),"")</f>
        <v>Maak een keuze in de kolom 'Antwoord fase'</v>
      </c>
      <c r="O90" s="46" t="str">
        <f>IF(L90&lt;&gt;"",VLOOKUP(L90,Keuzemogelijkheden!$A$2:$E$7,4,FALSE),"")</f>
        <v>Maak een keuze in de kolom 'Antwoord fase'</v>
      </c>
      <c r="P90" s="47" t="str">
        <f>IF(L90=Keuzemogelijkheden!$A$2,$K90*Keuzemogelijkheden!$E$2,IF(L90=Keuzemogelijkheden!$A$3,$K90*Keuzemogelijkheden!$E$3,IF(L90=Keuzemogelijkheden!$A$4,$K90*Keuzemogelijkheden!$E$4,IF(L90=Keuzemogelijkheden!$A$5,$K90*Keuzemogelijkheden!$E$5,IF(L90=Keuzemogelijkheden!$A$6,$K90*Keuzemogelijkheden!$E$6,"0")))))</f>
        <v>0</v>
      </c>
    </row>
    <row r="91" spans="1:16" ht="64.5" x14ac:dyDescent="0.25">
      <c r="A91"/>
      <c r="B91" s="1"/>
      <c r="C91" s="1"/>
      <c r="D91" s="1"/>
      <c r="F91" s="80" t="s">
        <v>319</v>
      </c>
      <c r="G91" s="81" t="s">
        <v>320</v>
      </c>
      <c r="H91" s="80" t="s">
        <v>122</v>
      </c>
      <c r="I91" s="82" t="s">
        <v>148</v>
      </c>
      <c r="J91" s="82"/>
      <c r="K91">
        <v>1</v>
      </c>
      <c r="L91" s="16" t="s">
        <v>17</v>
      </c>
      <c r="M91" s="46" t="str">
        <f>IF(L91&lt;&gt;"",VLOOKUP(L91,Keuzemogelijkheden!$A$2:$E$7,2,FALSE),"")</f>
        <v>Maak een keuze in de kolom 'Antwoord fase'</v>
      </c>
      <c r="N91" s="46" t="str">
        <f>IF(L91&lt;&gt;"",VLOOKUP(L91,Keuzemogelijkheden!$A$2:$E$7,3,FALSE),"")</f>
        <v>Maak een keuze in de kolom 'Antwoord fase'</v>
      </c>
      <c r="O91" s="46" t="str">
        <f>IF(L91&lt;&gt;"",VLOOKUP(L91,Keuzemogelijkheden!$A$2:$E$7,4,FALSE),"")</f>
        <v>Maak een keuze in de kolom 'Antwoord fase'</v>
      </c>
      <c r="P91" s="47" t="str">
        <f>IF(L91=Keuzemogelijkheden!$A$2,$K91*Keuzemogelijkheden!$E$2,IF(L91=Keuzemogelijkheden!$A$3,$K91*Keuzemogelijkheden!$E$3,IF(L91=Keuzemogelijkheden!$A$4,$K91*Keuzemogelijkheden!$E$4,IF(L91=Keuzemogelijkheden!$A$5,$K91*Keuzemogelijkheden!$E$5,IF(L91=Keuzemogelijkheden!$A$6,$K91*Keuzemogelijkheden!$E$6,"0")))))</f>
        <v>0</v>
      </c>
    </row>
    <row r="92" spans="1:16" ht="64.5" x14ac:dyDescent="0.25">
      <c r="A92"/>
      <c r="B92" s="1"/>
      <c r="C92" s="1"/>
      <c r="D92" s="1"/>
      <c r="F92" s="80" t="s">
        <v>321</v>
      </c>
      <c r="G92" s="81" t="s">
        <v>322</v>
      </c>
      <c r="H92" s="80" t="s">
        <v>323</v>
      </c>
      <c r="I92" s="82" t="s">
        <v>148</v>
      </c>
      <c r="J92" s="82"/>
      <c r="K92">
        <v>5</v>
      </c>
      <c r="L92" s="16" t="s">
        <v>17</v>
      </c>
      <c r="M92" s="46" t="str">
        <f>IF(L92&lt;&gt;"",VLOOKUP(L92,Keuzemogelijkheden!$A$2:$E$7,2,FALSE),"")</f>
        <v>Maak een keuze in de kolom 'Antwoord fase'</v>
      </c>
      <c r="N92" s="46" t="str">
        <f>IF(L92&lt;&gt;"",VLOOKUP(L92,Keuzemogelijkheden!$A$2:$E$7,3,FALSE),"")</f>
        <v>Maak een keuze in de kolom 'Antwoord fase'</v>
      </c>
      <c r="O92" s="46" t="str">
        <f>IF(L92&lt;&gt;"",VLOOKUP(L92,Keuzemogelijkheden!$A$2:$E$7,4,FALSE),"")</f>
        <v>Maak een keuze in de kolom 'Antwoord fase'</v>
      </c>
      <c r="P92" s="47" t="str">
        <f>IF(L92=Keuzemogelijkheden!$A$2,$K92*Keuzemogelijkheden!$E$2,IF(L92=Keuzemogelijkheden!$A$3,$K92*Keuzemogelijkheden!$E$3,IF(L92=Keuzemogelijkheden!$A$4,$K92*Keuzemogelijkheden!$E$4,IF(L92=Keuzemogelijkheden!$A$5,$K92*Keuzemogelijkheden!$E$5,IF(L92=Keuzemogelijkheden!$A$6,$K92*Keuzemogelijkheden!$E$6,"0")))))</f>
        <v>0</v>
      </c>
    </row>
    <row r="93" spans="1:16" ht="25.5" x14ac:dyDescent="0.25">
      <c r="A93"/>
      <c r="B93" s="1"/>
      <c r="C93" s="1"/>
      <c r="D93" s="1"/>
      <c r="F93" s="80" t="s">
        <v>324</v>
      </c>
      <c r="G93" s="81" t="s">
        <v>325</v>
      </c>
      <c r="H93" s="80" t="s">
        <v>326</v>
      </c>
      <c r="I93" s="82" t="s">
        <v>16</v>
      </c>
      <c r="J93" s="82"/>
      <c r="K93">
        <v>2</v>
      </c>
      <c r="L93" s="16" t="s">
        <v>17</v>
      </c>
      <c r="M93" s="46" t="str">
        <f>IF(L93&lt;&gt;"",VLOOKUP(L93,Keuzemogelijkheden!$A$2:$E$7,2,FALSE),"")</f>
        <v>Maak een keuze in de kolom 'Antwoord fase'</v>
      </c>
      <c r="N93" s="46" t="str">
        <f>IF(L93&lt;&gt;"",VLOOKUP(L93,Keuzemogelijkheden!$A$2:$E$7,3,FALSE),"")</f>
        <v>Maak een keuze in de kolom 'Antwoord fase'</v>
      </c>
      <c r="O93" s="46" t="str">
        <f>IF(L93&lt;&gt;"",VLOOKUP(L93,Keuzemogelijkheden!$A$2:$E$7,4,FALSE),"")</f>
        <v>Maak een keuze in de kolom 'Antwoord fase'</v>
      </c>
      <c r="P93" s="47" t="str">
        <f>IF(L93=Keuzemogelijkheden!$A$2,$K93*Keuzemogelijkheden!$E$2,IF(L93=Keuzemogelijkheden!$A$3,$K93*Keuzemogelijkheden!$E$3,IF(L93=Keuzemogelijkheden!$A$4,$K93*Keuzemogelijkheden!$E$4,IF(L93=Keuzemogelijkheden!$A$5,$K93*Keuzemogelijkheden!$E$5,IF(L93=Keuzemogelijkheden!$A$6,$K93*Keuzemogelijkheden!$E$6,"0")))))</f>
        <v>0</v>
      </c>
    </row>
    <row r="94" spans="1:16" ht="25.5" x14ac:dyDescent="0.25">
      <c r="A94"/>
      <c r="B94" s="1"/>
      <c r="C94" s="1"/>
      <c r="D94" s="1"/>
      <c r="F94" s="80" t="s">
        <v>327</v>
      </c>
      <c r="G94" s="81" t="s">
        <v>328</v>
      </c>
      <c r="H94" s="80" t="s">
        <v>329</v>
      </c>
      <c r="I94" s="82" t="s">
        <v>16</v>
      </c>
      <c r="J94" s="82"/>
      <c r="K94">
        <v>10</v>
      </c>
      <c r="L94" s="16" t="s">
        <v>17</v>
      </c>
      <c r="M94" s="46" t="str">
        <f>IF(L94&lt;&gt;"",VLOOKUP(L94,Keuzemogelijkheden!$A$2:$E$7,2,FALSE),"")</f>
        <v>Maak een keuze in de kolom 'Antwoord fase'</v>
      </c>
      <c r="N94" s="46" t="str">
        <f>IF(L94&lt;&gt;"",VLOOKUP(L94,Keuzemogelijkheden!$A$2:$E$7,3,FALSE),"")</f>
        <v>Maak een keuze in de kolom 'Antwoord fase'</v>
      </c>
      <c r="O94" s="46" t="str">
        <f>IF(L94&lt;&gt;"",VLOOKUP(L94,Keuzemogelijkheden!$A$2:$E$7,4,FALSE),"")</f>
        <v>Maak een keuze in de kolom 'Antwoord fase'</v>
      </c>
      <c r="P94" s="47" t="str">
        <f>IF(L94=Keuzemogelijkheden!$A$2,$K94*Keuzemogelijkheden!$E$2,IF(L94=Keuzemogelijkheden!$A$3,$K94*Keuzemogelijkheden!$E$3,IF(L94=Keuzemogelijkheden!$A$4,$K94*Keuzemogelijkheden!$E$4,IF(L94=Keuzemogelijkheden!$A$5,$K94*Keuzemogelijkheden!$E$5,IF(L94=Keuzemogelijkheden!$A$6,$K94*Keuzemogelijkheden!$E$6,"0")))))</f>
        <v>0</v>
      </c>
    </row>
    <row r="95" spans="1:16" ht="25.5" x14ac:dyDescent="0.25">
      <c r="A95"/>
      <c r="B95" s="1"/>
      <c r="C95" s="1"/>
      <c r="D95" s="1"/>
      <c r="F95" s="80" t="s">
        <v>330</v>
      </c>
      <c r="G95" s="81" t="s">
        <v>331</v>
      </c>
      <c r="H95" s="80" t="s">
        <v>332</v>
      </c>
      <c r="I95" s="82" t="s">
        <v>148</v>
      </c>
      <c r="J95" s="82"/>
      <c r="K95">
        <v>5</v>
      </c>
      <c r="L95" s="16" t="s">
        <v>17</v>
      </c>
      <c r="M95" s="46" t="str">
        <f>IF(L95&lt;&gt;"",VLOOKUP(L95,Keuzemogelijkheden!$A$2:$E$7,2,FALSE),"")</f>
        <v>Maak een keuze in de kolom 'Antwoord fase'</v>
      </c>
      <c r="N95" s="46" t="str">
        <f>IF(L95&lt;&gt;"",VLOOKUP(L95,Keuzemogelijkheden!$A$2:$E$7,3,FALSE),"")</f>
        <v>Maak een keuze in de kolom 'Antwoord fase'</v>
      </c>
      <c r="O95" s="46" t="str">
        <f>IF(L95&lt;&gt;"",VLOOKUP(L95,Keuzemogelijkheden!$A$2:$E$7,4,FALSE),"")</f>
        <v>Maak een keuze in de kolom 'Antwoord fase'</v>
      </c>
      <c r="P95" s="47" t="str">
        <f>IF(L95=Keuzemogelijkheden!$A$2,$K95*Keuzemogelijkheden!$E$2,IF(L95=Keuzemogelijkheden!$A$3,$K95*Keuzemogelijkheden!$E$3,IF(L95=Keuzemogelijkheden!$A$4,$K95*Keuzemogelijkheden!$E$4,IF(L95=Keuzemogelijkheden!$A$5,$K95*Keuzemogelijkheden!$E$5,IF(L95=Keuzemogelijkheden!$A$6,$K95*Keuzemogelijkheden!$E$6,"0")))))</f>
        <v>0</v>
      </c>
    </row>
    <row r="96" spans="1:16" ht="64.5" x14ac:dyDescent="0.25">
      <c r="A96"/>
      <c r="B96" s="1"/>
      <c r="C96" s="1"/>
      <c r="D96" s="1"/>
      <c r="F96" s="80" t="s">
        <v>333</v>
      </c>
      <c r="G96" s="81" t="s">
        <v>334</v>
      </c>
      <c r="H96" s="80" t="s">
        <v>122</v>
      </c>
      <c r="I96" s="82" t="s">
        <v>148</v>
      </c>
      <c r="J96" s="82"/>
      <c r="K96">
        <v>2</v>
      </c>
      <c r="L96" s="16" t="s">
        <v>17</v>
      </c>
      <c r="M96" s="46" t="str">
        <f>IF(L96&lt;&gt;"",VLOOKUP(L96,Keuzemogelijkheden!$A$2:$E$7,2,FALSE),"")</f>
        <v>Maak een keuze in de kolom 'Antwoord fase'</v>
      </c>
      <c r="N96" s="46" t="str">
        <f>IF(L96&lt;&gt;"",VLOOKUP(L96,Keuzemogelijkheden!$A$2:$E$7,3,FALSE),"")</f>
        <v>Maak een keuze in de kolom 'Antwoord fase'</v>
      </c>
      <c r="O96" s="46" t="str">
        <f>IF(L96&lt;&gt;"",VLOOKUP(L96,Keuzemogelijkheden!$A$2:$E$7,4,FALSE),"")</f>
        <v>Maak een keuze in de kolom 'Antwoord fase'</v>
      </c>
      <c r="P96" s="47" t="str">
        <f>IF(L96=Keuzemogelijkheden!$A$2,$K96*Keuzemogelijkheden!$E$2,IF(L96=Keuzemogelijkheden!$A$3,$K96*Keuzemogelijkheden!$E$3,IF(L96=Keuzemogelijkheden!$A$4,$K96*Keuzemogelijkheden!$E$4,IF(L96=Keuzemogelijkheden!$A$5,$K96*Keuzemogelijkheden!$E$5,IF(L96=Keuzemogelijkheden!$A$6,$K96*Keuzemogelijkheden!$E$6,"0")))))</f>
        <v>0</v>
      </c>
    </row>
    <row r="97" spans="1:16" ht="15" x14ac:dyDescent="0.25">
      <c r="A97" s="72" t="s">
        <v>335</v>
      </c>
      <c r="B97" s="1"/>
      <c r="C97" s="1"/>
      <c r="D97" s="1"/>
      <c r="F97" s="79"/>
      <c r="G97" s="78"/>
      <c r="H97" s="79"/>
      <c r="I97" s="79"/>
      <c r="J97" s="79"/>
      <c r="K97"/>
      <c r="L97" s="43"/>
      <c r="M97" s="44"/>
      <c r="N97" s="44"/>
      <c r="O97" s="44"/>
      <c r="P97" s="45"/>
    </row>
    <row r="98" spans="1:16" ht="39" x14ac:dyDescent="0.25">
      <c r="A98"/>
      <c r="B98" s="1"/>
      <c r="C98" s="1"/>
      <c r="D98" s="1"/>
      <c r="F98" s="80" t="s">
        <v>336</v>
      </c>
      <c r="G98" s="81" t="s">
        <v>337</v>
      </c>
      <c r="H98" s="80" t="s">
        <v>122</v>
      </c>
      <c r="I98" s="82" t="s">
        <v>148</v>
      </c>
      <c r="J98" s="82"/>
      <c r="K98">
        <v>5</v>
      </c>
      <c r="L98" s="16" t="s">
        <v>17</v>
      </c>
      <c r="M98" s="46" t="str">
        <f>IF(L98&lt;&gt;"",VLOOKUP(L98,Keuzemogelijkheden!$A$2:$E$7,2,FALSE),"")</f>
        <v>Maak een keuze in de kolom 'Antwoord fase'</v>
      </c>
      <c r="N98" s="46" t="str">
        <f>IF(L98&lt;&gt;"",VLOOKUP(L98,Keuzemogelijkheden!$A$2:$E$7,3,FALSE),"")</f>
        <v>Maak een keuze in de kolom 'Antwoord fase'</v>
      </c>
      <c r="O98" s="46" t="str">
        <f>IF(L98&lt;&gt;"",VLOOKUP(L98,Keuzemogelijkheden!$A$2:$E$7,4,FALSE),"")</f>
        <v>Maak een keuze in de kolom 'Antwoord fase'</v>
      </c>
      <c r="P98" s="47" t="str">
        <f>IF(L98=Keuzemogelijkheden!$A$2,$K98*Keuzemogelijkheden!$E$2,IF(L98=Keuzemogelijkheden!$A$3,$K98*Keuzemogelijkheden!$E$3,IF(L98=Keuzemogelijkheden!$A$4,$K98*Keuzemogelijkheden!$E$4,IF(L98=Keuzemogelijkheden!$A$5,$K98*Keuzemogelijkheden!$E$5,IF(L98=Keuzemogelijkheden!$A$6,$K98*Keuzemogelijkheden!$E$6,"0")))))</f>
        <v>0</v>
      </c>
    </row>
    <row r="99" spans="1:16" ht="39" x14ac:dyDescent="0.25">
      <c r="A99"/>
      <c r="B99" s="1"/>
      <c r="C99" s="1"/>
      <c r="D99" s="1"/>
      <c r="F99" s="80" t="s">
        <v>338</v>
      </c>
      <c r="G99" s="81" t="s">
        <v>339</v>
      </c>
      <c r="H99" s="80" t="s">
        <v>122</v>
      </c>
      <c r="I99" s="82" t="s">
        <v>148</v>
      </c>
      <c r="J99" s="82"/>
      <c r="K99">
        <v>1</v>
      </c>
      <c r="L99" s="16" t="s">
        <v>17</v>
      </c>
      <c r="M99" s="46" t="str">
        <f>IF(L99&lt;&gt;"",VLOOKUP(L99,Keuzemogelijkheden!$A$2:$E$7,2,FALSE),"")</f>
        <v>Maak een keuze in de kolom 'Antwoord fase'</v>
      </c>
      <c r="N99" s="46" t="str">
        <f>IF(L99&lt;&gt;"",VLOOKUP(L99,Keuzemogelijkheden!$A$2:$E$7,3,FALSE),"")</f>
        <v>Maak een keuze in de kolom 'Antwoord fase'</v>
      </c>
      <c r="O99" s="46" t="str">
        <f>IF(L99&lt;&gt;"",VLOOKUP(L99,Keuzemogelijkheden!$A$2:$E$7,4,FALSE),"")</f>
        <v>Maak een keuze in de kolom 'Antwoord fase'</v>
      </c>
      <c r="P99" s="47" t="str">
        <f>IF(L99=Keuzemogelijkheden!$A$2,$K99*Keuzemogelijkheden!$E$2,IF(L99=Keuzemogelijkheden!$A$3,$K99*Keuzemogelijkheden!$E$3,IF(L99=Keuzemogelijkheden!$A$4,$K99*Keuzemogelijkheden!$E$4,IF(L99=Keuzemogelijkheden!$A$5,$K99*Keuzemogelijkheden!$E$5,IF(L99=Keuzemogelijkheden!$A$6,$K99*Keuzemogelijkheden!$E$6,"0")))))</f>
        <v>0</v>
      </c>
    </row>
    <row r="100" spans="1:16" ht="51.75" x14ac:dyDescent="0.25">
      <c r="A100"/>
      <c r="B100" s="1"/>
      <c r="C100" s="1"/>
      <c r="D100" s="1"/>
      <c r="F100" s="80" t="s">
        <v>340</v>
      </c>
      <c r="G100" s="81" t="s">
        <v>341</v>
      </c>
      <c r="H100" s="80" t="s">
        <v>122</v>
      </c>
      <c r="I100" s="82" t="s">
        <v>148</v>
      </c>
      <c r="J100" s="82"/>
      <c r="K100">
        <v>5</v>
      </c>
      <c r="L100" s="16" t="s">
        <v>17</v>
      </c>
      <c r="M100" s="46" t="str">
        <f>IF(L100&lt;&gt;"",VLOOKUP(L100,Keuzemogelijkheden!$A$2:$E$7,2,FALSE),"")</f>
        <v>Maak een keuze in de kolom 'Antwoord fase'</v>
      </c>
      <c r="N100" s="46" t="str">
        <f>IF(L100&lt;&gt;"",VLOOKUP(L100,Keuzemogelijkheden!$A$2:$E$7,3,FALSE),"")</f>
        <v>Maak een keuze in de kolom 'Antwoord fase'</v>
      </c>
      <c r="O100" s="46" t="str">
        <f>IF(L100&lt;&gt;"",VLOOKUP(L100,Keuzemogelijkheden!$A$2:$E$7,4,FALSE),"")</f>
        <v>Maak een keuze in de kolom 'Antwoord fase'</v>
      </c>
      <c r="P100" s="47" t="str">
        <f>IF(L100=Keuzemogelijkheden!$A$2,$K100*Keuzemogelijkheden!$E$2,IF(L100=Keuzemogelijkheden!$A$3,$K100*Keuzemogelijkheden!$E$3,IF(L100=Keuzemogelijkheden!$A$4,$K100*Keuzemogelijkheden!$E$4,IF(L100=Keuzemogelijkheden!$A$5,$K100*Keuzemogelijkheden!$E$5,IF(L100=Keuzemogelijkheden!$A$6,$K100*Keuzemogelijkheden!$E$6,"0")))))</f>
        <v>0</v>
      </c>
    </row>
    <row r="101" spans="1:16" ht="25.5" x14ac:dyDescent="0.25">
      <c r="A101"/>
      <c r="B101" s="1"/>
      <c r="C101" s="1"/>
      <c r="D101" s="1"/>
      <c r="F101" s="80" t="s">
        <v>342</v>
      </c>
      <c r="G101" s="81" t="s">
        <v>343</v>
      </c>
      <c r="H101" s="80" t="s">
        <v>344</v>
      </c>
      <c r="I101" s="82" t="s">
        <v>148</v>
      </c>
      <c r="J101" s="82"/>
      <c r="K101">
        <v>2</v>
      </c>
      <c r="L101" s="16" t="s">
        <v>17</v>
      </c>
      <c r="M101" s="46" t="str">
        <f>IF(L101&lt;&gt;"",VLOOKUP(L101,Keuzemogelijkheden!$A$2:$E$7,2,FALSE),"")</f>
        <v>Maak een keuze in de kolom 'Antwoord fase'</v>
      </c>
      <c r="N101" s="46" t="str">
        <f>IF(L101&lt;&gt;"",VLOOKUP(L101,Keuzemogelijkheden!$A$2:$E$7,3,FALSE),"")</f>
        <v>Maak een keuze in de kolom 'Antwoord fase'</v>
      </c>
      <c r="O101" s="46" t="str">
        <f>IF(L101&lt;&gt;"",VLOOKUP(L101,Keuzemogelijkheden!$A$2:$E$7,4,FALSE),"")</f>
        <v>Maak een keuze in de kolom 'Antwoord fase'</v>
      </c>
      <c r="P101" s="47" t="str">
        <f>IF(L101=Keuzemogelijkheden!$A$2,$K101*Keuzemogelijkheden!$E$2,IF(L101=Keuzemogelijkheden!$A$3,$K101*Keuzemogelijkheden!$E$3,IF(L101=Keuzemogelijkheden!$A$4,$K101*Keuzemogelijkheden!$E$4,IF(L101=Keuzemogelijkheden!$A$5,$K101*Keuzemogelijkheden!$E$5,IF(L101=Keuzemogelijkheden!$A$6,$K101*Keuzemogelijkheden!$E$6,"0")))))</f>
        <v>0</v>
      </c>
    </row>
    <row r="102" spans="1:16" ht="25.5" x14ac:dyDescent="0.25">
      <c r="A102"/>
      <c r="B102" s="1"/>
      <c r="C102" s="1"/>
      <c r="D102" s="1"/>
      <c r="F102" s="80" t="s">
        <v>345</v>
      </c>
      <c r="G102" s="81" t="s">
        <v>346</v>
      </c>
      <c r="H102" s="80" t="s">
        <v>347</v>
      </c>
      <c r="I102" s="82" t="s">
        <v>148</v>
      </c>
      <c r="J102" s="82"/>
      <c r="K102">
        <v>1</v>
      </c>
      <c r="L102" s="16" t="s">
        <v>17</v>
      </c>
      <c r="M102" s="46" t="str">
        <f>IF(L102&lt;&gt;"",VLOOKUP(L102,Keuzemogelijkheden!$A$2:$E$7,2,FALSE),"")</f>
        <v>Maak een keuze in de kolom 'Antwoord fase'</v>
      </c>
      <c r="N102" s="46" t="str">
        <f>IF(L102&lt;&gt;"",VLOOKUP(L102,Keuzemogelijkheden!$A$2:$E$7,3,FALSE),"")</f>
        <v>Maak een keuze in de kolom 'Antwoord fase'</v>
      </c>
      <c r="O102" s="46" t="str">
        <f>IF(L102&lt;&gt;"",VLOOKUP(L102,Keuzemogelijkheden!$A$2:$E$7,4,FALSE),"")</f>
        <v>Maak een keuze in de kolom 'Antwoord fase'</v>
      </c>
      <c r="P102" s="47" t="str">
        <f>IF(L102=Keuzemogelijkheden!$A$2,$K102*Keuzemogelijkheden!$E$2,IF(L102=Keuzemogelijkheden!$A$3,$K102*Keuzemogelijkheden!$E$3,IF(L102=Keuzemogelijkheden!$A$4,$K102*Keuzemogelijkheden!$E$4,IF(L102=Keuzemogelijkheden!$A$5,$K102*Keuzemogelijkheden!$E$5,IF(L102=Keuzemogelijkheden!$A$6,$K102*Keuzemogelijkheden!$E$6,"0")))))</f>
        <v>0</v>
      </c>
    </row>
    <row r="103" spans="1:16" ht="25.5" x14ac:dyDescent="0.25">
      <c r="A103"/>
      <c r="B103" s="1"/>
      <c r="C103" s="1"/>
      <c r="D103" s="1"/>
      <c r="F103" s="80" t="s">
        <v>348</v>
      </c>
      <c r="G103" s="81" t="s">
        <v>349</v>
      </c>
      <c r="H103" s="80" t="s">
        <v>350</v>
      </c>
      <c r="I103" s="82" t="s">
        <v>148</v>
      </c>
      <c r="J103" s="82"/>
      <c r="K103">
        <v>2</v>
      </c>
      <c r="L103" s="16" t="s">
        <v>17</v>
      </c>
      <c r="M103" s="46" t="str">
        <f>IF(L103&lt;&gt;"",VLOOKUP(L103,Keuzemogelijkheden!$A$2:$E$7,2,FALSE),"")</f>
        <v>Maak een keuze in de kolom 'Antwoord fase'</v>
      </c>
      <c r="N103" s="46" t="str">
        <f>IF(L103&lt;&gt;"",VLOOKUP(L103,Keuzemogelijkheden!$A$2:$E$7,3,FALSE),"")</f>
        <v>Maak een keuze in de kolom 'Antwoord fase'</v>
      </c>
      <c r="O103" s="46" t="str">
        <f>IF(L103&lt;&gt;"",VLOOKUP(L103,Keuzemogelijkheden!$A$2:$E$7,4,FALSE),"")</f>
        <v>Maak een keuze in de kolom 'Antwoord fase'</v>
      </c>
      <c r="P103" s="47" t="str">
        <f>IF(L103=Keuzemogelijkheden!$A$2,$K103*Keuzemogelijkheden!$E$2,IF(L103=Keuzemogelijkheden!$A$3,$K103*Keuzemogelijkheden!$E$3,IF(L103=Keuzemogelijkheden!$A$4,$K103*Keuzemogelijkheden!$E$4,IF(L103=Keuzemogelijkheden!$A$5,$K103*Keuzemogelijkheden!$E$5,IF(L103=Keuzemogelijkheden!$A$6,$K103*Keuzemogelijkheden!$E$6,"0")))))</f>
        <v>0</v>
      </c>
    </row>
    <row r="104" spans="1:16" ht="51.75" x14ac:dyDescent="0.25">
      <c r="A104"/>
      <c r="B104" s="1"/>
      <c r="C104" s="1"/>
      <c r="D104" s="1"/>
      <c r="F104" s="80" t="s">
        <v>351</v>
      </c>
      <c r="G104" s="81" t="s">
        <v>352</v>
      </c>
      <c r="H104" s="80" t="s">
        <v>122</v>
      </c>
      <c r="I104" s="82" t="s">
        <v>148</v>
      </c>
      <c r="J104" s="82"/>
      <c r="K104">
        <v>5</v>
      </c>
      <c r="L104" s="16" t="s">
        <v>17</v>
      </c>
      <c r="M104" s="46" t="str">
        <f>IF(L104&lt;&gt;"",VLOOKUP(L104,Keuzemogelijkheden!$A$2:$E$7,2,FALSE),"")</f>
        <v>Maak een keuze in de kolom 'Antwoord fase'</v>
      </c>
      <c r="N104" s="46" t="str">
        <f>IF(L104&lt;&gt;"",VLOOKUP(L104,Keuzemogelijkheden!$A$2:$E$7,3,FALSE),"")</f>
        <v>Maak een keuze in de kolom 'Antwoord fase'</v>
      </c>
      <c r="O104" s="46" t="str">
        <f>IF(L104&lt;&gt;"",VLOOKUP(L104,Keuzemogelijkheden!$A$2:$E$7,4,FALSE),"")</f>
        <v>Maak een keuze in de kolom 'Antwoord fase'</v>
      </c>
      <c r="P104" s="47" t="str">
        <f>IF(L104=Keuzemogelijkheden!$A$2,$K104*Keuzemogelijkheden!$E$2,IF(L104=Keuzemogelijkheden!$A$3,$K104*Keuzemogelijkheden!$E$3,IF(L104=Keuzemogelijkheden!$A$4,$K104*Keuzemogelijkheden!$E$4,IF(L104=Keuzemogelijkheden!$A$5,$K104*Keuzemogelijkheden!$E$5,IF(L104=Keuzemogelijkheden!$A$6,$K104*Keuzemogelijkheden!$E$6,"0")))))</f>
        <v>0</v>
      </c>
    </row>
    <row r="105" spans="1:16" ht="26.25" x14ac:dyDescent="0.25">
      <c r="A105"/>
      <c r="B105" s="1"/>
      <c r="C105" s="1"/>
      <c r="D105" s="1"/>
      <c r="F105" s="80" t="s">
        <v>353</v>
      </c>
      <c r="G105" s="81" t="s">
        <v>354</v>
      </c>
      <c r="H105" s="80" t="s">
        <v>355</v>
      </c>
      <c r="I105" s="82" t="s">
        <v>148</v>
      </c>
      <c r="J105" s="82"/>
      <c r="K105">
        <v>2</v>
      </c>
      <c r="L105" s="16" t="s">
        <v>17</v>
      </c>
      <c r="M105" s="46" t="str">
        <f>IF(L105&lt;&gt;"",VLOOKUP(L105,Keuzemogelijkheden!$A$2:$E$7,2,FALSE),"")</f>
        <v>Maak een keuze in de kolom 'Antwoord fase'</v>
      </c>
      <c r="N105" s="46" t="str">
        <f>IF(L105&lt;&gt;"",VLOOKUP(L105,Keuzemogelijkheden!$A$2:$E$7,3,FALSE),"")</f>
        <v>Maak een keuze in de kolom 'Antwoord fase'</v>
      </c>
      <c r="O105" s="46" t="str">
        <f>IF(L105&lt;&gt;"",VLOOKUP(L105,Keuzemogelijkheden!$A$2:$E$7,4,FALSE),"")</f>
        <v>Maak een keuze in de kolom 'Antwoord fase'</v>
      </c>
      <c r="P105" s="47" t="str">
        <f>IF(L105=Keuzemogelijkheden!$A$2,$K105*Keuzemogelijkheden!$E$2,IF(L105=Keuzemogelijkheden!$A$3,$K105*Keuzemogelijkheden!$E$3,IF(L105=Keuzemogelijkheden!$A$4,$K105*Keuzemogelijkheden!$E$4,IF(L105=Keuzemogelijkheden!$A$5,$K105*Keuzemogelijkheden!$E$5,IF(L105=Keuzemogelijkheden!$A$6,$K105*Keuzemogelijkheden!$E$6,"0")))))</f>
        <v>0</v>
      </c>
    </row>
    <row r="106" spans="1:16" ht="39" x14ac:dyDescent="0.25">
      <c r="A106"/>
      <c r="B106" s="1"/>
      <c r="C106" s="1"/>
      <c r="D106" s="1"/>
      <c r="F106" s="80" t="s">
        <v>356</v>
      </c>
      <c r="G106" s="81" t="s">
        <v>357</v>
      </c>
      <c r="H106" s="80" t="s">
        <v>122</v>
      </c>
      <c r="I106" s="82" t="s">
        <v>16</v>
      </c>
      <c r="J106" s="82"/>
      <c r="K106">
        <v>1</v>
      </c>
      <c r="L106" s="16" t="s">
        <v>17</v>
      </c>
      <c r="M106" s="46" t="str">
        <f>IF(L106&lt;&gt;"",VLOOKUP(L106,Keuzemogelijkheden!$A$2:$E$7,2,FALSE),"")</f>
        <v>Maak een keuze in de kolom 'Antwoord fase'</v>
      </c>
      <c r="N106" s="46" t="str">
        <f>IF(L106&lt;&gt;"",VLOOKUP(L106,Keuzemogelijkheden!$A$2:$E$7,3,FALSE),"")</f>
        <v>Maak een keuze in de kolom 'Antwoord fase'</v>
      </c>
      <c r="O106" s="46" t="str">
        <f>IF(L106&lt;&gt;"",VLOOKUP(L106,Keuzemogelijkheden!$A$2:$E$7,4,FALSE),"")</f>
        <v>Maak een keuze in de kolom 'Antwoord fase'</v>
      </c>
      <c r="P106" s="47" t="str">
        <f>IF(L106=Keuzemogelijkheden!$A$2,$K106*Keuzemogelijkheden!$E$2,IF(L106=Keuzemogelijkheden!$A$3,$K106*Keuzemogelijkheden!$E$3,IF(L106=Keuzemogelijkheden!$A$4,$K106*Keuzemogelijkheden!$E$4,IF(L106=Keuzemogelijkheden!$A$5,$K106*Keuzemogelijkheden!$E$5,IF(L106=Keuzemogelijkheden!$A$6,$K106*Keuzemogelijkheden!$E$6,"0")))))</f>
        <v>0</v>
      </c>
    </row>
    <row r="107" spans="1:16" ht="51.75" x14ac:dyDescent="0.25">
      <c r="A107"/>
      <c r="B107" s="1"/>
      <c r="C107" s="1"/>
      <c r="D107" s="1"/>
      <c r="F107" s="80" t="s">
        <v>358</v>
      </c>
      <c r="G107" s="81" t="s">
        <v>359</v>
      </c>
      <c r="H107" s="80" t="s">
        <v>122</v>
      </c>
      <c r="I107" s="82" t="s">
        <v>148</v>
      </c>
      <c r="J107" s="82"/>
      <c r="K107">
        <v>5</v>
      </c>
      <c r="L107" s="16" t="s">
        <v>17</v>
      </c>
      <c r="M107" s="46" t="str">
        <f>IF(L107&lt;&gt;"",VLOOKUP(L107,Keuzemogelijkheden!$A$2:$E$7,2,FALSE),"")</f>
        <v>Maak een keuze in de kolom 'Antwoord fase'</v>
      </c>
      <c r="N107" s="46" t="str">
        <f>IF(L107&lt;&gt;"",VLOOKUP(L107,Keuzemogelijkheden!$A$2:$E$7,3,FALSE),"")</f>
        <v>Maak een keuze in de kolom 'Antwoord fase'</v>
      </c>
      <c r="O107" s="46" t="str">
        <f>IF(L107&lt;&gt;"",VLOOKUP(L107,Keuzemogelijkheden!$A$2:$E$7,4,FALSE),"")</f>
        <v>Maak een keuze in de kolom 'Antwoord fase'</v>
      </c>
      <c r="P107" s="47" t="str">
        <f>IF(L107=Keuzemogelijkheden!$A$2,$K107*Keuzemogelijkheden!$E$2,IF(L107=Keuzemogelijkheden!$A$3,$K107*Keuzemogelijkheden!$E$3,IF(L107=Keuzemogelijkheden!$A$4,$K107*Keuzemogelijkheden!$E$4,IF(L107=Keuzemogelijkheden!$A$5,$K107*Keuzemogelijkheden!$E$5,IF(L107=Keuzemogelijkheden!$A$6,$K107*Keuzemogelijkheden!$E$6,"0")))))</f>
        <v>0</v>
      </c>
    </row>
    <row r="108" spans="1:16" ht="51.75" x14ac:dyDescent="0.25">
      <c r="A108"/>
      <c r="B108" s="1"/>
      <c r="C108" s="1"/>
      <c r="D108" s="1"/>
      <c r="F108" s="80" t="s">
        <v>360</v>
      </c>
      <c r="G108" s="81" t="s">
        <v>361</v>
      </c>
      <c r="H108" s="80" t="s">
        <v>122</v>
      </c>
      <c r="I108" s="82" t="s">
        <v>16</v>
      </c>
      <c r="J108" s="82"/>
      <c r="K108">
        <v>5</v>
      </c>
      <c r="L108" s="16" t="s">
        <v>17</v>
      </c>
      <c r="M108" s="46" t="str">
        <f>IF(L108&lt;&gt;"",VLOOKUP(L108,Keuzemogelijkheden!$A$2:$E$7,2,FALSE),"")</f>
        <v>Maak een keuze in de kolom 'Antwoord fase'</v>
      </c>
      <c r="N108" s="46" t="str">
        <f>IF(L108&lt;&gt;"",VLOOKUP(L108,Keuzemogelijkheden!$A$2:$E$7,3,FALSE),"")</f>
        <v>Maak een keuze in de kolom 'Antwoord fase'</v>
      </c>
      <c r="O108" s="46" t="str">
        <f>IF(L108&lt;&gt;"",VLOOKUP(L108,Keuzemogelijkheden!$A$2:$E$7,4,FALSE),"")</f>
        <v>Maak een keuze in de kolom 'Antwoord fase'</v>
      </c>
      <c r="P108" s="47" t="str">
        <f>IF(L108=Keuzemogelijkheden!$A$2,$K108*Keuzemogelijkheden!$E$2,IF(L108=Keuzemogelijkheden!$A$3,$K108*Keuzemogelijkheden!$E$3,IF(L108=Keuzemogelijkheden!$A$4,$K108*Keuzemogelijkheden!$E$4,IF(L108=Keuzemogelijkheden!$A$5,$K108*Keuzemogelijkheden!$E$5,IF(L108=Keuzemogelijkheden!$A$6,$K108*Keuzemogelijkheden!$E$6,"0")))))</f>
        <v>0</v>
      </c>
    </row>
    <row r="109" spans="1:16" ht="26.25" x14ac:dyDescent="0.25">
      <c r="A109"/>
      <c r="B109" s="1"/>
      <c r="C109" s="1"/>
      <c r="D109" s="1"/>
      <c r="F109" s="80" t="s">
        <v>362</v>
      </c>
      <c r="G109" s="81" t="s">
        <v>363</v>
      </c>
      <c r="H109" s="80" t="s">
        <v>122</v>
      </c>
      <c r="I109" s="82" t="s">
        <v>16</v>
      </c>
      <c r="J109" s="82"/>
      <c r="K109">
        <v>2</v>
      </c>
      <c r="L109" s="16" t="s">
        <v>17</v>
      </c>
      <c r="M109" s="46" t="str">
        <f>IF(L109&lt;&gt;"",VLOOKUP(L109,Keuzemogelijkheden!$A$2:$E$7,2,FALSE),"")</f>
        <v>Maak een keuze in de kolom 'Antwoord fase'</v>
      </c>
      <c r="N109" s="46" t="str">
        <f>IF(L109&lt;&gt;"",VLOOKUP(L109,Keuzemogelijkheden!$A$2:$E$7,3,FALSE),"")</f>
        <v>Maak een keuze in de kolom 'Antwoord fase'</v>
      </c>
      <c r="O109" s="46" t="str">
        <f>IF(L109&lt;&gt;"",VLOOKUP(L109,Keuzemogelijkheden!$A$2:$E$7,4,FALSE),"")</f>
        <v>Maak een keuze in de kolom 'Antwoord fase'</v>
      </c>
      <c r="P109" s="47" t="str">
        <f>IF(L109=Keuzemogelijkheden!$A$2,$K109*Keuzemogelijkheden!$E$2,IF(L109=Keuzemogelijkheden!$A$3,$K109*Keuzemogelijkheden!$E$3,IF(L109=Keuzemogelijkheden!$A$4,$K109*Keuzemogelijkheden!$E$4,IF(L109=Keuzemogelijkheden!$A$5,$K109*Keuzemogelijkheden!$E$5,IF(L109=Keuzemogelijkheden!$A$6,$K109*Keuzemogelijkheden!$E$6,"0")))))</f>
        <v>0</v>
      </c>
    </row>
    <row r="110" spans="1:16" ht="25.5" x14ac:dyDescent="0.25">
      <c r="A110"/>
      <c r="B110" s="1"/>
      <c r="C110" s="1"/>
      <c r="D110" s="1"/>
      <c r="F110" s="80" t="s">
        <v>364</v>
      </c>
      <c r="G110" s="81" t="s">
        <v>365</v>
      </c>
      <c r="H110" s="80" t="s">
        <v>366</v>
      </c>
      <c r="I110" s="82" t="s">
        <v>16</v>
      </c>
      <c r="J110" s="82"/>
      <c r="K110">
        <v>2</v>
      </c>
      <c r="L110" s="16" t="s">
        <v>17</v>
      </c>
      <c r="M110" s="46" t="str">
        <f>IF(L110&lt;&gt;"",VLOOKUP(L110,Keuzemogelijkheden!$A$2:$E$7,2,FALSE),"")</f>
        <v>Maak een keuze in de kolom 'Antwoord fase'</v>
      </c>
      <c r="N110" s="46" t="str">
        <f>IF(L110&lt;&gt;"",VLOOKUP(L110,Keuzemogelijkheden!$A$2:$E$7,3,FALSE),"")</f>
        <v>Maak een keuze in de kolom 'Antwoord fase'</v>
      </c>
      <c r="O110" s="46" t="str">
        <f>IF(L110&lt;&gt;"",VLOOKUP(L110,Keuzemogelijkheden!$A$2:$E$7,4,FALSE),"")</f>
        <v>Maak een keuze in de kolom 'Antwoord fase'</v>
      </c>
      <c r="P110" s="47" t="str">
        <f>IF(L110=Keuzemogelijkheden!$A$2,$K110*Keuzemogelijkheden!$E$2,IF(L110=Keuzemogelijkheden!$A$3,$K110*Keuzemogelijkheden!$E$3,IF(L110=Keuzemogelijkheden!$A$4,$K110*Keuzemogelijkheden!$E$4,IF(L110=Keuzemogelijkheden!$A$5,$K110*Keuzemogelijkheden!$E$5,IF(L110=Keuzemogelijkheden!$A$6,$K110*Keuzemogelijkheden!$E$6,"0")))))</f>
        <v>0</v>
      </c>
    </row>
    <row r="111" spans="1:16" ht="51.75" x14ac:dyDescent="0.25">
      <c r="A111"/>
      <c r="B111" s="1"/>
      <c r="C111" s="1"/>
      <c r="D111" s="1"/>
      <c r="F111" s="80" t="s">
        <v>367</v>
      </c>
      <c r="G111" s="81" t="s">
        <v>368</v>
      </c>
      <c r="H111" s="80" t="s">
        <v>122</v>
      </c>
      <c r="I111" s="82" t="s">
        <v>16</v>
      </c>
      <c r="J111" s="82"/>
      <c r="K111">
        <v>5</v>
      </c>
      <c r="L111" s="16" t="s">
        <v>17</v>
      </c>
      <c r="M111" s="46" t="str">
        <f>IF(L111&lt;&gt;"",VLOOKUP(L111,Keuzemogelijkheden!$A$2:$E$7,2,FALSE),"")</f>
        <v>Maak een keuze in de kolom 'Antwoord fase'</v>
      </c>
      <c r="N111" s="46" t="str">
        <f>IF(L111&lt;&gt;"",VLOOKUP(L111,Keuzemogelijkheden!$A$2:$E$7,3,FALSE),"")</f>
        <v>Maak een keuze in de kolom 'Antwoord fase'</v>
      </c>
      <c r="O111" s="46" t="str">
        <f>IF(L111&lt;&gt;"",VLOOKUP(L111,Keuzemogelijkheden!$A$2:$E$7,4,FALSE),"")</f>
        <v>Maak een keuze in de kolom 'Antwoord fase'</v>
      </c>
      <c r="P111" s="47" t="str">
        <f>IF(L111=Keuzemogelijkheden!$A$2,$K111*Keuzemogelijkheden!$E$2,IF(L111=Keuzemogelijkheden!$A$3,$K111*Keuzemogelijkheden!$E$3,IF(L111=Keuzemogelijkheden!$A$4,$K111*Keuzemogelijkheden!$E$4,IF(L111=Keuzemogelijkheden!$A$5,$K111*Keuzemogelijkheden!$E$5,IF(L111=Keuzemogelijkheden!$A$6,$K111*Keuzemogelijkheden!$E$6,"0")))))</f>
        <v>0</v>
      </c>
    </row>
    <row r="112" spans="1:16" ht="26.25" x14ac:dyDescent="0.25">
      <c r="A112"/>
      <c r="B112" s="1"/>
      <c r="C112" s="1"/>
      <c r="D112" s="1"/>
      <c r="F112" s="80" t="s">
        <v>369</v>
      </c>
      <c r="G112" s="81" t="s">
        <v>370</v>
      </c>
      <c r="H112" s="83"/>
      <c r="I112" s="83"/>
      <c r="J112" s="83"/>
      <c r="K112"/>
      <c r="L112" s="43"/>
      <c r="M112" s="44"/>
      <c r="N112" s="44"/>
      <c r="O112" s="44"/>
      <c r="P112" s="45"/>
    </row>
    <row r="113" spans="1:16" ht="26.25" x14ac:dyDescent="0.25">
      <c r="A113"/>
      <c r="B113" s="1"/>
      <c r="C113" s="1"/>
      <c r="D113" s="1"/>
      <c r="F113" s="80" t="s">
        <v>371</v>
      </c>
      <c r="G113" s="81" t="s">
        <v>372</v>
      </c>
      <c r="H113" s="80" t="s">
        <v>373</v>
      </c>
      <c r="I113" s="82" t="s">
        <v>16</v>
      </c>
      <c r="J113" s="82"/>
      <c r="K113">
        <v>5</v>
      </c>
      <c r="L113" s="16" t="s">
        <v>17</v>
      </c>
      <c r="M113" s="46" t="str">
        <f>IF(L113&lt;&gt;"",VLOOKUP(L113,Keuzemogelijkheden!$A$2:$E$7,2,FALSE),"")</f>
        <v>Maak een keuze in de kolom 'Antwoord fase'</v>
      </c>
      <c r="N113" s="46" t="str">
        <f>IF(L113&lt;&gt;"",VLOOKUP(L113,Keuzemogelijkheden!$A$2:$E$7,3,FALSE),"")</f>
        <v>Maak een keuze in de kolom 'Antwoord fase'</v>
      </c>
      <c r="O113" s="46" t="str">
        <f>IF(L113&lt;&gt;"",VLOOKUP(L113,Keuzemogelijkheden!$A$2:$E$7,4,FALSE),"")</f>
        <v>Maak een keuze in de kolom 'Antwoord fase'</v>
      </c>
      <c r="P113" s="47" t="str">
        <f>IF(L113=Keuzemogelijkheden!$A$2,$K113*Keuzemogelijkheden!$E$2,IF(L113=Keuzemogelijkheden!$A$3,$K113*Keuzemogelijkheden!$E$3,IF(L113=Keuzemogelijkheden!$A$4,$K113*Keuzemogelijkheden!$E$4,IF(L113=Keuzemogelijkheden!$A$5,$K113*Keuzemogelijkheden!$E$5,IF(L113=Keuzemogelijkheden!$A$6,$K113*Keuzemogelijkheden!$E$6,"0")))))</f>
        <v>0</v>
      </c>
    </row>
    <row r="114" spans="1:16" ht="25.5" x14ac:dyDescent="0.25">
      <c r="A114"/>
      <c r="B114" s="1"/>
      <c r="C114" s="1"/>
      <c r="D114" s="1"/>
      <c r="F114" s="80" t="s">
        <v>374</v>
      </c>
      <c r="G114" s="81" t="s">
        <v>375</v>
      </c>
      <c r="H114" s="80" t="s">
        <v>376</v>
      </c>
      <c r="I114" s="82" t="s">
        <v>16</v>
      </c>
      <c r="J114" s="82"/>
      <c r="K114">
        <v>2</v>
      </c>
      <c r="L114" s="16" t="s">
        <v>17</v>
      </c>
      <c r="M114" s="46" t="str">
        <f>IF(L114&lt;&gt;"",VLOOKUP(L114,Keuzemogelijkheden!$A$2:$E$7,2,FALSE),"")</f>
        <v>Maak een keuze in de kolom 'Antwoord fase'</v>
      </c>
      <c r="N114" s="46" t="str">
        <f>IF(L114&lt;&gt;"",VLOOKUP(L114,Keuzemogelijkheden!$A$2:$E$7,3,FALSE),"")</f>
        <v>Maak een keuze in de kolom 'Antwoord fase'</v>
      </c>
      <c r="O114" s="46" t="str">
        <f>IF(L114&lt;&gt;"",VLOOKUP(L114,Keuzemogelijkheden!$A$2:$E$7,4,FALSE),"")</f>
        <v>Maak een keuze in de kolom 'Antwoord fase'</v>
      </c>
      <c r="P114" s="47" t="str">
        <f>IF(L114=Keuzemogelijkheden!$A$2,$K114*Keuzemogelijkheden!$E$2,IF(L114=Keuzemogelijkheden!$A$3,$K114*Keuzemogelijkheden!$E$3,IF(L114=Keuzemogelijkheden!$A$4,$K114*Keuzemogelijkheden!$E$4,IF(L114=Keuzemogelijkheden!$A$5,$K114*Keuzemogelijkheden!$E$5,IF(L114=Keuzemogelijkheden!$A$6,$K114*Keuzemogelijkheden!$E$6,"0")))))</f>
        <v>0</v>
      </c>
    </row>
    <row r="115" spans="1:16" ht="15" x14ac:dyDescent="0.25">
      <c r="A115" s="72" t="s">
        <v>377</v>
      </c>
      <c r="B115" s="1"/>
      <c r="C115" s="1"/>
      <c r="D115" s="1"/>
      <c r="F115" s="79"/>
      <c r="G115" s="78"/>
      <c r="H115" s="79"/>
      <c r="I115" s="79"/>
      <c r="J115" s="79"/>
      <c r="K115"/>
      <c r="L115" s="43"/>
      <c r="M115" s="44"/>
      <c r="N115" s="44"/>
      <c r="O115" s="44"/>
      <c r="P115" s="45"/>
    </row>
    <row r="116" spans="1:16" ht="39" x14ac:dyDescent="0.25">
      <c r="A116"/>
      <c r="B116" s="1"/>
      <c r="C116" s="1"/>
      <c r="D116" s="1"/>
      <c r="F116" s="80" t="s">
        <v>378</v>
      </c>
      <c r="G116" s="81" t="s">
        <v>379</v>
      </c>
      <c r="H116" s="80" t="s">
        <v>122</v>
      </c>
      <c r="I116" s="82" t="s">
        <v>16</v>
      </c>
      <c r="J116" s="82"/>
      <c r="K116">
        <v>2</v>
      </c>
      <c r="L116" s="16" t="s">
        <v>17</v>
      </c>
      <c r="M116" s="46" t="str">
        <f>IF(L116&lt;&gt;"",VLOOKUP(L116,Keuzemogelijkheden!$A$2:$E$7,2,FALSE),"")</f>
        <v>Maak een keuze in de kolom 'Antwoord fase'</v>
      </c>
      <c r="N116" s="46" t="str">
        <f>IF(L116&lt;&gt;"",VLOOKUP(L116,Keuzemogelijkheden!$A$2:$E$7,3,FALSE),"")</f>
        <v>Maak een keuze in de kolom 'Antwoord fase'</v>
      </c>
      <c r="O116" s="46" t="str">
        <f>IF(L116&lt;&gt;"",VLOOKUP(L116,Keuzemogelijkheden!$A$2:$E$7,4,FALSE),"")</f>
        <v>Maak een keuze in de kolom 'Antwoord fase'</v>
      </c>
      <c r="P116" s="47" t="str">
        <f>IF(L116=Keuzemogelijkheden!$A$2,$K116*Keuzemogelijkheden!$E$2,IF(L116=Keuzemogelijkheden!$A$3,$K116*Keuzemogelijkheden!$E$3,IF(L116=Keuzemogelijkheden!$A$4,$K116*Keuzemogelijkheden!$E$4,IF(L116=Keuzemogelijkheden!$A$5,$K116*Keuzemogelijkheden!$E$5,IF(L116=Keuzemogelijkheden!$A$6,$K116*Keuzemogelijkheden!$E$6,"0")))))</f>
        <v>0</v>
      </c>
    </row>
    <row r="117" spans="1:16" ht="25.5" x14ac:dyDescent="0.25">
      <c r="A117"/>
      <c r="B117" s="1"/>
      <c r="C117" s="1"/>
      <c r="D117" s="1"/>
      <c r="F117" s="80" t="s">
        <v>380</v>
      </c>
      <c r="G117" s="81" t="s">
        <v>381</v>
      </c>
      <c r="H117" s="80" t="s">
        <v>382</v>
      </c>
      <c r="I117" s="82" t="s">
        <v>16</v>
      </c>
      <c r="J117" s="82"/>
      <c r="K117">
        <v>1</v>
      </c>
      <c r="L117" s="16" t="s">
        <v>17</v>
      </c>
      <c r="M117" s="46" t="str">
        <f>IF(L117&lt;&gt;"",VLOOKUP(L117,Keuzemogelijkheden!$A$2:$E$7,2,FALSE),"")</f>
        <v>Maak een keuze in de kolom 'Antwoord fase'</v>
      </c>
      <c r="N117" s="46" t="str">
        <f>IF(L117&lt;&gt;"",VLOOKUP(L117,Keuzemogelijkheden!$A$2:$E$7,3,FALSE),"")</f>
        <v>Maak een keuze in de kolom 'Antwoord fase'</v>
      </c>
      <c r="O117" s="46" t="str">
        <f>IF(L117&lt;&gt;"",VLOOKUP(L117,Keuzemogelijkheden!$A$2:$E$7,4,FALSE),"")</f>
        <v>Maak een keuze in de kolom 'Antwoord fase'</v>
      </c>
      <c r="P117" s="47" t="str">
        <f>IF(L117=Keuzemogelijkheden!$A$2,$K117*Keuzemogelijkheden!$E$2,IF(L117=Keuzemogelijkheden!$A$3,$K117*Keuzemogelijkheden!$E$3,IF(L117=Keuzemogelijkheden!$A$4,$K117*Keuzemogelijkheden!$E$4,IF(L117=Keuzemogelijkheden!$A$5,$K117*Keuzemogelijkheden!$E$5,IF(L117=Keuzemogelijkheden!$A$6,$K117*Keuzemogelijkheden!$E$6,"0")))))</f>
        <v>0</v>
      </c>
    </row>
    <row r="118" spans="1:16" ht="15" x14ac:dyDescent="0.25">
      <c r="A118" s="72" t="s">
        <v>383</v>
      </c>
      <c r="B118" s="1"/>
      <c r="C118" s="1"/>
      <c r="D118" s="1"/>
      <c r="F118" s="79"/>
      <c r="G118" s="78"/>
      <c r="H118" s="79"/>
      <c r="I118" s="79"/>
      <c r="J118" s="79"/>
      <c r="K118"/>
      <c r="L118" s="43"/>
      <c r="M118" s="44"/>
      <c r="N118" s="44"/>
      <c r="O118" s="44"/>
      <c r="P118" s="45"/>
    </row>
    <row r="119" spans="1:16" ht="51.75" x14ac:dyDescent="0.25">
      <c r="A119"/>
      <c r="B119" s="1"/>
      <c r="C119" s="1"/>
      <c r="D119" s="1"/>
      <c r="F119" s="80" t="s">
        <v>384</v>
      </c>
      <c r="G119" s="81" t="s">
        <v>385</v>
      </c>
      <c r="H119" s="80" t="s">
        <v>122</v>
      </c>
      <c r="I119" s="82" t="s">
        <v>16</v>
      </c>
      <c r="J119" s="82"/>
      <c r="K119">
        <v>2</v>
      </c>
      <c r="L119" s="16" t="s">
        <v>17</v>
      </c>
      <c r="M119" s="46" t="str">
        <f>IF(L119&lt;&gt;"",VLOOKUP(L119,Keuzemogelijkheden!$A$2:$E$7,2,FALSE),"")</f>
        <v>Maak een keuze in de kolom 'Antwoord fase'</v>
      </c>
      <c r="N119" s="46" t="str">
        <f>IF(L119&lt;&gt;"",VLOOKUP(L119,Keuzemogelijkheden!$A$2:$E$7,3,FALSE),"")</f>
        <v>Maak een keuze in de kolom 'Antwoord fase'</v>
      </c>
      <c r="O119" s="46" t="str">
        <f>IF(L119&lt;&gt;"",VLOOKUP(L119,Keuzemogelijkheden!$A$2:$E$7,4,FALSE),"")</f>
        <v>Maak een keuze in de kolom 'Antwoord fase'</v>
      </c>
      <c r="P119" s="47" t="str">
        <f>IF(L119=Keuzemogelijkheden!$A$2,$K119*Keuzemogelijkheden!$E$2,IF(L119=Keuzemogelijkheden!$A$3,$K119*Keuzemogelijkheden!$E$3,IF(L119=Keuzemogelijkheden!$A$4,$K119*Keuzemogelijkheden!$E$4,IF(L119=Keuzemogelijkheden!$A$5,$K119*Keuzemogelijkheden!$E$5,IF(L119=Keuzemogelijkheden!$A$6,$K119*Keuzemogelijkheden!$E$6,"0")))))</f>
        <v>0</v>
      </c>
    </row>
    <row r="120" spans="1:16" ht="64.5" x14ac:dyDescent="0.25">
      <c r="A120"/>
      <c r="B120" s="1"/>
      <c r="C120" s="1"/>
      <c r="D120" s="1"/>
      <c r="F120" s="80" t="s">
        <v>386</v>
      </c>
      <c r="G120" s="81" t="s">
        <v>387</v>
      </c>
      <c r="H120" s="80" t="s">
        <v>122</v>
      </c>
      <c r="I120" s="82" t="s">
        <v>16</v>
      </c>
      <c r="J120" s="82"/>
      <c r="K120">
        <v>3</v>
      </c>
      <c r="L120" s="16" t="s">
        <v>17</v>
      </c>
      <c r="M120" s="46" t="str">
        <f>IF(L120&lt;&gt;"",VLOOKUP(L120,Keuzemogelijkheden!$A$2:$E$7,2,FALSE),"")</f>
        <v>Maak een keuze in de kolom 'Antwoord fase'</v>
      </c>
      <c r="N120" s="46" t="str">
        <f>IF(L120&lt;&gt;"",VLOOKUP(L120,Keuzemogelijkheden!$A$2:$E$7,3,FALSE),"")</f>
        <v>Maak een keuze in de kolom 'Antwoord fase'</v>
      </c>
      <c r="O120" s="46" t="str">
        <f>IF(L120&lt;&gt;"",VLOOKUP(L120,Keuzemogelijkheden!$A$2:$E$7,4,FALSE),"")</f>
        <v>Maak een keuze in de kolom 'Antwoord fase'</v>
      </c>
      <c r="P120" s="47" t="str">
        <f>IF(L120=Keuzemogelijkheden!$A$2,$K120*Keuzemogelijkheden!$E$2,IF(L120=Keuzemogelijkheden!$A$3,$K120*Keuzemogelijkheden!$E$3,IF(L120=Keuzemogelijkheden!$A$4,$K120*Keuzemogelijkheden!$E$4,IF(L120=Keuzemogelijkheden!$A$5,$K120*Keuzemogelijkheden!$E$5,IF(L120=Keuzemogelijkheden!$A$6,$K120*Keuzemogelijkheden!$E$6,"0")))))</f>
        <v>0</v>
      </c>
    </row>
    <row r="121" spans="1:16" ht="39" x14ac:dyDescent="0.25">
      <c r="A121"/>
      <c r="B121" s="1"/>
      <c r="C121" s="1"/>
      <c r="D121" s="1"/>
      <c r="F121" s="80" t="s">
        <v>388</v>
      </c>
      <c r="G121" s="81" t="s">
        <v>389</v>
      </c>
      <c r="H121" s="80" t="s">
        <v>390</v>
      </c>
      <c r="I121" s="82" t="s">
        <v>16</v>
      </c>
      <c r="J121" s="82"/>
      <c r="K121">
        <v>5</v>
      </c>
      <c r="L121" s="16" t="s">
        <v>17</v>
      </c>
      <c r="M121" s="46" t="str">
        <f>IF(L121&lt;&gt;"",VLOOKUP(L121,Keuzemogelijkheden!$A$2:$E$7,2,FALSE),"")</f>
        <v>Maak een keuze in de kolom 'Antwoord fase'</v>
      </c>
      <c r="N121" s="46" t="str">
        <f>IF(L121&lt;&gt;"",VLOOKUP(L121,Keuzemogelijkheden!$A$2:$E$7,3,FALSE),"")</f>
        <v>Maak een keuze in de kolom 'Antwoord fase'</v>
      </c>
      <c r="O121" s="46" t="str">
        <f>IF(L121&lt;&gt;"",VLOOKUP(L121,Keuzemogelijkheden!$A$2:$E$7,4,FALSE),"")</f>
        <v>Maak een keuze in de kolom 'Antwoord fase'</v>
      </c>
      <c r="P121" s="47" t="str">
        <f>IF(L121=Keuzemogelijkheden!$A$2,$K121*Keuzemogelijkheden!$E$2,IF(L121=Keuzemogelijkheden!$A$3,$K121*Keuzemogelijkheden!$E$3,IF(L121=Keuzemogelijkheden!$A$4,$K121*Keuzemogelijkheden!$E$4,IF(L121=Keuzemogelijkheden!$A$5,$K121*Keuzemogelijkheden!$E$5,IF(L121=Keuzemogelijkheden!$A$6,$K121*Keuzemogelijkheden!$E$6,"0")))))</f>
        <v>0</v>
      </c>
    </row>
    <row r="122" spans="1:16" ht="25.5" x14ac:dyDescent="0.25">
      <c r="A122"/>
      <c r="B122" s="1"/>
      <c r="C122" s="1"/>
      <c r="D122" s="1"/>
      <c r="F122" s="80" t="s">
        <v>391</v>
      </c>
      <c r="G122" s="81" t="s">
        <v>392</v>
      </c>
      <c r="H122" s="80" t="s">
        <v>393</v>
      </c>
      <c r="I122" s="82" t="s">
        <v>16</v>
      </c>
      <c r="J122" s="82"/>
      <c r="K122">
        <v>2</v>
      </c>
      <c r="L122" s="16" t="s">
        <v>17</v>
      </c>
      <c r="M122" s="46" t="str">
        <f>IF(L122&lt;&gt;"",VLOOKUP(L122,Keuzemogelijkheden!$A$2:$E$7,2,FALSE),"")</f>
        <v>Maak een keuze in de kolom 'Antwoord fase'</v>
      </c>
      <c r="N122" s="46" t="str">
        <f>IF(L122&lt;&gt;"",VLOOKUP(L122,Keuzemogelijkheden!$A$2:$E$7,3,FALSE),"")</f>
        <v>Maak een keuze in de kolom 'Antwoord fase'</v>
      </c>
      <c r="O122" s="46" t="str">
        <f>IF(L122&lt;&gt;"",VLOOKUP(L122,Keuzemogelijkheden!$A$2:$E$7,4,FALSE),"")</f>
        <v>Maak een keuze in de kolom 'Antwoord fase'</v>
      </c>
      <c r="P122" s="47" t="str">
        <f>IF(L122=Keuzemogelijkheden!$A$2,$K122*Keuzemogelijkheden!$E$2,IF(L122=Keuzemogelijkheden!$A$3,$K122*Keuzemogelijkheden!$E$3,IF(L122=Keuzemogelijkheden!$A$4,$K122*Keuzemogelijkheden!$E$4,IF(L122=Keuzemogelijkheden!$A$5,$K122*Keuzemogelijkheden!$E$5,IF(L122=Keuzemogelijkheden!$A$6,$K122*Keuzemogelijkheden!$E$6,"0")))))</f>
        <v>0</v>
      </c>
    </row>
    <row r="123" spans="1:16" ht="15" x14ac:dyDescent="0.25">
      <c r="A123" s="69" t="s">
        <v>63</v>
      </c>
      <c r="B123" s="80" t="s">
        <v>66</v>
      </c>
      <c r="C123" s="84"/>
      <c r="D123" s="84"/>
      <c r="E123" s="84"/>
      <c r="F123" s="84"/>
      <c r="G123" s="85"/>
      <c r="H123" s="84"/>
      <c r="I123" s="84"/>
      <c r="J123" s="84"/>
      <c r="K123"/>
      <c r="L123" s="43"/>
      <c r="M123" s="44"/>
      <c r="N123" s="44"/>
      <c r="O123" s="44"/>
      <c r="P123" s="45"/>
    </row>
    <row r="124" spans="1:16" ht="15" x14ac:dyDescent="0.25">
      <c r="A124" s="70"/>
      <c r="B124" s="83"/>
      <c r="C124" s="82" t="s">
        <v>60</v>
      </c>
      <c r="D124" s="80" t="s">
        <v>110</v>
      </c>
      <c r="E124" s="84"/>
      <c r="F124" s="84"/>
      <c r="G124" s="85"/>
      <c r="H124" s="84"/>
      <c r="I124" s="84"/>
      <c r="J124" s="84"/>
      <c r="K124"/>
      <c r="L124" s="43"/>
      <c r="M124" s="44"/>
      <c r="N124" s="44"/>
      <c r="O124" s="44"/>
      <c r="P124" s="45"/>
    </row>
    <row r="125" spans="1:16" ht="25.5" x14ac:dyDescent="0.25">
      <c r="A125" s="70"/>
      <c r="B125" s="83"/>
      <c r="C125" s="83"/>
      <c r="D125" s="83"/>
      <c r="E125" s="82" t="s">
        <v>61</v>
      </c>
      <c r="F125" s="80" t="s">
        <v>111</v>
      </c>
      <c r="G125" s="81" t="s">
        <v>112</v>
      </c>
      <c r="H125" s="80" t="s">
        <v>113</v>
      </c>
      <c r="I125" s="82" t="s">
        <v>36</v>
      </c>
      <c r="J125" s="82" t="s">
        <v>85</v>
      </c>
      <c r="K125">
        <v>5</v>
      </c>
      <c r="L125" s="16" t="s">
        <v>17</v>
      </c>
      <c r="M125" s="46" t="str">
        <f>IF(L125&lt;&gt;"",VLOOKUP(L125,Keuzemogelijkheden!$A$2:$E$7,2,FALSE),"")</f>
        <v>Maak een keuze in de kolom 'Antwoord fase'</v>
      </c>
      <c r="N125" s="46" t="str">
        <f>IF(L125&lt;&gt;"",VLOOKUP(L125,Keuzemogelijkheden!$A$2:$E$7,3,FALSE),"")</f>
        <v>Maak een keuze in de kolom 'Antwoord fase'</v>
      </c>
      <c r="O125" s="46" t="str">
        <f>IF(L125&lt;&gt;"",VLOOKUP(L125,Keuzemogelijkheden!$A$2:$E$7,4,FALSE),"")</f>
        <v>Maak een keuze in de kolom 'Antwoord fase'</v>
      </c>
      <c r="P125" s="47" t="str">
        <f>IF(L125=Keuzemogelijkheden!$A$2,$K125*Keuzemogelijkheden!$E$2,IF(L125=Keuzemogelijkheden!$A$3,$K125*Keuzemogelijkheden!$E$3,IF(L125=Keuzemogelijkheden!$A$4,$K125*Keuzemogelijkheden!$E$4,IF(L125=Keuzemogelijkheden!$A$5,$K125*Keuzemogelijkheden!$E$5,IF(L125=Keuzemogelijkheden!$A$6,$K125*Keuzemogelijkheden!$E$6,"0")))))</f>
        <v>0</v>
      </c>
    </row>
    <row r="126" spans="1:16" ht="15" x14ac:dyDescent="0.25">
      <c r="A126" s="70"/>
      <c r="B126" s="83"/>
      <c r="C126" s="82" t="s">
        <v>63</v>
      </c>
      <c r="D126" s="80" t="s">
        <v>101</v>
      </c>
      <c r="E126" s="84"/>
      <c r="F126" s="84"/>
      <c r="G126" s="85"/>
      <c r="H126" s="84"/>
      <c r="I126" s="84"/>
      <c r="J126" s="84"/>
      <c r="K126" s="70"/>
      <c r="L126" s="43"/>
      <c r="M126" s="44"/>
      <c r="N126" s="44"/>
      <c r="O126" s="44"/>
      <c r="P126" s="45"/>
    </row>
    <row r="127" spans="1:16" ht="45" x14ac:dyDescent="0.25">
      <c r="A127" s="70"/>
      <c r="B127" s="83"/>
      <c r="C127" s="82"/>
      <c r="D127" s="80"/>
      <c r="E127" s="84" t="s">
        <v>102</v>
      </c>
      <c r="F127" s="84" t="s">
        <v>103</v>
      </c>
      <c r="G127" s="85" t="s">
        <v>104</v>
      </c>
      <c r="H127" s="84" t="s">
        <v>105</v>
      </c>
      <c r="I127" s="84" t="s">
        <v>16</v>
      </c>
      <c r="J127" s="84" t="s">
        <v>85</v>
      </c>
      <c r="K127" s="94">
        <v>5</v>
      </c>
      <c r="L127" s="16" t="s">
        <v>17</v>
      </c>
      <c r="M127" s="46" t="str">
        <f>IF(L127&lt;&gt;"",VLOOKUP(L127,Keuzemogelijkheden!$A$2:$E$7,2,FALSE),"")</f>
        <v>Maak een keuze in de kolom 'Antwoord fase'</v>
      </c>
      <c r="N127" s="46" t="str">
        <f>IF(L127&lt;&gt;"",VLOOKUP(L127,Keuzemogelijkheden!$A$2:$E$7,3,FALSE),"")</f>
        <v>Maak een keuze in de kolom 'Antwoord fase'</v>
      </c>
      <c r="O127" s="46" t="str">
        <f>IF(L127&lt;&gt;"",VLOOKUP(L127,Keuzemogelijkheden!$A$2:$E$7,4,FALSE),"")</f>
        <v>Maak een keuze in de kolom 'Antwoord fase'</v>
      </c>
      <c r="P127" s="47" t="str">
        <f>IF(L127=Keuzemogelijkheden!$A$2,$K127*Keuzemogelijkheden!$E$2,IF(L127=Keuzemogelijkheden!$A$3,$K127*Keuzemogelijkheden!$E$3,IF(L127=Keuzemogelijkheden!$A$4,$K127*Keuzemogelijkheden!$E$4,IF(L127=Keuzemogelijkheden!$A$5,$K127*Keuzemogelijkheden!$E$5,IF(L127=Keuzemogelijkheden!$A$6,$K127*Keuzemogelijkheden!$E$6,"0")))))</f>
        <v>0</v>
      </c>
    </row>
    <row r="128" spans="1:16" ht="15" x14ac:dyDescent="0.25">
      <c r="A128" s="70"/>
      <c r="B128" s="83"/>
      <c r="C128" s="82" t="s">
        <v>59</v>
      </c>
      <c r="D128" s="80" t="s">
        <v>67</v>
      </c>
      <c r="E128" s="84"/>
      <c r="F128" s="84"/>
      <c r="G128" s="85"/>
      <c r="H128" s="84"/>
      <c r="I128" s="84"/>
      <c r="J128" s="84"/>
      <c r="K128" s="94"/>
      <c r="L128" s="43"/>
      <c r="M128" s="44"/>
      <c r="N128" s="44"/>
      <c r="O128" s="44"/>
      <c r="P128" s="45"/>
    </row>
    <row r="129" spans="1:16" ht="45" x14ac:dyDescent="0.25">
      <c r="A129" s="70"/>
      <c r="B129" s="83"/>
      <c r="C129" s="82"/>
      <c r="D129" s="80"/>
      <c r="E129" s="84" t="s">
        <v>53</v>
      </c>
      <c r="F129" s="84" t="s">
        <v>87</v>
      </c>
      <c r="G129" s="85" t="s">
        <v>114</v>
      </c>
      <c r="H129" s="84" t="s">
        <v>88</v>
      </c>
      <c r="I129" s="84" t="s">
        <v>16</v>
      </c>
      <c r="J129" s="84" t="s">
        <v>85</v>
      </c>
      <c r="K129" s="94">
        <v>2</v>
      </c>
      <c r="L129" s="16" t="s">
        <v>17</v>
      </c>
      <c r="M129" s="46" t="str">
        <f>IF(L129&lt;&gt;"",VLOOKUP(L129,Keuzemogelijkheden!$A$2:$E$7,2,FALSE),"")</f>
        <v>Maak een keuze in de kolom 'Antwoord fase'</v>
      </c>
      <c r="N129" s="46" t="str">
        <f>IF(L129&lt;&gt;"",VLOOKUP(L129,Keuzemogelijkheden!$A$2:$E$7,3,FALSE),"")</f>
        <v>Maak een keuze in de kolom 'Antwoord fase'</v>
      </c>
      <c r="O129" s="46" t="str">
        <f>IF(L129&lt;&gt;"",VLOOKUP(L129,Keuzemogelijkheden!$A$2:$E$7,4,FALSE),"")</f>
        <v>Maak een keuze in de kolom 'Antwoord fase'</v>
      </c>
      <c r="P129" s="47" t="str">
        <f>IF(L129=Keuzemogelijkheden!$A$2,$K129*Keuzemogelijkheden!$E$2,IF(L129=Keuzemogelijkheden!$A$3,$K129*Keuzemogelijkheden!$E$3,IF(L129=Keuzemogelijkheden!$A$4,$K129*Keuzemogelijkheden!$E$4,IF(L129=Keuzemogelijkheden!$A$5,$K129*Keuzemogelijkheden!$E$5,IF(L129=Keuzemogelijkheden!$A$6,$K129*Keuzemogelijkheden!$E$6,"0")))))</f>
        <v>0</v>
      </c>
    </row>
    <row r="130" spans="1:16" ht="15" x14ac:dyDescent="0.25">
      <c r="A130" s="70" t="s">
        <v>55</v>
      </c>
      <c r="B130" s="83" t="s">
        <v>20</v>
      </c>
      <c r="C130" s="82"/>
      <c r="D130" s="80"/>
      <c r="E130" s="84"/>
      <c r="F130" s="84"/>
      <c r="G130" s="85"/>
      <c r="H130" s="84"/>
      <c r="I130" s="84"/>
      <c r="J130" s="84"/>
      <c r="K130" s="94"/>
      <c r="L130" s="43"/>
      <c r="M130" s="44"/>
      <c r="N130" s="44"/>
      <c r="O130" s="44"/>
      <c r="P130" s="45"/>
    </row>
    <row r="131" spans="1:16" ht="15" x14ac:dyDescent="0.25">
      <c r="A131" s="70"/>
      <c r="B131" s="83"/>
      <c r="C131" s="82" t="s">
        <v>52</v>
      </c>
      <c r="D131" s="80" t="s">
        <v>21</v>
      </c>
      <c r="E131" s="84"/>
      <c r="F131" s="84"/>
      <c r="G131" s="85"/>
      <c r="H131" s="84"/>
      <c r="I131" s="84"/>
      <c r="J131" s="84"/>
      <c r="K131" s="94"/>
      <c r="L131" s="43"/>
      <c r="M131" s="44"/>
      <c r="N131" s="44"/>
      <c r="O131" s="44"/>
      <c r="P131" s="45"/>
    </row>
    <row r="132" spans="1:16" ht="45" x14ac:dyDescent="0.25">
      <c r="A132" s="70"/>
      <c r="B132" s="83"/>
      <c r="C132" s="82"/>
      <c r="D132" s="80"/>
      <c r="E132" s="84" t="s">
        <v>53</v>
      </c>
      <c r="F132" s="84" t="s">
        <v>395</v>
      </c>
      <c r="G132" s="85" t="s">
        <v>396</v>
      </c>
      <c r="H132" s="84" t="s">
        <v>397</v>
      </c>
      <c r="I132" s="84" t="s">
        <v>16</v>
      </c>
      <c r="J132" s="84" t="s">
        <v>86</v>
      </c>
      <c r="K132" s="94">
        <v>2</v>
      </c>
      <c r="L132" s="16" t="s">
        <v>17</v>
      </c>
      <c r="M132" s="46" t="str">
        <f>IF(L132&lt;&gt;"",VLOOKUP(L132,Keuzemogelijkheden!$A$2:$E$7,2,FALSE),"")</f>
        <v>Maak een keuze in de kolom 'Antwoord fase'</v>
      </c>
      <c r="N132" s="46" t="str">
        <f>IF(L132&lt;&gt;"",VLOOKUP(L132,Keuzemogelijkheden!$A$2:$E$7,3,FALSE),"")</f>
        <v>Maak een keuze in de kolom 'Antwoord fase'</v>
      </c>
      <c r="O132" s="46" t="str">
        <f>IF(L132&lt;&gt;"",VLOOKUP(L132,Keuzemogelijkheden!$A$2:$E$7,4,FALSE),"")</f>
        <v>Maak een keuze in de kolom 'Antwoord fase'</v>
      </c>
      <c r="P132" s="47" t="str">
        <f>IF(L132=Keuzemogelijkheden!$A$2,$K132*Keuzemogelijkheden!$E$2,IF(L132=Keuzemogelijkheden!$A$3,$K132*Keuzemogelijkheden!$E$3,IF(L132=Keuzemogelijkheden!$A$4,$K132*Keuzemogelijkheden!$E$4,IF(L132=Keuzemogelijkheden!$A$5,$K132*Keuzemogelijkheden!$E$5,IF(L132=Keuzemogelijkheden!$A$6,$K132*Keuzemogelijkheden!$E$6,"0")))))</f>
        <v>0</v>
      </c>
    </row>
    <row r="133" spans="1:16" ht="45" x14ac:dyDescent="0.25">
      <c r="A133" s="70"/>
      <c r="B133" s="83"/>
      <c r="C133" s="82"/>
      <c r="D133" s="80"/>
      <c r="E133" s="84" t="s">
        <v>55</v>
      </c>
      <c r="F133" s="84" t="s">
        <v>89</v>
      </c>
      <c r="G133" s="85" t="s">
        <v>107</v>
      </c>
      <c r="H133" s="84" t="s">
        <v>90</v>
      </c>
      <c r="I133" s="84" t="s">
        <v>36</v>
      </c>
      <c r="J133" s="84" t="s">
        <v>85</v>
      </c>
      <c r="K133" s="94">
        <v>5</v>
      </c>
      <c r="L133" s="16" t="s">
        <v>17</v>
      </c>
      <c r="M133" s="46" t="str">
        <f>IF(L133&lt;&gt;"",VLOOKUP(L133,Keuzemogelijkheden!$A$2:$E$7,2,FALSE),"")</f>
        <v>Maak een keuze in de kolom 'Antwoord fase'</v>
      </c>
      <c r="N133" s="46" t="str">
        <f>IF(L133&lt;&gt;"",VLOOKUP(L133,Keuzemogelijkheden!$A$2:$E$7,3,FALSE),"")</f>
        <v>Maak een keuze in de kolom 'Antwoord fase'</v>
      </c>
      <c r="O133" s="46" t="str">
        <f>IF(L133&lt;&gt;"",VLOOKUP(L133,Keuzemogelijkheden!$A$2:$E$7,4,FALSE),"")</f>
        <v>Maak een keuze in de kolom 'Antwoord fase'</v>
      </c>
      <c r="P133" s="47" t="str">
        <f>IF(L133=Keuzemogelijkheden!$A$2,$K133*Keuzemogelijkheden!$E$2,IF(L133=Keuzemogelijkheden!$A$3,$K133*Keuzemogelijkheden!$E$3,IF(L133=Keuzemogelijkheden!$A$4,$K133*Keuzemogelijkheden!$E$4,IF(L133=Keuzemogelijkheden!$A$5,$K133*Keuzemogelijkheden!$E$5,IF(L133=Keuzemogelijkheden!$A$6,$K133*Keuzemogelijkheden!$E$6,"0")))))</f>
        <v>0</v>
      </c>
    </row>
    <row r="134" spans="1:16" ht="15" x14ac:dyDescent="0.25">
      <c r="A134" s="70" t="s">
        <v>57</v>
      </c>
      <c r="B134" s="83" t="s">
        <v>68</v>
      </c>
      <c r="C134" s="82"/>
      <c r="D134" s="80"/>
      <c r="E134" s="84"/>
      <c r="F134" s="84"/>
      <c r="G134" s="85"/>
      <c r="H134" s="84"/>
      <c r="I134" s="84"/>
      <c r="J134" s="84"/>
      <c r="K134" s="94"/>
      <c r="L134" s="43"/>
      <c r="M134" s="44"/>
      <c r="N134" s="44"/>
      <c r="O134" s="44"/>
      <c r="P134" s="45"/>
    </row>
    <row r="135" spans="1:16" ht="15" x14ac:dyDescent="0.25">
      <c r="A135" s="70"/>
      <c r="B135" s="83"/>
      <c r="C135" s="82" t="s">
        <v>63</v>
      </c>
      <c r="D135" s="80" t="s">
        <v>69</v>
      </c>
      <c r="E135" s="84"/>
      <c r="F135" s="84"/>
      <c r="G135" s="85"/>
      <c r="H135" s="84"/>
      <c r="I135" s="84"/>
      <c r="J135" s="84"/>
      <c r="K135" s="94"/>
      <c r="L135" s="43"/>
      <c r="M135" s="44"/>
      <c r="N135" s="44"/>
      <c r="O135" s="44"/>
      <c r="P135" s="45"/>
    </row>
    <row r="136" spans="1:16" ht="25.5" x14ac:dyDescent="0.25">
      <c r="A136" s="70"/>
      <c r="B136" s="83"/>
      <c r="C136" s="82"/>
      <c r="D136" s="80"/>
      <c r="E136" s="84" t="s">
        <v>53</v>
      </c>
      <c r="F136" s="84" t="s">
        <v>398</v>
      </c>
      <c r="G136" s="85" t="s">
        <v>399</v>
      </c>
      <c r="H136" s="84" t="s">
        <v>400</v>
      </c>
      <c r="I136" s="84" t="s">
        <v>16</v>
      </c>
      <c r="J136" s="84" t="s">
        <v>86</v>
      </c>
      <c r="K136" s="94">
        <v>5</v>
      </c>
      <c r="L136" s="16" t="s">
        <v>17</v>
      </c>
      <c r="M136" s="46" t="str">
        <f>IF(L136&lt;&gt;"",VLOOKUP(L136,Keuzemogelijkheden!$A$2:$E$7,2,FALSE),"")</f>
        <v>Maak een keuze in de kolom 'Antwoord fase'</v>
      </c>
      <c r="N136" s="46" t="str">
        <f>IF(L136&lt;&gt;"",VLOOKUP(L136,Keuzemogelijkheden!$A$2:$E$7,3,FALSE),"")</f>
        <v>Maak een keuze in de kolom 'Antwoord fase'</v>
      </c>
      <c r="O136" s="46" t="str">
        <f>IF(L136&lt;&gt;"",VLOOKUP(L136,Keuzemogelijkheden!$A$2:$E$7,4,FALSE),"")</f>
        <v>Maak een keuze in de kolom 'Antwoord fase'</v>
      </c>
      <c r="P136" s="47" t="str">
        <f>IF(L136=Keuzemogelijkheden!$A$2,$K136*Keuzemogelijkheden!$E$2,IF(L136=Keuzemogelijkheden!$A$3,$K136*Keuzemogelijkheden!$E$3,IF(L136=Keuzemogelijkheden!$A$4,$K136*Keuzemogelijkheden!$E$4,IF(L136=Keuzemogelijkheden!$A$5,$K136*Keuzemogelijkheden!$E$5,IF(L136=Keuzemogelijkheden!$A$6,$K136*Keuzemogelijkheden!$E$6,"0")))))</f>
        <v>0</v>
      </c>
    </row>
    <row r="137" spans="1:16" ht="30" x14ac:dyDescent="0.25">
      <c r="A137" s="70"/>
      <c r="B137" s="83"/>
      <c r="C137" s="82"/>
      <c r="D137" s="80"/>
      <c r="E137" s="84" t="s">
        <v>60</v>
      </c>
      <c r="F137" s="84" t="s">
        <v>91</v>
      </c>
      <c r="G137" s="85" t="s">
        <v>79</v>
      </c>
      <c r="H137" s="84" t="s">
        <v>92</v>
      </c>
      <c r="I137" s="84" t="s">
        <v>16</v>
      </c>
      <c r="J137" s="84" t="s">
        <v>85</v>
      </c>
      <c r="K137" s="94">
        <v>2</v>
      </c>
      <c r="L137" s="16" t="s">
        <v>17</v>
      </c>
      <c r="M137" s="46" t="str">
        <f>IF(L137&lt;&gt;"",VLOOKUP(L137,Keuzemogelijkheden!$A$2:$E$7,2,FALSE),"")</f>
        <v>Maak een keuze in de kolom 'Antwoord fase'</v>
      </c>
      <c r="N137" s="46" t="str">
        <f>IF(L137&lt;&gt;"",VLOOKUP(L137,Keuzemogelijkheden!$A$2:$E$7,3,FALSE),"")</f>
        <v>Maak een keuze in de kolom 'Antwoord fase'</v>
      </c>
      <c r="O137" s="46" t="str">
        <f>IF(L137&lt;&gt;"",VLOOKUP(L137,Keuzemogelijkheden!$A$2:$E$7,4,FALSE),"")</f>
        <v>Maak een keuze in de kolom 'Antwoord fase'</v>
      </c>
      <c r="P137" s="47" t="str">
        <f>IF(L137=Keuzemogelijkheden!$A$2,$K137*Keuzemogelijkheden!$E$2,IF(L137=Keuzemogelijkheden!$A$3,$K137*Keuzemogelijkheden!$E$3,IF(L137=Keuzemogelijkheden!$A$4,$K137*Keuzemogelijkheden!$E$4,IF(L137=Keuzemogelijkheden!$A$5,$K137*Keuzemogelijkheden!$E$5,IF(L137=Keuzemogelijkheden!$A$6,$K137*Keuzemogelijkheden!$E$6,"0")))))</f>
        <v>0</v>
      </c>
    </row>
    <row r="138" spans="1:16" ht="30" x14ac:dyDescent="0.25">
      <c r="A138" s="70"/>
      <c r="B138" s="83"/>
      <c r="C138" s="82"/>
      <c r="D138" s="80"/>
      <c r="E138" s="84" t="s">
        <v>63</v>
      </c>
      <c r="F138" s="84" t="s">
        <v>93</v>
      </c>
      <c r="G138" s="85" t="s">
        <v>81</v>
      </c>
      <c r="H138" s="84" t="s">
        <v>94</v>
      </c>
      <c r="I138" s="84" t="s">
        <v>16</v>
      </c>
      <c r="J138" s="84" t="s">
        <v>56</v>
      </c>
      <c r="K138" s="94">
        <v>5</v>
      </c>
      <c r="L138" s="16" t="s">
        <v>17</v>
      </c>
      <c r="M138" s="46" t="str">
        <f>IF(L138&lt;&gt;"",VLOOKUP(L138,Keuzemogelijkheden!$A$2:$E$7,2,FALSE),"")</f>
        <v>Maak een keuze in de kolom 'Antwoord fase'</v>
      </c>
      <c r="N138" s="46" t="str">
        <f>IF(L138&lt;&gt;"",VLOOKUP(L138,Keuzemogelijkheden!$A$2:$E$7,3,FALSE),"")</f>
        <v>Maak een keuze in de kolom 'Antwoord fase'</v>
      </c>
      <c r="O138" s="46" t="str">
        <f>IF(L138&lt;&gt;"",VLOOKUP(L138,Keuzemogelijkheden!$A$2:$E$7,4,FALSE),"")</f>
        <v>Maak een keuze in de kolom 'Antwoord fase'</v>
      </c>
      <c r="P138" s="47" t="str">
        <f>IF(L138=Keuzemogelijkheden!$A$2,$K138*Keuzemogelijkheden!$E$2,IF(L138=Keuzemogelijkheden!$A$3,$K138*Keuzemogelijkheden!$E$3,IF(L138=Keuzemogelijkheden!$A$4,$K138*Keuzemogelijkheden!$E$4,IF(L138=Keuzemogelijkheden!$A$5,$K138*Keuzemogelijkheden!$E$5,IF(L138=Keuzemogelijkheden!$A$6,$K138*Keuzemogelijkheden!$E$6,"0")))))</f>
        <v>0</v>
      </c>
    </row>
    <row r="139" spans="1:16" ht="15" x14ac:dyDescent="0.25">
      <c r="A139" s="70" t="s">
        <v>64</v>
      </c>
      <c r="B139" s="83" t="s">
        <v>65</v>
      </c>
      <c r="C139" s="82"/>
      <c r="D139" s="80"/>
      <c r="E139" s="84"/>
      <c r="F139" s="84"/>
      <c r="G139" s="85"/>
      <c r="H139" s="84"/>
      <c r="I139" s="84"/>
      <c r="J139" s="84"/>
      <c r="K139" s="94"/>
      <c r="L139" s="43"/>
      <c r="M139" s="44"/>
      <c r="N139" s="44"/>
      <c r="O139" s="44"/>
      <c r="P139" s="45"/>
    </row>
    <row r="140" spans="1:16" ht="15" x14ac:dyDescent="0.25">
      <c r="A140" s="70"/>
      <c r="B140" s="83"/>
      <c r="C140" s="82" t="s">
        <v>70</v>
      </c>
      <c r="D140" s="80" t="s">
        <v>71</v>
      </c>
      <c r="E140" s="84"/>
      <c r="F140" s="84"/>
      <c r="G140" s="85"/>
      <c r="H140" s="84"/>
      <c r="I140" s="84"/>
      <c r="J140" s="84"/>
      <c r="K140" s="94"/>
      <c r="L140" s="43"/>
      <c r="M140" s="44"/>
      <c r="N140" s="44"/>
      <c r="O140" s="44"/>
      <c r="P140" s="45"/>
    </row>
    <row r="141" spans="1:16" ht="30" x14ac:dyDescent="0.25">
      <c r="A141" s="70"/>
      <c r="B141" s="83"/>
      <c r="C141" s="82"/>
      <c r="D141" s="80"/>
      <c r="E141" s="84" t="s">
        <v>53</v>
      </c>
      <c r="F141" s="84" t="s">
        <v>95</v>
      </c>
      <c r="G141" s="85" t="s">
        <v>108</v>
      </c>
      <c r="H141" s="84" t="s">
        <v>109</v>
      </c>
      <c r="I141" s="84" t="s">
        <v>16</v>
      </c>
      <c r="J141" s="84" t="s">
        <v>86</v>
      </c>
      <c r="K141" s="94">
        <v>2</v>
      </c>
      <c r="L141" s="16" t="s">
        <v>17</v>
      </c>
      <c r="M141" s="46" t="str">
        <f>IF(L141&lt;&gt;"",VLOOKUP(L141,Keuzemogelijkheden!$A$2:$E$7,2,FALSE),"")</f>
        <v>Maak een keuze in de kolom 'Antwoord fase'</v>
      </c>
      <c r="N141" s="46" t="str">
        <f>IF(L141&lt;&gt;"",VLOOKUP(L141,Keuzemogelijkheden!$A$2:$E$7,3,FALSE),"")</f>
        <v>Maak een keuze in de kolom 'Antwoord fase'</v>
      </c>
      <c r="O141" s="46" t="str">
        <f>IF(L141&lt;&gt;"",VLOOKUP(L141,Keuzemogelijkheden!$A$2:$E$7,4,FALSE),"")</f>
        <v>Maak een keuze in de kolom 'Antwoord fase'</v>
      </c>
      <c r="P141" s="47" t="str">
        <f>IF(L141=Keuzemogelijkheden!$A$2,$K141*Keuzemogelijkheden!$E$2,IF(L141=Keuzemogelijkheden!$A$3,$K141*Keuzemogelijkheden!$E$3,IF(L141=Keuzemogelijkheden!$A$4,$K141*Keuzemogelijkheden!$E$4,IF(L141=Keuzemogelijkheden!$A$5,$K141*Keuzemogelijkheden!$E$5,IF(L141=Keuzemogelijkheden!$A$6,$K141*Keuzemogelijkheden!$E$6,"0")))))</f>
        <v>0</v>
      </c>
    </row>
    <row r="142" spans="1:16" ht="15" x14ac:dyDescent="0.25">
      <c r="A142" s="70"/>
      <c r="B142" s="83"/>
      <c r="C142" s="82" t="s">
        <v>401</v>
      </c>
      <c r="D142" s="80" t="s">
        <v>402</v>
      </c>
      <c r="E142" s="84"/>
      <c r="F142" s="84"/>
      <c r="G142" s="85"/>
      <c r="H142" s="84"/>
      <c r="I142" s="84"/>
      <c r="J142" s="84"/>
      <c r="K142" s="94"/>
      <c r="L142" s="43"/>
      <c r="M142" s="44"/>
      <c r="N142" s="44"/>
      <c r="O142" s="44"/>
      <c r="P142" s="45"/>
    </row>
    <row r="143" spans="1:16" ht="25.5" x14ac:dyDescent="0.25">
      <c r="A143" s="70"/>
      <c r="B143" s="83"/>
      <c r="C143" s="82"/>
      <c r="D143" s="80"/>
      <c r="E143" s="84" t="s">
        <v>57</v>
      </c>
      <c r="F143" s="84" t="s">
        <v>403</v>
      </c>
      <c r="G143" s="85" t="s">
        <v>404</v>
      </c>
      <c r="H143" s="84" t="s">
        <v>405</v>
      </c>
      <c r="I143" s="84" t="s">
        <v>16</v>
      </c>
      <c r="J143" s="84" t="s">
        <v>85</v>
      </c>
      <c r="K143" s="94">
        <v>2</v>
      </c>
      <c r="L143" s="16" t="s">
        <v>17</v>
      </c>
      <c r="M143" s="46" t="str">
        <f>IF(L143&lt;&gt;"",VLOOKUP(L143,Keuzemogelijkheden!$A$2:$E$7,2,FALSE),"")</f>
        <v>Maak een keuze in de kolom 'Antwoord fase'</v>
      </c>
      <c r="N143" s="46" t="str">
        <f>IF(L143&lt;&gt;"",VLOOKUP(L143,Keuzemogelijkheden!$A$2:$E$7,3,FALSE),"")</f>
        <v>Maak een keuze in de kolom 'Antwoord fase'</v>
      </c>
      <c r="O143" s="46" t="str">
        <f>IF(L143&lt;&gt;"",VLOOKUP(L143,Keuzemogelijkheden!$A$2:$E$7,4,FALSE),"")</f>
        <v>Maak een keuze in de kolom 'Antwoord fase'</v>
      </c>
      <c r="P143" s="47" t="str">
        <f>IF(L143=Keuzemogelijkheden!$A$2,$K143*Keuzemogelijkheden!$E$2,IF(L143=Keuzemogelijkheden!$A$3,$K143*Keuzemogelijkheden!$E$3,IF(L143=Keuzemogelijkheden!$A$4,$K143*Keuzemogelijkheden!$E$4,IF(L143=Keuzemogelijkheden!$A$5,$K143*Keuzemogelijkheden!$E$5,IF(L143=Keuzemogelijkheden!$A$6,$K143*Keuzemogelijkheden!$E$6,"0")))))</f>
        <v>0</v>
      </c>
    </row>
    <row r="144" spans="1:16" ht="15" x14ac:dyDescent="0.25">
      <c r="A144" s="70" t="s">
        <v>58</v>
      </c>
      <c r="B144" s="83" t="s">
        <v>22</v>
      </c>
      <c r="C144" s="82"/>
      <c r="D144" s="80"/>
      <c r="E144" s="84"/>
      <c r="F144" s="84"/>
      <c r="G144" s="85"/>
      <c r="H144" s="84"/>
      <c r="I144" s="84"/>
      <c r="J144" s="84"/>
      <c r="K144" s="94"/>
      <c r="L144" s="43"/>
      <c r="M144" s="44"/>
      <c r="N144" s="44"/>
      <c r="O144" s="44"/>
      <c r="P144" s="45"/>
    </row>
    <row r="145" spans="1:16" ht="15" x14ac:dyDescent="0.25">
      <c r="A145" s="70"/>
      <c r="B145" s="83"/>
      <c r="C145" s="82" t="s">
        <v>58</v>
      </c>
      <c r="D145" s="80" t="s">
        <v>72</v>
      </c>
      <c r="E145" s="84"/>
      <c r="F145" s="84"/>
      <c r="G145" s="85"/>
      <c r="H145" s="84"/>
      <c r="I145" s="84"/>
      <c r="J145" s="84"/>
      <c r="K145" s="94"/>
      <c r="L145" s="43"/>
      <c r="M145" s="44"/>
      <c r="N145" s="44"/>
      <c r="O145" s="44"/>
      <c r="P145" s="45"/>
    </row>
    <row r="146" spans="1:16" ht="30" x14ac:dyDescent="0.25">
      <c r="A146" s="70"/>
      <c r="B146" s="83"/>
      <c r="C146" s="82"/>
      <c r="D146" s="80"/>
      <c r="E146" s="84" t="s">
        <v>63</v>
      </c>
      <c r="F146" s="84" t="s">
        <v>96</v>
      </c>
      <c r="G146" s="85" t="s">
        <v>82</v>
      </c>
      <c r="H146" s="84" t="s">
        <v>97</v>
      </c>
      <c r="I146" s="84" t="s">
        <v>16</v>
      </c>
      <c r="J146" s="84" t="s">
        <v>86</v>
      </c>
      <c r="K146" s="94">
        <v>5</v>
      </c>
      <c r="L146" s="16" t="s">
        <v>17</v>
      </c>
      <c r="M146" s="46" t="str">
        <f>IF(L146&lt;&gt;"",VLOOKUP(L146,Keuzemogelijkheden!$A$2:$E$7,2,FALSE),"")</f>
        <v>Maak een keuze in de kolom 'Antwoord fase'</v>
      </c>
      <c r="N146" s="46" t="str">
        <f>IF(L146&lt;&gt;"",VLOOKUP(L146,Keuzemogelijkheden!$A$2:$E$7,3,FALSE),"")</f>
        <v>Maak een keuze in de kolom 'Antwoord fase'</v>
      </c>
      <c r="O146" s="46" t="str">
        <f>IF(L146&lt;&gt;"",VLOOKUP(L146,Keuzemogelijkheden!$A$2:$E$7,4,FALSE),"")</f>
        <v>Maak een keuze in de kolom 'Antwoord fase'</v>
      </c>
      <c r="P146" s="47" t="str">
        <f>IF(L146=Keuzemogelijkheden!$A$2,$K146*Keuzemogelijkheden!$E$2,IF(L146=Keuzemogelijkheden!$A$3,$K146*Keuzemogelijkheden!$E$3,IF(L146=Keuzemogelijkheden!$A$4,$K146*Keuzemogelijkheden!$E$4,IF(L146=Keuzemogelijkheden!$A$5,$K146*Keuzemogelijkheden!$E$5,IF(L146=Keuzemogelijkheden!$A$6,$K146*Keuzemogelijkheden!$E$6,"0")))))</f>
        <v>0</v>
      </c>
    </row>
    <row r="147" spans="1:16" ht="15" x14ac:dyDescent="0.25">
      <c r="A147" s="70" t="s">
        <v>61</v>
      </c>
      <c r="B147" s="83" t="s">
        <v>73</v>
      </c>
      <c r="C147" s="82"/>
      <c r="D147" s="80"/>
      <c r="E147" s="84"/>
      <c r="F147" s="84"/>
      <c r="G147" s="85"/>
      <c r="H147" s="84"/>
      <c r="I147" s="84"/>
      <c r="J147" s="84"/>
      <c r="K147" s="94"/>
      <c r="L147" s="43"/>
      <c r="M147" s="44"/>
      <c r="N147" s="44"/>
      <c r="O147" s="44"/>
      <c r="P147" s="45"/>
    </row>
    <row r="148" spans="1:16" ht="15" x14ac:dyDescent="0.25">
      <c r="A148" s="70"/>
      <c r="B148" s="83"/>
      <c r="C148" s="82" t="s">
        <v>63</v>
      </c>
      <c r="D148" s="80" t="s">
        <v>74</v>
      </c>
      <c r="E148" s="84"/>
      <c r="F148" s="84"/>
      <c r="G148" s="85"/>
      <c r="H148" s="84"/>
      <c r="I148" s="84"/>
      <c r="J148" s="84"/>
      <c r="K148" s="94"/>
      <c r="L148" s="43"/>
      <c r="M148" s="44"/>
      <c r="N148" s="44"/>
      <c r="O148" s="44"/>
      <c r="P148" s="45"/>
    </row>
    <row r="149" spans="1:16" ht="45" x14ac:dyDescent="0.25">
      <c r="A149" s="70"/>
      <c r="B149" s="83"/>
      <c r="C149" s="82"/>
      <c r="D149" s="80"/>
      <c r="E149" s="84" t="s">
        <v>54</v>
      </c>
      <c r="F149" s="84" t="s">
        <v>98</v>
      </c>
      <c r="G149" s="85" t="s">
        <v>78</v>
      </c>
      <c r="H149" s="84" t="s">
        <v>99</v>
      </c>
      <c r="I149" s="84" t="s">
        <v>16</v>
      </c>
      <c r="J149" s="84" t="s">
        <v>85</v>
      </c>
      <c r="K149" s="94">
        <v>1</v>
      </c>
      <c r="L149" s="16" t="s">
        <v>17</v>
      </c>
      <c r="M149" s="46" t="str">
        <f>IF(L149&lt;&gt;"",VLOOKUP(L149,Keuzemogelijkheden!$A$2:$E$7,2,FALSE),"")</f>
        <v>Maak een keuze in de kolom 'Antwoord fase'</v>
      </c>
      <c r="N149" s="46" t="str">
        <f>IF(L149&lt;&gt;"",VLOOKUP(L149,Keuzemogelijkheden!$A$2:$E$7,3,FALSE),"")</f>
        <v>Maak een keuze in de kolom 'Antwoord fase'</v>
      </c>
      <c r="O149" s="46" t="str">
        <f>IF(L149&lt;&gt;"",VLOOKUP(L149,Keuzemogelijkheden!$A$2:$E$7,4,FALSE),"")</f>
        <v>Maak een keuze in de kolom 'Antwoord fase'</v>
      </c>
      <c r="P149" s="47" t="str">
        <f>IF(L149=Keuzemogelijkheden!$A$2,$K149*Keuzemogelijkheden!$E$2,IF(L149=Keuzemogelijkheden!$A$3,$K149*Keuzemogelijkheden!$E$3,IF(L149=Keuzemogelijkheden!$A$4,$K149*Keuzemogelijkheden!$E$4,IF(L149=Keuzemogelijkheden!$A$5,$K149*Keuzemogelijkheden!$E$5,IF(L149=Keuzemogelijkheden!$A$6,$K149*Keuzemogelijkheden!$E$6,"0")))))</f>
        <v>0</v>
      </c>
    </row>
    <row r="150" spans="1:16" ht="30" x14ac:dyDescent="0.25">
      <c r="A150" s="70"/>
      <c r="B150" s="83"/>
      <c r="C150" s="82"/>
      <c r="D150" s="80"/>
      <c r="E150" s="84" t="s">
        <v>62</v>
      </c>
      <c r="F150" s="84" t="s">
        <v>406</v>
      </c>
      <c r="G150" s="85" t="s">
        <v>407</v>
      </c>
      <c r="H150" s="84" t="s">
        <v>408</v>
      </c>
      <c r="I150" s="84" t="s">
        <v>16</v>
      </c>
      <c r="J150" s="84" t="s">
        <v>409</v>
      </c>
      <c r="K150" s="94">
        <v>5</v>
      </c>
      <c r="L150" s="16" t="s">
        <v>17</v>
      </c>
      <c r="M150" s="46" t="str">
        <f>IF(L150&lt;&gt;"",VLOOKUP(L150,Keuzemogelijkheden!$A$2:$E$7,2,FALSE),"")</f>
        <v>Maak een keuze in de kolom 'Antwoord fase'</v>
      </c>
      <c r="N150" s="46" t="str">
        <f>IF(L150&lt;&gt;"",VLOOKUP(L150,Keuzemogelijkheden!$A$2:$E$7,3,FALSE),"")</f>
        <v>Maak een keuze in de kolom 'Antwoord fase'</v>
      </c>
      <c r="O150" s="46" t="str">
        <f>IF(L150&lt;&gt;"",VLOOKUP(L150,Keuzemogelijkheden!$A$2:$E$7,4,FALSE),"")</f>
        <v>Maak een keuze in de kolom 'Antwoord fase'</v>
      </c>
      <c r="P150" s="47" t="str">
        <f>IF(L150=Keuzemogelijkheden!$A$2,$K150*Keuzemogelijkheden!$E$2,IF(L150=Keuzemogelijkheden!$A$3,$K150*Keuzemogelijkheden!$E$3,IF(L150=Keuzemogelijkheden!$A$4,$K150*Keuzemogelijkheden!$E$4,IF(L150=Keuzemogelijkheden!$A$5,$K150*Keuzemogelijkheden!$E$5,IF(L150=Keuzemogelijkheden!$A$6,$K150*Keuzemogelijkheden!$E$6,"0")))))</f>
        <v>0</v>
      </c>
    </row>
    <row r="151" spans="1:16" ht="30" x14ac:dyDescent="0.25">
      <c r="A151" s="70"/>
      <c r="B151" s="83"/>
      <c r="C151" s="82"/>
      <c r="D151" s="80"/>
      <c r="E151" s="84" t="s">
        <v>52</v>
      </c>
      <c r="F151" s="84" t="s">
        <v>410</v>
      </c>
      <c r="G151" s="85" t="s">
        <v>411</v>
      </c>
      <c r="H151" s="84" t="s">
        <v>412</v>
      </c>
      <c r="I151" s="84" t="s">
        <v>16</v>
      </c>
      <c r="J151" s="84" t="s">
        <v>409</v>
      </c>
      <c r="K151" s="94">
        <v>1</v>
      </c>
      <c r="L151" s="16" t="s">
        <v>17</v>
      </c>
      <c r="M151" s="46" t="str">
        <f>IF(L151&lt;&gt;"",VLOOKUP(L151,Keuzemogelijkheden!$A$2:$E$7,2,FALSE),"")</f>
        <v>Maak een keuze in de kolom 'Antwoord fase'</v>
      </c>
      <c r="N151" s="46" t="str">
        <f>IF(L151&lt;&gt;"",VLOOKUP(L151,Keuzemogelijkheden!$A$2:$E$7,3,FALSE),"")</f>
        <v>Maak een keuze in de kolom 'Antwoord fase'</v>
      </c>
      <c r="O151" s="46" t="str">
        <f>IF(L151&lt;&gt;"",VLOOKUP(L151,Keuzemogelijkheden!$A$2:$E$7,4,FALSE),"")</f>
        <v>Maak een keuze in de kolom 'Antwoord fase'</v>
      </c>
      <c r="P151" s="47" t="str">
        <f>IF(L151=Keuzemogelijkheden!$A$2,$K151*Keuzemogelijkheden!$E$2,IF(L151=Keuzemogelijkheden!$A$3,$K151*Keuzemogelijkheden!$E$3,IF(L151=Keuzemogelijkheden!$A$4,$K151*Keuzemogelijkheden!$E$4,IF(L151=Keuzemogelijkheden!$A$5,$K151*Keuzemogelijkheden!$E$5,IF(L151=Keuzemogelijkheden!$A$6,$K151*Keuzemogelijkheden!$E$6,"0")))))</f>
        <v>0</v>
      </c>
    </row>
    <row r="152" spans="1:16" ht="15" x14ac:dyDescent="0.25">
      <c r="A152" s="70"/>
      <c r="B152" s="83"/>
      <c r="C152" s="82" t="s">
        <v>55</v>
      </c>
      <c r="D152" s="80" t="s">
        <v>75</v>
      </c>
      <c r="E152" s="84"/>
      <c r="F152" s="84"/>
      <c r="G152" s="85"/>
      <c r="H152" s="84"/>
      <c r="I152" s="84"/>
      <c r="J152" s="84"/>
      <c r="K152" s="94"/>
      <c r="L152" s="43"/>
      <c r="M152" s="44"/>
      <c r="N152" s="44"/>
      <c r="O152" s="44"/>
      <c r="P152" s="45"/>
    </row>
    <row r="153" spans="1:16" ht="30" x14ac:dyDescent="0.25">
      <c r="A153" s="70"/>
      <c r="B153" s="83"/>
      <c r="C153" s="82"/>
      <c r="D153" s="80"/>
      <c r="E153" s="84" t="s">
        <v>62</v>
      </c>
      <c r="F153" s="84" t="s">
        <v>100</v>
      </c>
      <c r="G153" s="85" t="s">
        <v>80</v>
      </c>
      <c r="H153" s="84" t="s">
        <v>106</v>
      </c>
      <c r="I153" s="84" t="s">
        <v>16</v>
      </c>
      <c r="J153" s="84" t="s">
        <v>85</v>
      </c>
      <c r="K153" s="94">
        <v>1</v>
      </c>
      <c r="L153" s="16" t="s">
        <v>17</v>
      </c>
      <c r="M153" s="46" t="str">
        <f>IF(L153&lt;&gt;"",VLOOKUP(L153,Keuzemogelijkheden!$A$2:$E$7,2,FALSE),"")</f>
        <v>Maak een keuze in de kolom 'Antwoord fase'</v>
      </c>
      <c r="N153" s="46" t="str">
        <f>IF(L153&lt;&gt;"",VLOOKUP(L153,Keuzemogelijkheden!$A$2:$E$7,3,FALSE),"")</f>
        <v>Maak een keuze in de kolom 'Antwoord fase'</v>
      </c>
      <c r="O153" s="46" t="str">
        <f>IF(L153&lt;&gt;"",VLOOKUP(L153,Keuzemogelijkheden!$A$2:$E$7,4,FALSE),"")</f>
        <v>Maak een keuze in de kolom 'Antwoord fase'</v>
      </c>
      <c r="P153" s="47" t="str">
        <f>IF(L153=Keuzemogelijkheden!$A$2,$K153*Keuzemogelijkheden!$E$2,IF(L153=Keuzemogelijkheden!$A$3,$K153*Keuzemogelijkheden!$E$3,IF(L153=Keuzemogelijkheden!$A$4,$K153*Keuzemogelijkheden!$E$4,IF(L153=Keuzemogelijkheden!$A$5,$K153*Keuzemogelijkheden!$E$5,IF(L153=Keuzemogelijkheden!$A$6,$K153*Keuzemogelijkheden!$E$6,"0")))))</f>
        <v>0</v>
      </c>
    </row>
    <row r="154" spans="1:16" ht="15" x14ac:dyDescent="0.25">
      <c r="A154" s="70" t="s">
        <v>413</v>
      </c>
      <c r="B154" s="83" t="s">
        <v>414</v>
      </c>
      <c r="C154" s="82"/>
      <c r="D154" s="80"/>
      <c r="E154" s="84"/>
      <c r="F154" s="84"/>
      <c r="G154" s="85"/>
      <c r="H154" s="84"/>
      <c r="I154" s="84"/>
      <c r="J154" s="84"/>
      <c r="K154" s="94"/>
      <c r="L154" s="43"/>
      <c r="M154" s="44"/>
      <c r="N154" s="44"/>
      <c r="O154" s="44"/>
      <c r="P154" s="45"/>
    </row>
    <row r="155" spans="1:16" ht="15" x14ac:dyDescent="0.25">
      <c r="A155" s="70"/>
      <c r="B155" s="83"/>
      <c r="C155" s="82" t="s">
        <v>55</v>
      </c>
      <c r="D155" s="80" t="s">
        <v>415</v>
      </c>
      <c r="E155" s="84"/>
      <c r="F155" s="84"/>
      <c r="G155" s="85"/>
      <c r="H155" s="84"/>
      <c r="I155" s="84"/>
      <c r="J155" s="84"/>
      <c r="K155" s="94"/>
      <c r="L155" s="43"/>
      <c r="M155" s="44"/>
      <c r="N155" s="44"/>
      <c r="O155" s="44"/>
      <c r="P155" s="45"/>
    </row>
    <row r="156" spans="1:16" ht="25.5" x14ac:dyDescent="0.25">
      <c r="A156" s="70"/>
      <c r="B156" s="83"/>
      <c r="C156" s="82"/>
      <c r="D156" s="80"/>
      <c r="E156" s="84" t="s">
        <v>53</v>
      </c>
      <c r="F156" s="84" t="s">
        <v>416</v>
      </c>
      <c r="G156" s="85" t="s">
        <v>417</v>
      </c>
      <c r="H156" s="84" t="s">
        <v>418</v>
      </c>
      <c r="I156" s="84" t="s">
        <v>16</v>
      </c>
      <c r="J156" s="84" t="s">
        <v>419</v>
      </c>
      <c r="K156" s="94">
        <v>5</v>
      </c>
      <c r="L156" s="16" t="s">
        <v>17</v>
      </c>
      <c r="M156" s="46" t="str">
        <f>IF(L156&lt;&gt;"",VLOOKUP(L156,Keuzemogelijkheden!$A$2:$E$7,2,FALSE),"")</f>
        <v>Maak een keuze in de kolom 'Antwoord fase'</v>
      </c>
      <c r="N156" s="46" t="str">
        <f>IF(L156&lt;&gt;"",VLOOKUP(L156,Keuzemogelijkheden!$A$2:$E$7,3,FALSE),"")</f>
        <v>Maak een keuze in de kolom 'Antwoord fase'</v>
      </c>
      <c r="O156" s="46" t="str">
        <f>IF(L156&lt;&gt;"",VLOOKUP(L156,Keuzemogelijkheden!$A$2:$E$7,4,FALSE),"")</f>
        <v>Maak een keuze in de kolom 'Antwoord fase'</v>
      </c>
      <c r="P156" s="47" t="str">
        <f>IF(L156=Keuzemogelijkheden!$A$2,$K156*Keuzemogelijkheden!$E$2,IF(L156=Keuzemogelijkheden!$A$3,$K156*Keuzemogelijkheden!$E$3,IF(L156=Keuzemogelijkheden!$A$4,$K156*Keuzemogelijkheden!$E$4,IF(L156=Keuzemogelijkheden!$A$5,$K156*Keuzemogelijkheden!$E$5,IF(L156=Keuzemogelijkheden!$A$6,$K156*Keuzemogelijkheden!$E$6,"0")))))</f>
        <v>0</v>
      </c>
    </row>
    <row r="157" spans="1:16" ht="15" x14ac:dyDescent="0.25">
      <c r="A157" s="70" t="s">
        <v>59</v>
      </c>
      <c r="B157" s="83" t="s">
        <v>420</v>
      </c>
      <c r="C157" s="83"/>
      <c r="D157" s="83"/>
      <c r="E157" s="82"/>
      <c r="F157" s="80"/>
      <c r="G157" s="81"/>
      <c r="H157" s="80"/>
      <c r="I157" s="82"/>
      <c r="J157" s="82"/>
      <c r="K157" s="83"/>
      <c r="L157" s="43"/>
      <c r="M157" s="44"/>
      <c r="N157" s="44"/>
      <c r="O157" s="44"/>
      <c r="P157" s="45"/>
    </row>
    <row r="158" spans="1:16" ht="15" x14ac:dyDescent="0.25">
      <c r="A158" s="70"/>
      <c r="B158" s="83"/>
      <c r="C158" s="82" t="s">
        <v>60</v>
      </c>
      <c r="D158" s="80" t="s">
        <v>421</v>
      </c>
      <c r="E158" s="84"/>
      <c r="F158" s="84"/>
      <c r="G158" s="85"/>
      <c r="H158" s="84"/>
      <c r="I158" s="84"/>
      <c r="J158" s="84"/>
      <c r="K158" s="94"/>
      <c r="L158" s="43"/>
      <c r="M158" s="44"/>
      <c r="N158" s="44"/>
      <c r="O158" s="44"/>
      <c r="P158" s="45"/>
    </row>
    <row r="159" spans="1:16" ht="39" x14ac:dyDescent="0.25">
      <c r="A159" s="71"/>
      <c r="B159" s="83"/>
      <c r="C159" s="83"/>
      <c r="D159" s="83"/>
      <c r="E159" s="82" t="s">
        <v>63</v>
      </c>
      <c r="F159" s="80" t="s">
        <v>422</v>
      </c>
      <c r="G159" s="81" t="s">
        <v>423</v>
      </c>
      <c r="H159" s="80" t="s">
        <v>424</v>
      </c>
      <c r="I159" s="82" t="s">
        <v>16</v>
      </c>
      <c r="J159" s="82" t="s">
        <v>86</v>
      </c>
      <c r="K159" s="83">
        <v>1</v>
      </c>
      <c r="L159" s="16" t="s">
        <v>17</v>
      </c>
      <c r="M159" s="46" t="str">
        <f>IF(L159&lt;&gt;"",VLOOKUP(L159,Keuzemogelijkheden!$A$2:$E$7,2,FALSE),"")</f>
        <v>Maak een keuze in de kolom 'Antwoord fase'</v>
      </c>
      <c r="N159" s="46" t="str">
        <f>IF(L159&lt;&gt;"",VLOOKUP(L159,Keuzemogelijkheden!$A$2:$E$7,3,FALSE),"")</f>
        <v>Maak een keuze in de kolom 'Antwoord fase'</v>
      </c>
      <c r="O159" s="46" t="str">
        <f>IF(L159&lt;&gt;"",VLOOKUP(L159,Keuzemogelijkheden!$A$2:$E$7,4,FALSE),"")</f>
        <v>Maak een keuze in de kolom 'Antwoord fase'</v>
      </c>
      <c r="P159" s="47" t="str">
        <f>IF(L159=Keuzemogelijkheden!$A$2,$K159*Keuzemogelijkheden!$E$2,IF(L159=Keuzemogelijkheden!$A$3,$K159*Keuzemogelijkheden!$E$3,IF(L159=Keuzemogelijkheden!$A$4,$K159*Keuzemogelijkheden!$E$4,IF(L159=Keuzemogelijkheden!$A$5,$K159*Keuzemogelijkheden!$E$5,IF(L159=Keuzemogelijkheden!$A$6,$K159*Keuzemogelijkheden!$E$6,"0")))))</f>
        <v>0</v>
      </c>
    </row>
    <row r="160" spans="1:16" ht="15" x14ac:dyDescent="0.25">
      <c r="A160" s="69"/>
      <c r="B160" s="80"/>
      <c r="C160" s="84" t="s">
        <v>53</v>
      </c>
      <c r="D160" s="84" t="s">
        <v>425</v>
      </c>
      <c r="E160" s="84"/>
      <c r="F160" s="84"/>
      <c r="G160" s="85"/>
      <c r="H160" s="84"/>
      <c r="I160" s="84"/>
      <c r="J160" s="84"/>
      <c r="K160" s="94"/>
      <c r="L160" s="43"/>
      <c r="M160" s="44"/>
      <c r="N160" s="44"/>
      <c r="O160" s="44"/>
      <c r="P160" s="45"/>
    </row>
    <row r="161" spans="1:17" ht="89.25" x14ac:dyDescent="0.25">
      <c r="A161" s="70"/>
      <c r="B161" s="83"/>
      <c r="C161" s="82"/>
      <c r="D161" s="80"/>
      <c r="E161" s="84" t="s">
        <v>102</v>
      </c>
      <c r="F161" s="84" t="s">
        <v>426</v>
      </c>
      <c r="G161" s="85" t="s">
        <v>427</v>
      </c>
      <c r="H161" s="84" t="s">
        <v>428</v>
      </c>
      <c r="I161" s="84" t="s">
        <v>16</v>
      </c>
      <c r="J161" s="84" t="s">
        <v>85</v>
      </c>
      <c r="K161" s="94">
        <v>1</v>
      </c>
      <c r="L161" s="16" t="s">
        <v>17</v>
      </c>
      <c r="M161" s="46" t="str">
        <f>IF(L161&lt;&gt;"",VLOOKUP(L161,Keuzemogelijkheden!$A$2:$E$7,2,FALSE),"")</f>
        <v>Maak een keuze in de kolom 'Antwoord fase'</v>
      </c>
      <c r="N161" s="46" t="str">
        <f>IF(L161&lt;&gt;"",VLOOKUP(L161,Keuzemogelijkheden!$A$2:$E$7,3,FALSE),"")</f>
        <v>Maak een keuze in de kolom 'Antwoord fase'</v>
      </c>
      <c r="O161" s="46" t="str">
        <f>IF(L161&lt;&gt;"",VLOOKUP(L161,Keuzemogelijkheden!$A$2:$E$7,4,FALSE),"")</f>
        <v>Maak een keuze in de kolom 'Antwoord fase'</v>
      </c>
      <c r="P161" s="47" t="str">
        <f>IF(L161=Keuzemogelijkheden!$A$2,$K161*Keuzemogelijkheden!$E$2,IF(L161=Keuzemogelijkheden!$A$3,$K161*Keuzemogelijkheden!$E$3,IF(L161=Keuzemogelijkheden!$A$4,$K161*Keuzemogelijkheden!$E$4,IF(L161=Keuzemogelijkheden!$A$5,$K161*Keuzemogelijkheden!$E$5,IF(L161=Keuzemogelijkheden!$A$6,$K161*Keuzemogelijkheden!$E$6,"0")))))</f>
        <v>0</v>
      </c>
    </row>
    <row r="162" spans="1:17" ht="26.25" x14ac:dyDescent="0.25">
      <c r="A162" s="71"/>
      <c r="B162" s="83"/>
      <c r="C162" s="83"/>
      <c r="D162" s="83"/>
      <c r="E162" s="82" t="s">
        <v>429</v>
      </c>
      <c r="F162" s="80" t="s">
        <v>430</v>
      </c>
      <c r="G162" s="81" t="s">
        <v>431</v>
      </c>
      <c r="H162" s="80" t="s">
        <v>432</v>
      </c>
      <c r="I162" s="82" t="s">
        <v>16</v>
      </c>
      <c r="J162" s="82" t="s">
        <v>85</v>
      </c>
      <c r="K162">
        <v>1</v>
      </c>
      <c r="L162" s="16" t="s">
        <v>17</v>
      </c>
      <c r="M162" s="46" t="str">
        <f>IF(L162&lt;&gt;"",VLOOKUP(L162,Keuzemogelijkheden!$A$2:$E$7,2,FALSE),"")</f>
        <v>Maak een keuze in de kolom 'Antwoord fase'</v>
      </c>
      <c r="N162" s="46" t="str">
        <f>IF(L162&lt;&gt;"",VLOOKUP(L162,Keuzemogelijkheden!$A$2:$E$7,3,FALSE),"")</f>
        <v>Maak een keuze in de kolom 'Antwoord fase'</v>
      </c>
      <c r="O162" s="46" t="str">
        <f>IF(L162&lt;&gt;"",VLOOKUP(L162,Keuzemogelijkheden!$A$2:$E$7,4,FALSE),"")</f>
        <v>Maak een keuze in de kolom 'Antwoord fase'</v>
      </c>
      <c r="P162" s="47" t="str">
        <f>IF(L162=Keuzemogelijkheden!$A$2,$K162*Keuzemogelijkheden!$E$2,IF(L162=Keuzemogelijkheden!$A$3,$K162*Keuzemogelijkheden!$E$3,IF(L162=Keuzemogelijkheden!$A$4,$K162*Keuzemogelijkheden!$E$4,IF(L162=Keuzemogelijkheden!$A$5,$K162*Keuzemogelijkheden!$E$5,IF(L162=Keuzemogelijkheden!$A$6,$K162*Keuzemogelijkheden!$E$6,"0")))))</f>
        <v>0</v>
      </c>
    </row>
    <row r="163" spans="1:17" ht="15" x14ac:dyDescent="0.25">
      <c r="A163" s="69" t="s">
        <v>62</v>
      </c>
      <c r="B163" s="80" t="s">
        <v>433</v>
      </c>
      <c r="C163" s="84"/>
      <c r="D163" s="84"/>
      <c r="E163" s="84"/>
      <c r="F163" s="84"/>
      <c r="G163" s="85"/>
      <c r="H163" s="84"/>
      <c r="I163" s="84"/>
      <c r="J163" s="84"/>
      <c r="K163" s="70"/>
      <c r="L163" s="43"/>
      <c r="M163" s="44"/>
      <c r="N163" s="44"/>
      <c r="O163" s="44"/>
      <c r="P163" s="45"/>
    </row>
    <row r="164" spans="1:17" ht="15" x14ac:dyDescent="0.25">
      <c r="A164" s="70"/>
      <c r="B164" s="83"/>
      <c r="C164" s="82" t="s">
        <v>53</v>
      </c>
      <c r="D164" s="80" t="s">
        <v>434</v>
      </c>
      <c r="E164" s="84"/>
      <c r="F164" s="84"/>
      <c r="G164" s="85"/>
      <c r="H164" s="84"/>
      <c r="I164" s="84"/>
      <c r="J164" s="84"/>
      <c r="K164" s="70"/>
      <c r="L164" s="43"/>
      <c r="M164" s="44"/>
      <c r="N164" s="44"/>
      <c r="O164" s="44"/>
      <c r="P164" s="45"/>
    </row>
    <row r="165" spans="1:17" ht="26.25" x14ac:dyDescent="0.25">
      <c r="A165" s="70"/>
      <c r="B165" s="83"/>
      <c r="C165" s="83"/>
      <c r="D165" s="83"/>
      <c r="E165" s="82" t="s">
        <v>435</v>
      </c>
      <c r="F165" s="80" t="s">
        <v>436</v>
      </c>
      <c r="G165" s="81" t="s">
        <v>437</v>
      </c>
      <c r="H165" s="80" t="s">
        <v>438</v>
      </c>
      <c r="I165" s="82" t="s">
        <v>16</v>
      </c>
      <c r="J165" s="82" t="s">
        <v>85</v>
      </c>
      <c r="K165">
        <v>5</v>
      </c>
      <c r="L165" s="16" t="s">
        <v>17</v>
      </c>
      <c r="M165" s="46" t="str">
        <f>IF(L165&lt;&gt;"",VLOOKUP(L165,Keuzemogelijkheden!$A$2:$E$7,2,FALSE),"")</f>
        <v>Maak een keuze in de kolom 'Antwoord fase'</v>
      </c>
      <c r="N165" s="46" t="str">
        <f>IF(L165&lt;&gt;"",VLOOKUP(L165,Keuzemogelijkheden!$A$2:$E$7,3,FALSE),"")</f>
        <v>Maak een keuze in de kolom 'Antwoord fase'</v>
      </c>
      <c r="O165" s="46" t="str">
        <f>IF(L165&lt;&gt;"",VLOOKUP(L165,Keuzemogelijkheden!$A$2:$E$7,4,FALSE),"")</f>
        <v>Maak een keuze in de kolom 'Antwoord fase'</v>
      </c>
      <c r="P165" s="47" t="str">
        <f>IF(L165=Keuzemogelijkheden!$A$2,$K165*Keuzemogelijkheden!$E$2,IF(L165=Keuzemogelijkheden!$A$3,$K165*Keuzemogelijkheden!$E$3,IF(L165=Keuzemogelijkheden!$A$4,$K165*Keuzemogelijkheden!$E$4,IF(L165=Keuzemogelijkheden!$A$5,$K165*Keuzemogelijkheden!$E$5,IF(L165=Keuzemogelijkheden!$A$6,$K165*Keuzemogelijkheden!$E$6,"0")))))</f>
        <v>0</v>
      </c>
    </row>
    <row r="166" spans="1:17" ht="26.25" thickBot="1" x14ac:dyDescent="0.25">
      <c r="A166" s="49"/>
      <c r="B166" s="50"/>
      <c r="C166" s="50"/>
      <c r="D166" s="50"/>
      <c r="E166" s="50"/>
      <c r="F166" s="50"/>
      <c r="G166" s="51"/>
      <c r="H166" s="51"/>
      <c r="I166" s="51"/>
      <c r="J166" s="51" t="s">
        <v>46</v>
      </c>
      <c r="K166" s="48">
        <f>SUM(K2:K165)*Keuzemogelijkheden!E2</f>
        <v>2236</v>
      </c>
      <c r="M166" s="15"/>
      <c r="N166" s="15"/>
      <c r="O166" s="15" t="s">
        <v>29</v>
      </c>
      <c r="P166" s="86">
        <f>SUM(P2:P165)</f>
        <v>0</v>
      </c>
      <c r="Q166" s="15"/>
    </row>
    <row r="167" spans="1:17" ht="13.5" thickBot="1" x14ac:dyDescent="0.25">
      <c r="A167" s="49"/>
      <c r="B167" s="49"/>
      <c r="C167" s="49"/>
      <c r="D167" s="49"/>
      <c r="E167" s="50"/>
      <c r="F167" s="50"/>
      <c r="G167" s="51"/>
      <c r="H167" s="51"/>
      <c r="I167" s="51"/>
      <c r="J167" s="51"/>
      <c r="M167" s="15"/>
      <c r="N167" s="15"/>
      <c r="O167" s="87" t="s">
        <v>394</v>
      </c>
      <c r="P167" s="88">
        <f>(300/K166)*P166</f>
        <v>0</v>
      </c>
      <c r="Q167" s="15"/>
    </row>
    <row r="168" spans="1:17" x14ac:dyDescent="0.2">
      <c r="A168" s="49"/>
      <c r="B168" s="49"/>
      <c r="C168" s="49"/>
      <c r="D168" s="49"/>
      <c r="E168" s="50"/>
      <c r="F168" s="50"/>
      <c r="G168" s="51"/>
      <c r="H168" s="51"/>
      <c r="I168" s="51"/>
      <c r="J168" s="51"/>
      <c r="M168" s="15"/>
      <c r="Q168" s="15"/>
    </row>
    <row r="169" spans="1:17" x14ac:dyDescent="0.2">
      <c r="P169" s="1"/>
    </row>
    <row r="170" spans="1:17" x14ac:dyDescent="0.2">
      <c r="A170" s="57" t="s">
        <v>30</v>
      </c>
      <c r="B170" s="58"/>
      <c r="C170" s="58"/>
      <c r="D170" s="59"/>
      <c r="E170" s="59"/>
      <c r="F170" s="59"/>
      <c r="G170" s="73"/>
      <c r="H170" s="59"/>
    </row>
    <row r="171" spans="1:17" x14ac:dyDescent="0.2">
      <c r="A171" s="57" t="s">
        <v>19</v>
      </c>
      <c r="B171" s="58"/>
      <c r="C171" s="58"/>
      <c r="D171" s="59"/>
      <c r="E171" s="12"/>
      <c r="F171" s="13"/>
      <c r="G171" s="74"/>
      <c r="H171" s="14"/>
    </row>
    <row r="172" spans="1:17" x14ac:dyDescent="0.2">
      <c r="A172" s="57" t="s">
        <v>31</v>
      </c>
      <c r="B172" s="58"/>
      <c r="C172" s="58"/>
      <c r="D172" s="59"/>
      <c r="E172" s="12"/>
      <c r="F172" s="13"/>
      <c r="G172" s="74"/>
      <c r="H172" s="14"/>
    </row>
    <row r="173" spans="1:17" x14ac:dyDescent="0.2">
      <c r="A173" s="57" t="s">
        <v>32</v>
      </c>
      <c r="B173" s="58"/>
      <c r="C173" s="58"/>
      <c r="D173" s="59"/>
      <c r="E173" s="12"/>
      <c r="F173" s="13"/>
      <c r="G173" s="74"/>
      <c r="H173" s="14"/>
    </row>
    <row r="174" spans="1:17" x14ac:dyDescent="0.2">
      <c r="A174" s="60" t="s">
        <v>33</v>
      </c>
      <c r="B174" s="61"/>
      <c r="C174" s="61"/>
      <c r="D174" s="62"/>
      <c r="E174" s="3"/>
      <c r="F174" s="4"/>
      <c r="G174" s="75"/>
      <c r="H174" s="5"/>
    </row>
    <row r="175" spans="1:17" x14ac:dyDescent="0.2">
      <c r="A175" s="63"/>
      <c r="B175" s="64"/>
      <c r="C175" s="64"/>
      <c r="D175" s="65"/>
      <c r="E175" s="6"/>
      <c r="F175" s="7"/>
      <c r="G175" s="76"/>
      <c r="H175" s="8"/>
    </row>
    <row r="176" spans="1:17" x14ac:dyDescent="0.2">
      <c r="A176" s="63"/>
      <c r="B176" s="64"/>
      <c r="C176" s="64"/>
      <c r="D176" s="65"/>
      <c r="E176" s="6"/>
      <c r="F176" s="7"/>
      <c r="G176" s="76"/>
      <c r="H176" s="8"/>
    </row>
    <row r="177" spans="1:8" x14ac:dyDescent="0.2">
      <c r="A177" s="66"/>
      <c r="B177" s="67"/>
      <c r="C177" s="67"/>
      <c r="D177" s="68"/>
      <c r="E177" s="9"/>
      <c r="F177" s="10"/>
      <c r="G177" s="77"/>
      <c r="H177" s="11"/>
    </row>
    <row r="178" spans="1:8" x14ac:dyDescent="0.2">
      <c r="A178" s="52" t="s">
        <v>34</v>
      </c>
      <c r="B178" s="52"/>
      <c r="C178" s="52"/>
      <c r="D178" s="52"/>
      <c r="E178" s="12"/>
      <c r="F178" s="13"/>
      <c r="G178" s="74"/>
      <c r="H178" s="14"/>
    </row>
  </sheetData>
  <sheetProtection algorithmName="SHA-512" hashValue="Ne5FyNOrpilIGdCTJTPP/KOfSFJjB2XJOFm9jia4NRtfv8oNmpPmn7Zd4NPa+AZsAG+LyxXaK6/1/xxC8AzqOw==" saltValue="n8ifaIBA4TGHcKuJziUv3A==" spinCount="100000" sheet="1" autoFilter="0"/>
  <autoFilter ref="A1:P165" xr:uid="{00000000-0001-0000-0000-000000000000}"/>
  <phoneticPr fontId="0" type="noConversion"/>
  <dataValidations count="1">
    <dataValidation type="list" allowBlank="1" showInputMessage="1" showErrorMessage="1" sqref="L157:L158 L4 L163:L164 L2 L118 L123:L124 L154:L155 L9 L11 L76 L83 L97 L112 L115 L126 L128 L130:L131 L134:L135 L139:L140 L142 L144:L145 L147:L148 L152 L160" xr:uid="{36E9C142-27D1-4E54-909F-1974563D1F4F}">
      <formula1>#REF!</formula1>
    </dataValidation>
  </dataValidations>
  <pageMargins left="0.78740157480314965" right="0.39370078740157483" top="0.82677165354330717" bottom="0.98425196850393704" header="0.55118110236220474" footer="0.51181102362204722"/>
  <pageSetup paperSize="9" orientation="portrait" r:id="rId1"/>
  <headerFooter alignWithMargins="0">
    <oddHeader>&amp;C&amp;F blad &amp;A&amp;R&amp;8Afgedrukt: &amp;D</oddHeader>
    <oddFooter>&amp;L© Ingenieursbureau BeheerWijzer&amp;R&amp;8Blad &amp;P van &amp;N</oddFooter>
  </headerFooter>
  <extLst>
    <ext xmlns:x14="http://schemas.microsoft.com/office/spreadsheetml/2009/9/main" uri="{78C0D931-6437-407d-A8EE-F0AAD7539E65}">
      <x14:conditionalFormattings>
        <x14:conditionalFormatting xmlns:xm="http://schemas.microsoft.com/office/excel/2006/main">
          <x14:cfRule type="expression" priority="21" id="{2FFF37B3-3179-4ACE-B1AB-8EC05135D3B4}">
            <xm:f>$L4=Keuzemogelijkheden!$A$6</xm:f>
            <x14:dxf>
              <font>
                <color theme="0"/>
              </font>
              <fill>
                <patternFill>
                  <bgColor theme="8" tint="0.59996337778862885"/>
                </patternFill>
              </fill>
            </x14:dxf>
          </x14:cfRule>
          <x14:cfRule type="expression" priority="22" id="{C8B25342-DBD9-4613-9F32-EC6517A993E3}">
            <xm:f>$L4=Keuzemogelijkheden!$A$5</xm:f>
            <x14:dxf>
              <font>
                <color auto="1"/>
              </font>
              <fill>
                <patternFill>
                  <bgColor theme="9" tint="0.39994506668294322"/>
                </patternFill>
              </fill>
            </x14:dxf>
          </x14:cfRule>
          <x14:cfRule type="expression" priority="23" id="{DDD483CB-4E20-427B-8DCA-83050CD34D42}">
            <xm:f>$L4=Keuzemogelijkheden!$A$4</xm:f>
            <x14:dxf>
              <font>
                <color auto="1"/>
              </font>
              <fill>
                <patternFill>
                  <bgColor theme="6" tint="0.39994506668294322"/>
                </patternFill>
              </fill>
            </x14:dxf>
          </x14:cfRule>
          <x14:cfRule type="expression" priority="24" id="{815D838F-E856-42F3-A47C-7E68BBADE0C2}">
            <xm:f>$L4=Keuzemogelijkheden!$A$3</xm:f>
            <x14:dxf>
              <font>
                <color theme="0"/>
              </font>
              <fill>
                <patternFill>
                  <bgColor theme="6" tint="-0.24994659260841701"/>
                </patternFill>
              </fill>
            </x14:dxf>
          </x14:cfRule>
          <x14:cfRule type="expression" priority="25" id="{B975B46F-D131-4932-AFC8-4BDE0630A33B}">
            <xm:f>$L4=Keuzemogelijkheden!$A$2</xm:f>
            <x14:dxf>
              <font>
                <color theme="0"/>
              </font>
              <fill>
                <patternFill>
                  <bgColor theme="6" tint="-0.499984740745262"/>
                </patternFill>
              </fill>
            </x14:dxf>
          </x14:cfRule>
          <xm:sqref>G4:I122 J4:J125 H123:I165 J126:P126 J128:P128 J127:K127 J130:P131 J129:K129 J134:P135 J132:K133 J139:P140 J136:K138 J142:P142 J141:K141 J144:P145 J143:K143 J147:P148 J146:K146 J152:P152 J149:K151 J154:P155 J153:K153 J156:K156 J160:P160 J159:K159 J163:P164 J161:K162 J165:K165 J157:P158</xm:sqref>
        </x14:conditionalFormatting>
        <x14:conditionalFormatting xmlns:xm="http://schemas.microsoft.com/office/excel/2006/main">
          <x14:cfRule type="expression" priority="6" id="{19DAC9DB-5446-4437-93A7-67A418BB6790}">
            <xm:f>$L2=Keuzemogelijkheden!$A$6</xm:f>
            <x14:dxf>
              <font>
                <color theme="0"/>
              </font>
              <fill>
                <patternFill>
                  <bgColor theme="8" tint="0.59996337778862885"/>
                </patternFill>
              </fill>
            </x14:dxf>
          </x14:cfRule>
          <x14:cfRule type="expression" priority="7" id="{F72245EF-09DF-44F7-9111-006C0350296C}">
            <xm:f>$L2=Keuzemogelijkheden!$A$5</xm:f>
            <x14:dxf>
              <font>
                <color auto="1"/>
              </font>
              <fill>
                <patternFill>
                  <bgColor theme="9" tint="0.39994506668294322"/>
                </patternFill>
              </fill>
            </x14:dxf>
          </x14:cfRule>
          <x14:cfRule type="expression" priority="8" id="{A11999F7-B222-4C84-9BFC-45F977197CBF}">
            <xm:f>$L2=Keuzemogelijkheden!$A$4</xm:f>
            <x14:dxf>
              <font>
                <color auto="1"/>
              </font>
              <fill>
                <patternFill>
                  <bgColor theme="6" tint="0.39994506668294322"/>
                </patternFill>
              </fill>
            </x14:dxf>
          </x14:cfRule>
          <x14:cfRule type="expression" priority="9" id="{CF2ECBD4-B51B-4A43-9EE3-058564BC0AF8}">
            <xm:f>$L2=Keuzemogelijkheden!$A$3</xm:f>
            <x14:dxf>
              <font>
                <color theme="0"/>
              </font>
              <fill>
                <patternFill>
                  <bgColor theme="6" tint="-0.24994659260841701"/>
                </patternFill>
              </fill>
            </x14:dxf>
          </x14:cfRule>
          <x14:cfRule type="expression" priority="10" id="{103ADF3D-393B-49E2-A774-C199755D1BBD}">
            <xm:f>$L2=Keuzemogelijkheden!$A$2</xm:f>
            <x14:dxf>
              <font>
                <color theme="0"/>
              </font>
              <fill>
                <patternFill>
                  <bgColor theme="6" tint="-0.499984740745262"/>
                </patternFill>
              </fill>
            </x14:dxf>
          </x14:cfRule>
          <xm:sqref>K2:P125</xm:sqref>
        </x14:conditionalFormatting>
        <x14:conditionalFormatting xmlns:xm="http://schemas.microsoft.com/office/excel/2006/main">
          <x14:cfRule type="expression" priority="171" id="{53F18A1C-B9F8-42CD-99BB-E30FA42AC538}">
            <xm:f>$L2=Keuzemogelijkheden!$A$7</xm:f>
            <x14:dxf>
              <font>
                <color theme="0"/>
              </font>
              <fill>
                <patternFill>
                  <bgColor rgb="FFFF0000"/>
                </patternFill>
              </fill>
            </x14:dxf>
          </x14:cfRule>
          <xm:sqref>L2:L165</xm:sqref>
        </x14:conditionalFormatting>
        <x14:conditionalFormatting xmlns:xm="http://schemas.microsoft.com/office/excel/2006/main">
          <x14:cfRule type="expression" priority="1" id="{574F8440-7E67-4846-BD28-BE00D0E1BF01}">
            <xm:f>$L127=Keuzemogelijkheden!$A$6</xm:f>
            <x14:dxf>
              <font>
                <color theme="0"/>
              </font>
              <fill>
                <patternFill>
                  <bgColor theme="8" tint="0.59996337778862885"/>
                </patternFill>
              </fill>
            </x14:dxf>
          </x14:cfRule>
          <x14:cfRule type="expression" priority="2" id="{77256C64-A776-460B-921B-A0E8E6AA4246}">
            <xm:f>$L127=Keuzemogelijkheden!$A$5</xm:f>
            <x14:dxf>
              <font>
                <color auto="1"/>
              </font>
              <fill>
                <patternFill>
                  <bgColor theme="9" tint="0.39994506668294322"/>
                </patternFill>
              </fill>
            </x14:dxf>
          </x14:cfRule>
          <x14:cfRule type="expression" priority="3" id="{AED45E1E-AD0C-418B-AB93-C5767B3EDB39}">
            <xm:f>$L127=Keuzemogelijkheden!$A$4</xm:f>
            <x14:dxf>
              <font>
                <color auto="1"/>
              </font>
              <fill>
                <patternFill>
                  <bgColor theme="6" tint="0.39994506668294322"/>
                </patternFill>
              </fill>
            </x14:dxf>
          </x14:cfRule>
          <x14:cfRule type="expression" priority="4" id="{0D1017F7-E4E6-4384-81FA-00F4940FEB96}">
            <xm:f>$L127=Keuzemogelijkheden!$A$3</xm:f>
            <x14:dxf>
              <font>
                <color theme="0"/>
              </font>
              <fill>
                <patternFill>
                  <bgColor theme="6" tint="-0.24994659260841701"/>
                </patternFill>
              </fill>
            </x14:dxf>
          </x14:cfRule>
          <x14:cfRule type="expression" priority="5" id="{2E79CF12-7818-4403-BAD6-66DD1F4F8989}">
            <xm:f>$L127=Keuzemogelijkheden!$A$2</xm:f>
            <x14:dxf>
              <font>
                <color theme="0"/>
              </font>
              <fill>
                <patternFill>
                  <bgColor theme="6" tint="-0.499984740745262"/>
                </patternFill>
              </fill>
            </x14:dxf>
          </x14:cfRule>
          <xm:sqref>L165:P165 L161:P162 L159:P159 L156:P156 L153:P153 L149:P151 L146:P146 L143:P143 L141:P141 L136:P138 L132:P133 L129:P129 L127:P127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1059EE8-FD44-4997-B966-B6D086979820}">
          <x14:formula1>
            <xm:f>Keuzemogelijkheden!$A$2:$A$7</xm:f>
          </x14:formula1>
          <xm:sqref>L159 L153 L161:L162 L116:L117 L165 L3 L5:L8 L10 L12:L75 L77:L82 L84:L96 L98:L111 L113:L114 L125 L119:L122 L127 L129 L132:L133 L136:L138 L141 L143 L146 L149:L151 L156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6D26F922B49D4E8E81B07D45F0CF7B" ma:contentTypeVersion="12" ma:contentTypeDescription="Een nieuw document maken." ma:contentTypeScope="" ma:versionID="0b506fcd27c7a9eab06df806dd964594">
  <xsd:schema xmlns:xsd="http://www.w3.org/2001/XMLSchema" xmlns:xs="http://www.w3.org/2001/XMLSchema" xmlns:p="http://schemas.microsoft.com/office/2006/metadata/properties" xmlns:ns2="6cbc699d-0be8-499a-80df-fefbe2b62fff" xmlns:ns3="7dcf2f5e-ea0e-4419-aa80-4559e4162c35" targetNamespace="http://schemas.microsoft.com/office/2006/metadata/properties" ma:root="true" ma:fieldsID="c0b029862cb914e3b0a56383fb619065" ns2:_="" ns3:_="">
    <xsd:import namespace="6cbc699d-0be8-499a-80df-fefbe2b62fff"/>
    <xsd:import namespace="7dcf2f5e-ea0e-4419-aa80-4559e4162c3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c699d-0be8-499a-80df-fefbe2b62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dbd3f78-6442-4cfd-a6a2-cdfdee8362a9"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cf2f5e-ea0e-4419-aa80-4559e4162c3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bc699d-0be8-499a-80df-fefbe2b62f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08FB14-7B84-40F4-8ECD-F1A7ED18DCB3}"/>
</file>

<file path=customXml/itemProps2.xml><?xml version="1.0" encoding="utf-8"?>
<ds:datastoreItem xmlns:ds="http://schemas.openxmlformats.org/officeDocument/2006/customXml" ds:itemID="{285FF243-96F7-4209-A862-5685625A6004}">
  <ds:schemaRefs>
    <ds:schemaRef ds:uri="http://schemas.microsoft.com/office/2006/documentManagement/types"/>
    <ds:schemaRef ds:uri="http://purl.org/dc/dcmitype/"/>
    <ds:schemaRef ds:uri="http://purl.org/dc/elements/1.1/"/>
    <ds:schemaRef ds:uri="http://www.w3.org/XML/1998/namespace"/>
    <ds:schemaRef ds:uri="6abac1e8-4ee8-42ed-95ce-1ff0df68efec"/>
    <ds:schemaRef ds:uri="http://schemas.microsoft.com/office/infopath/2007/PartnerControls"/>
    <ds:schemaRef ds:uri="http://schemas.openxmlformats.org/package/2006/metadata/core-properties"/>
    <ds:schemaRef ds:uri="c6c81c28-5f41-4f70-8f4d-e85e2a7c7bff"/>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211E21B-0F2E-4E64-9FD9-46F2F374B9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Toelichting</vt:lpstr>
      <vt:lpstr>Keuzemogelijkheden</vt:lpstr>
      <vt:lpstr>Wensen</vt:lpstr>
      <vt:lpstr>Wensen!Afdrukbereik</vt:lpstr>
      <vt:lpstr>Wensen!Afdruktitels</vt:lpstr>
    </vt:vector>
  </TitlesOfParts>
  <Manager/>
  <Company>InArea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Wensen functionaliteit</dc:title>
  <dc:subject>BeheerwijzerWensen</dc:subject>
  <dc:creator>Alfons Schuurmans</dc:creator>
  <cp:keywords/>
  <dc:description/>
  <cp:lastModifiedBy>Alfons Schuurmans - Beheerwijzer</cp:lastModifiedBy>
  <cp:revision>1</cp:revision>
  <cp:lastPrinted>2024-07-18T19:42:39Z</cp:lastPrinted>
  <dcterms:created xsi:type="dcterms:W3CDTF">2000-06-10T15:19:57Z</dcterms:created>
  <dcterms:modified xsi:type="dcterms:W3CDTF">2024-07-22T08:01:51Z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0x010100776D26F922B49D4E8E81B07D45F0CF7B</vt:lpwstr>
  </property>
</Properties>
</file>