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ggdregioutrecht.sharepoint.com/sites/InkoopenContractenFlexibeleSchil/Gedeelde documenten/202402 EA Warme dranken automaten/01. Aankondiging van opdracht/Beschrijvend document en bijlagen/"/>
    </mc:Choice>
  </mc:AlternateContent>
  <xr:revisionPtr revIDLastSave="398" documentId="13_ncr:1_{91B63F68-31AD-49F9-8547-C7D72D9663CE}" xr6:coauthVersionLast="47" xr6:coauthVersionMax="47" xr10:uidLastSave="{A04CF379-C08E-45A0-9E08-652E11349F64}"/>
  <bookViews>
    <workbookView xWindow="-110" yWindow="-110" windowWidth="19420" windowHeight="10420" firstSheet="1" activeTab="3" xr2:uid="{0F7C80BC-1EC5-4108-8558-5BEE25F87935}"/>
  </bookViews>
  <sheets>
    <sheet name="Totaal" sheetId="10" r:id="rId1"/>
    <sheet name="Automaten" sheetId="7" r:id="rId2"/>
    <sheet name="Service en onderhoud" sheetId="8" r:id="rId3"/>
    <sheet name="Ingrediënten en toebehoren" sheetId="9" r:id="rId4"/>
  </sheets>
  <externalReferences>
    <externalReference r:id="rId5"/>
  </externalReferences>
  <definedNames>
    <definedName name="AutNrStOv">[1]StoringsOverzicht!$H$1:$H$65536</definedName>
    <definedName name="AutNrTijdPeriode">'[1]Dagen beschikbaar'!$F$1:$F$65536</definedName>
    <definedName name="ResponseTijd">[1]StoringsOverzicht!$V$1:$V$65536</definedName>
    <definedName name="StoringsTijd">[1]StoringsOverzicht!$U$1:$U$65536</definedName>
    <definedName name="Tijd_beschikbaar_in_periode">'[1]Dagen beschikbaar'!$L$1:$L$65536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9" l="1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B10" i="8"/>
  <c r="B9" i="8"/>
  <c r="A12" i="10" a="1"/>
  <c r="A12" i="10" s="1"/>
  <c r="E36" i="9"/>
  <c r="E51" i="9"/>
  <c r="E20" i="9"/>
  <c r="E29" i="9"/>
  <c r="E32" i="9"/>
  <c r="E30" i="9"/>
  <c r="E31" i="9"/>
  <c r="E26" i="9"/>
  <c r="E37" i="9"/>
  <c r="E35" i="9"/>
  <c r="E13" i="9"/>
  <c r="E34" i="9"/>
  <c r="E38" i="9"/>
  <c r="E39" i="9"/>
  <c r="E40" i="9"/>
  <c r="E42" i="9"/>
  <c r="E43" i="9"/>
  <c r="E44" i="9"/>
  <c r="E45" i="9"/>
  <c r="E46" i="9"/>
  <c r="E47" i="9"/>
  <c r="E48" i="9"/>
  <c r="E49" i="9"/>
  <c r="E50" i="9"/>
  <c r="E41" i="9"/>
  <c r="H30" i="7" l="1"/>
  <c r="H29" i="7"/>
  <c r="H28" i="7"/>
  <c r="H27" i="7"/>
  <c r="H26" i="7"/>
  <c r="E21" i="9" l="1"/>
  <c r="E22" i="9"/>
  <c r="E24" i="9"/>
  <c r="E25" i="9"/>
  <c r="E27" i="9"/>
  <c r="E28" i="9"/>
  <c r="E33" i="9"/>
  <c r="E23" i="9"/>
  <c r="E54" i="9" l="1"/>
  <c r="H24" i="7"/>
  <c r="H25" i="7"/>
  <c r="H31" i="7"/>
  <c r="H32" i="7"/>
  <c r="H33" i="7"/>
  <c r="H12" i="7"/>
  <c r="H13" i="7"/>
  <c r="H15" i="7"/>
  <c r="H16" i="7"/>
  <c r="H17" i="7"/>
  <c r="H18" i="7"/>
  <c r="H19" i="7"/>
  <c r="H20" i="7"/>
  <c r="H21" i="7"/>
  <c r="H22" i="7"/>
  <c r="H23" i="7"/>
  <c r="E15" i="9"/>
  <c r="E14" i="9"/>
  <c r="E12" i="9"/>
  <c r="E11" i="9"/>
  <c r="E9" i="9"/>
  <c r="E10" i="8"/>
  <c r="E9" i="8"/>
  <c r="H14" i="7"/>
  <c r="H34" i="7" l="1"/>
  <c r="B2" i="10" s="1"/>
  <c r="E11" i="8"/>
  <c r="B3" i="10" s="1"/>
  <c r="E16" i="9"/>
  <c r="B4" i="10" s="1"/>
  <c r="B5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tc={ECBFCBB1-EFA5-4890-9F67-4CA9F54CCBFC}</author>
  </authors>
  <commentList>
    <comment ref="C19" authorId="0" shapeId="0" xr:uid="{ECBFCBB1-EFA5-4890-9F67-4CA9F54CCBF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Overgenomen uit gegevens aug 23. Nog op maat maken
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<sst xmlns="http://schemas.openxmlformats.org/spreadsheetml/2006/main" count="253" uniqueCount="174">
  <si>
    <t>Prijs excl. btw</t>
  </si>
  <si>
    <t>Automaten</t>
  </si>
  <si>
    <t>Service en onderhoud</t>
  </si>
  <si>
    <t>Ingrediënten en toebehoren</t>
  </si>
  <si>
    <t>Totale inschrijfprijs  (excl. btw)</t>
  </si>
  <si>
    <t>Toelichting:</t>
  </si>
  <si>
    <t xml:space="preserve">-U dient alleen de geel gemarkeerde cellen (in alle werkbladen) in te vullen. </t>
  </si>
  <si>
    <t>-De prijzen zijn excl. btw.</t>
  </si>
  <si>
    <t>-De prijzen in euro's en worden afgerond op maximaal twee (2) cijfers achter de komma.</t>
  </si>
  <si>
    <t>Aanbestedende dienst:</t>
  </si>
  <si>
    <t>GGD Regio Utrecht</t>
  </si>
  <si>
    <t>Versie:</t>
  </si>
  <si>
    <t>1.0</t>
  </si>
  <si>
    <t>Datum:</t>
  </si>
  <si>
    <t>Naam Inschrijver:</t>
  </si>
  <si>
    <t xml:space="preserve">Rechtsgeldige ondertekening: </t>
  </si>
  <si>
    <t>Prijzenblad Warme drankenvoorziening</t>
  </si>
  <si>
    <t>Aangeboden model type 1a:</t>
  </si>
  <si>
    <t>Aangeboden model type 1b:</t>
  </si>
  <si>
    <t>Aangeboden model type 2a:</t>
  </si>
  <si>
    <t>Aangeboden model type 2b:</t>
  </si>
  <si>
    <t>Aangeboden model type 2c:</t>
  </si>
  <si>
    <t>Aangeboden model type 3:</t>
  </si>
  <si>
    <t>Locatie</t>
  </si>
  <si>
    <t>Aanvullende info locatie</t>
  </si>
  <si>
    <t>Type machine</t>
  </si>
  <si>
    <t>Aantal*</t>
  </si>
  <si>
    <t>Huurprijs per automaat per jaar (excl. service en onderhoud en excl. btw)</t>
  </si>
  <si>
    <t>Totaal per jaar (excl. btw)</t>
  </si>
  <si>
    <t>Wervershoofstraat 365</t>
  </si>
  <si>
    <t xml:space="preserve">3826 EM  </t>
  </si>
  <si>
    <t>AMERSFOORT</t>
  </si>
  <si>
    <t>2e etage teamkamer</t>
  </si>
  <si>
    <t>1b</t>
  </si>
  <si>
    <t>Velduil 61</t>
  </si>
  <si>
    <t xml:space="preserve">3815 XT  </t>
  </si>
  <si>
    <t>Begane grond</t>
  </si>
  <si>
    <t>Utrechtseweg 3e</t>
  </si>
  <si>
    <t xml:space="preserve">3811 NA  </t>
  </si>
  <si>
    <t>1e vedieping (afdeling Reizigers)</t>
  </si>
  <si>
    <t>Kantoor</t>
  </si>
  <si>
    <t>1a</t>
  </si>
  <si>
    <t>Planetenplein 2</t>
  </si>
  <si>
    <t xml:space="preserve">3721 LH  </t>
  </si>
  <si>
    <t>BILTHOVEN</t>
  </si>
  <si>
    <t>2e etage pantry keuken (lift)</t>
  </si>
  <si>
    <t>Chopinstraat 1i</t>
  </si>
  <si>
    <t xml:space="preserve">3752 HR  </t>
  </si>
  <si>
    <t>BUNSCHOTEN</t>
  </si>
  <si>
    <t>Onderdoor 158-160</t>
  </si>
  <si>
    <t xml:space="preserve">3995 DX  </t>
  </si>
  <si>
    <t>HOUTEN</t>
  </si>
  <si>
    <t>Merkelbachlaan 2</t>
  </si>
  <si>
    <t xml:space="preserve">3404 EX  </t>
  </si>
  <si>
    <t>IJSSELSTEIN</t>
  </si>
  <si>
    <t>Hoefijzer 18</t>
  </si>
  <si>
    <t xml:space="preserve">3833 XB  </t>
  </si>
  <si>
    <t>LEUSDEN</t>
  </si>
  <si>
    <t>Keizer Ottolaan 13</t>
  </si>
  <si>
    <t xml:space="preserve">3632 BV  </t>
  </si>
  <si>
    <t>LOENEN AAN DE VECHT</t>
  </si>
  <si>
    <t>Begane grond pantry</t>
  </si>
  <si>
    <t>Binnenweg 2</t>
  </si>
  <si>
    <t xml:space="preserve">3604 AC  </t>
  </si>
  <si>
    <t>MAARSSEN</t>
  </si>
  <si>
    <t>1e verdieping</t>
  </si>
  <si>
    <t>Overijsselhaven 17</t>
  </si>
  <si>
    <t>3433 PH</t>
  </si>
  <si>
    <t>NIEUWEGEIN</t>
  </si>
  <si>
    <t>Begane grond keuken</t>
  </si>
  <si>
    <t>Verlaat 20e</t>
  </si>
  <si>
    <t xml:space="preserve">3901 RG  </t>
  </si>
  <si>
    <t>VEENENDAAL</t>
  </si>
  <si>
    <t>Sourerrain pauzeruimte</t>
  </si>
  <si>
    <t>Hof van Batenstein 6</t>
  </si>
  <si>
    <t xml:space="preserve">4131 ZB  </t>
  </si>
  <si>
    <t>VIANEN</t>
  </si>
  <si>
    <t>Begane grond souterrain</t>
  </si>
  <si>
    <t>Polanerbaan 2</t>
  </si>
  <si>
    <t xml:space="preserve">3447 GN  </t>
  </si>
  <si>
    <t>WOERDEN</t>
  </si>
  <si>
    <t>2e etage</t>
  </si>
  <si>
    <t>Bergweg 1</t>
  </si>
  <si>
    <t xml:space="preserve">3701 JJ </t>
  </si>
  <si>
    <t>ZEIST</t>
  </si>
  <si>
    <t>Automaat 85334</t>
  </si>
  <si>
    <t xml:space="preserve">3701 JJ  </t>
  </si>
  <si>
    <t>1e verdieping teamkamer</t>
  </si>
  <si>
    <t>De Dreef 21</t>
  </si>
  <si>
    <t xml:space="preserve">3706 BR  </t>
  </si>
  <si>
    <t>1e verdieping keuken</t>
  </si>
  <si>
    <t>De Dreef 5</t>
  </si>
  <si>
    <t>Begane grond links</t>
  </si>
  <si>
    <t>Begane grond centrale hal</t>
  </si>
  <si>
    <t>1e verdieping links</t>
  </si>
  <si>
    <t>1e verdieping rechts</t>
  </si>
  <si>
    <t>Totaal</t>
  </si>
  <si>
    <t xml:space="preserve">*Kolom C bevat een indicatie van het aantal machines. U kunt geen rechten ontlenen aan de genoemde aantallen. </t>
  </si>
  <si>
    <t xml:space="preserve">* Alleen de geel gearceerde velden dienen worden ingevuld. </t>
  </si>
  <si>
    <t>Aangeboden model:</t>
  </si>
  <si>
    <t xml:space="preserve">Aantal* </t>
  </si>
  <si>
    <t>Service en onderhoud per automaat per jaar (excl. btw)**</t>
  </si>
  <si>
    <t>Totaal  per jaar (excl. btw)</t>
  </si>
  <si>
    <t>Type 1a</t>
  </si>
  <si>
    <t>Type 1b</t>
  </si>
  <si>
    <r>
      <t xml:space="preserve">** </t>
    </r>
    <r>
      <rPr>
        <i/>
        <sz val="11"/>
        <color theme="1"/>
        <rFont val="Calibri"/>
        <family val="2"/>
        <scheme val="minor"/>
      </rPr>
      <t xml:space="preserve">Zie programma van eisen onderdeel 3. </t>
    </r>
  </si>
  <si>
    <t>Indicatie van afname is gebaseerd op 1 jaar</t>
  </si>
  <si>
    <t>Ingedriënten</t>
  </si>
  <si>
    <t>Indicatie is op jaarbasis</t>
  </si>
  <si>
    <t>Omschrijving artikel</t>
  </si>
  <si>
    <t>Eenheid</t>
  </si>
  <si>
    <t>Indicatie van afname*</t>
  </si>
  <si>
    <t>Prijs per eenheid (excl. btw)</t>
  </si>
  <si>
    <t>Totaalprijs per jaar (excl. btw)</t>
  </si>
  <si>
    <t>Koffiebonen</t>
  </si>
  <si>
    <t>Pak (1KG)</t>
  </si>
  <si>
    <t>Koffiebonen decaf</t>
  </si>
  <si>
    <t>Instant</t>
  </si>
  <si>
    <t>Melktopping</t>
  </si>
  <si>
    <t>Pak (500gr)</t>
  </si>
  <si>
    <t>Melktopping (plantaardig)</t>
  </si>
  <si>
    <t>Cacao/chocopoeder</t>
  </si>
  <si>
    <t>Automatensuiker</t>
  </si>
  <si>
    <t>Toebehoren</t>
  </si>
  <si>
    <t>Creamer sticks 4gr/doos 500</t>
  </si>
  <si>
    <t>doos 500</t>
  </si>
  <si>
    <t>Drinkbouillon kip/tuinkr/pk 80</t>
  </si>
  <si>
    <t>pk 80</t>
  </si>
  <si>
    <t>Drinkbouillon rundvlees/pk 80</t>
  </si>
  <si>
    <t>Drinkbouillon tomaat/pk 80</t>
  </si>
  <si>
    <t>Drinkbouillon tuinkruiden/pk 80</t>
  </si>
  <si>
    <t>Koffie snelfiltermaling/pk 500gr</t>
  </si>
  <si>
    <t>pk 500 gr</t>
  </si>
  <si>
    <t>Koffie snelfiltermaling decaf/pk 500gr</t>
  </si>
  <si>
    <t>Koffie regular /pak 36pads</t>
  </si>
  <si>
    <t>pak 36 pads</t>
  </si>
  <si>
    <t>Koffie dark strong/pak 36pads</t>
  </si>
  <si>
    <t>Koffie decaf/pak 36pads</t>
  </si>
  <si>
    <t>Koffie regular/pak 20cups</t>
  </si>
  <si>
    <t>pak 20 cups</t>
  </si>
  <si>
    <t>Koffie strong/pak 20cups</t>
  </si>
  <si>
    <t>Koffie decaf/pak 20cups</t>
  </si>
  <si>
    <t>Koffiefilter 1x4 natuur/ds 80st</t>
  </si>
  <si>
    <t>ds 80 st</t>
  </si>
  <si>
    <t>Koffiemelk cups/ds 240x7,5gr</t>
  </si>
  <si>
    <t>ds 240x7,5gr</t>
  </si>
  <si>
    <t>Mineraalwater</t>
  </si>
  <si>
    <t>24x33 cl</t>
  </si>
  <si>
    <t>Roerstaafje bamboe 1000 st</t>
  </si>
  <si>
    <t xml:space="preserve">pak 1000 </t>
  </si>
  <si>
    <t>Siroop (aardbei)</t>
  </si>
  <si>
    <t>1 liter</t>
  </si>
  <si>
    <t>Suiker sticks 4gr/doos 500</t>
  </si>
  <si>
    <t>Thee Engelse melange/pak 100</t>
  </si>
  <si>
    <t>pak 100</t>
  </si>
  <si>
    <t>Thee groene thee lemon/pak 100</t>
  </si>
  <si>
    <t>Thee rooibos/pak100</t>
  </si>
  <si>
    <t>pak100</t>
  </si>
  <si>
    <t>Thee Aardbei/3x25</t>
  </si>
  <si>
    <t>3x25</t>
  </si>
  <si>
    <t>Thee Bosvruchten/3x25</t>
  </si>
  <si>
    <t>Thee Earl Grey/3x25</t>
  </si>
  <si>
    <t>Thee Groen Lemon/3x25</t>
  </si>
  <si>
    <t>Thee Groen Pure/3x25</t>
  </si>
  <si>
    <t>Thee Munt/3x25</t>
  </si>
  <si>
    <t>Thee Rooibos/3x25</t>
  </si>
  <si>
    <t>Thee Sterrenmunt/3x25</t>
  </si>
  <si>
    <t>Thee Trop. Vruchten/3x25</t>
  </si>
  <si>
    <t>Zoetjes 1 per zakje/doos 500</t>
  </si>
  <si>
    <t>Zoutsticks 1 gram/doos 1000</t>
  </si>
  <si>
    <t>doos 1000</t>
  </si>
  <si>
    <t>Schoonmaaktabletten</t>
  </si>
  <si>
    <t>doos 100/200</t>
  </si>
  <si>
    <t xml:space="preserve">*Kolom C bevat een indicatie van de afname. U kunt geen rechten ontlenen aan de genoemde aantallen.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</si>
</sst>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[$€-413]\ * #,##0_ ;_ [$€-413]\ * \-#,##0_ ;_ [$€-413]\ * &quot;-&quot;??_ ;_ @_ "/>
    <numFmt numFmtId="166" formatCode="_ * #,##0_ ;_ * \-#,##0_ ;_ * &quot;-&quot;??_ ;_ @_ "/>
    <numFmt numFmtId="167" formatCode="_ [$€-2]\ * #,##0.00_ ;_ [$€-2]\ * \-#,##0.00_ ;_ [$€-2]\ * &quot;-&quot;??_ ;_ @_ "/>
  </numFmts>
  <fonts count="1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Verdana"/>
      <family val="2"/>
    </font>
    <font>
      <sz val="9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5" fillId="0" borderId="0"/>
  </cellStyleXfs>
  <cellXfs count="69">
    <xf numFmtId="0" fontId="0" fillId="0" borderId="0" xfId="0"/>
    <xf numFmtId="0" fontId="4" fillId="0" borderId="0" xfId="0" applyFont="1"/>
    <xf numFmtId="0" fontId="2" fillId="0" borderId="0" xfId="0" applyFont="1"/>
    <xf numFmtId="0" fontId="6" fillId="0" borderId="0" xfId="0" applyFont="1"/>
    <xf numFmtId="0" fontId="7" fillId="0" borderId="1" xfId="2" applyFont="1" applyBorder="1" applyAlignment="1">
      <alignment horizontal="center"/>
    </xf>
    <xf numFmtId="0" fontId="0" fillId="0" borderId="0" xfId="0" quotePrefix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7" fillId="0" borderId="6" xfId="2" applyFont="1" applyBorder="1" applyAlignment="1">
      <alignment horizontal="center"/>
    </xf>
    <xf numFmtId="0" fontId="2" fillId="0" borderId="0" xfId="0" applyFont="1" applyAlignment="1">
      <alignment textRotation="90"/>
    </xf>
    <xf numFmtId="0" fontId="2" fillId="0" borderId="4" xfId="0" applyFont="1" applyBorder="1" applyAlignment="1">
      <alignment textRotation="90"/>
    </xf>
    <xf numFmtId="164" fontId="0" fillId="0" borderId="1" xfId="0" applyNumberFormat="1" applyBorder="1"/>
    <xf numFmtId="0" fontId="7" fillId="0" borderId="0" xfId="2" applyFont="1" applyAlignment="1">
      <alignment horizontal="center"/>
    </xf>
    <xf numFmtId="0" fontId="1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wrapText="1"/>
    </xf>
    <xf numFmtId="0" fontId="1" fillId="0" borderId="0" xfId="2" applyFont="1" applyAlignment="1">
      <alignment horizontal="left" vertical="top" wrapText="1"/>
    </xf>
    <xf numFmtId="164" fontId="3" fillId="0" borderId="0" xfId="0" applyNumberFormat="1" applyFont="1"/>
    <xf numFmtId="164" fontId="3" fillId="3" borderId="1" xfId="0" applyNumberFormat="1" applyFont="1" applyFill="1" applyBorder="1"/>
    <xf numFmtId="165" fontId="0" fillId="0" borderId="0" xfId="0" applyNumberFormat="1"/>
    <xf numFmtId="0" fontId="3" fillId="0" borderId="0" xfId="0" applyFont="1"/>
    <xf numFmtId="164" fontId="0" fillId="2" borderId="1" xfId="0" applyNumberFormat="1" applyFill="1" applyBorder="1" applyProtection="1"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2" applyFont="1" applyBorder="1" applyAlignment="1">
      <alignment horizontal="left" vertical="top" wrapText="1"/>
    </xf>
    <xf numFmtId="0" fontId="1" fillId="3" borderId="3" xfId="2" applyFont="1" applyFill="1" applyBorder="1" applyAlignment="1">
      <alignment vertical="top" wrapText="1"/>
    </xf>
    <xf numFmtId="164" fontId="1" fillId="3" borderId="5" xfId="2" applyNumberFormat="1" applyFont="1" applyFill="1" applyBorder="1" applyAlignment="1">
      <alignment vertical="top" wrapText="1"/>
    </xf>
    <xf numFmtId="0" fontId="9" fillId="0" borderId="0" xfId="2" applyFont="1" applyAlignment="1">
      <alignment horizontal="left" vertical="top" wrapText="1"/>
    </xf>
    <xf numFmtId="0" fontId="8" fillId="0" borderId="0" xfId="0" applyFont="1"/>
    <xf numFmtId="0" fontId="2" fillId="0" borderId="1" xfId="0" applyFont="1" applyBorder="1"/>
    <xf numFmtId="166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164" fontId="8" fillId="0" borderId="6" xfId="2" applyNumberFormat="1" applyFont="1" applyBorder="1" applyAlignment="1">
      <alignment horizontal="center" wrapText="1"/>
    </xf>
    <xf numFmtId="164" fontId="0" fillId="0" borderId="0" xfId="0" applyNumberFormat="1"/>
    <xf numFmtId="0" fontId="12" fillId="0" borderId="1" xfId="2" applyFont="1" applyBorder="1" applyAlignment="1">
      <alignment horizontal="center"/>
    </xf>
    <xf numFmtId="0" fontId="12" fillId="0" borderId="6" xfId="2" applyFont="1" applyBorder="1" applyAlignment="1">
      <alignment horizontal="center"/>
    </xf>
    <xf numFmtId="3" fontId="8" fillId="0" borderId="1" xfId="0" applyNumberFormat="1" applyFont="1" applyBorder="1" applyAlignment="1" applyProtection="1">
      <alignment horizontal="center" vertical="center"/>
      <protection locked="0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0" fontId="4" fillId="0" borderId="0" xfId="2" applyFont="1" applyAlignment="1">
      <alignment horizontal="left" vertical="top"/>
    </xf>
    <xf numFmtId="0" fontId="7" fillId="0" borderId="7" xfId="2" applyFont="1" applyBorder="1" applyAlignment="1">
      <alignment horizontal="center"/>
    </xf>
    <xf numFmtId="0" fontId="8" fillId="0" borderId="7" xfId="0" applyFont="1" applyBorder="1" applyAlignment="1" applyProtection="1">
      <alignment horizontal="center" vertical="center"/>
      <protection locked="0"/>
    </xf>
    <xf numFmtId="164" fontId="0" fillId="0" borderId="7" xfId="0" applyNumberFormat="1" applyBorder="1"/>
    <xf numFmtId="0" fontId="14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6" fillId="0" borderId="0" xfId="0" applyFont="1"/>
    <xf numFmtId="0" fontId="17" fillId="2" borderId="0" xfId="0" applyFont="1" applyFill="1"/>
    <xf numFmtId="0" fontId="1" fillId="2" borderId="0" xfId="2" applyFont="1" applyFill="1" applyAlignment="1">
      <alignment horizontal="left" vertical="top" wrapText="1"/>
    </xf>
    <xf numFmtId="0" fontId="1" fillId="3" borderId="5" xfId="2" applyFont="1" applyFill="1" applyBorder="1" applyAlignment="1">
      <alignment vertical="top" wrapText="1"/>
    </xf>
    <xf numFmtId="0" fontId="1" fillId="3" borderId="4" xfId="2" applyFont="1" applyFill="1" applyBorder="1" applyAlignment="1">
      <alignment vertical="top" wrapText="1"/>
    </xf>
    <xf numFmtId="164" fontId="0" fillId="2" borderId="6" xfId="0" applyNumberFormat="1" applyFill="1" applyBorder="1" applyProtection="1">
      <protection locked="0"/>
    </xf>
    <xf numFmtId="164" fontId="0" fillId="0" borderId="6" xfId="0" applyNumberFormat="1" applyBorder="1"/>
    <xf numFmtId="0" fontId="1" fillId="3" borderId="8" xfId="2" applyFont="1" applyFill="1" applyBorder="1" applyAlignment="1">
      <alignment vertical="top" wrapText="1"/>
    </xf>
    <xf numFmtId="164" fontId="3" fillId="3" borderId="9" xfId="0" applyNumberFormat="1" applyFont="1" applyFill="1" applyBorder="1"/>
    <xf numFmtId="0" fontId="0" fillId="0" borderId="1" xfId="2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13" fillId="0" borderId="0" xfId="2" applyFont="1" applyAlignment="1">
      <alignment horizontal="left" vertical="top" wrapText="1"/>
    </xf>
    <xf numFmtId="0" fontId="1" fillId="3" borderId="3" xfId="2" applyFont="1" applyFill="1" applyBorder="1" applyAlignment="1">
      <alignment horizontal="left" vertical="top" wrapText="1"/>
    </xf>
    <xf numFmtId="0" fontId="1" fillId="3" borderId="5" xfId="2" applyFont="1" applyFill="1" applyBorder="1" applyAlignment="1">
      <alignment horizontal="left" vertical="top" wrapText="1"/>
    </xf>
    <xf numFmtId="0" fontId="1" fillId="3" borderId="2" xfId="2" applyFont="1" applyFill="1" applyBorder="1" applyAlignment="1">
      <alignment horizontal="left" vertical="top" wrapText="1"/>
    </xf>
    <xf numFmtId="0" fontId="1" fillId="3" borderId="3" xfId="2" applyFont="1" applyFill="1" applyBorder="1" applyAlignment="1">
      <alignment horizontal="center" wrapText="1"/>
    </xf>
    <xf numFmtId="0" fontId="1" fillId="3" borderId="5" xfId="2" applyFont="1" applyFill="1" applyBorder="1" applyAlignment="1">
      <alignment horizontal="center" wrapText="1"/>
    </xf>
    <xf numFmtId="0" fontId="1" fillId="3" borderId="2" xfId="2" applyFont="1" applyFill="1" applyBorder="1" applyAlignment="1">
      <alignment horizontal="center" wrapText="1"/>
    </xf>
    <xf numFmtId="0" fontId="17" fillId="2" borderId="4" xfId="0" applyFont="1" applyFill="1" applyBorder="1" applyAlignment="1">
      <alignment horizontal="left"/>
    </xf>
    <xf numFmtId="167" fontId="2" fillId="2" borderId="1" xfId="0" applyNumberFormat="1" applyFont="1" applyFill="1" applyBorder="1" applyAlignment="1" applyProtection="1">
      <alignment horizontal="left"/>
      <protection locked="0"/>
    </xf>
    <xf numFmtId="164" fontId="0" fillId="4" borderId="1" xfId="0" applyNumberFormat="1" applyFill="1" applyBorder="1" applyProtection="1">
      <protection locked="0"/>
    </xf>
  </cellXfs>
  <cellStyles count="3">
    <cellStyle name="Standaard" xfId="0" builtinId="0"/>
    <cellStyle name="Standaard 3" xfId="2" xr:uid="{B387EBA1-B7E9-4862-82FD-278295DB087A}"/>
    <cellStyle name="Valuta 2" xfId="1" xr:uid="{2FDB855B-E4B9-4934-A852-55A374666073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Controlling%20&amp;%20reporting\Klantrapportages\NAM\Openbaar%20Ministerie\2020\MI_TD%20Openbaar%20Ministerie%202020%20cum%20Apr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schikbaarheids%"/>
      <sheetName val="StoringsOverzicht"/>
      <sheetName val="Dagen beschikbaar"/>
    </sheetNames>
    <sheetDataSet>
      <sheetData sheetId="0"/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Richard Neijndorff | Adjust" id="{7C9E078C-1CEC-4554-9F19-5688848C85A1}" userId="S::richard.neijndorff@adjust.nl::425ac019-ac4f-4a4c-835f-f30912f3c83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9" dT="2024-12-02T15:23:22.18" personId="{7C9E078C-1CEC-4554-9F19-5688848C85A1}" id="{ECBFCBB1-EFA5-4890-9F67-4CA9F54CCBFC}">
    <text xml:space="preserve">Overgenomen uit gegevens aug 23. Nog op maat maken
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B00C-1747-4C18-9FD6-26C66FD9D318}">
  <dimension ref="A1:B21"/>
  <sheetViews>
    <sheetView workbookViewId="0">
      <selection activeCell="A12" sqref="A12"/>
    </sheetView>
  </sheetViews>
  <sheetFormatPr defaultRowHeight="14.45"/>
  <cols>
    <col min="1" max="1" width="81.28515625" bestFit="1" customWidth="1"/>
    <col min="2" max="2" width="22.140625" customWidth="1"/>
  </cols>
  <sheetData>
    <row r="1" spans="1:2">
      <c r="A1" s="14"/>
      <c r="B1" s="15" t="s">
        <v>0</v>
      </c>
    </row>
    <row r="2" spans="1:2">
      <c r="A2" s="23" t="s">
        <v>1</v>
      </c>
      <c r="B2" s="34">
        <f>Automaten!H34</f>
        <v>0</v>
      </c>
    </row>
    <row r="3" spans="1:2">
      <c r="A3" s="23" t="s">
        <v>2</v>
      </c>
      <c r="B3" s="34">
        <f>'Service en onderhoud'!E11</f>
        <v>0</v>
      </c>
    </row>
    <row r="4" spans="1:2">
      <c r="A4" s="23" t="s">
        <v>3</v>
      </c>
      <c r="B4" s="34">
        <f>'Ingrediënten en toebehoren'!E16+'Ingrediënten en toebehoren'!E54</f>
        <v>0</v>
      </c>
    </row>
    <row r="5" spans="1:2">
      <c r="A5" s="24" t="s">
        <v>4</v>
      </c>
      <c r="B5" s="25">
        <f>SUM(B2:B4)</f>
        <v>0</v>
      </c>
    </row>
    <row r="6" spans="1:2">
      <c r="A6" s="16"/>
      <c r="B6" s="16"/>
    </row>
    <row r="8" spans="1:2">
      <c r="A8" s="1" t="s">
        <v>5</v>
      </c>
    </row>
    <row r="9" spans="1:2">
      <c r="A9" s="5" t="s">
        <v>6</v>
      </c>
    </row>
    <row r="10" spans="1:2">
      <c r="A10" s="5" t="s">
        <v>7</v>
      </c>
    </row>
    <row r="11" spans="1:2">
      <c r="A11" s="5" t="s">
        <v>8</v>
      </c>
    </row>
    <row r="12" spans="1:2">
      <c r="A12" s="5" t="e" cm="1">
        <f t="array" aca="1" ref="A12" ca="1">- Aantallen zijn per jaar 'Ingrediënten en toebehoren'!A9</f>
        <v>#NAME?</v>
      </c>
    </row>
    <row r="14" spans="1:2">
      <c r="A14" s="6" t="s">
        <v>9</v>
      </c>
      <c r="B14" s="7" t="s">
        <v>10</v>
      </c>
    </row>
    <row r="15" spans="1:2">
      <c r="A15" s="6" t="s">
        <v>11</v>
      </c>
      <c r="B15" s="7" t="s">
        <v>12</v>
      </c>
    </row>
    <row r="16" spans="1:2">
      <c r="A16" s="6" t="s">
        <v>13</v>
      </c>
      <c r="B16" s="8"/>
    </row>
    <row r="17" spans="1:2">
      <c r="A17" s="6" t="s">
        <v>14</v>
      </c>
      <c r="B17" s="8"/>
    </row>
    <row r="18" spans="1:2">
      <c r="A18" s="57" t="s">
        <v>15</v>
      </c>
      <c r="B18" s="58"/>
    </row>
    <row r="19" spans="1:2">
      <c r="A19" s="57"/>
      <c r="B19" s="58"/>
    </row>
    <row r="20" spans="1:2">
      <c r="A20" s="57"/>
      <c r="B20" s="58"/>
    </row>
    <row r="21" spans="1:2">
      <c r="A21" s="57"/>
      <c r="B21" s="58"/>
    </row>
  </sheetData>
  <mergeCells count="2">
    <mergeCell ref="A18:A21"/>
    <mergeCell ref="B18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89B4-F12B-4803-BDD8-F438AB555C8A}">
  <dimension ref="A1:P37"/>
  <sheetViews>
    <sheetView showGridLines="0" topLeftCell="A13" zoomScaleNormal="100" workbookViewId="0">
      <selection activeCell="A37" sqref="A37"/>
    </sheetView>
  </sheetViews>
  <sheetFormatPr defaultRowHeight="14.45"/>
  <cols>
    <col min="1" max="1" width="31.85546875" customWidth="1"/>
    <col min="2" max="2" width="15.140625" customWidth="1"/>
    <col min="3" max="3" width="23.28515625" customWidth="1"/>
    <col min="4" max="4" width="48.85546875" customWidth="1"/>
    <col min="5" max="5" width="24.85546875" customWidth="1"/>
    <col min="6" max="6" width="16.140625" customWidth="1"/>
    <col min="7" max="7" width="23.140625" customWidth="1"/>
    <col min="8" max="8" width="12.140625" customWidth="1"/>
    <col min="12" max="12" width="12.140625" style="32" customWidth="1"/>
    <col min="16" max="16" width="11.140625" bestFit="1" customWidth="1"/>
  </cols>
  <sheetData>
    <row r="1" spans="1:16">
      <c r="E1" s="10"/>
    </row>
    <row r="2" spans="1:16" ht="21">
      <c r="A2" s="3" t="s">
        <v>16</v>
      </c>
      <c r="B2" s="3"/>
      <c r="C2" s="3"/>
      <c r="D2" s="3"/>
      <c r="E2" s="10"/>
    </row>
    <row r="3" spans="1:16">
      <c r="E3" s="10"/>
    </row>
    <row r="4" spans="1:16" ht="15">
      <c r="A4" s="28" t="s">
        <v>17</v>
      </c>
      <c r="B4" s="67">
        <v>0</v>
      </c>
      <c r="C4" s="67"/>
      <c r="E4" s="10"/>
    </row>
    <row r="5" spans="1:16" ht="14.45" customHeight="1">
      <c r="A5" s="28" t="s">
        <v>18</v>
      </c>
      <c r="B5" s="67">
        <v>0</v>
      </c>
      <c r="C5" s="67"/>
      <c r="E5" s="10"/>
    </row>
    <row r="6" spans="1:16" ht="15">
      <c r="A6" s="28" t="s">
        <v>19</v>
      </c>
      <c r="B6" s="67">
        <v>0</v>
      </c>
      <c r="C6" s="67"/>
      <c r="E6" s="10"/>
    </row>
    <row r="7" spans="1:16" ht="15">
      <c r="A7" s="28" t="s">
        <v>20</v>
      </c>
      <c r="B7" s="67">
        <v>0</v>
      </c>
      <c r="C7" s="67"/>
      <c r="E7" s="10"/>
    </row>
    <row r="8" spans="1:16" ht="14.45" customHeight="1">
      <c r="A8" s="28" t="s">
        <v>21</v>
      </c>
      <c r="B8" s="67">
        <v>0</v>
      </c>
      <c r="C8" s="67"/>
      <c r="E8" s="10"/>
    </row>
    <row r="9" spans="1:16" ht="14.45" customHeight="1">
      <c r="A9" s="28" t="s">
        <v>22</v>
      </c>
      <c r="B9" s="67">
        <v>0</v>
      </c>
      <c r="C9" s="67"/>
      <c r="E9" s="10"/>
    </row>
    <row r="10" spans="1:16" ht="15">
      <c r="E10" s="11"/>
    </row>
    <row r="11" spans="1:16" ht="43.5">
      <c r="A11" s="63" t="s">
        <v>23</v>
      </c>
      <c r="B11" s="64"/>
      <c r="C11" s="65"/>
      <c r="D11" s="15" t="s">
        <v>24</v>
      </c>
      <c r="E11" s="15" t="s">
        <v>25</v>
      </c>
      <c r="F11" s="15" t="s">
        <v>26</v>
      </c>
      <c r="G11" s="14" t="s">
        <v>27</v>
      </c>
      <c r="H11" s="14" t="s">
        <v>28</v>
      </c>
    </row>
    <row r="12" spans="1:16" ht="15">
      <c r="A12" s="45" t="s">
        <v>29</v>
      </c>
      <c r="B12" s="45" t="s">
        <v>30</v>
      </c>
      <c r="C12" s="45" t="s">
        <v>31</v>
      </c>
      <c r="D12" s="45" t="s">
        <v>32</v>
      </c>
      <c r="E12" s="4" t="s">
        <v>33</v>
      </c>
      <c r="F12" s="22">
        <v>1</v>
      </c>
      <c r="G12" s="68">
        <f>B5</f>
        <v>0</v>
      </c>
      <c r="H12" s="12">
        <f>SUM(F12*G12)</f>
        <v>0</v>
      </c>
    </row>
    <row r="13" spans="1:16" ht="15">
      <c r="A13" s="45" t="s">
        <v>34</v>
      </c>
      <c r="B13" s="45" t="s">
        <v>35</v>
      </c>
      <c r="C13" s="45" t="s">
        <v>31</v>
      </c>
      <c r="D13" s="45" t="s">
        <v>36</v>
      </c>
      <c r="E13" s="4" t="s">
        <v>33</v>
      </c>
      <c r="F13" s="22">
        <v>1</v>
      </c>
      <c r="G13" s="68">
        <f>B5</f>
        <v>0</v>
      </c>
      <c r="H13" s="12">
        <f t="shared" ref="H13:H22" si="0">SUM(F13*G13)</f>
        <v>0</v>
      </c>
      <c r="I13" s="20"/>
      <c r="P13" s="19"/>
    </row>
    <row r="14" spans="1:16" ht="15">
      <c r="A14" s="45" t="s">
        <v>37</v>
      </c>
      <c r="B14" s="45" t="s">
        <v>38</v>
      </c>
      <c r="C14" s="45" t="s">
        <v>31</v>
      </c>
      <c r="D14" s="45" t="s">
        <v>39</v>
      </c>
      <c r="E14" s="9" t="s">
        <v>33</v>
      </c>
      <c r="F14" s="22">
        <v>1</v>
      </c>
      <c r="G14" s="68">
        <f>B5</f>
        <v>0</v>
      </c>
      <c r="H14" s="12">
        <f>SUM(F14*G14)</f>
        <v>0</v>
      </c>
      <c r="I14" s="20"/>
      <c r="P14" s="19"/>
    </row>
    <row r="15" spans="1:16" ht="15">
      <c r="A15" s="45" t="s">
        <v>37</v>
      </c>
      <c r="B15" s="45" t="s">
        <v>38</v>
      </c>
      <c r="C15" s="45" t="s">
        <v>31</v>
      </c>
      <c r="D15" s="45" t="s">
        <v>40</v>
      </c>
      <c r="E15" s="4" t="s">
        <v>41</v>
      </c>
      <c r="F15" s="22">
        <v>1</v>
      </c>
      <c r="G15" s="68">
        <f>B4</f>
        <v>0</v>
      </c>
      <c r="H15" s="12">
        <f t="shared" si="0"/>
        <v>0</v>
      </c>
      <c r="I15" s="20"/>
      <c r="P15" s="19"/>
    </row>
    <row r="16" spans="1:16" ht="15">
      <c r="A16" s="45" t="s">
        <v>42</v>
      </c>
      <c r="B16" s="45" t="s">
        <v>43</v>
      </c>
      <c r="C16" s="45" t="s">
        <v>44</v>
      </c>
      <c r="D16" s="45" t="s">
        <v>45</v>
      </c>
      <c r="E16" s="4" t="s">
        <v>33</v>
      </c>
      <c r="F16" s="22">
        <v>1</v>
      </c>
      <c r="G16" s="68">
        <f>B5</f>
        <v>0</v>
      </c>
      <c r="H16" s="12">
        <f t="shared" si="0"/>
        <v>0</v>
      </c>
      <c r="I16" s="20"/>
      <c r="P16" s="19"/>
    </row>
    <row r="17" spans="1:16" ht="15">
      <c r="A17" s="45" t="s">
        <v>46</v>
      </c>
      <c r="B17" s="45" t="s">
        <v>47</v>
      </c>
      <c r="C17" s="45" t="s">
        <v>48</v>
      </c>
      <c r="D17" s="45" t="s">
        <v>36</v>
      </c>
      <c r="E17" s="4" t="s">
        <v>41</v>
      </c>
      <c r="F17" s="22">
        <v>1</v>
      </c>
      <c r="G17" s="68">
        <f>B4</f>
        <v>0</v>
      </c>
      <c r="H17" s="12">
        <f t="shared" si="0"/>
        <v>0</v>
      </c>
      <c r="I17" s="20"/>
      <c r="P17" s="19"/>
    </row>
    <row r="18" spans="1:16" ht="15">
      <c r="A18" s="45" t="s">
        <v>49</v>
      </c>
      <c r="B18" s="45" t="s">
        <v>50</v>
      </c>
      <c r="C18" s="45" t="s">
        <v>51</v>
      </c>
      <c r="D18" s="45" t="s">
        <v>36</v>
      </c>
      <c r="E18" s="4" t="s">
        <v>41</v>
      </c>
      <c r="F18" s="22">
        <v>1</v>
      </c>
      <c r="G18" s="68">
        <f>B4</f>
        <v>0</v>
      </c>
      <c r="H18" s="12">
        <f t="shared" si="0"/>
        <v>0</v>
      </c>
      <c r="I18" s="20"/>
      <c r="P18" s="19"/>
    </row>
    <row r="19" spans="1:16">
      <c r="A19" s="45" t="s">
        <v>52</v>
      </c>
      <c r="B19" s="45" t="s">
        <v>53</v>
      </c>
      <c r="C19" s="45" t="s">
        <v>54</v>
      </c>
      <c r="D19" s="45" t="s">
        <v>36</v>
      </c>
      <c r="E19" s="4" t="s">
        <v>33</v>
      </c>
      <c r="F19" s="22">
        <v>1</v>
      </c>
      <c r="G19" s="68">
        <f>B5</f>
        <v>0</v>
      </c>
      <c r="H19" s="12">
        <f t="shared" si="0"/>
        <v>0</v>
      </c>
      <c r="I19" s="20"/>
      <c r="P19" s="19"/>
    </row>
    <row r="20" spans="1:16" ht="15">
      <c r="A20" s="45" t="s">
        <v>55</v>
      </c>
      <c r="B20" s="45" t="s">
        <v>56</v>
      </c>
      <c r="C20" s="45" t="s">
        <v>57</v>
      </c>
      <c r="D20" s="45" t="s">
        <v>36</v>
      </c>
      <c r="E20" s="4" t="s">
        <v>33</v>
      </c>
      <c r="F20" s="22">
        <v>1</v>
      </c>
      <c r="G20" s="68">
        <f>B5</f>
        <v>0</v>
      </c>
      <c r="H20" s="12">
        <f t="shared" si="0"/>
        <v>0</v>
      </c>
      <c r="I20" s="20"/>
      <c r="P20" s="19"/>
    </row>
    <row r="21" spans="1:16" ht="15">
      <c r="A21" s="45" t="s">
        <v>58</v>
      </c>
      <c r="B21" s="45" t="s">
        <v>59</v>
      </c>
      <c r="C21" s="45" t="s">
        <v>60</v>
      </c>
      <c r="D21" s="45" t="s">
        <v>61</v>
      </c>
      <c r="E21" s="4" t="s">
        <v>33</v>
      </c>
      <c r="F21" s="22">
        <v>1</v>
      </c>
      <c r="G21" s="68">
        <f>B5</f>
        <v>0</v>
      </c>
      <c r="H21" s="12">
        <f t="shared" si="0"/>
        <v>0</v>
      </c>
      <c r="I21" s="20"/>
      <c r="P21" s="19"/>
    </row>
    <row r="22" spans="1:16" ht="15">
      <c r="A22" s="45" t="s">
        <v>62</v>
      </c>
      <c r="B22" s="45" t="s">
        <v>63</v>
      </c>
      <c r="C22" s="45" t="s">
        <v>64</v>
      </c>
      <c r="D22" s="45" t="s">
        <v>65</v>
      </c>
      <c r="E22" s="4" t="s">
        <v>33</v>
      </c>
      <c r="F22" s="22">
        <v>1</v>
      </c>
      <c r="G22" s="68">
        <f>B5</f>
        <v>0</v>
      </c>
      <c r="H22" s="12">
        <f t="shared" si="0"/>
        <v>0</v>
      </c>
      <c r="I22" s="20"/>
      <c r="P22" s="19"/>
    </row>
    <row r="23" spans="1:16" ht="15">
      <c r="A23" s="46" t="s">
        <v>66</v>
      </c>
      <c r="B23" s="46" t="s">
        <v>67</v>
      </c>
      <c r="C23" s="46" t="s">
        <v>68</v>
      </c>
      <c r="D23" s="46" t="s">
        <v>69</v>
      </c>
      <c r="E23" s="4" t="s">
        <v>33</v>
      </c>
      <c r="F23" s="22">
        <v>1</v>
      </c>
      <c r="G23" s="68">
        <f>B5</f>
        <v>0</v>
      </c>
      <c r="H23" s="12">
        <f>SUM(F23*G23)</f>
        <v>0</v>
      </c>
      <c r="I23" s="20"/>
      <c r="P23" s="19"/>
    </row>
    <row r="24" spans="1:16">
      <c r="A24" s="45" t="s">
        <v>70</v>
      </c>
      <c r="B24" s="45" t="s">
        <v>71</v>
      </c>
      <c r="C24" s="45" t="s">
        <v>72</v>
      </c>
      <c r="D24" s="45" t="s">
        <v>73</v>
      </c>
      <c r="E24" s="4" t="s">
        <v>41</v>
      </c>
      <c r="F24" s="22">
        <v>1</v>
      </c>
      <c r="G24" s="68">
        <f>B4</f>
        <v>0</v>
      </c>
      <c r="H24" s="12">
        <f t="shared" ref="H24:H33" si="1">SUM(F24*G24)</f>
        <v>0</v>
      </c>
      <c r="I24" s="20"/>
      <c r="P24" s="19"/>
    </row>
    <row r="25" spans="1:16" ht="15">
      <c r="A25" s="45" t="s">
        <v>74</v>
      </c>
      <c r="B25" s="45" t="s">
        <v>75</v>
      </c>
      <c r="C25" s="45" t="s">
        <v>76</v>
      </c>
      <c r="D25" s="45" t="s">
        <v>77</v>
      </c>
      <c r="E25" s="4" t="s">
        <v>33</v>
      </c>
      <c r="F25" s="22">
        <v>1</v>
      </c>
      <c r="G25" s="68">
        <f>B5</f>
        <v>0</v>
      </c>
      <c r="H25" s="12">
        <f t="shared" si="1"/>
        <v>0</v>
      </c>
      <c r="I25" s="20"/>
      <c r="P25" s="19"/>
    </row>
    <row r="26" spans="1:16" ht="15">
      <c r="A26" s="45" t="s">
        <v>78</v>
      </c>
      <c r="B26" s="45" t="s">
        <v>79</v>
      </c>
      <c r="C26" s="45" t="s">
        <v>80</v>
      </c>
      <c r="D26" s="45" t="s">
        <v>81</v>
      </c>
      <c r="E26" s="4" t="s">
        <v>33</v>
      </c>
      <c r="F26" s="22">
        <v>1</v>
      </c>
      <c r="G26" s="68">
        <f>B5</f>
        <v>0</v>
      </c>
      <c r="H26" s="12">
        <f t="shared" si="1"/>
        <v>0</v>
      </c>
      <c r="I26" s="20"/>
      <c r="P26" s="19"/>
    </row>
    <row r="27" spans="1:16">
      <c r="A27" s="45" t="s">
        <v>82</v>
      </c>
      <c r="B27" s="45" t="s">
        <v>83</v>
      </c>
      <c r="C27" s="45" t="s">
        <v>84</v>
      </c>
      <c r="D27" s="45" t="s">
        <v>85</v>
      </c>
      <c r="E27" s="4" t="s">
        <v>33</v>
      </c>
      <c r="F27" s="22">
        <v>1</v>
      </c>
      <c r="G27" s="68">
        <f>B5</f>
        <v>0</v>
      </c>
      <c r="H27" s="12">
        <f t="shared" si="1"/>
        <v>0</v>
      </c>
      <c r="I27" s="20"/>
      <c r="P27" s="19"/>
    </row>
    <row r="28" spans="1:16" ht="15">
      <c r="A28" s="45" t="s">
        <v>82</v>
      </c>
      <c r="B28" s="45" t="s">
        <v>86</v>
      </c>
      <c r="C28" s="45" t="s">
        <v>84</v>
      </c>
      <c r="D28" s="45" t="s">
        <v>87</v>
      </c>
      <c r="E28" s="4" t="s">
        <v>33</v>
      </c>
      <c r="F28" s="22">
        <v>1</v>
      </c>
      <c r="G28" s="68">
        <f>B5</f>
        <v>0</v>
      </c>
      <c r="H28" s="12">
        <f t="shared" si="1"/>
        <v>0</v>
      </c>
      <c r="I28" s="20"/>
      <c r="P28" s="19"/>
    </row>
    <row r="29" spans="1:16" ht="15">
      <c r="A29" s="45" t="s">
        <v>88</v>
      </c>
      <c r="B29" s="45" t="s">
        <v>89</v>
      </c>
      <c r="C29" s="45" t="s">
        <v>84</v>
      </c>
      <c r="D29" s="45" t="s">
        <v>90</v>
      </c>
      <c r="E29" s="42" t="s">
        <v>41</v>
      </c>
      <c r="F29" s="43">
        <v>1</v>
      </c>
      <c r="G29" s="68">
        <f>B4</f>
        <v>0</v>
      </c>
      <c r="H29" s="44">
        <f t="shared" si="1"/>
        <v>0</v>
      </c>
    </row>
    <row r="30" spans="1:16" ht="15">
      <c r="A30" s="46" t="s">
        <v>91</v>
      </c>
      <c r="B30" s="46" t="s">
        <v>89</v>
      </c>
      <c r="C30" s="46" t="s">
        <v>84</v>
      </c>
      <c r="D30" s="46" t="s">
        <v>92</v>
      </c>
      <c r="E30" s="4" t="s">
        <v>41</v>
      </c>
      <c r="F30" s="22">
        <v>1</v>
      </c>
      <c r="G30" s="68">
        <f>B4</f>
        <v>0</v>
      </c>
      <c r="H30" s="12">
        <f t="shared" si="1"/>
        <v>0</v>
      </c>
      <c r="I30" s="20"/>
      <c r="P30" s="19"/>
    </row>
    <row r="31" spans="1:16" ht="15">
      <c r="A31" s="46" t="s">
        <v>91</v>
      </c>
      <c r="B31" s="46" t="s">
        <v>89</v>
      </c>
      <c r="C31" s="46" t="s">
        <v>84</v>
      </c>
      <c r="D31" s="46" t="s">
        <v>93</v>
      </c>
      <c r="E31" s="4" t="s">
        <v>41</v>
      </c>
      <c r="F31" s="22">
        <v>1</v>
      </c>
      <c r="G31" s="68">
        <f>B4</f>
        <v>0</v>
      </c>
      <c r="H31" s="12">
        <f t="shared" si="1"/>
        <v>0</v>
      </c>
      <c r="I31" s="20"/>
      <c r="P31" s="19"/>
    </row>
    <row r="32" spans="1:16">
      <c r="A32" s="46" t="s">
        <v>91</v>
      </c>
      <c r="B32" s="46" t="s">
        <v>89</v>
      </c>
      <c r="C32" s="46" t="s">
        <v>84</v>
      </c>
      <c r="D32" s="46" t="s">
        <v>94</v>
      </c>
      <c r="E32" s="4" t="s">
        <v>41</v>
      </c>
      <c r="F32" s="22">
        <v>1</v>
      </c>
      <c r="G32" s="68">
        <f>B4</f>
        <v>0</v>
      </c>
      <c r="H32" s="12">
        <f t="shared" si="1"/>
        <v>0</v>
      </c>
      <c r="I32" s="20"/>
      <c r="P32" s="19"/>
    </row>
    <row r="33" spans="1:16">
      <c r="A33" s="46" t="s">
        <v>91</v>
      </c>
      <c r="B33" s="46" t="s">
        <v>89</v>
      </c>
      <c r="C33" s="46" t="s">
        <v>84</v>
      </c>
      <c r="D33" s="46" t="s">
        <v>95</v>
      </c>
      <c r="E33" s="4" t="s">
        <v>41</v>
      </c>
      <c r="F33" s="22">
        <v>1</v>
      </c>
      <c r="G33" s="68">
        <f>B4</f>
        <v>0</v>
      </c>
      <c r="H33" s="12">
        <f t="shared" si="1"/>
        <v>0</v>
      </c>
      <c r="I33" s="20"/>
      <c r="P33" s="19"/>
    </row>
    <row r="34" spans="1:16">
      <c r="A34" s="60" t="s">
        <v>96</v>
      </c>
      <c r="B34" s="61"/>
      <c r="C34" s="61"/>
      <c r="D34" s="61"/>
      <c r="E34" s="61"/>
      <c r="F34" s="61"/>
      <c r="G34" s="62"/>
      <c r="H34" s="18">
        <f>SUM(H12:H33)</f>
        <v>0</v>
      </c>
    </row>
    <row r="35" spans="1:16">
      <c r="A35" s="13"/>
      <c r="B35" s="13"/>
      <c r="C35" s="13"/>
      <c r="D35" s="13"/>
      <c r="E35" s="13"/>
    </row>
    <row r="36" spans="1:16" s="27" customFormat="1" ht="18.600000000000001" customHeight="1">
      <c r="A36" s="59" t="s">
        <v>97</v>
      </c>
      <c r="B36" s="59"/>
      <c r="C36" s="59"/>
      <c r="D36" s="59"/>
      <c r="E36" s="59"/>
      <c r="F36" s="59"/>
      <c r="G36" s="59"/>
      <c r="H36" s="39"/>
      <c r="L36" s="40"/>
    </row>
    <row r="37" spans="1:16" ht="15">
      <c r="A37" s="1" t="s">
        <v>98</v>
      </c>
    </row>
  </sheetData>
  <mergeCells count="9">
    <mergeCell ref="A36:G36"/>
    <mergeCell ref="A34:G34"/>
    <mergeCell ref="B9:C9"/>
    <mergeCell ref="B4:C4"/>
    <mergeCell ref="B5:C5"/>
    <mergeCell ref="B8:C8"/>
    <mergeCell ref="A11:C11"/>
    <mergeCell ref="B6:C6"/>
    <mergeCell ref="B7:C7"/>
  </mergeCells>
  <phoneticPr fontId="11" type="noConversion"/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1" id="{21116A6F-EB6B-4C78-B80E-F7BC15123711}">
            <x14:iconSet iconSet="3Symbols2" custom="1">
              <x14:cfvo type="percent">
                <xm:f>0</xm:f>
              </x14:cfvo>
              <x14:cfvo type="num">
                <xm:f>6</xm:f>
              </x14:cfvo>
              <x14:cfvo type="num">
                <xm:f>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I13:I28 I30:I33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DA1D-1F45-4040-BAA2-3A5E454DC48A}">
  <dimension ref="A1:M14"/>
  <sheetViews>
    <sheetView showGridLines="0" workbookViewId="0">
      <selection activeCell="D9" sqref="D9"/>
    </sheetView>
  </sheetViews>
  <sheetFormatPr defaultRowHeight="14.45"/>
  <cols>
    <col min="1" max="1" width="48.85546875" customWidth="1"/>
    <col min="2" max="2" width="24.85546875" customWidth="1"/>
    <col min="3" max="3" width="16.140625" customWidth="1"/>
    <col min="4" max="4" width="23.140625" customWidth="1"/>
    <col min="5" max="5" width="12.140625" customWidth="1"/>
    <col min="7" max="7" width="9.85546875" bestFit="1" customWidth="1"/>
    <col min="8" max="8" width="10.140625" bestFit="1" customWidth="1"/>
    <col min="13" max="13" width="11.140625" bestFit="1" customWidth="1"/>
  </cols>
  <sheetData>
    <row r="1" spans="1:13">
      <c r="B1" s="10"/>
    </row>
    <row r="2" spans="1:13" ht="21">
      <c r="A2" s="3" t="s">
        <v>16</v>
      </c>
      <c r="B2" s="10"/>
    </row>
    <row r="3" spans="1:13">
      <c r="B3" s="10"/>
    </row>
    <row r="4" spans="1:13" s="2" customFormat="1">
      <c r="B4" s="10"/>
    </row>
    <row r="5" spans="1:13">
      <c r="B5" s="10"/>
    </row>
    <row r="6" spans="1:13" ht="14.45" customHeight="1">
      <c r="B6" s="10"/>
    </row>
    <row r="7" spans="1:13">
      <c r="B7" s="11"/>
    </row>
    <row r="8" spans="1:13" ht="43.5">
      <c r="A8" s="15" t="s">
        <v>25</v>
      </c>
      <c r="B8" s="15" t="s">
        <v>99</v>
      </c>
      <c r="C8" s="15" t="s">
        <v>100</v>
      </c>
      <c r="D8" s="14" t="s">
        <v>101</v>
      </c>
      <c r="E8" s="14" t="s">
        <v>102</v>
      </c>
    </row>
    <row r="9" spans="1:13">
      <c r="A9" s="4" t="s">
        <v>103</v>
      </c>
      <c r="B9" s="9">
        <f>Automaten!B4</f>
        <v>0</v>
      </c>
      <c r="C9" s="22">
        <v>9</v>
      </c>
      <c r="D9" s="21">
        <v>0</v>
      </c>
      <c r="E9" s="12">
        <f>SUM(C9*D9)</f>
        <v>0</v>
      </c>
      <c r="H9" s="35"/>
    </row>
    <row r="10" spans="1:13">
      <c r="A10" s="4" t="s">
        <v>104</v>
      </c>
      <c r="B10" s="4">
        <f>Automaten!B5</f>
        <v>0</v>
      </c>
      <c r="C10" s="22">
        <v>13</v>
      </c>
      <c r="D10" s="21">
        <v>0</v>
      </c>
      <c r="E10" s="12">
        <f t="shared" ref="E10" si="0">SUM(C10*D10)</f>
        <v>0</v>
      </c>
      <c r="H10" s="35"/>
      <c r="M10" s="19"/>
    </row>
    <row r="11" spans="1:13">
      <c r="A11" s="60" t="s">
        <v>96</v>
      </c>
      <c r="B11" s="61"/>
      <c r="C11" s="61"/>
      <c r="D11" s="62"/>
      <c r="E11" s="18">
        <f>SUM(E9:E10)</f>
        <v>0</v>
      </c>
    </row>
    <row r="12" spans="1:13">
      <c r="A12" s="13"/>
      <c r="B12" s="13"/>
    </row>
    <row r="13" spans="1:13">
      <c r="A13" s="59" t="s">
        <v>97</v>
      </c>
      <c r="B13" s="59"/>
      <c r="C13" s="59"/>
      <c r="D13" s="59"/>
      <c r="E13" s="17"/>
    </row>
    <row r="14" spans="1:13">
      <c r="A14" t="s">
        <v>105</v>
      </c>
    </row>
  </sheetData>
  <mergeCells count="2">
    <mergeCell ref="A11:D11"/>
    <mergeCell ref="A13:D13"/>
  </mergeCells>
  <phoneticPr fontId="1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8812-13D8-4E59-A355-D95C4E0C338F}">
  <dimension ref="A1:N55"/>
  <sheetViews>
    <sheetView showGridLines="0" tabSelected="1" topLeftCell="A33" workbookViewId="0">
      <selection activeCell="B53" sqref="B53"/>
    </sheetView>
  </sheetViews>
  <sheetFormatPr defaultRowHeight="14.45"/>
  <cols>
    <col min="1" max="1" width="48.85546875" customWidth="1"/>
    <col min="2" max="2" width="24.85546875" customWidth="1"/>
    <col min="3" max="3" width="16.140625" customWidth="1"/>
    <col min="4" max="4" width="23.140625" customWidth="1"/>
    <col min="5" max="5" width="12.140625" customWidth="1"/>
    <col min="11" max="11" width="12.28515625" customWidth="1"/>
    <col min="12" max="12" width="34.140625" customWidth="1"/>
    <col min="13" max="13" width="37.42578125" bestFit="1" customWidth="1"/>
  </cols>
  <sheetData>
    <row r="1" spans="1:14">
      <c r="B1" s="10"/>
    </row>
    <row r="2" spans="1:14" ht="21">
      <c r="A2" s="3" t="s">
        <v>16</v>
      </c>
      <c r="B2" s="10"/>
    </row>
    <row r="3" spans="1:14">
      <c r="B3" s="10"/>
    </row>
    <row r="4" spans="1:14" s="2" customFormat="1">
      <c r="A4" s="2" t="s">
        <v>106</v>
      </c>
      <c r="B4" s="10"/>
      <c r="N4" s="29"/>
    </row>
    <row r="5" spans="1:14">
      <c r="B5" s="10"/>
      <c r="M5" s="2"/>
      <c r="N5" s="29"/>
    </row>
    <row r="6" spans="1:14" ht="14.45" customHeight="1">
      <c r="B6" s="10"/>
      <c r="M6" s="2"/>
      <c r="N6" s="29"/>
    </row>
    <row r="7" spans="1:14" ht="15">
      <c r="A7" s="2" t="s">
        <v>107</v>
      </c>
      <c r="B7" s="66" t="s">
        <v>108</v>
      </c>
      <c r="C7" s="66"/>
      <c r="D7" s="66"/>
      <c r="M7" s="2"/>
      <c r="N7" s="29"/>
    </row>
    <row r="8" spans="1:14" ht="43.5">
      <c r="A8" s="15" t="s">
        <v>109</v>
      </c>
      <c r="B8" s="15" t="s">
        <v>110</v>
      </c>
      <c r="C8" s="15" t="s">
        <v>111</v>
      </c>
      <c r="D8" s="14" t="s">
        <v>112</v>
      </c>
      <c r="E8" s="14" t="s">
        <v>113</v>
      </c>
      <c r="M8" s="2"/>
      <c r="N8" s="29"/>
    </row>
    <row r="9" spans="1:14">
      <c r="A9" s="36" t="s">
        <v>114</v>
      </c>
      <c r="B9" s="37" t="s">
        <v>115</v>
      </c>
      <c r="C9" s="38">
        <v>600</v>
      </c>
      <c r="D9" s="21">
        <v>0</v>
      </c>
      <c r="E9" s="12">
        <f>SUM(C9*D9)</f>
        <v>0</v>
      </c>
      <c r="F9" s="27"/>
      <c r="M9" s="2"/>
      <c r="N9" s="29"/>
    </row>
    <row r="10" spans="1:14">
      <c r="A10" s="36" t="s">
        <v>116</v>
      </c>
      <c r="B10" s="37" t="s">
        <v>115</v>
      </c>
      <c r="C10" s="38">
        <v>60</v>
      </c>
      <c r="D10" s="21">
        <v>0</v>
      </c>
      <c r="E10" s="12">
        <f>SUM(C10*D10)</f>
        <v>0</v>
      </c>
      <c r="F10" s="27"/>
      <c r="M10" s="2"/>
      <c r="N10" s="29"/>
    </row>
    <row r="11" spans="1:14">
      <c r="A11" s="36" t="s">
        <v>117</v>
      </c>
      <c r="B11" s="36" t="s">
        <v>115</v>
      </c>
      <c r="C11" s="22">
        <v>60</v>
      </c>
      <c r="D11" s="21">
        <v>0</v>
      </c>
      <c r="E11" s="12">
        <f t="shared" ref="E11:E15" si="0">SUM(C11*D11)</f>
        <v>0</v>
      </c>
      <c r="F11" s="27"/>
      <c r="G11" s="30"/>
      <c r="J11" s="31"/>
      <c r="K11" s="32"/>
      <c r="L11" s="32"/>
      <c r="M11" s="2"/>
      <c r="N11" s="29"/>
    </row>
    <row r="12" spans="1:14">
      <c r="A12" s="36" t="s">
        <v>118</v>
      </c>
      <c r="B12" s="36" t="s">
        <v>119</v>
      </c>
      <c r="C12" s="38">
        <v>60</v>
      </c>
      <c r="D12" s="21">
        <v>0</v>
      </c>
      <c r="E12" s="12">
        <f t="shared" si="0"/>
        <v>0</v>
      </c>
      <c r="F12" s="27"/>
      <c r="G12" s="30"/>
      <c r="J12" s="31"/>
      <c r="K12" s="32"/>
      <c r="L12" s="32"/>
      <c r="M12" s="2"/>
      <c r="N12" s="29"/>
    </row>
    <row r="13" spans="1:14">
      <c r="A13" s="36" t="s">
        <v>120</v>
      </c>
      <c r="B13" s="36" t="s">
        <v>119</v>
      </c>
      <c r="C13" s="38">
        <v>10</v>
      </c>
      <c r="D13" s="21">
        <v>0</v>
      </c>
      <c r="E13" s="12">
        <f t="shared" ref="E13" si="1">SUM(C13*D13)</f>
        <v>0</v>
      </c>
      <c r="F13" s="27"/>
      <c r="G13" s="30"/>
      <c r="J13" s="31"/>
      <c r="K13" s="32"/>
      <c r="L13" s="32"/>
      <c r="M13" s="2"/>
      <c r="N13" s="29"/>
    </row>
    <row r="14" spans="1:14">
      <c r="A14" s="36" t="s">
        <v>121</v>
      </c>
      <c r="B14" s="36" t="s">
        <v>115</v>
      </c>
      <c r="C14" s="22">
        <v>250</v>
      </c>
      <c r="D14" s="21">
        <v>0</v>
      </c>
      <c r="E14" s="12">
        <f t="shared" si="0"/>
        <v>0</v>
      </c>
      <c r="F14" s="27"/>
      <c r="M14" s="2"/>
      <c r="N14" s="29"/>
    </row>
    <row r="15" spans="1:14">
      <c r="A15" s="36" t="s">
        <v>122</v>
      </c>
      <c r="B15" s="36" t="s">
        <v>115</v>
      </c>
      <c r="C15" s="38">
        <v>50</v>
      </c>
      <c r="D15" s="21">
        <v>0</v>
      </c>
      <c r="E15" s="12">
        <f t="shared" si="0"/>
        <v>0</v>
      </c>
      <c r="F15" s="27"/>
      <c r="M15" s="2"/>
      <c r="N15" s="29"/>
    </row>
    <row r="16" spans="1:14">
      <c r="A16" s="60" t="s">
        <v>96</v>
      </c>
      <c r="B16" s="61"/>
      <c r="C16" s="61"/>
      <c r="D16" s="62"/>
      <c r="E16" s="18">
        <f>SUM(E9:E15)</f>
        <v>0</v>
      </c>
      <c r="M16" s="2"/>
      <c r="N16" s="29"/>
    </row>
    <row r="17" spans="1:14">
      <c r="A17" s="13"/>
      <c r="M17" s="2"/>
      <c r="N17" s="29"/>
    </row>
    <row r="18" spans="1:14" ht="15">
      <c r="A18" s="26" t="s">
        <v>123</v>
      </c>
      <c r="B18" s="48" t="s">
        <v>108</v>
      </c>
      <c r="C18" s="49"/>
      <c r="D18" s="49"/>
      <c r="E18" s="17"/>
      <c r="M18" s="2"/>
      <c r="N18" s="29"/>
    </row>
    <row r="19" spans="1:14" ht="43.5">
      <c r="A19" s="15" t="s">
        <v>109</v>
      </c>
      <c r="B19" s="15" t="s">
        <v>110</v>
      </c>
      <c r="C19" s="15" t="s">
        <v>111</v>
      </c>
      <c r="D19" s="14" t="s">
        <v>112</v>
      </c>
      <c r="E19" s="14" t="s">
        <v>113</v>
      </c>
      <c r="M19" s="2"/>
      <c r="N19" s="29"/>
    </row>
    <row r="20" spans="1:14">
      <c r="A20" s="47" t="s">
        <v>124</v>
      </c>
      <c r="B20" s="36" t="s">
        <v>125</v>
      </c>
      <c r="C20" s="47">
        <v>13</v>
      </c>
      <c r="D20" s="21">
        <v>0</v>
      </c>
      <c r="E20" s="12">
        <f t="shared" ref="E20" si="2">SUM(C20*D20)</f>
        <v>0</v>
      </c>
    </row>
    <row r="21" spans="1:14">
      <c r="A21" s="47" t="s">
        <v>126</v>
      </c>
      <c r="B21" s="36" t="s">
        <v>127</v>
      </c>
      <c r="C21" s="47">
        <v>80</v>
      </c>
      <c r="D21" s="21">
        <v>0</v>
      </c>
      <c r="E21" s="12">
        <f t="shared" ref="E21:E33" si="3">SUM(C21*D21)</f>
        <v>0</v>
      </c>
      <c r="G21" s="33"/>
    </row>
    <row r="22" spans="1:14">
      <c r="A22" s="47" t="s">
        <v>128</v>
      </c>
      <c r="B22" s="36" t="s">
        <v>127</v>
      </c>
      <c r="C22" s="47">
        <v>25</v>
      </c>
      <c r="D22" s="21">
        <v>0</v>
      </c>
      <c r="E22" s="12">
        <f t="shared" si="3"/>
        <v>0</v>
      </c>
    </row>
    <row r="23" spans="1:14">
      <c r="A23" s="47" t="s">
        <v>129</v>
      </c>
      <c r="B23" s="36" t="s">
        <v>127</v>
      </c>
      <c r="C23" s="47">
        <v>117</v>
      </c>
      <c r="D23" s="21">
        <v>0</v>
      </c>
      <c r="E23" s="12">
        <f t="shared" si="3"/>
        <v>0</v>
      </c>
    </row>
    <row r="24" spans="1:14">
      <c r="A24" s="47" t="s">
        <v>130</v>
      </c>
      <c r="B24" s="36" t="s">
        <v>127</v>
      </c>
      <c r="C24" s="47">
        <v>42</v>
      </c>
      <c r="D24" s="21">
        <v>0</v>
      </c>
      <c r="E24" s="12">
        <f t="shared" si="3"/>
        <v>0</v>
      </c>
    </row>
    <row r="25" spans="1:14">
      <c r="A25" s="47" t="s">
        <v>131</v>
      </c>
      <c r="B25" s="37" t="s">
        <v>132</v>
      </c>
      <c r="C25" s="47">
        <v>100</v>
      </c>
      <c r="D25" s="21">
        <v>0</v>
      </c>
      <c r="E25" s="12">
        <f t="shared" si="3"/>
        <v>0</v>
      </c>
    </row>
    <row r="26" spans="1:14">
      <c r="A26" s="47" t="s">
        <v>133</v>
      </c>
      <c r="B26" s="37" t="s">
        <v>132</v>
      </c>
      <c r="C26" s="47">
        <v>15</v>
      </c>
      <c r="D26" s="21">
        <v>0</v>
      </c>
      <c r="E26" s="12">
        <f t="shared" ref="E26" si="4">SUM(C26*D26)</f>
        <v>0</v>
      </c>
    </row>
    <row r="27" spans="1:14">
      <c r="A27" s="47" t="s">
        <v>134</v>
      </c>
      <c r="B27" s="36" t="s">
        <v>135</v>
      </c>
      <c r="C27" s="47">
        <v>60</v>
      </c>
      <c r="D27" s="21">
        <v>0</v>
      </c>
      <c r="E27" s="12">
        <f t="shared" si="3"/>
        <v>0</v>
      </c>
    </row>
    <row r="28" spans="1:14">
      <c r="A28" s="47" t="s">
        <v>136</v>
      </c>
      <c r="B28" s="36" t="s">
        <v>135</v>
      </c>
      <c r="C28" s="47">
        <v>30</v>
      </c>
      <c r="D28" s="21">
        <v>0</v>
      </c>
      <c r="E28" s="12">
        <f t="shared" si="3"/>
        <v>0</v>
      </c>
    </row>
    <row r="29" spans="1:14">
      <c r="A29" s="47" t="s">
        <v>137</v>
      </c>
      <c r="B29" s="36" t="s">
        <v>135</v>
      </c>
      <c r="C29" s="47">
        <v>10</v>
      </c>
      <c r="D29" s="21">
        <v>0</v>
      </c>
      <c r="E29" s="12">
        <f t="shared" ref="E29" si="5">SUM(C29*D29)</f>
        <v>0</v>
      </c>
    </row>
    <row r="30" spans="1:14">
      <c r="A30" s="47" t="s">
        <v>138</v>
      </c>
      <c r="B30" s="36" t="s">
        <v>139</v>
      </c>
      <c r="C30" s="47">
        <v>30</v>
      </c>
      <c r="D30" s="21">
        <v>0</v>
      </c>
      <c r="E30" s="12">
        <f t="shared" ref="E30:E31" si="6">SUM(C30*D30)</f>
        <v>0</v>
      </c>
    </row>
    <row r="31" spans="1:14">
      <c r="A31" s="47" t="s">
        <v>140</v>
      </c>
      <c r="B31" s="36" t="s">
        <v>139</v>
      </c>
      <c r="C31" s="47">
        <v>30</v>
      </c>
      <c r="D31" s="21">
        <v>0</v>
      </c>
      <c r="E31" s="12">
        <f t="shared" si="6"/>
        <v>0</v>
      </c>
    </row>
    <row r="32" spans="1:14">
      <c r="A32" s="47" t="s">
        <v>141</v>
      </c>
      <c r="B32" s="36" t="s">
        <v>139</v>
      </c>
      <c r="C32" s="47">
        <v>20</v>
      </c>
      <c r="D32" s="21">
        <v>0</v>
      </c>
      <c r="E32" s="12">
        <f t="shared" ref="E32" si="7">SUM(C32*D32)</f>
        <v>0</v>
      </c>
    </row>
    <row r="33" spans="1:5">
      <c r="A33" s="47" t="s">
        <v>142</v>
      </c>
      <c r="B33" s="36" t="s">
        <v>143</v>
      </c>
      <c r="C33" s="47">
        <v>55</v>
      </c>
      <c r="D33" s="21">
        <v>0</v>
      </c>
      <c r="E33" s="12">
        <f t="shared" si="3"/>
        <v>0</v>
      </c>
    </row>
    <row r="34" spans="1:5">
      <c r="A34" s="47" t="s">
        <v>144</v>
      </c>
      <c r="B34" s="36" t="s">
        <v>145</v>
      </c>
      <c r="C34" s="47">
        <v>43</v>
      </c>
      <c r="D34" s="21">
        <v>0</v>
      </c>
      <c r="E34" s="12">
        <f t="shared" ref="E34:E50" si="8">SUM(C34*D34)</f>
        <v>0</v>
      </c>
    </row>
    <row r="35" spans="1:5">
      <c r="A35" s="47" t="s">
        <v>146</v>
      </c>
      <c r="B35" s="36" t="s">
        <v>147</v>
      </c>
      <c r="C35" s="47">
        <v>12</v>
      </c>
      <c r="D35" s="21">
        <v>0</v>
      </c>
      <c r="E35" s="12">
        <f>SUM(C35*D35)</f>
        <v>0</v>
      </c>
    </row>
    <row r="36" spans="1:5">
      <c r="A36" s="47" t="s">
        <v>148</v>
      </c>
      <c r="B36" s="36" t="s">
        <v>149</v>
      </c>
      <c r="C36" s="47">
        <v>8</v>
      </c>
      <c r="D36" s="21">
        <v>0</v>
      </c>
      <c r="E36" s="12">
        <f t="shared" ref="E36" si="9">SUM(C36*D36)</f>
        <v>0</v>
      </c>
    </row>
    <row r="37" spans="1:5">
      <c r="A37" s="47" t="s">
        <v>150</v>
      </c>
      <c r="B37" s="36" t="s">
        <v>151</v>
      </c>
      <c r="C37" s="47">
        <v>8</v>
      </c>
      <c r="D37" s="21">
        <v>0</v>
      </c>
      <c r="E37" s="12">
        <f>SUM(C37*D37)</f>
        <v>0</v>
      </c>
    </row>
    <row r="38" spans="1:5">
      <c r="A38" s="47" t="s">
        <v>152</v>
      </c>
      <c r="B38" s="36" t="s">
        <v>125</v>
      </c>
      <c r="C38" s="47">
        <v>23</v>
      </c>
      <c r="D38" s="21">
        <v>0</v>
      </c>
      <c r="E38" s="12">
        <f t="shared" si="8"/>
        <v>0</v>
      </c>
    </row>
    <row r="39" spans="1:5">
      <c r="A39" s="47" t="s">
        <v>153</v>
      </c>
      <c r="B39" s="36" t="s">
        <v>154</v>
      </c>
      <c r="C39" s="47">
        <v>44</v>
      </c>
      <c r="D39" s="21">
        <v>0</v>
      </c>
      <c r="E39" s="12">
        <f t="shared" si="8"/>
        <v>0</v>
      </c>
    </row>
    <row r="40" spans="1:5">
      <c r="A40" s="47" t="s">
        <v>155</v>
      </c>
      <c r="B40" s="36" t="s">
        <v>154</v>
      </c>
      <c r="C40" s="47">
        <v>7</v>
      </c>
      <c r="D40" s="21">
        <v>0</v>
      </c>
      <c r="E40" s="12">
        <f t="shared" si="8"/>
        <v>0</v>
      </c>
    </row>
    <row r="41" spans="1:5">
      <c r="A41" s="47" t="s">
        <v>156</v>
      </c>
      <c r="B41" s="37" t="s">
        <v>157</v>
      </c>
      <c r="C41" s="47">
        <v>100</v>
      </c>
      <c r="D41" s="52">
        <v>0</v>
      </c>
      <c r="E41" s="53">
        <f>SUM(C41*D41)</f>
        <v>0</v>
      </c>
    </row>
    <row r="42" spans="1:5">
      <c r="A42" s="47" t="s">
        <v>158</v>
      </c>
      <c r="B42" s="36" t="s">
        <v>159</v>
      </c>
      <c r="C42" s="47">
        <v>35</v>
      </c>
      <c r="D42" s="21">
        <v>0</v>
      </c>
      <c r="E42" s="12">
        <f t="shared" si="8"/>
        <v>0</v>
      </c>
    </row>
    <row r="43" spans="1:5">
      <c r="A43" s="47" t="s">
        <v>160</v>
      </c>
      <c r="B43" s="36" t="s">
        <v>159</v>
      </c>
      <c r="C43" s="47">
        <v>25</v>
      </c>
      <c r="D43" s="21">
        <v>0</v>
      </c>
      <c r="E43" s="12">
        <f t="shared" si="8"/>
        <v>0</v>
      </c>
    </row>
    <row r="44" spans="1:5">
      <c r="A44" s="47" t="s">
        <v>161</v>
      </c>
      <c r="B44" s="36" t="s">
        <v>159</v>
      </c>
      <c r="C44" s="47">
        <v>47</v>
      </c>
      <c r="D44" s="21">
        <v>0</v>
      </c>
      <c r="E44" s="12">
        <f t="shared" si="8"/>
        <v>0</v>
      </c>
    </row>
    <row r="45" spans="1:5">
      <c r="A45" s="47" t="s">
        <v>162</v>
      </c>
      <c r="B45" s="36" t="s">
        <v>159</v>
      </c>
      <c r="C45" s="47">
        <v>144</v>
      </c>
      <c r="D45" s="21">
        <v>0</v>
      </c>
      <c r="E45" s="12">
        <f t="shared" si="8"/>
        <v>0</v>
      </c>
    </row>
    <row r="46" spans="1:5">
      <c r="A46" s="47" t="s">
        <v>163</v>
      </c>
      <c r="B46" s="36" t="s">
        <v>159</v>
      </c>
      <c r="C46" s="47">
        <v>44</v>
      </c>
      <c r="D46" s="21">
        <v>0</v>
      </c>
      <c r="E46" s="12">
        <f t="shared" si="8"/>
        <v>0</v>
      </c>
    </row>
    <row r="47" spans="1:5">
      <c r="A47" s="47" t="s">
        <v>164</v>
      </c>
      <c r="B47" s="36" t="s">
        <v>159</v>
      </c>
      <c r="C47" s="47">
        <v>18</v>
      </c>
      <c r="D47" s="21">
        <v>0</v>
      </c>
      <c r="E47" s="12">
        <f t="shared" si="8"/>
        <v>0</v>
      </c>
    </row>
    <row r="48" spans="1:5">
      <c r="A48" s="47" t="s">
        <v>165</v>
      </c>
      <c r="B48" s="36" t="s">
        <v>159</v>
      </c>
      <c r="C48" s="47">
        <v>28</v>
      </c>
      <c r="D48" s="21">
        <v>0</v>
      </c>
      <c r="E48" s="12">
        <f t="shared" si="8"/>
        <v>0</v>
      </c>
    </row>
    <row r="49" spans="1:5">
      <c r="A49" s="47" t="s">
        <v>166</v>
      </c>
      <c r="B49" s="36" t="s">
        <v>159</v>
      </c>
      <c r="C49" s="47">
        <v>56</v>
      </c>
      <c r="D49" s="21">
        <v>0</v>
      </c>
      <c r="E49" s="12">
        <f t="shared" si="8"/>
        <v>0</v>
      </c>
    </row>
    <row r="50" spans="1:5">
      <c r="A50" s="47" t="s">
        <v>167</v>
      </c>
      <c r="B50" s="36" t="s">
        <v>159</v>
      </c>
      <c r="C50" s="47">
        <v>82</v>
      </c>
      <c r="D50" s="21">
        <v>0</v>
      </c>
      <c r="E50" s="12">
        <f t="shared" si="8"/>
        <v>0</v>
      </c>
    </row>
    <row r="51" spans="1:5">
      <c r="A51" s="47" t="s">
        <v>168</v>
      </c>
      <c r="B51" s="36" t="s">
        <v>125</v>
      </c>
      <c r="C51" s="47">
        <v>13</v>
      </c>
      <c r="D51" s="21">
        <v>0</v>
      </c>
      <c r="E51" s="12">
        <f t="shared" ref="E51" si="10">SUM(C51*D51)</f>
        <v>0</v>
      </c>
    </row>
    <row r="52" spans="1:5">
      <c r="A52" s="47" t="s">
        <v>169</v>
      </c>
      <c r="B52" s="56" t="s">
        <v>170</v>
      </c>
      <c r="C52" s="47">
        <v>3</v>
      </c>
      <c r="D52" s="21">
        <v>0</v>
      </c>
      <c r="E52" s="12">
        <v>0</v>
      </c>
    </row>
    <row r="53" spans="1:5" ht="15">
      <c r="A53" s="47" t="s">
        <v>171</v>
      </c>
      <c r="B53" s="56" t="s">
        <v>172</v>
      </c>
      <c r="C53" s="47"/>
      <c r="D53" s="21">
        <v>0</v>
      </c>
      <c r="E53" s="12">
        <v>0</v>
      </c>
    </row>
    <row r="54" spans="1:5">
      <c r="A54" s="24"/>
      <c r="B54" s="51"/>
      <c r="C54" s="50"/>
      <c r="D54" s="54"/>
      <c r="E54" s="55">
        <f>SUM(E21:E50)</f>
        <v>0</v>
      </c>
    </row>
    <row r="55" spans="1:5">
      <c r="A55" s="41" t="s">
        <v>173</v>
      </c>
    </row>
  </sheetData>
  <mergeCells count="2">
    <mergeCell ref="A16:D16"/>
    <mergeCell ref="B7:D7"/>
  </mergeCells>
  <phoneticPr fontId="11" type="noConversion"/>
  <pageMargins left="0.7" right="0.7" top="0.75" bottom="0.75" header="0.3" footer="0.3"/>
  <pageSetup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488E2762-0F66-4536-B88D-8B6CBF6F3DB0}">
            <x14:iconSet iconSet="3Symbols2" custom="1">
              <x14:cfvo type="percent">
                <xm:f>0</xm:f>
              </x14:cfvo>
              <x14:cfvo type="num">
                <xm:f>2</xm:f>
              </x14:cfvo>
              <x14:cfvo type="num">
                <xm:f>2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F9:F10</xm:sqref>
        </x14:conditionalFormatting>
        <x14:conditionalFormatting xmlns:xm="http://schemas.microsoft.com/office/excel/2006/main">
          <x14:cfRule type="iconSet" priority="7" id="{B9086E6B-2339-4DE8-A39B-E91447401589}">
            <x14:iconSet iconSet="3Symbols2" custom="1">
              <x14:cfvo type="percent">
                <xm:f>0</xm:f>
              </x14:cfvo>
              <x14:cfvo type="num">
                <xm:f>6</xm:f>
              </x14:cfvo>
              <x14:cfvo type="num">
                <xm:f>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F11</xm:sqref>
        </x14:conditionalFormatting>
        <x14:conditionalFormatting xmlns:xm="http://schemas.microsoft.com/office/excel/2006/main">
          <x14:cfRule type="iconSet" priority="6" id="{7340F222-F135-4A14-8C55-2358AD9D1B65}">
            <x14:iconSet iconSet="3Symbols2" custom="1">
              <x14:cfvo type="percent">
                <xm:f>0</xm:f>
              </x14:cfvo>
              <x14:cfvo type="num">
                <xm:f>6</xm:f>
              </x14:cfvo>
              <x14:cfvo type="num">
                <xm:f>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F12:F13</xm:sqref>
        </x14:conditionalFormatting>
        <x14:conditionalFormatting xmlns:xm="http://schemas.microsoft.com/office/excel/2006/main">
          <x14:cfRule type="iconSet" priority="3" id="{F2AA6E55-EB06-4342-8B45-49D88974662C}">
            <x14:iconSet iconSet="3Symbols2" custom="1">
              <x14:cfvo type="percent">
                <xm:f>0</xm:f>
              </x14:cfvo>
              <x14:cfvo type="num">
                <xm:f>10</xm:f>
              </x14:cfvo>
              <x14:cfvo type="num">
                <xm:f>10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F15</xm:sqref>
        </x14:conditionalFormatting>
        <x14:conditionalFormatting xmlns:xm="http://schemas.microsoft.com/office/excel/2006/main">
          <x14:cfRule type="iconSet" priority="52" id="{88D238CB-B8AE-4F43-8BB3-5F1A7BC7457B}">
            <x14:iconSet iconSet="3Symbols2" custom="1">
              <x14:cfvo type="percent">
                <xm:f>0</xm:f>
              </x14:cfvo>
              <x14:cfvo type="num">
                <xm:f>6</xm:f>
              </x14:cfvo>
              <x14:cfvo type="num">
                <xm:f>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F14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94A357B529984EA104D2DD3B61F04B" ma:contentTypeVersion="4" ma:contentTypeDescription="Een nieuw document maken." ma:contentTypeScope="" ma:versionID="5a56f6396d66574af03f36893824b275">
  <xsd:schema xmlns:xsd="http://www.w3.org/2001/XMLSchema" xmlns:xs="http://www.w3.org/2001/XMLSchema" xmlns:p="http://schemas.microsoft.com/office/2006/metadata/properties" xmlns:ns2="42b9f8b0-77d2-4078-a189-ca46b8cca5d5" targetNamespace="http://schemas.microsoft.com/office/2006/metadata/properties" ma:root="true" ma:fieldsID="ceeaeff451264c0e1ed5d2ec39809bc4" ns2:_="">
    <xsd:import namespace="42b9f8b0-77d2-4078-a189-ca46b8cca5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9f8b0-77d2-4078-a189-ca46b8cca5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436CC4-C1B2-488F-ADB6-1E265DF19C7F}"/>
</file>

<file path=customXml/itemProps2.xml><?xml version="1.0" encoding="utf-8"?>
<ds:datastoreItem xmlns:ds="http://schemas.openxmlformats.org/officeDocument/2006/customXml" ds:itemID="{695EE01D-0C69-4B32-AEE9-56EA22657FC3}"/>
</file>

<file path=customXml/itemProps3.xml><?xml version="1.0" encoding="utf-8"?>
<ds:datastoreItem xmlns:ds="http://schemas.openxmlformats.org/officeDocument/2006/customXml" ds:itemID="{79284BDA-494A-485D-90D8-046E7F6281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Judie Agterof</dc:creator>
  <cp:keywords/>
  <dc:description/>
  <cp:lastModifiedBy>Richard Neijndorff | Adjust</cp:lastModifiedBy>
  <cp:revision/>
  <dcterms:created xsi:type="dcterms:W3CDTF">2024-03-12T07:44:44Z</dcterms:created>
  <dcterms:modified xsi:type="dcterms:W3CDTF">2025-01-23T22:23:00Z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0x0101000194A357B529984EA104D2DD3B61F04B</vt:lpwstr>
  </property>
</Properties>
</file>