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R:\Control &amp; Auditing\Inkoop\01. Productgroepen\Beveiliging\EA beveiligingstechiek 24\06 Nota van Inlichtingen\"/>
    </mc:Choice>
  </mc:AlternateContent>
  <xr:revisionPtr revIDLastSave="0" documentId="13_ncr:1_{F5253181-574E-49BF-ACE3-FE79A6DC60A8}" xr6:coauthVersionLast="47" xr6:coauthVersionMax="47" xr10:uidLastSave="{00000000-0000-0000-0000-000000000000}"/>
  <bookViews>
    <workbookView xWindow="-108" yWindow="-108" windowWidth="23256" windowHeight="12576" xr2:uid="{00000000-000D-0000-FFFF-FFFF00000000}"/>
  </bookViews>
  <sheets>
    <sheet name="Invulinstructie" sheetId="7" r:id="rId1"/>
    <sheet name="1. Inschrijfstaat" sheetId="5" r:id="rId2"/>
    <sheet name="2a. Preventief onderhoud" sheetId="2" r:id="rId3"/>
    <sheet name="Aantallen" sheetId="8" r:id="rId4"/>
    <sheet name="2b. Correctief onderhoud" sheetId="6" r:id="rId5"/>
    <sheet name="2.c Project componenten" sheetId="3" r:id="rId6"/>
  </sheets>
  <definedNames>
    <definedName name="_xlnm.Print_Area" localSheetId="1">'1. Inschrijfstaat'!$A$1:$D$19</definedName>
    <definedName name="_xlnm.Print_Area" localSheetId="5">'2.c Project componenten'!$A$1:$E$45</definedName>
    <definedName name="_xlnm.Print_Area" localSheetId="2">'2a. Preventief onderhoud'!$A$1:$H$50</definedName>
    <definedName name="_xlnm.Print_Area" localSheetId="4">'2b. Correctief onderhoud'!$A$1:$E$8</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9" i="2" l="1"/>
  <c r="B4" i="5" s="1"/>
  <c r="AT43" i="8"/>
  <c r="AT42" i="8"/>
  <c r="AT41" i="8"/>
  <c r="AT40" i="8"/>
  <c r="AT39" i="8"/>
  <c r="AT38" i="8"/>
  <c r="AT35" i="8"/>
  <c r="AT34" i="8"/>
  <c r="AT33" i="8"/>
  <c r="AT32" i="8"/>
  <c r="AT31" i="8"/>
  <c r="AT30" i="8"/>
  <c r="AT29" i="8"/>
  <c r="AT27" i="8"/>
  <c r="AT26" i="8"/>
  <c r="AT25" i="8"/>
  <c r="AT24" i="8"/>
  <c r="AT23" i="8"/>
  <c r="AT22" i="8"/>
  <c r="AT21" i="8"/>
  <c r="AT20" i="8"/>
  <c r="AT19" i="8"/>
  <c r="AT18" i="8"/>
  <c r="AT17" i="8"/>
  <c r="AT14" i="8"/>
  <c r="AT13" i="8"/>
  <c r="AT12" i="8"/>
  <c r="AT11" i="8"/>
  <c r="AT10" i="8"/>
  <c r="AT9" i="8"/>
  <c r="AT8" i="8"/>
  <c r="AT7" i="8"/>
  <c r="AT6" i="8"/>
  <c r="AT5" i="8"/>
  <c r="AT4" i="8"/>
  <c r="D42" i="3"/>
  <c r="D35" i="3"/>
  <c r="D34" i="3"/>
  <c r="D41" i="3"/>
  <c r="D38" i="3"/>
  <c r="D37" i="3"/>
  <c r="D40" i="3"/>
  <c r="D29" i="3"/>
  <c r="D30" i="3"/>
  <c r="D31" i="3"/>
  <c r="D32" i="3"/>
  <c r="D28" i="3"/>
  <c r="D21" i="3"/>
  <c r="D22" i="3"/>
  <c r="D23" i="3"/>
  <c r="D24" i="3"/>
  <c r="D25" i="3"/>
  <c r="D26" i="3"/>
  <c r="D20" i="3"/>
  <c r="D17" i="3"/>
  <c r="D14" i="3"/>
  <c r="D15" i="3"/>
  <c r="D16" i="3"/>
  <c r="D18" i="3"/>
  <c r="D13" i="3"/>
  <c r="D8" i="3"/>
  <c r="D6" i="3"/>
  <c r="D7" i="3"/>
  <c r="D9" i="3"/>
  <c r="D10" i="3"/>
  <c r="D11" i="3"/>
  <c r="D5" i="3"/>
  <c r="D6" i="6"/>
  <c r="D4" i="6"/>
  <c r="D7" i="6" s="1"/>
  <c r="D43" i="3" l="1"/>
  <c r="D44" i="3" s="1"/>
  <c r="B6" i="5" s="1"/>
  <c r="B5" i="5"/>
  <c r="B7" i="5" l="1"/>
  <c r="B8" i="5"/>
</calcChain>
</file>

<file path=xl/sharedStrings.xml><?xml version="1.0" encoding="utf-8"?>
<sst xmlns="http://schemas.openxmlformats.org/spreadsheetml/2006/main" count="150" uniqueCount="139">
  <si>
    <t>Invulinstructie Prijzenblad</t>
  </si>
  <si>
    <t>Datum:</t>
  </si>
  <si>
    <t>Handtekening rechtsgeldig vertegenwoordiger:</t>
  </si>
  <si>
    <t>Naam:</t>
  </si>
  <si>
    <t>Functie:</t>
  </si>
  <si>
    <t>Organisatie:</t>
  </si>
  <si>
    <t>Artikel</t>
  </si>
  <si>
    <t>Aantal</t>
  </si>
  <si>
    <t>Totaalprijs excl. BTW</t>
  </si>
  <si>
    <t>Totaalprijs per jaar</t>
  </si>
  <si>
    <t>2b. Correctief onderhoud</t>
  </si>
  <si>
    <t>1. Inschrijfstaat</t>
  </si>
  <si>
    <t>Onderdeel</t>
  </si>
  <si>
    <t>Prijs excl. BTW</t>
  </si>
  <si>
    <t>Prijs incl. BTW</t>
  </si>
  <si>
    <t>Prijs per jaar per systeem excl. BTW</t>
  </si>
  <si>
    <t>Totaalprijs per jaar per locatie excl. BTW</t>
  </si>
  <si>
    <t>Totaalprijs per jaar per locatie incl. BTW</t>
  </si>
  <si>
    <t>Kaartlezer buitendeur</t>
  </si>
  <si>
    <t>Kaartlezer deur</t>
  </si>
  <si>
    <t>Code bedienpaneel entree</t>
  </si>
  <si>
    <t>Passief infraroodmelder</t>
  </si>
  <si>
    <t>Doormeldingsaansluiting naar meldkamer RN</t>
  </si>
  <si>
    <t>Mobiele handmelders</t>
  </si>
  <si>
    <t>Vaste drukknop op de wand gemonteerd</t>
  </si>
  <si>
    <t>Ontvangers aangesloten op alarmsysteem</t>
  </si>
  <si>
    <t>Receptie-alarmering noodknop</t>
  </si>
  <si>
    <t>Balie-intercom</t>
  </si>
  <si>
    <t>Portofoon (incl. oortjes en oplader)</t>
  </si>
  <si>
    <t>Prijs per eenheid (stuk/uur)</t>
  </si>
  <si>
    <t>2a. Preventief onderhoud</t>
  </si>
  <si>
    <t>Toegangscontrolesysteem</t>
  </si>
  <si>
    <t>Camerabewakingssysteem</t>
  </si>
  <si>
    <t>Calamiteitenoproepsysteem</t>
  </si>
  <si>
    <t>Inbraakalarmsysteem</t>
  </si>
  <si>
    <t>Monteur</t>
  </si>
  <si>
    <t>Overige kosten</t>
  </si>
  <si>
    <t>Voorrijtarief</t>
  </si>
  <si>
    <t>Uurtarief werkdagen</t>
  </si>
  <si>
    <t>Tarief per keer</t>
  </si>
  <si>
    <t>Soort medewerker</t>
  </si>
  <si>
    <t>Fictief aantal uur per jaar</t>
  </si>
  <si>
    <t>Fictief aantal keer</t>
  </si>
  <si>
    <r>
      <rPr>
        <b/>
        <sz val="10"/>
        <color rgb="FF586574"/>
        <rFont val="Pt sans"/>
        <scheme val="minor"/>
      </rPr>
      <t>Onderdeel 1: Inschrijfstaat</t>
    </r>
    <r>
      <rPr>
        <sz val="10"/>
        <color rgb="FF586574"/>
        <rFont val="Pt sans"/>
        <family val="2"/>
        <scheme val="minor"/>
      </rPr>
      <t xml:space="preserve">
In dit tabblad worden de totaalprijzen opgegeven voor het preventief onderhoud per jaar (tabblad 2a), het correctief onderhoud o.b.v. fictieve afname (tabblad 2b) en de levering o.b.v. fictieve offerte. Dit overzicht wordt beoordeeld conform hetgeen beschreven is in de Aanbestedingsleidraad. De Inschrijfstaat dient rechtsgeldig ondertekend te worden door een daartoe bevoegd persoon en dient te worden bijgevoegd bij de Inschrijving.</t>
    </r>
  </si>
  <si>
    <r>
      <rPr>
        <b/>
        <sz val="10"/>
        <color rgb="FF586574"/>
        <rFont val="Pt sans"/>
        <scheme val="minor"/>
      </rPr>
      <t>Onderdeel 2a: Preventief onderhoud</t>
    </r>
    <r>
      <rPr>
        <sz val="10"/>
        <color rgb="FF586574"/>
        <rFont val="Pt sans"/>
        <family val="2"/>
        <scheme val="minor"/>
      </rPr>
      <t xml:space="preserve">
In dit tabblad worden de kosten voor het preventief onderhoud van de beveiligingstechniek ingevuld, rekening houdend met de eisen zoals opgegeven in de aanbestedingsdocumenten. Opdrachtnemer dient de kosten voor het preventief onderhoud per systeem en per locatie te specificeren. Opdrachtnemer dient per systeem per locatie de jaarlijkse kosten t.b.v. het preventief onderhoud op te geven. Dit resulteert in de totale kosten per locatie, en vervolgens in de totale kosten voor alle locaties tesamen. </t>
    </r>
  </si>
  <si>
    <t>A. Toegangscontrolesysteem</t>
  </si>
  <si>
    <t>B. Camerabewakingssysteem</t>
  </si>
  <si>
    <t>C. Calamiteitenoproepsysteem (spreekkameralarmering en overige alarmering)</t>
  </si>
  <si>
    <t>D. Inbraakalarmsysteem</t>
  </si>
  <si>
    <t>E. Portofoons (BHV)</t>
  </si>
  <si>
    <t xml:space="preserve">F. Intercom </t>
  </si>
  <si>
    <t>Optische en akoestische alarmering</t>
  </si>
  <si>
    <r>
      <rPr>
        <b/>
        <sz val="10"/>
        <color rgb="FF586574"/>
        <rFont val="Pt sans"/>
        <scheme val="minor"/>
      </rPr>
      <t>Onderdeel 2b: Correctief onderhoud</t>
    </r>
    <r>
      <rPr>
        <sz val="10"/>
        <color rgb="FF586574"/>
        <rFont val="Pt sans"/>
        <family val="2"/>
        <scheme val="minor"/>
      </rPr>
      <t xml:space="preserve">
In dit tabblad worden de kosten voor het correctief onderhoud van de beveiligingstechniek ingevuld, rekening houdend met de eisen zoals opgegeven in de aanbestedingsdocumenten. Opdrachtnemer dient voor de kosten voor de inzet van personeel t.b.v. het correctief onderhoud het all-in uurtarief van de monteur op te geven. Deze worden vermen vermenigvuldigd met een fictief aantal uur per jaar om te komen tot een totaalprijs voor de beoordeling. Tevens wordt een voorrijtarief opgegeven, welke ook wordt vermenigvuldigd met een fictief aantal. Dit voorrijtarief is geldig voor alle locaties van Opdrachtgever. Opdrachtnemer kan geen rechten ontlenen aan het fictieve aantal. </t>
    </r>
  </si>
  <si>
    <t>2c. Project componenten</t>
  </si>
  <si>
    <t>Scoreberekening</t>
  </si>
  <si>
    <t>Maximale score / minimale prijs</t>
  </si>
  <si>
    <t>Minimale score / maximum prijs</t>
  </si>
  <si>
    <t>Punten</t>
  </si>
  <si>
    <t>Prijs ex. btw</t>
  </si>
  <si>
    <t>Totaalprijs ex. btw (inschrijfprijs</t>
  </si>
  <si>
    <t>Totaal behaalde punten</t>
  </si>
  <si>
    <t>Verbouwd</t>
  </si>
  <si>
    <t>Locatie</t>
  </si>
  <si>
    <t>Inbraak</t>
  </si>
  <si>
    <t>Centrale unit, code bedienpaneel, doormelding</t>
  </si>
  <si>
    <t>Extra bedieningspaneel</t>
  </si>
  <si>
    <t>Onderstation of extra voeding met accu</t>
  </si>
  <si>
    <t>Binnensirene, buzzer</t>
  </si>
  <si>
    <t>Flitslicht</t>
  </si>
  <si>
    <t>Magneetcontact, schootcontact of vaste calamiteitenknop</t>
  </si>
  <si>
    <t>Passief infrarood- of dualdetector</t>
  </si>
  <si>
    <t>Scantronic zender (stand alone)</t>
  </si>
  <si>
    <t>Technische doormelding (derden) geen end-to-end controle</t>
  </si>
  <si>
    <t>Accu 7Ah vervangen</t>
  </si>
  <si>
    <t>Toegangscontrole</t>
  </si>
  <si>
    <t>PC en/of centrale hardware</t>
  </si>
  <si>
    <t>Onderstation (max. 2 lezers) inclusief (nood)voeding</t>
  </si>
  <si>
    <t>Extra voeding</t>
  </si>
  <si>
    <t>Lezer</t>
  </si>
  <si>
    <t>Drukknop</t>
  </si>
  <si>
    <t>Electrische sluitplaat of sturing van barriere</t>
  </si>
  <si>
    <t>Externe sturing toegangscontrolesysteem (in en output)</t>
  </si>
  <si>
    <t>Deurdranger (mechanisch) afstellen</t>
  </si>
  <si>
    <t>Software</t>
  </si>
  <si>
    <t>Beveiligingscamera's</t>
  </si>
  <si>
    <t>Digitale recorder</t>
  </si>
  <si>
    <t>Mini dome  (max. 3,5 mtr)</t>
  </si>
  <si>
    <t>Mini dome  (boven 3,5 mtr)</t>
  </si>
  <si>
    <t>Monitor</t>
  </si>
  <si>
    <t>Switch</t>
  </si>
  <si>
    <t>PC Client</t>
  </si>
  <si>
    <t>Intercom</t>
  </si>
  <si>
    <t>Intercom hoofdpost spraak</t>
  </si>
  <si>
    <t>Intercom hoofdpost video</t>
  </si>
  <si>
    <t>Neven-/deurpost spraak</t>
  </si>
  <si>
    <t>Neven-/deurpost video</t>
  </si>
  <si>
    <t>Voeding</t>
  </si>
  <si>
    <t>Toekomst</t>
  </si>
  <si>
    <t>Waarschijnlijk vertrekken per</t>
  </si>
  <si>
    <t>Voorgenomen verhuizingen</t>
  </si>
  <si>
    <t>Nr 7 wordt vervangen voor kantoor met 2000 m2</t>
  </si>
  <si>
    <t>Nr 13 wordt vervangen voor kantoor met 3000 m2</t>
  </si>
  <si>
    <t>Nr 14 wordt vervangen voor kantoor met 800 m2</t>
  </si>
  <si>
    <t>Nr 17 wordt vervangen door kantoor 600m2</t>
  </si>
  <si>
    <t>Nr 24 wordt vervangen door kantoor 600m2</t>
  </si>
  <si>
    <t>Nr 25, 26,27 nieuwe WSU  (totaal 3 panden 2800m2)</t>
  </si>
  <si>
    <t>Nr 29 wordt vervangen door kantoor 500m2</t>
  </si>
  <si>
    <t>Nr 31,36,42 nieuwe WSU (totaal 3 panden 1600m2)</t>
  </si>
  <si>
    <t>Toebehoren en aansluitmateriaal (zoals modules, bekabeling, steunzenders, etc.)</t>
  </si>
  <si>
    <t>Toebehoren en aansluitmateriaal(zoals modules, bekabeling, steunzenders, etc.)</t>
  </si>
  <si>
    <t>* bij toebehoren vallen alle componenten die benodigd zijn om het betreffende systeem te laten werken</t>
  </si>
  <si>
    <t>Toegangspassen</t>
  </si>
  <si>
    <t>Elektrische inbouw sluitplaat (slot)</t>
  </si>
  <si>
    <t>Magneetslot</t>
  </si>
  <si>
    <t>Binnen Camera</t>
  </si>
  <si>
    <t>Buiten Camera</t>
  </si>
  <si>
    <t>(Video)recorder inclusief opslag</t>
  </si>
  <si>
    <t>Deur / raamcontacten</t>
  </si>
  <si>
    <t xml:space="preserve">Indicatieve weergave aantallen locaties en onderdelen. </t>
  </si>
  <si>
    <t>Projectleiding</t>
  </si>
  <si>
    <t>Software licensie</t>
  </si>
  <si>
    <t>Workstation</t>
  </si>
  <si>
    <t>Toebehoren en aansluitmateriaal (zoals modules, switch, harde schijf, bekabeling, steunzenders, etc.)</t>
  </si>
  <si>
    <t>Inbraakinstallatie</t>
  </si>
  <si>
    <t>Overige kosten (bijv alg bekabeling)</t>
  </si>
  <si>
    <t>Uren montage, installeren, monteren en in bedrijf stellen</t>
  </si>
  <si>
    <t>Totalen</t>
  </si>
  <si>
    <t xml:space="preserve">Totaal: 2b. Correctief onderhoud </t>
  </si>
  <si>
    <t xml:space="preserve">Totaal: 2c. Project componenten </t>
  </si>
  <si>
    <t>Totaal: 2a. Preventief onderhoud</t>
  </si>
  <si>
    <r>
      <rPr>
        <b/>
        <sz val="10"/>
        <color rgb="FF586574"/>
        <rFont val="Pt sans"/>
        <scheme val="minor"/>
      </rPr>
      <t>Onderdeel - Aantallen</t>
    </r>
    <r>
      <rPr>
        <sz val="10"/>
        <rFont val="Pt sans"/>
        <scheme val="minor"/>
      </rPr>
      <t xml:space="preserve">
</t>
    </r>
    <r>
      <rPr>
        <sz val="10"/>
        <color rgb="FF586574"/>
        <rFont val="Pt sans"/>
        <scheme val="minor"/>
      </rPr>
      <t xml:space="preserve">In dit tabblad staan de gegevens van de aanwezige apparatuur op geanonimiseerd locatieniveau. Hieruit valt af te lezen welke en hoeveel apparatuur er aanwezig is. Daaronder valt af te lezen in welk jaar er afscheid wordt genomen van een locatie en wat er met de locatie gebeurd. </t>
    </r>
  </si>
  <si>
    <t>Totaalprijs per Project</t>
  </si>
  <si>
    <t xml:space="preserve">Totaalprijs  x Jaarlijkse aantal projecten </t>
  </si>
  <si>
    <r>
      <t xml:space="preserve">Onderdeel 2c: Projectcomponenten
</t>
    </r>
    <r>
      <rPr>
        <sz val="10"/>
        <color rgb="FF586574"/>
        <rFont val="Pt sans"/>
        <scheme val="minor"/>
      </rPr>
      <t>In dit tabblad worden de kosten voor de levering van nieuwe beveiligingstechniek voor projecten ingevuld, rekening houdend met de eisen zoals opgegeven in de aanbestedingsdocumenten en conform de bijlage Specificatie levering (prijs). Opdrachtnemer dient de kosten voor het materiaal en de werkzaamheden nader te specificeren, conform de uitvraag. Opdrachtnemer kan geen rechten ontlenen aan de fictieve afname. Om tot een totaalrpijs voor projecten te komen wordt het totaal van het ficitieve project vermenigvuldigd met het verwachte aantal projecten per jaar.</t>
    </r>
  </si>
  <si>
    <t>Overzicht beveiligingstechniek - Aantallen</t>
  </si>
  <si>
    <r>
      <t xml:space="preserve">Opdrachtnemer dient ten behoeve van deze aanbesteding het volledige Prijzenblad in te vullen. Het gaat hierbij om alle </t>
    </r>
    <r>
      <rPr>
        <u/>
        <sz val="10"/>
        <color rgb="FF586574"/>
        <rFont val="Pt sans"/>
        <scheme val="minor"/>
      </rPr>
      <t>Witte</t>
    </r>
    <r>
      <rPr>
        <sz val="10"/>
        <color rgb="FF586574"/>
        <rFont val="Pt sans"/>
        <family val="2"/>
        <scheme val="minor"/>
      </rPr>
      <t xml:space="preserve"> velden in de tabbladen 2.a t/m 2.c. Opdrachtnemer dient uitsluitend gebruik te maken van deze bijlage. Opdrachtnemer mag geen wijzigingen aanbrengen in het prijzenblad, zoals het toevoegen/verwijderen van regels.</t>
    </r>
    <r>
      <rPr>
        <i/>
        <sz val="10"/>
        <color rgb="FF586574"/>
        <rFont val="Pt sans"/>
        <scheme val="minor"/>
      </rPr>
      <t xml:space="preserve"> </t>
    </r>
  </si>
  <si>
    <t>Invullen</t>
  </si>
  <si>
    <t>Bijlage 5 - Prijzenblad Versie 29-01</t>
  </si>
  <si>
    <t xml:space="preserve">Locatie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</si>
</sst>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quot;€&quot;\ * #,##0.00_ ;_ &quot;€&quot;\ * \-#,##0.00_ ;_ &quot;€&quot;\ * &quot;-&quot;??_ ;_ @_ "/>
    <numFmt numFmtId="164" formatCode="_ [$€-2]\ * #,##0.00_ ;_ [$€-2]\ * \-#,##0.00_ ;_ [$€-2]\ * &quot;-&quot;??_ ;_ @_ "/>
    <numFmt numFmtId="165" formatCode="_-[$€]\ * #,##0.00_-;_-[$€]\ * #,##0.00\-;_-[$€]\ * &quot;-&quot;??_-;_-@_-"/>
    <numFmt numFmtId="166" formatCode="_-* #,##0.00_-;_-* #,##0.00\-;_-* &quot;-&quot;??_-;_-@_-"/>
    <numFmt numFmtId="167" formatCode="&quot;€&quot;\ #,##0.00"/>
    <numFmt numFmtId="168" formatCode="yyyy"/>
  </numFmts>
  <fonts count="32">
    <font>
      <sz val="11"/>
      <color theme="1"/>
      <name val="Pt sans"/>
      <family val="2"/>
      <scheme val="minor"/>
    </font>
    <font>
      <sz val="11"/>
      <color theme="1"/>
      <name val="Pt sans"/>
      <family val="2"/>
      <scheme val="minor"/>
    </font>
    <font>
      <sz val="10"/>
      <name val="Arial"/>
      <family val="2"/>
    </font>
    <font>
      <sz val="11"/>
      <name val="Pt sans"/>
      <family val="2"/>
      <scheme val="minor"/>
    </font>
    <font>
      <b/>
      <sz val="12"/>
      <color rgb="FFF28A05"/>
      <name val="Open sans"/>
    </font>
    <font>
      <sz val="10"/>
      <color rgb="FFF28A05"/>
      <name val="Calibri"/>
      <family val="2"/>
    </font>
    <font>
      <sz val="10"/>
      <color rgb="FF586574"/>
      <name val="Pt sans"/>
      <scheme val="minor"/>
    </font>
    <font>
      <sz val="11"/>
      <color theme="1"/>
      <name val="Pt sans"/>
      <scheme val="minor"/>
    </font>
    <font>
      <b/>
      <sz val="10"/>
      <color rgb="FF586574"/>
      <name val="Pt sans"/>
      <scheme val="minor"/>
    </font>
    <font>
      <b/>
      <sz val="10"/>
      <color theme="0"/>
      <name val="Pt sans"/>
      <scheme val="minor"/>
    </font>
    <font>
      <sz val="10"/>
      <name val="Pt sans"/>
      <family val="2"/>
      <scheme val="minor"/>
    </font>
    <font>
      <sz val="10"/>
      <color rgb="FF586574"/>
      <name val="Pt sans"/>
      <family val="2"/>
      <scheme val="minor"/>
    </font>
    <font>
      <sz val="10"/>
      <color theme="0"/>
      <name val="Pt sans"/>
      <scheme val="major"/>
    </font>
    <font>
      <i/>
      <sz val="10"/>
      <color rgb="FF586574"/>
      <name val="Pt sans"/>
      <scheme val="minor"/>
    </font>
    <font>
      <b/>
      <sz val="16"/>
      <color theme="1"/>
      <name val="Verdana"/>
      <family val="2"/>
    </font>
    <font>
      <sz val="11"/>
      <name val="Pt sans"/>
      <scheme val="minor"/>
    </font>
    <font>
      <sz val="10"/>
      <name val="Pt sans"/>
      <scheme val="minor"/>
    </font>
    <font>
      <b/>
      <sz val="10"/>
      <name val="Pt sans"/>
      <scheme val="minor"/>
    </font>
    <font>
      <sz val="10"/>
      <color theme="1"/>
      <name val="Arial"/>
      <family val="2"/>
    </font>
    <font>
      <sz val="10"/>
      <color theme="0"/>
      <name val="Arial"/>
      <family val="2"/>
    </font>
    <font>
      <b/>
      <sz val="10"/>
      <color theme="1"/>
      <name val="Arial"/>
      <family val="2"/>
    </font>
    <font>
      <i/>
      <sz val="10"/>
      <color theme="1"/>
      <name val="Arial"/>
      <family val="2"/>
    </font>
    <font>
      <sz val="10"/>
      <color rgb="FFFF0000"/>
      <name val="Pt sans"/>
      <scheme val="minor"/>
    </font>
    <font>
      <b/>
      <sz val="10"/>
      <color rgb="FFFF0000"/>
      <name val="Arial"/>
      <family val="2"/>
    </font>
    <font>
      <sz val="11"/>
      <color rgb="FFFF0000"/>
      <name val="Pt sans"/>
      <scheme val="minor"/>
    </font>
    <font>
      <sz val="10"/>
      <color theme="1"/>
      <name val="Verdana"/>
      <family val="2"/>
    </font>
    <font>
      <b/>
      <sz val="14"/>
      <color rgb="FFF28A05"/>
      <name val="Open sans"/>
    </font>
    <font>
      <b/>
      <sz val="14"/>
      <color theme="4"/>
      <name val="Pt sans"/>
      <scheme val="major"/>
    </font>
    <font>
      <b/>
      <sz val="10"/>
      <color rgb="FF92D050"/>
      <name val="Arial"/>
      <family val="2"/>
    </font>
    <font>
      <b/>
      <sz val="10"/>
      <color theme="0"/>
      <name val="Arial"/>
      <family val="2"/>
    </font>
    <font>
      <u/>
      <sz val="10"/>
      <color rgb="FF586574"/>
      <name val="Pt sans"/>
      <scheme val="minor"/>
    </font>
    <font>
      <b/>
      <sz val="10"/>
      <color rgb="FFF28A05"/>
      <name val="Calibri"/>
      <family val="2"/>
    </font>
  </fonts>
  <fills count="23">
    <fill>
      <patternFill patternType="none"/>
    </fill>
    <fill>
      <patternFill patternType="gray125"/>
    </fill>
    <fill>
      <patternFill patternType="solid">
        <fgColor theme="0" tint="-0.499984740745262"/>
        <bgColor indexed="64"/>
      </patternFill>
    </fill>
    <fill>
      <patternFill patternType="solid">
        <fgColor theme="0"/>
        <bgColor theme="0"/>
      </patternFill>
    </fill>
    <fill>
      <patternFill patternType="solid">
        <fgColor indexed="65"/>
        <bgColor theme="0"/>
      </patternFill>
    </fill>
    <fill>
      <patternFill patternType="solid">
        <fgColor theme="0"/>
        <bgColor indexed="64"/>
      </patternFill>
    </fill>
    <fill>
      <patternFill patternType="solid">
        <fgColor theme="0" tint="-4.9989318521683403E-2"/>
        <bgColor indexed="64"/>
      </patternFill>
    </fill>
    <fill>
      <patternFill patternType="solid">
        <fgColor theme="0" tint="-0.499984740745262"/>
        <bgColor theme="0"/>
      </patternFill>
    </fill>
    <fill>
      <patternFill patternType="solid">
        <fgColor theme="0" tint="-0.249977111117893"/>
        <bgColor indexed="64"/>
      </patternFill>
    </fill>
    <fill>
      <patternFill patternType="solid">
        <fgColor rgb="FFFFFF00"/>
        <bgColor indexed="64"/>
      </patternFill>
    </fill>
    <fill>
      <patternFill patternType="solid">
        <fgColor rgb="FF92D050"/>
        <bgColor indexed="64"/>
      </patternFill>
    </fill>
    <fill>
      <patternFill patternType="solid">
        <fgColor theme="0" tint="-0.34998626667073579"/>
        <bgColor indexed="64"/>
      </patternFill>
    </fill>
    <fill>
      <patternFill patternType="solid">
        <fgColor theme="9" tint="-0.499984740745262"/>
        <bgColor indexed="64"/>
      </patternFill>
    </fill>
    <fill>
      <patternFill patternType="solid">
        <fgColor theme="9" tint="0.79998168889431442"/>
        <bgColor indexed="64"/>
      </patternFill>
    </fill>
    <fill>
      <patternFill patternType="solid">
        <fgColor rgb="FF99CCFF"/>
        <bgColor theme="0"/>
      </patternFill>
    </fill>
    <fill>
      <patternFill patternType="solid">
        <fgColor rgb="FF99CCFF"/>
        <bgColor indexed="64"/>
      </patternFill>
    </fill>
    <fill>
      <patternFill patternType="solid">
        <fgColor rgb="FFFF99FF"/>
        <bgColor theme="0"/>
      </patternFill>
    </fill>
    <fill>
      <patternFill patternType="solid">
        <fgColor rgb="FFFF99FF"/>
        <bgColor indexed="64"/>
      </patternFill>
    </fill>
    <fill>
      <patternFill patternType="solid">
        <fgColor theme="4" tint="0.59999389629810485"/>
        <bgColor theme="0"/>
      </patternFill>
    </fill>
    <fill>
      <patternFill patternType="solid">
        <fgColor rgb="FFCCECFF"/>
        <bgColor theme="0"/>
      </patternFill>
    </fill>
    <fill>
      <patternFill patternType="solid">
        <fgColor rgb="FFFFCCFF"/>
        <bgColor theme="0"/>
      </patternFill>
    </fill>
    <fill>
      <patternFill patternType="solid">
        <fgColor theme="0" tint="-0.14999847407452621"/>
        <bgColor indexed="64"/>
      </patternFill>
    </fill>
    <fill>
      <patternFill patternType="solid">
        <fgColor theme="4" tint="0.59999389629810485"/>
        <bgColor indexed="64"/>
      </patternFill>
    </fill>
  </fills>
  <borders count="55">
    <border>
      <left/>
      <right/>
      <top/>
      <bottom/>
      <diagonal/>
    </border>
    <border>
      <left style="thin">
        <color rgb="FF586574"/>
      </left>
      <right style="thin">
        <color rgb="FF586574"/>
      </right>
      <top style="thin">
        <color rgb="FF586574"/>
      </top>
      <bottom style="thin">
        <color rgb="FF586574"/>
      </bottom>
      <diagonal/>
    </border>
    <border>
      <left style="medium">
        <color rgb="FF586574"/>
      </left>
      <right/>
      <top style="medium">
        <color rgb="FF586574"/>
      </top>
      <bottom style="medium">
        <color rgb="FF586574"/>
      </bottom>
      <diagonal/>
    </border>
    <border>
      <left/>
      <right/>
      <top style="medium">
        <color rgb="FF586574"/>
      </top>
      <bottom style="medium">
        <color rgb="FF586574"/>
      </bottom>
      <diagonal/>
    </border>
    <border>
      <left/>
      <right style="medium">
        <color theme="0" tint="-0.499984740745262"/>
      </right>
      <top style="medium">
        <color rgb="FF586574"/>
      </top>
      <bottom style="medium">
        <color rgb="FF586574"/>
      </bottom>
      <diagonal/>
    </border>
    <border>
      <left/>
      <right/>
      <top style="thin">
        <color rgb="FF586574"/>
      </top>
      <bottom style="thin">
        <color rgb="FF586574"/>
      </bottom>
      <diagonal/>
    </border>
    <border>
      <left style="thin">
        <color theme="0" tint="-0.499984740745262"/>
      </left>
      <right/>
      <top/>
      <bottom/>
      <diagonal/>
    </border>
    <border>
      <left style="medium">
        <color rgb="FF586574"/>
      </left>
      <right style="medium">
        <color rgb="FF586574"/>
      </right>
      <top style="medium">
        <color rgb="FF586574"/>
      </top>
      <bottom style="medium">
        <color rgb="FF586574"/>
      </bottom>
      <diagonal/>
    </border>
    <border>
      <left style="medium">
        <color rgb="FF586574"/>
      </left>
      <right/>
      <top/>
      <bottom/>
      <diagonal/>
    </border>
    <border>
      <left style="thin">
        <color rgb="FF586574"/>
      </left>
      <right style="thin">
        <color rgb="FF586574"/>
      </right>
      <top style="thin">
        <color rgb="FF586574"/>
      </top>
      <bottom/>
      <diagonal/>
    </border>
    <border>
      <left style="thin">
        <color rgb="FF586574"/>
      </left>
      <right style="thin">
        <color rgb="FF586574"/>
      </right>
      <top style="thin">
        <color rgb="FF586574"/>
      </top>
      <bottom style="medium">
        <color rgb="FF586574"/>
      </bottom>
      <diagonal/>
    </border>
    <border>
      <left style="thin">
        <color rgb="FF586574"/>
      </left>
      <right style="medium">
        <color rgb="FF586574"/>
      </right>
      <top style="medium">
        <color rgb="FF586574"/>
      </top>
      <bottom style="medium">
        <color rgb="FF586574"/>
      </bottom>
      <diagonal/>
    </border>
    <border>
      <left/>
      <right style="thin">
        <color rgb="FF586574"/>
      </right>
      <top style="thin">
        <color rgb="FF586574"/>
      </top>
      <bottom style="thin">
        <color rgb="FF586574"/>
      </bottom>
      <diagonal/>
    </border>
    <border>
      <left style="thin">
        <color rgb="FF586574"/>
      </left>
      <right/>
      <top style="thin">
        <color rgb="FF586574"/>
      </top>
      <bottom style="thin">
        <color rgb="FF586574"/>
      </bottom>
      <diagonal/>
    </border>
    <border>
      <left style="medium">
        <color rgb="FF586574"/>
      </left>
      <right style="medium">
        <color theme="0" tint="-0.499984740745262"/>
      </right>
      <top style="medium">
        <color rgb="FF586574"/>
      </top>
      <bottom style="medium">
        <color rgb="FF586574"/>
      </bottom>
      <diagonal/>
    </border>
    <border>
      <left style="thin">
        <color indexed="64"/>
      </left>
      <right style="thin">
        <color indexed="64"/>
      </right>
      <top style="thin">
        <color indexed="64"/>
      </top>
      <bottom style="thin">
        <color indexed="64"/>
      </bottom>
      <diagonal/>
    </border>
    <border>
      <left/>
      <right style="medium">
        <color rgb="FF586574"/>
      </right>
      <top style="medium">
        <color rgb="FF586574"/>
      </top>
      <bottom style="medium">
        <color rgb="FF586574"/>
      </bottom>
      <diagonal/>
    </border>
    <border>
      <left/>
      <right/>
      <top/>
      <bottom style="medium">
        <color rgb="FF58657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thin">
        <color indexed="64"/>
      </right>
      <top style="medium">
        <color rgb="FF586574"/>
      </top>
      <bottom style="medium">
        <color indexed="64"/>
      </bottom>
      <diagonal/>
    </border>
    <border>
      <left style="medium">
        <color indexed="64"/>
      </left>
      <right style="thin">
        <color indexed="64"/>
      </right>
      <top style="thin">
        <color indexed="64"/>
      </top>
      <bottom/>
      <diagonal/>
    </border>
    <border>
      <left/>
      <right style="medium">
        <color indexed="64"/>
      </right>
      <top style="medium">
        <color rgb="FF586574"/>
      </top>
      <bottom/>
      <diagonal/>
    </border>
    <border>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rgb="FF586574"/>
      </top>
      <bottom style="thin">
        <color indexed="64"/>
      </bottom>
      <diagonal/>
    </border>
    <border>
      <left/>
      <right style="thin">
        <color indexed="64"/>
      </right>
      <top style="medium">
        <color rgb="FF586574"/>
      </top>
      <bottom style="thin">
        <color indexed="64"/>
      </bottom>
      <diagonal/>
    </border>
    <border>
      <left style="thin">
        <color indexed="64"/>
      </left>
      <right style="thin">
        <color indexed="64"/>
      </right>
      <top style="medium">
        <color rgb="FF58657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theme="0" tint="-0.499984740745262"/>
      </left>
      <right style="medium">
        <color theme="0" tint="-0.499984740745262"/>
      </right>
      <top style="medium">
        <color indexed="64"/>
      </top>
      <bottom style="medium">
        <color rgb="FF586574"/>
      </bottom>
      <diagonal/>
    </border>
    <border>
      <left/>
      <right style="thin">
        <color rgb="FF586574"/>
      </right>
      <top style="thin">
        <color rgb="FF586574"/>
      </top>
      <bottom/>
      <diagonal/>
    </border>
    <border>
      <left style="medium">
        <color indexed="64"/>
      </left>
      <right style="medium">
        <color theme="0" tint="-0.499984740745262"/>
      </right>
      <top/>
      <bottom style="medium">
        <color rgb="FF586574"/>
      </bottom>
      <diagonal/>
    </border>
    <border>
      <left style="medium">
        <color indexed="64"/>
      </left>
      <right style="medium">
        <color indexed="64"/>
      </right>
      <top style="thin">
        <color rgb="FF586574"/>
      </top>
      <bottom style="thin">
        <color rgb="FF586574"/>
      </bottom>
      <diagonal/>
    </border>
    <border>
      <left style="medium">
        <color indexed="64"/>
      </left>
      <right style="medium">
        <color indexed="64"/>
      </right>
      <top style="thin">
        <color rgb="FF586574"/>
      </top>
      <bottom style="medium">
        <color indexed="64"/>
      </bottom>
      <diagonal/>
    </border>
    <border>
      <left/>
      <right style="medium">
        <color indexed="64"/>
      </right>
      <top style="thin">
        <color rgb="FF586574"/>
      </top>
      <bottom style="thin">
        <color rgb="FF586574"/>
      </bottom>
      <diagonal/>
    </border>
    <border>
      <left style="thin">
        <color rgb="FF586574"/>
      </left>
      <right style="medium">
        <color indexed="64"/>
      </right>
      <top style="thin">
        <color rgb="FF586574"/>
      </top>
      <bottom style="thin">
        <color rgb="FF586574"/>
      </bottom>
      <diagonal/>
    </border>
    <border>
      <left/>
      <right style="medium">
        <color indexed="64"/>
      </right>
      <top/>
      <bottom style="thin">
        <color rgb="FF586574"/>
      </bottom>
      <diagonal/>
    </border>
    <border>
      <left style="medium">
        <color indexed="64"/>
      </left>
      <right style="medium">
        <color indexed="64"/>
      </right>
      <top style="thin">
        <color rgb="FF586574"/>
      </top>
      <bottom style="thin">
        <color indexed="64"/>
      </bottom>
      <diagonal/>
    </border>
    <border>
      <left/>
      <right style="medium">
        <color indexed="64"/>
      </right>
      <top style="medium">
        <color indexed="64"/>
      </top>
      <bottom style="thin">
        <color rgb="FF586574"/>
      </bottom>
      <diagonal/>
    </border>
    <border>
      <left style="medium">
        <color indexed="64"/>
      </left>
      <right/>
      <top style="medium">
        <color indexed="64"/>
      </top>
      <bottom style="thin">
        <color rgb="FF586574"/>
      </bottom>
      <diagonal/>
    </border>
    <border>
      <left/>
      <right/>
      <top style="medium">
        <color indexed="64"/>
      </top>
      <bottom style="thin">
        <color rgb="FF586574"/>
      </bottom>
      <diagonal/>
    </border>
    <border>
      <left style="medium">
        <color indexed="64"/>
      </left>
      <right/>
      <top/>
      <bottom/>
      <diagonal/>
    </border>
  </borders>
  <cellStyleXfs count="6">
    <xf numFmtId="0" fontId="0" fillId="0" borderId="0"/>
    <xf numFmtId="44" fontId="1" fillId="0" borderId="0" applyFont="0" applyFill="0" applyBorder="0" applyAlignment="0" applyProtection="0"/>
    <xf numFmtId="165" fontId="2" fillId="0" borderId="0" applyFont="0" applyFill="0" applyBorder="0" applyAlignment="0" applyProtection="0"/>
    <xf numFmtId="0" fontId="2" fillId="0" borderId="0"/>
    <xf numFmtId="166" fontId="2" fillId="0" borderId="0" applyFont="0" applyFill="0" applyBorder="0" applyAlignment="0" applyProtection="0"/>
    <xf numFmtId="0" fontId="1" fillId="0" borderId="0"/>
  </cellStyleXfs>
  <cellXfs count="170">
    <xf numFmtId="0" fontId="0" fillId="0" borderId="0" xfId="0"/>
    <xf numFmtId="0" fontId="3" fillId="0" borderId="0" xfId="0" applyFont="1" applyBorder="1"/>
    <xf numFmtId="0" fontId="5" fillId="3" borderId="0" xfId="0" applyFont="1" applyFill="1" applyBorder="1"/>
    <xf numFmtId="0" fontId="7" fillId="5" borderId="0" xfId="0" applyFont="1" applyFill="1"/>
    <xf numFmtId="0" fontId="7" fillId="0" borderId="0" xfId="0" applyFont="1"/>
    <xf numFmtId="0" fontId="9" fillId="7" borderId="1" xfId="0" applyFont="1" applyFill="1" applyBorder="1" applyAlignment="1">
      <alignment horizontal="left" vertical="top" wrapText="1"/>
    </xf>
    <xf numFmtId="1" fontId="6" fillId="6" borderId="1" xfId="0" applyNumberFormat="1" applyFont="1" applyFill="1" applyBorder="1" applyAlignment="1">
      <alignment horizontal="left" vertical="top"/>
    </xf>
    <xf numFmtId="0" fontId="7" fillId="5" borderId="6" xfId="0" applyFont="1" applyFill="1" applyBorder="1"/>
    <xf numFmtId="1" fontId="8" fillId="0" borderId="2" xfId="0" applyNumberFormat="1" applyFont="1" applyFill="1" applyBorder="1" applyAlignment="1">
      <alignment wrapText="1"/>
    </xf>
    <xf numFmtId="1" fontId="8" fillId="0" borderId="3" xfId="0" applyNumberFormat="1" applyFont="1" applyFill="1" applyBorder="1" applyAlignment="1">
      <alignment wrapText="1"/>
    </xf>
    <xf numFmtId="0" fontId="4" fillId="3" borderId="0" xfId="0" applyFont="1" applyFill="1" applyBorder="1" applyAlignment="1">
      <alignment vertical="center" wrapText="1"/>
    </xf>
    <xf numFmtId="0" fontId="4" fillId="3" borderId="0" xfId="0" applyFont="1" applyFill="1" applyBorder="1" applyAlignment="1">
      <alignment vertical="center"/>
    </xf>
    <xf numFmtId="0" fontId="4" fillId="5" borderId="0" xfId="3" applyFont="1" applyFill="1" applyAlignment="1">
      <alignment wrapText="1"/>
    </xf>
    <xf numFmtId="0" fontId="10" fillId="5" borderId="0" xfId="3" applyFont="1" applyFill="1" applyAlignment="1">
      <alignment wrapText="1"/>
    </xf>
    <xf numFmtId="0" fontId="10" fillId="5" borderId="0" xfId="3" applyFont="1" applyFill="1"/>
    <xf numFmtId="0" fontId="10" fillId="0" borderId="0" xfId="3" applyFont="1"/>
    <xf numFmtId="0" fontId="9" fillId="2" borderId="1" xfId="3" applyFont="1" applyFill="1" applyBorder="1" applyAlignment="1">
      <alignment vertical="top" wrapText="1"/>
    </xf>
    <xf numFmtId="0" fontId="9" fillId="2" borderId="1" xfId="3" applyFont="1" applyFill="1" applyBorder="1" applyAlignment="1">
      <alignment vertical="center" wrapText="1"/>
    </xf>
    <xf numFmtId="44" fontId="8" fillId="5" borderId="0" xfId="5" applyNumberFormat="1" applyFont="1" applyFill="1" applyAlignment="1">
      <alignment horizontal="left" vertical="top" wrapText="1"/>
    </xf>
    <xf numFmtId="0" fontId="10" fillId="5" borderId="8" xfId="3" applyFont="1" applyFill="1" applyBorder="1"/>
    <xf numFmtId="0" fontId="1" fillId="5" borderId="0" xfId="5" applyFill="1"/>
    <xf numFmtId="0" fontId="8" fillId="6" borderId="1" xfId="3" applyFont="1" applyFill="1" applyBorder="1" applyAlignment="1">
      <alignment vertical="center" wrapText="1"/>
    </xf>
    <xf numFmtId="0" fontId="8" fillId="6" borderId="1" xfId="3" applyFont="1" applyFill="1" applyBorder="1" applyAlignment="1">
      <alignment vertical="top" wrapText="1"/>
    </xf>
    <xf numFmtId="0" fontId="10" fillId="0" borderId="0" xfId="3" applyFont="1" applyAlignment="1">
      <alignment wrapText="1"/>
    </xf>
    <xf numFmtId="0" fontId="9" fillId="7" borderId="12" xfId="0" applyFont="1" applyFill="1" applyBorder="1" applyAlignment="1">
      <alignment horizontal="left" vertical="top" wrapText="1"/>
    </xf>
    <xf numFmtId="0" fontId="9" fillId="7" borderId="1" xfId="0" applyFont="1" applyFill="1" applyBorder="1" applyAlignment="1">
      <alignment horizontal="left" vertical="top" wrapText="1"/>
    </xf>
    <xf numFmtId="44" fontId="4" fillId="3" borderId="0" xfId="0" applyNumberFormat="1" applyFont="1" applyFill="1" applyBorder="1" applyAlignment="1">
      <alignment vertical="center" wrapText="1"/>
    </xf>
    <xf numFmtId="44" fontId="0" fillId="0" borderId="0" xfId="0" applyNumberFormat="1"/>
    <xf numFmtId="44" fontId="9" fillId="7" borderId="1" xfId="0" applyNumberFormat="1" applyFont="1" applyFill="1" applyBorder="1" applyAlignment="1">
      <alignment horizontal="left" vertical="top" wrapText="1"/>
    </xf>
    <xf numFmtId="0" fontId="9" fillId="7" borderId="5" xfId="0" applyFont="1" applyFill="1" applyBorder="1" applyAlignment="1">
      <alignment vertical="top" wrapText="1"/>
    </xf>
    <xf numFmtId="0" fontId="12" fillId="7" borderId="15" xfId="3" applyFont="1" applyFill="1" applyBorder="1" applyAlignment="1">
      <alignment horizontal="center" vertical="center" wrapText="1"/>
    </xf>
    <xf numFmtId="0" fontId="6" fillId="0" borderId="15" xfId="3" applyFont="1" applyBorder="1" applyAlignment="1">
      <alignment wrapText="1"/>
    </xf>
    <xf numFmtId="44" fontId="8" fillId="0" borderId="16" xfId="0" applyNumberFormat="1" applyFont="1" applyFill="1" applyBorder="1" applyAlignment="1">
      <alignment horizontal="left" wrapText="1"/>
    </xf>
    <xf numFmtId="0" fontId="10" fillId="5" borderId="0" xfId="3" applyFont="1" applyFill="1" applyBorder="1"/>
    <xf numFmtId="44" fontId="8" fillId="10" borderId="7" xfId="5" applyNumberFormat="1" applyFont="1" applyFill="1" applyBorder="1" applyAlignment="1">
      <alignment horizontal="left" vertical="top" wrapText="1"/>
    </xf>
    <xf numFmtId="0" fontId="8" fillId="5" borderId="17" xfId="5" applyFont="1" applyFill="1" applyBorder="1" applyAlignment="1">
      <alignment horizontal="left" vertical="top" wrapText="1"/>
    </xf>
    <xf numFmtId="44" fontId="9" fillId="11" borderId="19" xfId="5" applyNumberFormat="1" applyFont="1" applyFill="1" applyBorder="1" applyAlignment="1">
      <alignment horizontal="left" vertical="top" wrapText="1"/>
    </xf>
    <xf numFmtId="44" fontId="9" fillId="11" borderId="20" xfId="5" applyNumberFormat="1" applyFont="1" applyFill="1" applyBorder="1" applyAlignment="1">
      <alignment horizontal="left" vertical="top" wrapText="1"/>
    </xf>
    <xf numFmtId="44" fontId="8" fillId="9" borderId="25" xfId="5" applyNumberFormat="1" applyFont="1" applyFill="1" applyBorder="1" applyAlignment="1">
      <alignment horizontal="left" vertical="top" wrapText="1"/>
    </xf>
    <xf numFmtId="44" fontId="8" fillId="5" borderId="26" xfId="5" applyNumberFormat="1" applyFont="1" applyFill="1" applyBorder="1" applyAlignment="1">
      <alignment horizontal="left" vertical="top" wrapText="1"/>
    </xf>
    <xf numFmtId="44" fontId="8" fillId="5" borderId="27" xfId="5" applyNumberFormat="1" applyFont="1" applyFill="1" applyBorder="1" applyAlignment="1">
      <alignment horizontal="left" vertical="top" wrapText="1"/>
    </xf>
    <xf numFmtId="0" fontId="8" fillId="5" borderId="11" xfId="5" applyFont="1" applyFill="1" applyBorder="1" applyAlignment="1">
      <alignment horizontal="right" vertical="top" wrapText="1"/>
    </xf>
    <xf numFmtId="0" fontId="8" fillId="5" borderId="25" xfId="5" applyFont="1" applyFill="1" applyBorder="1" applyAlignment="1">
      <alignment horizontal="right" vertical="top" wrapText="1"/>
    </xf>
    <xf numFmtId="0" fontId="9" fillId="11" borderId="29" xfId="5" applyFont="1" applyFill="1" applyBorder="1" applyAlignment="1">
      <alignment horizontal="left" vertical="top" wrapText="1"/>
    </xf>
    <xf numFmtId="0" fontId="16" fillId="5" borderId="0" xfId="3" applyFont="1" applyFill="1"/>
    <xf numFmtId="0" fontId="15" fillId="5" borderId="0" xfId="5" applyFont="1" applyFill="1"/>
    <xf numFmtId="0" fontId="16" fillId="0" borderId="0" xfId="3" applyFont="1"/>
    <xf numFmtId="0" fontId="17" fillId="9" borderId="18" xfId="5" applyNumberFormat="1" applyFont="1" applyFill="1" applyBorder="1" applyAlignment="1">
      <alignment horizontal="center" vertical="top" wrapText="1"/>
    </xf>
    <xf numFmtId="0" fontId="16" fillId="5" borderId="0" xfId="3" applyFont="1" applyFill="1" applyBorder="1"/>
    <xf numFmtId="0" fontId="16" fillId="9" borderId="28" xfId="5" applyNumberFormat="1" applyFont="1" applyFill="1" applyBorder="1" applyAlignment="1">
      <alignment horizontal="center" wrapText="1"/>
    </xf>
    <xf numFmtId="0" fontId="16" fillId="5" borderId="0" xfId="5" applyFont="1" applyFill="1"/>
    <xf numFmtId="0" fontId="18" fillId="0" borderId="0" xfId="0" applyFont="1"/>
    <xf numFmtId="0" fontId="19" fillId="12" borderId="0" xfId="0" applyFont="1" applyFill="1"/>
    <xf numFmtId="0" fontId="20" fillId="13" borderId="0" xfId="0" applyFont="1" applyFill="1"/>
    <xf numFmtId="0" fontId="18" fillId="13" borderId="0" xfId="0" applyFont="1" applyFill="1"/>
    <xf numFmtId="168" fontId="18" fillId="0" borderId="0" xfId="0" applyNumberFormat="1" applyFont="1"/>
    <xf numFmtId="1" fontId="6" fillId="6" borderId="1" xfId="0" applyNumberFormat="1" applyFont="1" applyFill="1" applyBorder="1" applyAlignment="1">
      <alignment horizontal="left" vertical="top" wrapText="1"/>
    </xf>
    <xf numFmtId="0" fontId="18" fillId="0" borderId="0" xfId="0" applyFont="1" applyFill="1"/>
    <xf numFmtId="0" fontId="21" fillId="0" borderId="0" xfId="0" applyFont="1"/>
    <xf numFmtId="44" fontId="8" fillId="0" borderId="0" xfId="0" applyNumberFormat="1" applyFont="1" applyFill="1" applyBorder="1" applyAlignment="1">
      <alignment horizontal="left" wrapText="1"/>
    </xf>
    <xf numFmtId="1" fontId="8" fillId="6" borderId="30" xfId="0" applyNumberFormat="1" applyFont="1" applyFill="1" applyBorder="1" applyAlignment="1">
      <alignment horizontal="left" wrapText="1"/>
    </xf>
    <xf numFmtId="44" fontId="3" fillId="0" borderId="32" xfId="0" applyNumberFormat="1" applyFont="1" applyBorder="1"/>
    <xf numFmtId="44" fontId="0" fillId="0" borderId="32" xfId="0" applyNumberFormat="1" applyBorder="1"/>
    <xf numFmtId="0" fontId="24" fillId="0" borderId="0" xfId="0" applyFont="1"/>
    <xf numFmtId="0" fontId="11" fillId="0" borderId="15" xfId="3" applyFont="1" applyBorder="1" applyAlignment="1">
      <alignment vertical="center" wrapText="1"/>
    </xf>
    <xf numFmtId="167" fontId="17" fillId="10" borderId="21" xfId="5" applyNumberFormat="1" applyFont="1" applyFill="1" applyBorder="1" applyAlignment="1">
      <alignment horizontal="center" vertical="top" wrapText="1"/>
    </xf>
    <xf numFmtId="0" fontId="9" fillId="7" borderId="5" xfId="0" applyFont="1" applyFill="1" applyBorder="1" applyAlignment="1">
      <alignment horizontal="center" vertical="top" wrapText="1"/>
    </xf>
    <xf numFmtId="167" fontId="17" fillId="10" borderId="22" xfId="5" applyNumberFormat="1" applyFont="1" applyFill="1" applyBorder="1" applyAlignment="1">
      <alignment horizontal="center" wrapText="1"/>
    </xf>
    <xf numFmtId="14" fontId="25" fillId="0" borderId="0" xfId="0" applyNumberFormat="1" applyFont="1" applyAlignment="1">
      <alignment horizontal="left"/>
    </xf>
    <xf numFmtId="1" fontId="22" fillId="5" borderId="0" xfId="0" applyNumberFormat="1" applyFont="1" applyFill="1" applyBorder="1" applyAlignment="1">
      <alignment horizontal="left" vertical="top"/>
    </xf>
    <xf numFmtId="44" fontId="8" fillId="14" borderId="31" xfId="1" applyNumberFormat="1" applyFont="1" applyFill="1" applyBorder="1" applyAlignment="1">
      <alignment horizontal="left" wrapText="1"/>
    </xf>
    <xf numFmtId="44" fontId="11" fillId="15" borderId="10" xfId="1" applyFont="1" applyFill="1" applyBorder="1" applyAlignment="1">
      <alignment wrapText="1"/>
    </xf>
    <xf numFmtId="164" fontId="8" fillId="16" borderId="4" xfId="1" applyNumberFormat="1" applyFont="1" applyFill="1" applyBorder="1" applyAlignment="1">
      <alignment horizontal="left" wrapText="1"/>
    </xf>
    <xf numFmtId="44" fontId="11" fillId="17" borderId="1" xfId="1" applyFont="1" applyFill="1" applyBorder="1" applyAlignment="1">
      <alignment wrapText="1"/>
    </xf>
    <xf numFmtId="0" fontId="4" fillId="3" borderId="0" xfId="0" applyFont="1" applyFill="1" applyBorder="1" applyAlignment="1">
      <alignment horizontal="center" vertical="center" wrapText="1"/>
    </xf>
    <xf numFmtId="0" fontId="9" fillId="7" borderId="1" xfId="0" applyFont="1" applyFill="1" applyBorder="1" applyAlignment="1">
      <alignment horizontal="center" vertical="top" wrapText="1"/>
    </xf>
    <xf numFmtId="1" fontId="6" fillId="6" borderId="1" xfId="0" applyNumberFormat="1" applyFont="1" applyFill="1" applyBorder="1" applyAlignment="1">
      <alignment horizontal="center" vertical="top"/>
    </xf>
    <xf numFmtId="1" fontId="8" fillId="6" borderId="31" xfId="0" applyNumberFormat="1" applyFont="1" applyFill="1" applyBorder="1" applyAlignment="1">
      <alignment horizontal="center" wrapText="1"/>
    </xf>
    <xf numFmtId="0" fontId="3" fillId="0" borderId="0" xfId="0" applyFont="1" applyBorder="1" applyAlignment="1">
      <alignment horizontal="center"/>
    </xf>
    <xf numFmtId="0" fontId="0" fillId="0" borderId="0" xfId="0" applyAlignment="1">
      <alignment horizontal="center"/>
    </xf>
    <xf numFmtId="0" fontId="4" fillId="3" borderId="0" xfId="0" applyFont="1" applyFill="1" applyBorder="1" applyAlignment="1">
      <alignment horizontal="center" vertical="center"/>
    </xf>
    <xf numFmtId="1" fontId="8" fillId="0" borderId="3" xfId="0" applyNumberFormat="1" applyFont="1" applyFill="1" applyBorder="1" applyAlignment="1">
      <alignment horizontal="center" wrapText="1"/>
    </xf>
    <xf numFmtId="0" fontId="14" fillId="0" borderId="0" xfId="0" applyFont="1" applyAlignment="1">
      <alignment vertical="center"/>
    </xf>
    <xf numFmtId="0" fontId="26" fillId="3" borderId="0" xfId="0" applyFont="1" applyFill="1" applyBorder="1" applyAlignment="1">
      <alignment vertical="center"/>
    </xf>
    <xf numFmtId="0" fontId="27" fillId="0" borderId="0" xfId="0" applyFont="1"/>
    <xf numFmtId="0" fontId="18" fillId="0" borderId="0" xfId="0" applyFont="1" applyAlignment="1">
      <alignment horizontal="center"/>
    </xf>
    <xf numFmtId="0" fontId="28" fillId="0" borderId="34" xfId="0" applyFont="1" applyBorder="1" applyAlignment="1">
      <alignment horizontal="center"/>
    </xf>
    <xf numFmtId="0" fontId="23" fillId="12" borderId="35" xfId="0" applyFont="1" applyFill="1" applyBorder="1" applyAlignment="1">
      <alignment horizontal="center"/>
    </xf>
    <xf numFmtId="0" fontId="20" fillId="0" borderId="33" xfId="0" applyFont="1" applyFill="1" applyBorder="1" applyAlignment="1">
      <alignment horizontal="center"/>
    </xf>
    <xf numFmtId="0" fontId="20" fillId="0" borderId="36" xfId="0" applyFont="1" applyFill="1" applyBorder="1" applyAlignment="1">
      <alignment horizontal="center"/>
    </xf>
    <xf numFmtId="0" fontId="18" fillId="0" borderId="36" xfId="0" applyFont="1" applyFill="1" applyBorder="1" applyAlignment="1">
      <alignment horizontal="center"/>
    </xf>
    <xf numFmtId="0" fontId="18" fillId="0" borderId="33" xfId="0" applyFont="1" applyFill="1" applyBorder="1" applyAlignment="1">
      <alignment horizontal="center"/>
    </xf>
    <xf numFmtId="0" fontId="18" fillId="0" borderId="34" xfId="0" applyFont="1" applyFill="1" applyBorder="1" applyAlignment="1">
      <alignment horizontal="center"/>
    </xf>
    <xf numFmtId="0" fontId="18" fillId="0" borderId="0" xfId="0" applyFont="1" applyFill="1" applyBorder="1"/>
    <xf numFmtId="0" fontId="18" fillId="0" borderId="38" xfId="0" applyFont="1" applyFill="1" applyBorder="1" applyAlignment="1">
      <alignment horizontal="center"/>
    </xf>
    <xf numFmtId="0" fontId="18" fillId="0" borderId="37" xfId="0" applyFont="1" applyBorder="1"/>
    <xf numFmtId="0" fontId="18" fillId="0" borderId="37" xfId="0" applyFont="1" applyFill="1" applyBorder="1"/>
    <xf numFmtId="0" fontId="18" fillId="0" borderId="40" xfId="0" applyFont="1" applyFill="1" applyBorder="1" applyAlignment="1">
      <alignment horizontal="center"/>
    </xf>
    <xf numFmtId="0" fontId="18" fillId="13" borderId="41" xfId="0" applyFont="1" applyFill="1" applyBorder="1" applyAlignment="1">
      <alignment horizontal="center"/>
    </xf>
    <xf numFmtId="168" fontId="18" fillId="0" borderId="38" xfId="0" applyNumberFormat="1" applyFont="1" applyBorder="1" applyAlignment="1">
      <alignment horizontal="center"/>
    </xf>
    <xf numFmtId="0" fontId="18" fillId="0" borderId="41" xfId="0" applyFont="1" applyFill="1" applyBorder="1" applyAlignment="1">
      <alignment horizontal="center"/>
    </xf>
    <xf numFmtId="0" fontId="18" fillId="0" borderId="38" xfId="0" applyFont="1" applyBorder="1" applyAlignment="1">
      <alignment horizontal="center"/>
    </xf>
    <xf numFmtId="0" fontId="18" fillId="0" borderId="39" xfId="0" applyFont="1" applyBorder="1" applyAlignment="1">
      <alignment horizontal="center"/>
    </xf>
    <xf numFmtId="0" fontId="18" fillId="8" borderId="0" xfId="0" applyFont="1" applyFill="1"/>
    <xf numFmtId="0" fontId="20" fillId="8" borderId="36" xfId="0" applyFont="1" applyFill="1" applyBorder="1" applyAlignment="1">
      <alignment horizontal="center"/>
    </xf>
    <xf numFmtId="0" fontId="18" fillId="8" borderId="33" xfId="0" applyFont="1" applyFill="1" applyBorder="1" applyAlignment="1">
      <alignment horizontal="center"/>
    </xf>
    <xf numFmtId="0" fontId="20" fillId="8" borderId="33" xfId="0" applyFont="1" applyFill="1" applyBorder="1" applyAlignment="1">
      <alignment horizontal="center"/>
    </xf>
    <xf numFmtId="0" fontId="18" fillId="0" borderId="38" xfId="0" applyFont="1" applyBorder="1"/>
    <xf numFmtId="0" fontId="18" fillId="0" borderId="39" xfId="0" applyFont="1" applyBorder="1"/>
    <xf numFmtId="0" fontId="18" fillId="8" borderId="26" xfId="0" applyFont="1" applyFill="1" applyBorder="1"/>
    <xf numFmtId="0" fontId="20" fillId="8" borderId="26" xfId="0" applyFont="1" applyFill="1" applyBorder="1"/>
    <xf numFmtId="0" fontId="29" fillId="8" borderId="38" xfId="0" applyFont="1" applyFill="1" applyBorder="1"/>
    <xf numFmtId="0" fontId="29" fillId="8" borderId="33" xfId="0" applyFont="1" applyFill="1" applyBorder="1"/>
    <xf numFmtId="44" fontId="6" fillId="0" borderId="1" xfId="0" applyNumberFormat="1" applyFont="1" applyFill="1" applyBorder="1" applyAlignment="1" applyProtection="1">
      <alignment horizontal="left" vertical="top"/>
      <protection locked="0"/>
    </xf>
    <xf numFmtId="164" fontId="8" fillId="3" borderId="42" xfId="1" applyNumberFormat="1" applyFont="1" applyFill="1" applyBorder="1" applyAlignment="1">
      <alignment horizontal="left" wrapText="1"/>
    </xf>
    <xf numFmtId="0" fontId="9" fillId="7" borderId="48" xfId="0" applyFont="1" applyFill="1" applyBorder="1" applyAlignment="1">
      <alignment horizontal="left" vertical="top" wrapText="1"/>
    </xf>
    <xf numFmtId="44" fontId="6" fillId="4" borderId="1" xfId="1" applyNumberFormat="1" applyFont="1" applyFill="1" applyBorder="1" applyAlignment="1" applyProtection="1">
      <alignment horizontal="left" vertical="top" wrapText="1"/>
      <protection locked="0"/>
    </xf>
    <xf numFmtId="44" fontId="6" fillId="4" borderId="9" xfId="1" applyNumberFormat="1" applyFont="1" applyFill="1" applyBorder="1" applyAlignment="1" applyProtection="1">
      <alignment horizontal="left" vertical="top" wrapText="1"/>
      <protection locked="0"/>
    </xf>
    <xf numFmtId="44" fontId="8" fillId="19" borderId="14" xfId="1" applyNumberFormat="1" applyFont="1" applyFill="1" applyBorder="1" applyAlignment="1">
      <alignment horizontal="left" wrapText="1"/>
    </xf>
    <xf numFmtId="164" fontId="6" fillId="20" borderId="1" xfId="1" applyNumberFormat="1" applyFont="1" applyFill="1" applyBorder="1" applyAlignment="1">
      <alignment horizontal="left" vertical="top" wrapText="1"/>
    </xf>
    <xf numFmtId="0" fontId="0" fillId="5" borderId="0" xfId="0" applyFill="1"/>
    <xf numFmtId="1" fontId="6" fillId="21" borderId="1" xfId="0" applyNumberFormat="1" applyFont="1" applyFill="1" applyBorder="1" applyAlignment="1">
      <alignment horizontal="left" vertical="top"/>
    </xf>
    <xf numFmtId="1" fontId="6" fillId="21" borderId="1" xfId="0" applyNumberFormat="1" applyFont="1" applyFill="1" applyBorder="1" applyAlignment="1">
      <alignment horizontal="center" vertical="top"/>
    </xf>
    <xf numFmtId="164" fontId="6" fillId="3" borderId="47" xfId="1" applyNumberFormat="1" applyFont="1" applyFill="1" applyBorder="1" applyAlignment="1" applyProtection="1">
      <alignment horizontal="left" vertical="top" wrapText="1"/>
      <protection locked="0"/>
    </xf>
    <xf numFmtId="164" fontId="6" fillId="3" borderId="50" xfId="1" applyNumberFormat="1" applyFont="1" applyFill="1" applyBorder="1" applyAlignment="1" applyProtection="1">
      <alignment horizontal="left" vertical="top" wrapText="1"/>
      <protection locked="0"/>
    </xf>
    <xf numFmtId="164" fontId="6" fillId="3" borderId="49" xfId="1" applyNumberFormat="1" applyFont="1" applyFill="1" applyBorder="1" applyAlignment="1" applyProtection="1">
      <alignment horizontal="left" vertical="top" wrapText="1"/>
      <protection locked="0"/>
    </xf>
    <xf numFmtId="164" fontId="6" fillId="3" borderId="45" xfId="1" applyNumberFormat="1" applyFont="1" applyFill="1" applyBorder="1" applyAlignment="1" applyProtection="1">
      <alignment horizontal="left" vertical="top" wrapText="1"/>
      <protection locked="0"/>
    </xf>
    <xf numFmtId="164" fontId="6" fillId="3" borderId="46" xfId="1" applyNumberFormat="1" applyFont="1" applyFill="1" applyBorder="1" applyAlignment="1" applyProtection="1">
      <alignment horizontal="left" vertical="top" wrapText="1"/>
      <protection locked="0"/>
    </xf>
    <xf numFmtId="164" fontId="8" fillId="18" borderId="44" xfId="1" applyNumberFormat="1" applyFont="1" applyFill="1" applyBorder="1" applyAlignment="1">
      <alignment horizontal="left" wrapText="1"/>
    </xf>
    <xf numFmtId="44" fontId="11" fillId="22" borderId="1" xfId="1" applyFont="1" applyFill="1" applyBorder="1" applyAlignment="1">
      <alignment wrapText="1"/>
    </xf>
    <xf numFmtId="44" fontId="11" fillId="5" borderId="1" xfId="1" applyFont="1" applyFill="1" applyBorder="1" applyAlignment="1" applyProtection="1">
      <alignment wrapText="1"/>
      <protection locked="0"/>
    </xf>
    <xf numFmtId="44" fontId="11" fillId="5" borderId="10" xfId="1" applyFont="1" applyFill="1" applyBorder="1" applyAlignment="1" applyProtection="1">
      <alignment wrapText="1"/>
      <protection locked="0"/>
    </xf>
    <xf numFmtId="44" fontId="8" fillId="5" borderId="0" xfId="5" applyNumberFormat="1" applyFont="1" applyFill="1" applyAlignment="1" applyProtection="1">
      <alignment horizontal="left" vertical="top" wrapText="1"/>
      <protection locked="0"/>
    </xf>
    <xf numFmtId="44" fontId="31" fillId="3" borderId="51" xfId="0" applyNumberFormat="1" applyFont="1" applyFill="1" applyBorder="1" applyAlignment="1">
      <alignment horizontal="center"/>
    </xf>
    <xf numFmtId="0" fontId="5" fillId="3" borderId="49" xfId="0" applyFont="1" applyFill="1" applyBorder="1" applyAlignment="1">
      <alignment horizontal="center"/>
    </xf>
    <xf numFmtId="0" fontId="31" fillId="3" borderId="49" xfId="0" applyFont="1" applyFill="1" applyBorder="1" applyAlignment="1">
      <alignment horizontal="center" vertical="center"/>
    </xf>
    <xf numFmtId="0" fontId="4" fillId="3" borderId="37" xfId="0" applyFont="1" applyFill="1" applyBorder="1" applyAlignment="1">
      <alignment vertical="center" wrapText="1"/>
    </xf>
    <xf numFmtId="0" fontId="0" fillId="0" borderId="54" xfId="0" applyBorder="1"/>
    <xf numFmtId="0" fontId="6" fillId="0" borderId="15" xfId="3" applyFont="1" applyBorder="1" applyAlignment="1">
      <alignment vertical="center" wrapText="1"/>
    </xf>
    <xf numFmtId="0" fontId="16" fillId="0" borderId="15" xfId="3" applyFont="1" applyBorder="1" applyAlignment="1">
      <alignment vertical="center" wrapText="1"/>
    </xf>
    <xf numFmtId="0" fontId="8" fillId="0" borderId="15" xfId="3" applyFont="1" applyBorder="1" applyAlignment="1">
      <alignment vertical="center" wrapText="1"/>
    </xf>
    <xf numFmtId="44" fontId="6" fillId="5" borderId="1" xfId="0" applyNumberFormat="1" applyFont="1" applyFill="1" applyBorder="1" applyAlignment="1" applyProtection="1">
      <alignment horizontal="left" vertical="top"/>
      <protection locked="0"/>
    </xf>
    <xf numFmtId="44" fontId="6" fillId="5" borderId="48" xfId="0" applyNumberFormat="1" applyFont="1" applyFill="1" applyBorder="1" applyAlignment="1" applyProtection="1">
      <alignment horizontal="left" vertical="top"/>
      <protection locked="0"/>
    </xf>
    <xf numFmtId="164" fontId="6" fillId="3" borderId="12" xfId="1" applyNumberFormat="1" applyFont="1" applyFill="1" applyBorder="1" applyAlignment="1" applyProtection="1">
      <alignment horizontal="left" vertical="top" wrapText="1"/>
      <protection locked="0"/>
    </xf>
    <xf numFmtId="44" fontId="6" fillId="5" borderId="13" xfId="0" applyNumberFormat="1" applyFont="1" applyFill="1" applyBorder="1" applyAlignment="1" applyProtection="1">
      <alignment horizontal="left" vertical="top"/>
      <protection locked="0"/>
    </xf>
    <xf numFmtId="164" fontId="6" fillId="3" borderId="43" xfId="1" applyNumberFormat="1" applyFont="1" applyFill="1" applyBorder="1" applyAlignment="1" applyProtection="1">
      <alignment horizontal="left" vertical="top" wrapText="1"/>
      <protection locked="0"/>
    </xf>
    <xf numFmtId="0" fontId="17" fillId="8" borderId="24" xfId="5" applyFont="1" applyFill="1" applyBorder="1" applyAlignment="1">
      <alignment horizontal="left" vertical="top" wrapText="1"/>
    </xf>
    <xf numFmtId="0" fontId="17" fillId="8" borderId="23" xfId="5" applyFont="1" applyFill="1" applyBorder="1" applyAlignment="1">
      <alignment horizontal="left" wrapText="1"/>
    </xf>
    <xf numFmtId="0" fontId="10" fillId="8" borderId="1" xfId="5" applyFont="1" applyFill="1" applyBorder="1" applyAlignment="1">
      <alignment horizontal="left" vertical="top" wrapText="1"/>
    </xf>
    <xf numFmtId="0" fontId="10" fillId="8" borderId="9" xfId="5" applyFont="1" applyFill="1" applyBorder="1" applyAlignment="1">
      <alignment horizontal="left" vertical="top" wrapText="1"/>
    </xf>
    <xf numFmtId="0" fontId="10" fillId="8" borderId="10" xfId="5" applyFont="1" applyFill="1" applyBorder="1" applyAlignment="1">
      <alignment horizontal="left" vertical="top" wrapText="1"/>
    </xf>
    <xf numFmtId="1" fontId="16" fillId="8" borderId="1" xfId="0" applyNumberFormat="1" applyFont="1" applyFill="1" applyBorder="1" applyAlignment="1">
      <alignment horizontal="center" vertical="top"/>
    </xf>
    <xf numFmtId="44" fontId="7" fillId="5" borderId="0" xfId="0" applyNumberFormat="1" applyFont="1" applyFill="1" applyProtection="1">
      <protection locked="0"/>
    </xf>
    <xf numFmtId="0" fontId="6" fillId="0" borderId="1" xfId="3" applyFont="1" applyBorder="1" applyAlignment="1" applyProtection="1">
      <alignment horizontal="center" vertical="center" wrapText="1"/>
      <protection locked="0"/>
    </xf>
    <xf numFmtId="0" fontId="31" fillId="3" borderId="52" xfId="0" applyFont="1" applyFill="1" applyBorder="1" applyAlignment="1">
      <alignment horizontal="center"/>
    </xf>
    <xf numFmtId="0" fontId="0" fillId="0" borderId="53" xfId="0" applyBorder="1" applyAlignment="1">
      <alignment horizontal="center"/>
    </xf>
    <xf numFmtId="0" fontId="9" fillId="7" borderId="12" xfId="0" applyFont="1" applyFill="1" applyBorder="1" applyAlignment="1">
      <alignment horizontal="left" vertical="top" wrapText="1"/>
    </xf>
    <xf numFmtId="0" fontId="9" fillId="7" borderId="1" xfId="0" applyFont="1" applyFill="1" applyBorder="1" applyAlignment="1">
      <alignment horizontal="left" vertical="top" wrapText="1"/>
    </xf>
    <xf numFmtId="0" fontId="9" fillId="7" borderId="5" xfId="0" applyFont="1" applyFill="1" applyBorder="1" applyAlignment="1">
      <alignment horizontal="center" vertical="top" wrapText="1"/>
    </xf>
    <xf numFmtId="0" fontId="9" fillId="7" borderId="47" xfId="0" applyFont="1" applyFill="1" applyBorder="1" applyAlignment="1">
      <alignment horizontal="center" vertical="top" wrapText="1"/>
    </xf>
    <xf numFmtId="0" fontId="9" fillId="7" borderId="47" xfId="0" applyFont="1" applyFill="1" applyBorder="1" applyAlignment="1">
      <alignment horizontal="left" vertical="top" wrapText="1"/>
    </xf>
    <xf numFmtId="1" fontId="8" fillId="0" borderId="2" xfId="0" applyNumberFormat="1" applyFont="1" applyFill="1" applyBorder="1" applyAlignment="1">
      <alignment horizontal="left" wrapText="1"/>
    </xf>
    <xf numFmtId="1" fontId="8" fillId="0" borderId="3" xfId="0" applyNumberFormat="1" applyFont="1" applyFill="1" applyBorder="1" applyAlignment="1">
      <alignment horizontal="left" wrapText="1"/>
    </xf>
    <xf numFmtId="1" fontId="9" fillId="8" borderId="13" xfId="0" applyNumberFormat="1" applyFont="1" applyFill="1" applyBorder="1" applyAlignment="1">
      <alignment horizontal="left" vertical="top"/>
    </xf>
    <xf numFmtId="1" fontId="9" fillId="8" borderId="5" xfId="0" applyNumberFormat="1" applyFont="1" applyFill="1" applyBorder="1" applyAlignment="1">
      <alignment horizontal="left" vertical="top"/>
    </xf>
    <xf numFmtId="1" fontId="9" fillId="8" borderId="12" xfId="0" applyNumberFormat="1" applyFont="1" applyFill="1" applyBorder="1" applyAlignment="1">
      <alignment horizontal="left" vertical="top"/>
    </xf>
    <xf numFmtId="1" fontId="9" fillId="8" borderId="13" xfId="0" applyNumberFormat="1" applyFont="1" applyFill="1" applyBorder="1" applyAlignment="1">
      <alignment horizontal="left" vertical="top" wrapText="1"/>
    </xf>
    <xf numFmtId="1" fontId="9" fillId="8" borderId="5" xfId="0" applyNumberFormat="1" applyFont="1" applyFill="1" applyBorder="1" applyAlignment="1">
      <alignment horizontal="left" vertical="top" wrapText="1"/>
    </xf>
    <xf numFmtId="1" fontId="9" fillId="8" borderId="12" xfId="0" applyNumberFormat="1" applyFont="1" applyFill="1" applyBorder="1" applyAlignment="1">
      <alignment horizontal="left" vertical="top" wrapText="1"/>
    </xf>
    <xf numFmtId="44" fontId="6" fillId="19" borderId="1" xfId="1" applyNumberFormat="1" applyFont="1" applyFill="1" applyBorder="1" applyAlignment="1" applyProtection="1">
      <alignment horizontal="left" vertical="top" wrapText="1"/>
    </xf>
  </cellXfs>
  <cellStyles count="6">
    <cellStyle name="Euro 2" xfId="2" xr:uid="{43A1E0C9-43A6-41B1-A05D-34064ECCDB8E}"/>
    <cellStyle name="Komma 4" xfId="4" xr:uid="{5644DCF0-F712-4E7E-9357-CE636EF15AAA}"/>
    <cellStyle name="Standaard" xfId="0" builtinId="0"/>
    <cellStyle name="Standaard 2" xfId="3" xr:uid="{BB151C3A-4116-42A3-A33A-DE07D99524B7}"/>
    <cellStyle name="Standaard 3" xfId="5" xr:uid="{F96224CE-4336-44C4-8742-91A9CAB06B6F}"/>
    <cellStyle name="Valuta" xfId="1" builtinId="4"/>
  </cellStyles>
  <dxfs count="0"/>
  <tableStyles count="0" defaultTableStyle="TableStyleMedium2" defaultPivotStyle="PivotStyleLight16"/>
  <colors>
    <mruColors>
      <color rgb="FFFFCC99"/>
      <color rgb="FFFFFFCC"/>
      <color rgb="FFFFCCFF"/>
      <color rgb="FFFF99FF"/>
      <color rgb="FFCCECFF"/>
      <color rgb="FF99CCFF"/>
      <color rgb="FF586574"/>
      <color rgb="FF4D4D4D"/>
      <color rgb="FF808080"/>
      <color rgb="FFF28A0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hema_VFM">
  <a:themeElements>
    <a:clrScheme name="Aangepast 1">
      <a:dk1>
        <a:srgbClr val="727D8C"/>
      </a:dk1>
      <a:lt1>
        <a:sysClr val="window" lastClr="FFFFFF"/>
      </a:lt1>
      <a:dk2>
        <a:srgbClr val="CFD2D7"/>
      </a:dk2>
      <a:lt2>
        <a:srgbClr val="EEECE1"/>
      </a:lt2>
      <a:accent1>
        <a:srgbClr val="F28A05"/>
      </a:accent1>
      <a:accent2>
        <a:srgbClr val="FBB04B"/>
      </a:accent2>
      <a:accent3>
        <a:srgbClr val="FDDBAD"/>
      </a:accent3>
      <a:accent4>
        <a:srgbClr val="727D8C"/>
      </a:accent4>
      <a:accent5>
        <a:srgbClr val="A5ACB5"/>
      </a:accent5>
      <a:accent6>
        <a:srgbClr val="CFD2D7"/>
      </a:accent6>
      <a:hlink>
        <a:srgbClr val="C87404"/>
      </a:hlink>
      <a:folHlink>
        <a:srgbClr val="565F6A"/>
      </a:folHlink>
    </a:clrScheme>
    <a:fontScheme name="Aangepast 1">
      <a:majorFont>
        <a:latin typeface="Pt sans"/>
        <a:ea typeface=""/>
        <a:cs typeface=""/>
      </a:majorFont>
      <a:minorFont>
        <a:latin typeface="Pt sans"/>
        <a:ea typeface=""/>
        <a:cs typeface=""/>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BA1E3-7DDC-476D-8D6B-B560DA7A7A2B}">
  <dimension ref="A1:A9"/>
  <sheetViews>
    <sheetView showGridLines="0" tabSelected="1" zoomScaleNormal="100" zoomScaleSheetLayoutView="70" workbookViewId="0">
      <selection activeCell="C6" sqref="C6"/>
    </sheetView>
  </sheetViews>
  <sheetFormatPr defaultRowHeight="13.8"/>
  <cols>
    <col min="1" max="1" width="88.19921875" customWidth="1"/>
  </cols>
  <sheetData>
    <row r="1" spans="1:1" ht="36.6" customHeight="1">
      <c r="A1" s="82" t="s">
        <v>137</v>
      </c>
    </row>
    <row r="2" spans="1:1" ht="15" customHeight="1">
      <c r="A2" s="68">
        <v>45686</v>
      </c>
    </row>
    <row r="3" spans="1:1">
      <c r="A3" s="30" t="s">
        <v>0</v>
      </c>
    </row>
    <row r="4" spans="1:1" ht="46.2" customHeight="1">
      <c r="A4" s="64" t="s">
        <v>135</v>
      </c>
    </row>
    <row r="5" spans="1:1" ht="68.25" customHeight="1">
      <c r="A5" s="31" t="s">
        <v>43</v>
      </c>
    </row>
    <row r="6" spans="1:1" ht="84" customHeight="1">
      <c r="A6" s="138" t="s">
        <v>44</v>
      </c>
    </row>
    <row r="7" spans="1:1" ht="53.4" customHeight="1">
      <c r="A7" s="139" t="s">
        <v>130</v>
      </c>
    </row>
    <row r="8" spans="1:1" ht="96" customHeight="1">
      <c r="A8" s="138" t="s">
        <v>52</v>
      </c>
    </row>
    <row r="9" spans="1:1" ht="82.5" customHeight="1">
      <c r="A9" s="140" t="s">
        <v>133</v>
      </c>
    </row>
  </sheetData>
  <sheetProtection algorithmName="SHA-512" hashValue="G31nAMASo+XW1/Jwd8/1DB1+/i7cmNcDLDUeW4BW7hYDhDfsi4t2JlTmSdwhqADCLXEerfAv1Eb+fGZXah8ttw==" saltValue="RfIGsp33Jx0kTrO589nT2g==" spinCount="100000" sheet="1" objects="1" scenarios="1"/>
  <pageMargins left="0.7" right="0.7" top="0.75" bottom="0.75" header="0.3" footer="0.3"/>
  <pageSetup paperSize="9"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45947-F283-4AAD-8D32-23B80D6347E1}">
  <dimension ref="A1:I18"/>
  <sheetViews>
    <sheetView showGridLines="0" view="pageBreakPreview" zoomScale="90" zoomScaleNormal="100" zoomScaleSheetLayoutView="90" workbookViewId="0">
      <selection activeCell="B4" sqref="B4"/>
    </sheetView>
  </sheetViews>
  <sheetFormatPr defaultRowHeight="13.2"/>
  <cols>
    <col min="1" max="1" width="44" style="23" customWidth="1"/>
    <col min="2" max="3" width="25.69921875" style="23" customWidth="1"/>
    <col min="4" max="4" width="6.09765625" style="14" customWidth="1"/>
    <col min="5" max="8" width="25.69921875" style="14" customWidth="1"/>
    <col min="9" max="9" width="25.69921875" style="15" customWidth="1"/>
    <col min="10" max="254" width="8.69921875" style="15"/>
    <col min="255" max="255" width="34.19921875" style="15" bestFit="1" customWidth="1"/>
    <col min="256" max="256" width="31.19921875" style="15" customWidth="1"/>
    <col min="257" max="510" width="8.69921875" style="15"/>
    <col min="511" max="511" width="34.19921875" style="15" bestFit="1" customWidth="1"/>
    <col min="512" max="512" width="31.19921875" style="15" customWidth="1"/>
    <col min="513" max="766" width="8.69921875" style="15"/>
    <col min="767" max="767" width="34.19921875" style="15" bestFit="1" customWidth="1"/>
    <col min="768" max="768" width="31.19921875" style="15" customWidth="1"/>
    <col min="769" max="1022" width="8.69921875" style="15"/>
    <col min="1023" max="1023" width="34.19921875" style="15" bestFit="1" customWidth="1"/>
    <col min="1024" max="1024" width="31.19921875" style="15" customWidth="1"/>
    <col min="1025" max="1278" width="8.69921875" style="15"/>
    <col min="1279" max="1279" width="34.19921875" style="15" bestFit="1" customWidth="1"/>
    <col min="1280" max="1280" width="31.19921875" style="15" customWidth="1"/>
    <col min="1281" max="1534" width="8.69921875" style="15"/>
    <col min="1535" max="1535" width="34.19921875" style="15" bestFit="1" customWidth="1"/>
    <col min="1536" max="1536" width="31.19921875" style="15" customWidth="1"/>
    <col min="1537" max="1790" width="8.69921875" style="15"/>
    <col min="1791" max="1791" width="34.19921875" style="15" bestFit="1" customWidth="1"/>
    <col min="1792" max="1792" width="31.19921875" style="15" customWidth="1"/>
    <col min="1793" max="2046" width="8.69921875" style="15"/>
    <col min="2047" max="2047" width="34.19921875" style="15" bestFit="1" customWidth="1"/>
    <col min="2048" max="2048" width="31.19921875" style="15" customWidth="1"/>
    <col min="2049" max="2302" width="8.69921875" style="15"/>
    <col min="2303" max="2303" width="34.19921875" style="15" bestFit="1" customWidth="1"/>
    <col min="2304" max="2304" width="31.19921875" style="15" customWidth="1"/>
    <col min="2305" max="2558" width="8.69921875" style="15"/>
    <col min="2559" max="2559" width="34.19921875" style="15" bestFit="1" customWidth="1"/>
    <col min="2560" max="2560" width="31.19921875" style="15" customWidth="1"/>
    <col min="2561" max="2814" width="8.69921875" style="15"/>
    <col min="2815" max="2815" width="34.19921875" style="15" bestFit="1" customWidth="1"/>
    <col min="2816" max="2816" width="31.19921875" style="15" customWidth="1"/>
    <col min="2817" max="3070" width="8.69921875" style="15"/>
    <col min="3071" max="3071" width="34.19921875" style="15" bestFit="1" customWidth="1"/>
    <col min="3072" max="3072" width="31.19921875" style="15" customWidth="1"/>
    <col min="3073" max="3326" width="8.69921875" style="15"/>
    <col min="3327" max="3327" width="34.19921875" style="15" bestFit="1" customWidth="1"/>
    <col min="3328" max="3328" width="31.19921875" style="15" customWidth="1"/>
    <col min="3329" max="3582" width="8.69921875" style="15"/>
    <col min="3583" max="3583" width="34.19921875" style="15" bestFit="1" customWidth="1"/>
    <col min="3584" max="3584" width="31.19921875" style="15" customWidth="1"/>
    <col min="3585" max="3838" width="8.69921875" style="15"/>
    <col min="3839" max="3839" width="34.19921875" style="15" bestFit="1" customWidth="1"/>
    <col min="3840" max="3840" width="31.19921875" style="15" customWidth="1"/>
    <col min="3841" max="4094" width="8.69921875" style="15"/>
    <col min="4095" max="4095" width="34.19921875" style="15" bestFit="1" customWidth="1"/>
    <col min="4096" max="4096" width="31.19921875" style="15" customWidth="1"/>
    <col min="4097" max="4350" width="8.69921875" style="15"/>
    <col min="4351" max="4351" width="34.19921875" style="15" bestFit="1" customWidth="1"/>
    <col min="4352" max="4352" width="31.19921875" style="15" customWidth="1"/>
    <col min="4353" max="4606" width="8.69921875" style="15"/>
    <col min="4607" max="4607" width="34.19921875" style="15" bestFit="1" customWidth="1"/>
    <col min="4608" max="4608" width="31.19921875" style="15" customWidth="1"/>
    <col min="4609" max="4862" width="8.69921875" style="15"/>
    <col min="4863" max="4863" width="34.19921875" style="15" bestFit="1" customWidth="1"/>
    <col min="4864" max="4864" width="31.19921875" style="15" customWidth="1"/>
    <col min="4865" max="5118" width="8.69921875" style="15"/>
    <col min="5119" max="5119" width="34.19921875" style="15" bestFit="1" customWidth="1"/>
    <col min="5120" max="5120" width="31.19921875" style="15" customWidth="1"/>
    <col min="5121" max="5374" width="8.69921875" style="15"/>
    <col min="5375" max="5375" width="34.19921875" style="15" bestFit="1" customWidth="1"/>
    <col min="5376" max="5376" width="31.19921875" style="15" customWidth="1"/>
    <col min="5377" max="5630" width="8.69921875" style="15"/>
    <col min="5631" max="5631" width="34.19921875" style="15" bestFit="1" customWidth="1"/>
    <col min="5632" max="5632" width="31.19921875" style="15" customWidth="1"/>
    <col min="5633" max="5886" width="8.69921875" style="15"/>
    <col min="5887" max="5887" width="34.19921875" style="15" bestFit="1" customWidth="1"/>
    <col min="5888" max="5888" width="31.19921875" style="15" customWidth="1"/>
    <col min="5889" max="6142" width="8.69921875" style="15"/>
    <col min="6143" max="6143" width="34.19921875" style="15" bestFit="1" customWidth="1"/>
    <col min="6144" max="6144" width="31.19921875" style="15" customWidth="1"/>
    <col min="6145" max="6398" width="8.69921875" style="15"/>
    <col min="6399" max="6399" width="34.19921875" style="15" bestFit="1" customWidth="1"/>
    <col min="6400" max="6400" width="31.19921875" style="15" customWidth="1"/>
    <col min="6401" max="6654" width="8.69921875" style="15"/>
    <col min="6655" max="6655" width="34.19921875" style="15" bestFit="1" customWidth="1"/>
    <col min="6656" max="6656" width="31.19921875" style="15" customWidth="1"/>
    <col min="6657" max="6910" width="8.69921875" style="15"/>
    <col min="6911" max="6911" width="34.19921875" style="15" bestFit="1" customWidth="1"/>
    <col min="6912" max="6912" width="31.19921875" style="15" customWidth="1"/>
    <col min="6913" max="7166" width="8.69921875" style="15"/>
    <col min="7167" max="7167" width="34.19921875" style="15" bestFit="1" customWidth="1"/>
    <col min="7168" max="7168" width="31.19921875" style="15" customWidth="1"/>
    <col min="7169" max="7422" width="8.69921875" style="15"/>
    <col min="7423" max="7423" width="34.19921875" style="15" bestFit="1" customWidth="1"/>
    <col min="7424" max="7424" width="31.19921875" style="15" customWidth="1"/>
    <col min="7425" max="7678" width="8.69921875" style="15"/>
    <col min="7679" max="7679" width="34.19921875" style="15" bestFit="1" customWidth="1"/>
    <col min="7680" max="7680" width="31.19921875" style="15" customWidth="1"/>
    <col min="7681" max="7934" width="8.69921875" style="15"/>
    <col min="7935" max="7935" width="34.19921875" style="15" bestFit="1" customWidth="1"/>
    <col min="7936" max="7936" width="31.19921875" style="15" customWidth="1"/>
    <col min="7937" max="8190" width="8.69921875" style="15"/>
    <col min="8191" max="8191" width="34.19921875" style="15" bestFit="1" customWidth="1"/>
    <col min="8192" max="8192" width="31.19921875" style="15" customWidth="1"/>
    <col min="8193" max="8446" width="8.69921875" style="15"/>
    <col min="8447" max="8447" width="34.19921875" style="15" bestFit="1" customWidth="1"/>
    <col min="8448" max="8448" width="31.19921875" style="15" customWidth="1"/>
    <col min="8449" max="8702" width="8.69921875" style="15"/>
    <col min="8703" max="8703" width="34.19921875" style="15" bestFit="1" customWidth="1"/>
    <col min="8704" max="8704" width="31.19921875" style="15" customWidth="1"/>
    <col min="8705" max="8958" width="8.69921875" style="15"/>
    <col min="8959" max="8959" width="34.19921875" style="15" bestFit="1" customWidth="1"/>
    <col min="8960" max="8960" width="31.19921875" style="15" customWidth="1"/>
    <col min="8961" max="9214" width="8.69921875" style="15"/>
    <col min="9215" max="9215" width="34.19921875" style="15" bestFit="1" customWidth="1"/>
    <col min="9216" max="9216" width="31.19921875" style="15" customWidth="1"/>
    <col min="9217" max="9470" width="8.69921875" style="15"/>
    <col min="9471" max="9471" width="34.19921875" style="15" bestFit="1" customWidth="1"/>
    <col min="9472" max="9472" width="31.19921875" style="15" customWidth="1"/>
    <col min="9473" max="9726" width="8.69921875" style="15"/>
    <col min="9727" max="9727" width="34.19921875" style="15" bestFit="1" customWidth="1"/>
    <col min="9728" max="9728" width="31.19921875" style="15" customWidth="1"/>
    <col min="9729" max="9982" width="8.69921875" style="15"/>
    <col min="9983" max="9983" width="34.19921875" style="15" bestFit="1" customWidth="1"/>
    <col min="9984" max="9984" width="31.19921875" style="15" customWidth="1"/>
    <col min="9985" max="10238" width="8.69921875" style="15"/>
    <col min="10239" max="10239" width="34.19921875" style="15" bestFit="1" customWidth="1"/>
    <col min="10240" max="10240" width="31.19921875" style="15" customWidth="1"/>
    <col min="10241" max="10494" width="8.69921875" style="15"/>
    <col min="10495" max="10495" width="34.19921875" style="15" bestFit="1" customWidth="1"/>
    <col min="10496" max="10496" width="31.19921875" style="15" customWidth="1"/>
    <col min="10497" max="10750" width="8.69921875" style="15"/>
    <col min="10751" max="10751" width="34.19921875" style="15" bestFit="1" customWidth="1"/>
    <col min="10752" max="10752" width="31.19921875" style="15" customWidth="1"/>
    <col min="10753" max="11006" width="8.69921875" style="15"/>
    <col min="11007" max="11007" width="34.19921875" style="15" bestFit="1" customWidth="1"/>
    <col min="11008" max="11008" width="31.19921875" style="15" customWidth="1"/>
    <col min="11009" max="11262" width="8.69921875" style="15"/>
    <col min="11263" max="11263" width="34.19921875" style="15" bestFit="1" customWidth="1"/>
    <col min="11264" max="11264" width="31.19921875" style="15" customWidth="1"/>
    <col min="11265" max="11518" width="8.69921875" style="15"/>
    <col min="11519" max="11519" width="34.19921875" style="15" bestFit="1" customWidth="1"/>
    <col min="11520" max="11520" width="31.19921875" style="15" customWidth="1"/>
    <col min="11521" max="11774" width="8.69921875" style="15"/>
    <col min="11775" max="11775" width="34.19921875" style="15" bestFit="1" customWidth="1"/>
    <col min="11776" max="11776" width="31.19921875" style="15" customWidth="1"/>
    <col min="11777" max="12030" width="8.69921875" style="15"/>
    <col min="12031" max="12031" width="34.19921875" style="15" bestFit="1" customWidth="1"/>
    <col min="12032" max="12032" width="31.19921875" style="15" customWidth="1"/>
    <col min="12033" max="12286" width="8.69921875" style="15"/>
    <col min="12287" max="12287" width="34.19921875" style="15" bestFit="1" customWidth="1"/>
    <col min="12288" max="12288" width="31.19921875" style="15" customWidth="1"/>
    <col min="12289" max="12542" width="8.69921875" style="15"/>
    <col min="12543" max="12543" width="34.19921875" style="15" bestFit="1" customWidth="1"/>
    <col min="12544" max="12544" width="31.19921875" style="15" customWidth="1"/>
    <col min="12545" max="12798" width="8.69921875" style="15"/>
    <col min="12799" max="12799" width="34.19921875" style="15" bestFit="1" customWidth="1"/>
    <col min="12800" max="12800" width="31.19921875" style="15" customWidth="1"/>
    <col min="12801" max="13054" width="8.69921875" style="15"/>
    <col min="13055" max="13055" width="34.19921875" style="15" bestFit="1" customWidth="1"/>
    <col min="13056" max="13056" width="31.19921875" style="15" customWidth="1"/>
    <col min="13057" max="13310" width="8.69921875" style="15"/>
    <col min="13311" max="13311" width="34.19921875" style="15" bestFit="1" customWidth="1"/>
    <col min="13312" max="13312" width="31.19921875" style="15" customWidth="1"/>
    <col min="13313" max="13566" width="8.69921875" style="15"/>
    <col min="13567" max="13567" width="34.19921875" style="15" bestFit="1" customWidth="1"/>
    <col min="13568" max="13568" width="31.19921875" style="15" customWidth="1"/>
    <col min="13569" max="13822" width="8.69921875" style="15"/>
    <col min="13823" max="13823" width="34.19921875" style="15" bestFit="1" customWidth="1"/>
    <col min="13824" max="13824" width="31.19921875" style="15" customWidth="1"/>
    <col min="13825" max="14078" width="8.69921875" style="15"/>
    <col min="14079" max="14079" width="34.19921875" style="15" bestFit="1" customWidth="1"/>
    <col min="14080" max="14080" width="31.19921875" style="15" customWidth="1"/>
    <col min="14081" max="14334" width="8.69921875" style="15"/>
    <col min="14335" max="14335" width="34.19921875" style="15" bestFit="1" customWidth="1"/>
    <col min="14336" max="14336" width="31.19921875" style="15" customWidth="1"/>
    <col min="14337" max="14590" width="8.69921875" style="15"/>
    <col min="14591" max="14591" width="34.19921875" style="15" bestFit="1" customWidth="1"/>
    <col min="14592" max="14592" width="31.19921875" style="15" customWidth="1"/>
    <col min="14593" max="14846" width="8.69921875" style="15"/>
    <col min="14847" max="14847" width="34.19921875" style="15" bestFit="1" customWidth="1"/>
    <col min="14848" max="14848" width="31.19921875" style="15" customWidth="1"/>
    <col min="14849" max="15102" width="8.69921875" style="15"/>
    <col min="15103" max="15103" width="34.19921875" style="15" bestFit="1" customWidth="1"/>
    <col min="15104" max="15104" width="31.19921875" style="15" customWidth="1"/>
    <col min="15105" max="15358" width="8.69921875" style="15"/>
    <col min="15359" max="15359" width="34.19921875" style="15" bestFit="1" customWidth="1"/>
    <col min="15360" max="15360" width="31.19921875" style="15" customWidth="1"/>
    <col min="15361" max="15614" width="8.69921875" style="15"/>
    <col min="15615" max="15615" width="34.19921875" style="15" bestFit="1" customWidth="1"/>
    <col min="15616" max="15616" width="31.19921875" style="15" customWidth="1"/>
    <col min="15617" max="15870" width="8.69921875" style="15"/>
    <col min="15871" max="15871" width="34.19921875" style="15" bestFit="1" customWidth="1"/>
    <col min="15872" max="15872" width="31.19921875" style="15" customWidth="1"/>
    <col min="15873" max="16126" width="8.69921875" style="15"/>
    <col min="16127" max="16127" width="34.19921875" style="15" bestFit="1" customWidth="1"/>
    <col min="16128" max="16128" width="31.19921875" style="15" customWidth="1"/>
    <col min="16129" max="16384" width="8.69921875" style="15"/>
  </cols>
  <sheetData>
    <row r="1" spans="1:9" ht="15.6">
      <c r="A1" s="12" t="s">
        <v>11</v>
      </c>
      <c r="B1" s="13"/>
      <c r="C1" s="13"/>
    </row>
    <row r="2" spans="1:9" ht="15.6">
      <c r="A2" s="12"/>
      <c r="B2" s="13"/>
      <c r="C2" s="13"/>
    </row>
    <row r="3" spans="1:9">
      <c r="A3" s="16" t="s">
        <v>12</v>
      </c>
      <c r="B3" s="17" t="s">
        <v>13</v>
      </c>
      <c r="C3" s="17" t="s">
        <v>14</v>
      </c>
    </row>
    <row r="4" spans="1:9">
      <c r="A4" s="148" t="s">
        <v>129</v>
      </c>
      <c r="B4" s="129">
        <f>'2a. Preventief onderhoud'!F49</f>
        <v>0</v>
      </c>
      <c r="C4" s="130">
        <v>0</v>
      </c>
    </row>
    <row r="5" spans="1:9">
      <c r="A5" s="149" t="s">
        <v>127</v>
      </c>
      <c r="B5" s="73">
        <f>'2b. Correctief onderhoud'!D7</f>
        <v>0</v>
      </c>
      <c r="C5" s="130">
        <v>0</v>
      </c>
    </row>
    <row r="6" spans="1:9" ht="15" customHeight="1" thickBot="1">
      <c r="A6" s="150" t="s">
        <v>128</v>
      </c>
      <c r="B6" s="71">
        <f>'2.c Project componenten'!D44</f>
        <v>0</v>
      </c>
      <c r="C6" s="131">
        <v>0</v>
      </c>
    </row>
    <row r="7" spans="1:9" ht="14.4" thickBot="1">
      <c r="A7" s="41" t="s">
        <v>59</v>
      </c>
      <c r="B7" s="34">
        <f>SUM(B4:B6)</f>
        <v>0</v>
      </c>
      <c r="C7" s="132"/>
      <c r="D7" s="19"/>
      <c r="E7" s="20"/>
      <c r="F7" s="20"/>
      <c r="G7" s="20"/>
      <c r="H7" s="20"/>
    </row>
    <row r="8" spans="1:9" ht="14.4" thickBot="1">
      <c r="A8" s="42" t="s">
        <v>60</v>
      </c>
      <c r="B8" s="38">
        <f>IF(B$11-(((B7-C11)/(C12-C11)*B11))&lt;0,0,(IF(B11-(((B7-C11)/(C12-C11)*B11))&gt;B11,B11,(B11)-(((B7-C11)/(C12-C11)*B11)))))</f>
        <v>300</v>
      </c>
      <c r="C8" s="40"/>
      <c r="D8" s="33"/>
      <c r="E8" s="20"/>
      <c r="F8" s="20"/>
      <c r="G8" s="20"/>
      <c r="H8" s="20"/>
    </row>
    <row r="9" spans="1:9" ht="14.4" thickBot="1">
      <c r="A9" s="35"/>
      <c r="B9" s="39"/>
      <c r="C9" s="18"/>
      <c r="D9" s="33"/>
      <c r="E9" s="20"/>
      <c r="F9" s="20"/>
      <c r="G9" s="20"/>
      <c r="H9" s="20"/>
    </row>
    <row r="10" spans="1:9" ht="13.8">
      <c r="A10" s="43" t="s">
        <v>54</v>
      </c>
      <c r="B10" s="36" t="s">
        <v>57</v>
      </c>
      <c r="C10" s="37" t="s">
        <v>58</v>
      </c>
      <c r="D10" s="33"/>
      <c r="E10" s="20"/>
      <c r="F10" s="20"/>
      <c r="G10" s="20"/>
      <c r="H10" s="20"/>
    </row>
    <row r="11" spans="1:9" s="46" customFormat="1" ht="15.75" customHeight="1" thickBot="1">
      <c r="A11" s="146" t="s">
        <v>55</v>
      </c>
      <c r="B11" s="47">
        <v>300</v>
      </c>
      <c r="C11" s="65">
        <v>450000</v>
      </c>
      <c r="D11" s="48"/>
      <c r="E11" s="45"/>
      <c r="F11" s="45"/>
      <c r="G11" s="45"/>
      <c r="H11" s="45"/>
    </row>
    <row r="12" spans="1:9" s="46" customFormat="1" ht="18" customHeight="1" thickBot="1">
      <c r="A12" s="147" t="s">
        <v>56</v>
      </c>
      <c r="B12" s="49">
        <v>0</v>
      </c>
      <c r="C12" s="67">
        <v>600000</v>
      </c>
      <c r="D12" s="44"/>
      <c r="E12" s="50"/>
      <c r="F12" s="50"/>
      <c r="G12" s="50"/>
      <c r="H12" s="50"/>
    </row>
    <row r="13" spans="1:9">
      <c r="A13" s="13"/>
      <c r="B13" s="13"/>
      <c r="C13" s="13"/>
    </row>
    <row r="14" spans="1:9">
      <c r="A14" s="21" t="s">
        <v>1</v>
      </c>
      <c r="B14" s="153"/>
      <c r="C14" s="153"/>
    </row>
    <row r="15" spans="1:9" s="14" customFormat="1" ht="34.200000000000003" customHeight="1">
      <c r="A15" s="22" t="s">
        <v>2</v>
      </c>
      <c r="B15" s="153"/>
      <c r="C15" s="153"/>
      <c r="I15" s="15"/>
    </row>
    <row r="16" spans="1:9" s="14" customFormat="1">
      <c r="A16" s="21" t="s">
        <v>3</v>
      </c>
      <c r="B16" s="153"/>
      <c r="C16" s="153"/>
      <c r="I16" s="15"/>
    </row>
    <row r="17" spans="1:9" s="14" customFormat="1">
      <c r="A17" s="21" t="s">
        <v>4</v>
      </c>
      <c r="B17" s="153"/>
      <c r="C17" s="153"/>
      <c r="I17" s="15"/>
    </row>
    <row r="18" spans="1:9" s="14" customFormat="1">
      <c r="A18" s="21" t="s">
        <v>5</v>
      </c>
      <c r="B18" s="153"/>
      <c r="C18" s="153"/>
      <c r="I18" s="15"/>
    </row>
  </sheetData>
  <sheetProtection algorithmName="SHA-512" hashValue="5Xo1lBHmWBG/U1T7rJbAPD2xa7iJ0ysrtfVfncbGD+/6l0MWPLHREurVkojqMQWbgOTaeq7DjW++MCPLP1wwJQ==" saltValue="lClIab05YJtnO7885oIlAg==" spinCount="100000" sheet="1" objects="1" scenarios="1"/>
  <mergeCells count="5">
    <mergeCell ref="B14:C14"/>
    <mergeCell ref="B15:C15"/>
    <mergeCell ref="B16:C16"/>
    <mergeCell ref="B17:C17"/>
    <mergeCell ref="B18:C18"/>
  </mergeCells>
  <pageMargins left="0.7" right="0.7" top="0.75" bottom="0.75" header="0.3" footer="0.3"/>
  <pageSetup paperSize="9" scale="3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713C8-977F-4E0D-82AD-810E62B7763E}">
  <dimension ref="A1:J56"/>
  <sheetViews>
    <sheetView showGridLines="0" zoomScale="80" zoomScaleNormal="80" zoomScaleSheetLayoutView="80" workbookViewId="0">
      <pane xSplit="1" ySplit="4" topLeftCell="B34" activePane="bottomRight" state="frozen"/>
      <selection pane="topRight" activeCell="C1" sqref="C1"/>
      <selection pane="bottomLeft" activeCell="A5" sqref="A5"/>
      <selection pane="bottomRight" activeCell="E45" sqref="E45"/>
    </sheetView>
  </sheetViews>
  <sheetFormatPr defaultRowHeight="13.8"/>
  <cols>
    <col min="1" max="1" width="17.19921875" customWidth="1"/>
    <col min="2" max="3" width="23.69921875" customWidth="1"/>
    <col min="4" max="4" width="26.09765625" customWidth="1"/>
    <col min="5" max="5" width="23.69921875" customWidth="1"/>
    <col min="6" max="6" width="19.59765625" customWidth="1"/>
    <col min="7" max="7" width="20.09765625" customWidth="1"/>
    <col min="8" max="8" width="3.3984375" customWidth="1"/>
  </cols>
  <sheetData>
    <row r="1" spans="1:10" ht="15.6" customHeight="1" thickBot="1">
      <c r="A1" s="83" t="s">
        <v>30</v>
      </c>
      <c r="B1" s="10"/>
      <c r="C1" s="10"/>
      <c r="D1" s="10"/>
      <c r="E1" s="10"/>
    </row>
    <row r="2" spans="1:10" ht="14.4">
      <c r="A2" s="2"/>
      <c r="B2" s="154" t="s">
        <v>136</v>
      </c>
      <c r="C2" s="155"/>
      <c r="D2" s="155"/>
      <c r="E2" s="155"/>
      <c r="F2" s="155"/>
      <c r="G2" s="155"/>
      <c r="H2" s="137"/>
    </row>
    <row r="3" spans="1:10">
      <c r="A3" s="157" t="s">
        <v>138</v>
      </c>
      <c r="B3" s="158" t="s">
        <v>15</v>
      </c>
      <c r="C3" s="158"/>
      <c r="D3" s="158"/>
      <c r="E3" s="159"/>
      <c r="F3" s="160" t="s">
        <v>16</v>
      </c>
      <c r="G3" s="156" t="s">
        <v>17</v>
      </c>
    </row>
    <row r="4" spans="1:10" s="4" customFormat="1">
      <c r="A4" s="157"/>
      <c r="B4" s="24" t="s">
        <v>31</v>
      </c>
      <c r="C4" s="5" t="s">
        <v>32</v>
      </c>
      <c r="D4" s="5" t="s">
        <v>33</v>
      </c>
      <c r="E4" s="115" t="s">
        <v>34</v>
      </c>
      <c r="F4" s="160"/>
      <c r="G4" s="156"/>
      <c r="H4" s="3"/>
      <c r="I4" s="3"/>
      <c r="J4" s="3"/>
    </row>
    <row r="5" spans="1:10" s="4" customFormat="1">
      <c r="A5" s="151">
        <v>1</v>
      </c>
      <c r="B5" s="141">
        <v>0</v>
      </c>
      <c r="C5" s="141">
        <v>0</v>
      </c>
      <c r="D5" s="141">
        <v>0</v>
      </c>
      <c r="E5" s="142">
        <v>0</v>
      </c>
      <c r="F5" s="123">
        <v>0</v>
      </c>
      <c r="G5" s="143">
        <v>0</v>
      </c>
      <c r="H5" s="3"/>
      <c r="I5" s="3"/>
      <c r="J5" s="3"/>
    </row>
    <row r="6" spans="1:10" s="4" customFormat="1">
      <c r="A6" s="151">
        <v>2</v>
      </c>
      <c r="B6" s="141">
        <v>0</v>
      </c>
      <c r="C6" s="141">
        <v>0</v>
      </c>
      <c r="D6" s="141">
        <v>0</v>
      </c>
      <c r="E6" s="142">
        <v>0</v>
      </c>
      <c r="F6" s="123">
        <v>0</v>
      </c>
      <c r="G6" s="143">
        <v>0</v>
      </c>
      <c r="H6" s="3"/>
      <c r="I6" s="3"/>
      <c r="J6" s="3"/>
    </row>
    <row r="7" spans="1:10" s="4" customFormat="1">
      <c r="A7" s="151">
        <v>3</v>
      </c>
      <c r="B7" s="141">
        <v>0</v>
      </c>
      <c r="C7" s="141">
        <v>0</v>
      </c>
      <c r="D7" s="141">
        <v>0</v>
      </c>
      <c r="E7" s="142">
        <v>0</v>
      </c>
      <c r="F7" s="123">
        <v>0</v>
      </c>
      <c r="G7" s="143">
        <v>0</v>
      </c>
      <c r="H7" s="3"/>
      <c r="I7" s="3"/>
      <c r="J7" s="3"/>
    </row>
    <row r="8" spans="1:10" s="4" customFormat="1">
      <c r="A8" s="151">
        <v>4</v>
      </c>
      <c r="B8" s="141">
        <v>0</v>
      </c>
      <c r="C8" s="141">
        <v>0</v>
      </c>
      <c r="D8" s="141">
        <v>0</v>
      </c>
      <c r="E8" s="142">
        <v>0</v>
      </c>
      <c r="F8" s="123">
        <v>0</v>
      </c>
      <c r="G8" s="143">
        <v>0</v>
      </c>
      <c r="H8" s="3"/>
      <c r="I8" s="3"/>
      <c r="J8" s="3"/>
    </row>
    <row r="9" spans="1:10" s="4" customFormat="1">
      <c r="A9" s="151">
        <v>5</v>
      </c>
      <c r="B9" s="141">
        <v>0</v>
      </c>
      <c r="C9" s="141">
        <v>0</v>
      </c>
      <c r="D9" s="141">
        <v>0</v>
      </c>
      <c r="E9" s="142">
        <v>0</v>
      </c>
      <c r="F9" s="123">
        <v>0</v>
      </c>
      <c r="G9" s="143">
        <v>0</v>
      </c>
      <c r="H9" s="3"/>
      <c r="I9" s="3"/>
      <c r="J9" s="3"/>
    </row>
    <row r="10" spans="1:10" s="4" customFormat="1">
      <c r="A10" s="151">
        <v>6</v>
      </c>
      <c r="B10" s="141">
        <v>0</v>
      </c>
      <c r="C10" s="141">
        <v>0</v>
      </c>
      <c r="D10" s="141">
        <v>0</v>
      </c>
      <c r="E10" s="142">
        <v>0</v>
      </c>
      <c r="F10" s="123">
        <v>0</v>
      </c>
      <c r="G10" s="143">
        <v>0</v>
      </c>
      <c r="H10" s="3"/>
      <c r="I10" s="3"/>
      <c r="J10" s="3"/>
    </row>
    <row r="11" spans="1:10" s="4" customFormat="1">
      <c r="A11" s="151">
        <v>7</v>
      </c>
      <c r="B11" s="141">
        <v>0</v>
      </c>
      <c r="C11" s="141">
        <v>0</v>
      </c>
      <c r="D11" s="141">
        <v>0</v>
      </c>
      <c r="E11" s="142">
        <v>0</v>
      </c>
      <c r="F11" s="123">
        <v>0</v>
      </c>
      <c r="G11" s="143">
        <v>0</v>
      </c>
      <c r="H11" s="3"/>
      <c r="I11" s="3"/>
      <c r="J11" s="3"/>
    </row>
    <row r="12" spans="1:10" s="4" customFormat="1">
      <c r="A12" s="151">
        <v>8</v>
      </c>
      <c r="B12" s="141">
        <v>0</v>
      </c>
      <c r="C12" s="141">
        <v>0</v>
      </c>
      <c r="D12" s="141">
        <v>0</v>
      </c>
      <c r="E12" s="142">
        <v>0</v>
      </c>
      <c r="F12" s="123">
        <v>0</v>
      </c>
      <c r="G12" s="143">
        <v>0</v>
      </c>
      <c r="H12" s="3"/>
      <c r="I12" s="3"/>
      <c r="J12" s="3"/>
    </row>
    <row r="13" spans="1:10" s="4" customFormat="1">
      <c r="A13" s="151">
        <v>9</v>
      </c>
      <c r="B13" s="141">
        <v>0</v>
      </c>
      <c r="C13" s="141">
        <v>0</v>
      </c>
      <c r="D13" s="141">
        <v>0</v>
      </c>
      <c r="E13" s="142">
        <v>0</v>
      </c>
      <c r="F13" s="123">
        <v>0</v>
      </c>
      <c r="G13" s="143">
        <v>0</v>
      </c>
      <c r="H13" s="3"/>
      <c r="I13" s="3"/>
      <c r="J13" s="3"/>
    </row>
    <row r="14" spans="1:10" s="4" customFormat="1">
      <c r="A14" s="151">
        <v>10</v>
      </c>
      <c r="B14" s="141">
        <v>0</v>
      </c>
      <c r="C14" s="141">
        <v>0</v>
      </c>
      <c r="D14" s="141">
        <v>0</v>
      </c>
      <c r="E14" s="142">
        <v>0</v>
      </c>
      <c r="F14" s="123">
        <v>0</v>
      </c>
      <c r="G14" s="143">
        <v>0</v>
      </c>
      <c r="H14" s="3"/>
      <c r="I14" s="3"/>
      <c r="J14" s="3"/>
    </row>
    <row r="15" spans="1:10" s="4" customFormat="1">
      <c r="A15" s="151">
        <v>11</v>
      </c>
      <c r="B15" s="141">
        <v>0</v>
      </c>
      <c r="C15" s="141">
        <v>0</v>
      </c>
      <c r="D15" s="141">
        <v>0</v>
      </c>
      <c r="E15" s="142">
        <v>0</v>
      </c>
      <c r="F15" s="123">
        <v>0</v>
      </c>
      <c r="G15" s="143">
        <v>0</v>
      </c>
      <c r="H15" s="3"/>
      <c r="I15" s="3"/>
      <c r="J15" s="3"/>
    </row>
    <row r="16" spans="1:10" s="4" customFormat="1">
      <c r="A16" s="151">
        <v>12</v>
      </c>
      <c r="B16" s="141">
        <v>0</v>
      </c>
      <c r="C16" s="141">
        <v>0</v>
      </c>
      <c r="D16" s="141">
        <v>0</v>
      </c>
      <c r="E16" s="142">
        <v>0</v>
      </c>
      <c r="F16" s="123">
        <v>0</v>
      </c>
      <c r="G16" s="143">
        <v>0</v>
      </c>
      <c r="H16" s="3"/>
      <c r="I16" s="3"/>
      <c r="J16" s="3"/>
    </row>
    <row r="17" spans="1:10" s="4" customFormat="1">
      <c r="A17" s="151">
        <v>13</v>
      </c>
      <c r="B17" s="141">
        <v>0</v>
      </c>
      <c r="C17" s="141">
        <v>0</v>
      </c>
      <c r="D17" s="141">
        <v>0</v>
      </c>
      <c r="E17" s="142">
        <v>0</v>
      </c>
      <c r="F17" s="123">
        <v>0</v>
      </c>
      <c r="G17" s="143">
        <v>0</v>
      </c>
      <c r="H17" s="3"/>
      <c r="I17" s="3"/>
      <c r="J17" s="3"/>
    </row>
    <row r="18" spans="1:10" s="4" customFormat="1">
      <c r="A18" s="151">
        <v>14</v>
      </c>
      <c r="B18" s="141">
        <v>0</v>
      </c>
      <c r="C18" s="141">
        <v>0</v>
      </c>
      <c r="D18" s="141">
        <v>0</v>
      </c>
      <c r="E18" s="142">
        <v>0</v>
      </c>
      <c r="F18" s="123">
        <v>0</v>
      </c>
      <c r="G18" s="143">
        <v>0</v>
      </c>
      <c r="H18" s="3"/>
      <c r="I18" s="3"/>
      <c r="J18" s="3"/>
    </row>
    <row r="19" spans="1:10" s="4" customFormat="1">
      <c r="A19" s="151">
        <v>15</v>
      </c>
      <c r="B19" s="141">
        <v>0</v>
      </c>
      <c r="C19" s="141">
        <v>0</v>
      </c>
      <c r="D19" s="141">
        <v>0</v>
      </c>
      <c r="E19" s="142">
        <v>0</v>
      </c>
      <c r="F19" s="123">
        <v>0</v>
      </c>
      <c r="G19" s="143">
        <v>0</v>
      </c>
      <c r="H19" s="3"/>
      <c r="I19" s="3"/>
      <c r="J19" s="3"/>
    </row>
    <row r="20" spans="1:10" s="4" customFormat="1">
      <c r="A20" s="151">
        <v>16</v>
      </c>
      <c r="B20" s="141">
        <v>0</v>
      </c>
      <c r="C20" s="141">
        <v>0</v>
      </c>
      <c r="D20" s="141">
        <v>0</v>
      </c>
      <c r="E20" s="142">
        <v>0</v>
      </c>
      <c r="F20" s="123">
        <v>0</v>
      </c>
      <c r="G20" s="143">
        <v>0</v>
      </c>
      <c r="H20" s="3"/>
      <c r="I20" s="3"/>
      <c r="J20" s="3"/>
    </row>
    <row r="21" spans="1:10" s="4" customFormat="1">
      <c r="A21" s="151">
        <v>17</v>
      </c>
      <c r="B21" s="141">
        <v>0</v>
      </c>
      <c r="C21" s="141">
        <v>0</v>
      </c>
      <c r="D21" s="141">
        <v>0</v>
      </c>
      <c r="E21" s="142">
        <v>0</v>
      </c>
      <c r="F21" s="124">
        <v>0</v>
      </c>
      <c r="G21" s="143">
        <v>0</v>
      </c>
      <c r="H21" s="3"/>
      <c r="I21" s="3"/>
      <c r="J21" s="3"/>
    </row>
    <row r="22" spans="1:10" s="4" customFormat="1">
      <c r="A22" s="151">
        <v>18</v>
      </c>
      <c r="B22" s="141">
        <v>0</v>
      </c>
      <c r="C22" s="141">
        <v>0</v>
      </c>
      <c r="D22" s="141">
        <v>0</v>
      </c>
      <c r="E22" s="142">
        <v>0</v>
      </c>
      <c r="F22" s="125">
        <v>0</v>
      </c>
      <c r="G22" s="143">
        <v>0</v>
      </c>
      <c r="H22" s="3"/>
      <c r="I22" s="3"/>
      <c r="J22" s="3"/>
    </row>
    <row r="23" spans="1:10" s="4" customFormat="1">
      <c r="A23" s="151">
        <v>19</v>
      </c>
      <c r="B23" s="141">
        <v>0</v>
      </c>
      <c r="C23" s="141">
        <v>0</v>
      </c>
      <c r="D23" s="141">
        <v>0</v>
      </c>
      <c r="E23" s="144">
        <v>0</v>
      </c>
      <c r="F23" s="126">
        <v>0</v>
      </c>
      <c r="G23" s="143">
        <v>0</v>
      </c>
      <c r="H23" s="3"/>
      <c r="I23" s="3"/>
      <c r="J23" s="3"/>
    </row>
    <row r="24" spans="1:10" s="4" customFormat="1">
      <c r="A24" s="151">
        <v>20</v>
      </c>
      <c r="B24" s="141">
        <v>0</v>
      </c>
      <c r="C24" s="141">
        <v>0</v>
      </c>
      <c r="D24" s="141">
        <v>0</v>
      </c>
      <c r="E24" s="144">
        <v>0</v>
      </c>
      <c r="F24" s="126">
        <v>0</v>
      </c>
      <c r="G24" s="143">
        <v>0</v>
      </c>
      <c r="H24" s="3"/>
      <c r="I24" s="3"/>
      <c r="J24" s="3"/>
    </row>
    <row r="25" spans="1:10" s="4" customFormat="1">
      <c r="A25" s="151">
        <v>21</v>
      </c>
      <c r="B25" s="141">
        <v>0</v>
      </c>
      <c r="C25" s="141">
        <v>0</v>
      </c>
      <c r="D25" s="141">
        <v>0</v>
      </c>
      <c r="E25" s="144">
        <v>0</v>
      </c>
      <c r="F25" s="126">
        <v>0</v>
      </c>
      <c r="G25" s="143">
        <v>0</v>
      </c>
      <c r="H25" s="3"/>
      <c r="I25" s="3"/>
      <c r="J25" s="3"/>
    </row>
    <row r="26" spans="1:10" s="4" customFormat="1">
      <c r="A26" s="151">
        <v>22</v>
      </c>
      <c r="B26" s="141">
        <v>0</v>
      </c>
      <c r="C26" s="141">
        <v>0</v>
      </c>
      <c r="D26" s="141">
        <v>0</v>
      </c>
      <c r="E26" s="144">
        <v>0</v>
      </c>
      <c r="F26" s="126">
        <v>0</v>
      </c>
      <c r="G26" s="143">
        <v>0</v>
      </c>
      <c r="H26" s="3"/>
      <c r="I26" s="3"/>
      <c r="J26" s="3"/>
    </row>
    <row r="27" spans="1:10" s="4" customFormat="1">
      <c r="A27" s="151">
        <v>23</v>
      </c>
      <c r="B27" s="141">
        <v>0</v>
      </c>
      <c r="C27" s="141">
        <v>0</v>
      </c>
      <c r="D27" s="141">
        <v>0</v>
      </c>
      <c r="E27" s="144">
        <v>0</v>
      </c>
      <c r="F27" s="126">
        <v>0</v>
      </c>
      <c r="G27" s="143">
        <v>0</v>
      </c>
      <c r="H27" s="3"/>
      <c r="I27" s="3"/>
      <c r="J27" s="3"/>
    </row>
    <row r="28" spans="1:10" s="4" customFormat="1">
      <c r="A28" s="151">
        <v>24</v>
      </c>
      <c r="B28" s="141">
        <v>0</v>
      </c>
      <c r="C28" s="141">
        <v>0</v>
      </c>
      <c r="D28" s="141">
        <v>0</v>
      </c>
      <c r="E28" s="144">
        <v>0</v>
      </c>
      <c r="F28" s="126">
        <v>0</v>
      </c>
      <c r="G28" s="143">
        <v>0</v>
      </c>
      <c r="H28" s="3"/>
      <c r="I28" s="3"/>
      <c r="J28" s="3"/>
    </row>
    <row r="29" spans="1:10" s="4" customFormat="1">
      <c r="A29" s="151">
        <v>25</v>
      </c>
      <c r="B29" s="141">
        <v>0</v>
      </c>
      <c r="C29" s="141">
        <v>0</v>
      </c>
      <c r="D29" s="141">
        <v>0</v>
      </c>
      <c r="E29" s="144">
        <v>0</v>
      </c>
      <c r="F29" s="126">
        <v>0</v>
      </c>
      <c r="G29" s="143">
        <v>0</v>
      </c>
      <c r="H29" s="3"/>
      <c r="I29" s="3"/>
      <c r="J29" s="3"/>
    </row>
    <row r="30" spans="1:10" s="4" customFormat="1">
      <c r="A30" s="151">
        <v>26</v>
      </c>
      <c r="B30" s="141">
        <v>0</v>
      </c>
      <c r="C30" s="141">
        <v>0</v>
      </c>
      <c r="D30" s="141">
        <v>0</v>
      </c>
      <c r="E30" s="144">
        <v>0</v>
      </c>
      <c r="F30" s="126">
        <v>0</v>
      </c>
      <c r="G30" s="143">
        <v>0</v>
      </c>
      <c r="H30" s="3"/>
      <c r="I30" s="3"/>
      <c r="J30" s="3"/>
    </row>
    <row r="31" spans="1:10" s="4" customFormat="1">
      <c r="A31" s="151">
        <v>27</v>
      </c>
      <c r="B31" s="141">
        <v>0</v>
      </c>
      <c r="C31" s="141">
        <v>0</v>
      </c>
      <c r="D31" s="141">
        <v>0</v>
      </c>
      <c r="E31" s="144">
        <v>0</v>
      </c>
      <c r="F31" s="126">
        <v>0</v>
      </c>
      <c r="G31" s="143">
        <v>0</v>
      </c>
      <c r="H31" s="3"/>
      <c r="I31" s="3"/>
      <c r="J31" s="3"/>
    </row>
    <row r="32" spans="1:10" s="4" customFormat="1">
      <c r="A32" s="151">
        <v>28</v>
      </c>
      <c r="B32" s="141">
        <v>0</v>
      </c>
      <c r="C32" s="141">
        <v>0</v>
      </c>
      <c r="D32" s="141">
        <v>0</v>
      </c>
      <c r="E32" s="144">
        <v>0</v>
      </c>
      <c r="F32" s="126">
        <v>0</v>
      </c>
      <c r="G32" s="143">
        <v>0</v>
      </c>
      <c r="H32" s="3"/>
      <c r="I32" s="3"/>
      <c r="J32" s="3"/>
    </row>
    <row r="33" spans="1:10" s="4" customFormat="1">
      <c r="A33" s="151">
        <v>29</v>
      </c>
      <c r="B33" s="141">
        <v>0</v>
      </c>
      <c r="C33" s="141">
        <v>0</v>
      </c>
      <c r="D33" s="141">
        <v>0</v>
      </c>
      <c r="E33" s="144">
        <v>0</v>
      </c>
      <c r="F33" s="126">
        <v>0</v>
      </c>
      <c r="G33" s="143">
        <v>0</v>
      </c>
      <c r="H33" s="3"/>
      <c r="I33" s="3"/>
      <c r="J33" s="3"/>
    </row>
    <row r="34" spans="1:10" s="4" customFormat="1">
      <c r="A34" s="151">
        <v>30</v>
      </c>
      <c r="B34" s="141">
        <v>0</v>
      </c>
      <c r="C34" s="141">
        <v>0</v>
      </c>
      <c r="D34" s="141">
        <v>0</v>
      </c>
      <c r="E34" s="144">
        <v>0</v>
      </c>
      <c r="F34" s="126">
        <v>0</v>
      </c>
      <c r="G34" s="143">
        <v>0</v>
      </c>
      <c r="H34" s="3"/>
      <c r="I34" s="3"/>
      <c r="J34" s="3"/>
    </row>
    <row r="35" spans="1:10" s="4" customFormat="1">
      <c r="A35" s="151">
        <v>31</v>
      </c>
      <c r="B35" s="141">
        <v>0</v>
      </c>
      <c r="C35" s="141">
        <v>0</v>
      </c>
      <c r="D35" s="141">
        <v>0</v>
      </c>
      <c r="E35" s="144">
        <v>0</v>
      </c>
      <c r="F35" s="126">
        <v>0</v>
      </c>
      <c r="G35" s="143">
        <v>0</v>
      </c>
      <c r="H35" s="3"/>
      <c r="I35" s="3"/>
      <c r="J35" s="3"/>
    </row>
    <row r="36" spans="1:10" s="4" customFormat="1">
      <c r="A36" s="151">
        <v>32</v>
      </c>
      <c r="B36" s="141">
        <v>0</v>
      </c>
      <c r="C36" s="141">
        <v>0</v>
      </c>
      <c r="D36" s="141">
        <v>0</v>
      </c>
      <c r="E36" s="144">
        <v>0</v>
      </c>
      <c r="F36" s="126">
        <v>0</v>
      </c>
      <c r="G36" s="143">
        <v>0</v>
      </c>
      <c r="H36" s="3"/>
      <c r="I36" s="3"/>
      <c r="J36" s="3"/>
    </row>
    <row r="37" spans="1:10" s="4" customFormat="1">
      <c r="A37" s="151">
        <v>33</v>
      </c>
      <c r="B37" s="141">
        <v>0</v>
      </c>
      <c r="C37" s="141">
        <v>0</v>
      </c>
      <c r="D37" s="141">
        <v>0</v>
      </c>
      <c r="E37" s="144">
        <v>0</v>
      </c>
      <c r="F37" s="126">
        <v>0</v>
      </c>
      <c r="G37" s="143">
        <v>0</v>
      </c>
      <c r="H37" s="3"/>
      <c r="I37" s="3"/>
      <c r="J37" s="3"/>
    </row>
    <row r="38" spans="1:10" s="4" customFormat="1">
      <c r="A38" s="151">
        <v>34</v>
      </c>
      <c r="B38" s="141">
        <v>0</v>
      </c>
      <c r="C38" s="141">
        <v>0</v>
      </c>
      <c r="D38" s="141">
        <v>0</v>
      </c>
      <c r="E38" s="152">
        <v>0</v>
      </c>
      <c r="F38" s="126">
        <v>0</v>
      </c>
      <c r="G38" s="143">
        <v>0</v>
      </c>
      <c r="H38" s="3"/>
      <c r="I38" s="3"/>
      <c r="J38" s="3"/>
    </row>
    <row r="39" spans="1:10" s="4" customFormat="1">
      <c r="A39" s="151">
        <v>35</v>
      </c>
      <c r="B39" s="141">
        <v>0</v>
      </c>
      <c r="C39" s="141">
        <v>0</v>
      </c>
      <c r="D39" s="141">
        <v>0</v>
      </c>
      <c r="E39" s="144">
        <v>0</v>
      </c>
      <c r="F39" s="126">
        <v>0</v>
      </c>
      <c r="G39" s="143">
        <v>0</v>
      </c>
      <c r="H39" s="3"/>
      <c r="I39" s="3"/>
      <c r="J39" s="3"/>
    </row>
    <row r="40" spans="1:10" s="4" customFormat="1">
      <c r="A40" s="151">
        <v>36</v>
      </c>
      <c r="B40" s="141">
        <v>0</v>
      </c>
      <c r="C40" s="141">
        <v>0</v>
      </c>
      <c r="D40" s="141">
        <v>0</v>
      </c>
      <c r="E40" s="144">
        <v>0</v>
      </c>
      <c r="F40" s="126">
        <v>0</v>
      </c>
      <c r="G40" s="143">
        <v>0</v>
      </c>
      <c r="H40" s="3"/>
      <c r="I40" s="3"/>
      <c r="J40" s="3"/>
    </row>
    <row r="41" spans="1:10" s="4" customFormat="1">
      <c r="A41" s="151">
        <v>37</v>
      </c>
      <c r="B41" s="141">
        <v>0</v>
      </c>
      <c r="C41" s="141">
        <v>0</v>
      </c>
      <c r="D41" s="141">
        <v>0</v>
      </c>
      <c r="E41" s="144">
        <v>0</v>
      </c>
      <c r="F41" s="126">
        <v>0</v>
      </c>
      <c r="G41" s="143">
        <v>0</v>
      </c>
      <c r="H41" s="3"/>
      <c r="I41" s="3"/>
      <c r="J41" s="3"/>
    </row>
    <row r="42" spans="1:10" s="4" customFormat="1">
      <c r="A42" s="151">
        <v>38</v>
      </c>
      <c r="B42" s="141">
        <v>0</v>
      </c>
      <c r="C42" s="141">
        <v>0</v>
      </c>
      <c r="D42" s="141">
        <v>0</v>
      </c>
      <c r="E42" s="144">
        <v>0</v>
      </c>
      <c r="F42" s="126">
        <v>0</v>
      </c>
      <c r="G42" s="143">
        <v>0</v>
      </c>
      <c r="H42" s="3"/>
      <c r="I42" s="3"/>
      <c r="J42" s="3"/>
    </row>
    <row r="43" spans="1:10" s="4" customFormat="1">
      <c r="A43" s="151">
        <v>39</v>
      </c>
      <c r="B43" s="141">
        <v>0</v>
      </c>
      <c r="C43" s="141">
        <v>0</v>
      </c>
      <c r="D43" s="141">
        <v>0</v>
      </c>
      <c r="E43" s="144">
        <v>0</v>
      </c>
      <c r="F43" s="126">
        <v>0</v>
      </c>
      <c r="G43" s="143">
        <v>0</v>
      </c>
      <c r="H43" s="3"/>
      <c r="I43" s="3"/>
      <c r="J43" s="3"/>
    </row>
    <row r="44" spans="1:10" s="4" customFormat="1">
      <c r="A44" s="151">
        <v>40</v>
      </c>
      <c r="B44" s="141">
        <v>0</v>
      </c>
      <c r="C44" s="141">
        <v>0</v>
      </c>
      <c r="D44" s="141">
        <v>0</v>
      </c>
      <c r="E44" s="144">
        <v>0</v>
      </c>
      <c r="F44" s="126">
        <v>0</v>
      </c>
      <c r="G44" s="143">
        <v>0</v>
      </c>
      <c r="H44" s="3"/>
      <c r="I44" s="3"/>
      <c r="J44" s="3"/>
    </row>
    <row r="45" spans="1:10" s="4" customFormat="1">
      <c r="A45" s="151">
        <v>41</v>
      </c>
      <c r="B45" s="141">
        <v>0</v>
      </c>
      <c r="C45" s="141">
        <v>0</v>
      </c>
      <c r="D45" s="141">
        <v>0</v>
      </c>
      <c r="E45" s="144">
        <v>0</v>
      </c>
      <c r="F45" s="126">
        <v>0</v>
      </c>
      <c r="G45" s="143">
        <v>0</v>
      </c>
      <c r="H45" s="3"/>
      <c r="I45" s="3"/>
      <c r="J45" s="3"/>
    </row>
    <row r="46" spans="1:10" s="4" customFormat="1">
      <c r="A46" s="151">
        <v>42</v>
      </c>
      <c r="B46" s="141">
        <v>0</v>
      </c>
      <c r="C46" s="141">
        <v>0</v>
      </c>
      <c r="D46" s="141">
        <v>0</v>
      </c>
      <c r="E46" s="144">
        <v>0</v>
      </c>
      <c r="F46" s="126">
        <v>0</v>
      </c>
      <c r="G46" s="143">
        <v>0</v>
      </c>
      <c r="H46" s="3"/>
      <c r="I46" s="3"/>
      <c r="J46" s="3"/>
    </row>
    <row r="47" spans="1:10" s="4" customFormat="1">
      <c r="A47" s="151">
        <v>43</v>
      </c>
      <c r="B47" s="141">
        <v>0</v>
      </c>
      <c r="C47" s="141">
        <v>0</v>
      </c>
      <c r="D47" s="141">
        <v>0</v>
      </c>
      <c r="E47" s="144">
        <v>0</v>
      </c>
      <c r="F47" s="126">
        <v>0</v>
      </c>
      <c r="G47" s="143">
        <v>0</v>
      </c>
      <c r="H47" s="3"/>
      <c r="I47" s="3"/>
      <c r="J47" s="3"/>
    </row>
    <row r="48" spans="1:10" s="4" customFormat="1" ht="14.4" thickBot="1">
      <c r="A48" s="151">
        <v>44</v>
      </c>
      <c r="B48" s="141">
        <v>0</v>
      </c>
      <c r="C48" s="141">
        <v>0</v>
      </c>
      <c r="D48" s="141">
        <v>0</v>
      </c>
      <c r="E48" s="144">
        <v>0</v>
      </c>
      <c r="F48" s="127">
        <v>0</v>
      </c>
      <c r="G48" s="145">
        <v>0</v>
      </c>
      <c r="H48" s="3"/>
      <c r="I48" s="3"/>
      <c r="J48" s="3"/>
    </row>
    <row r="49" spans="1:10" s="4" customFormat="1" ht="14.4" thickBot="1">
      <c r="A49" s="8" t="s">
        <v>9</v>
      </c>
      <c r="B49" s="9"/>
      <c r="C49" s="9"/>
      <c r="D49" s="9"/>
      <c r="E49" s="9"/>
      <c r="F49" s="128">
        <f>SUM(F5:F48)</f>
        <v>0</v>
      </c>
      <c r="G49" s="114">
        <v>0</v>
      </c>
      <c r="H49" s="3"/>
      <c r="I49" s="3"/>
      <c r="J49" s="3"/>
    </row>
    <row r="50" spans="1:10">
      <c r="A50" s="1"/>
      <c r="B50" s="1"/>
      <c r="C50" s="1"/>
      <c r="D50" s="1"/>
      <c r="E50" s="1"/>
    </row>
    <row r="56" spans="1:10">
      <c r="F56" s="120"/>
    </row>
  </sheetData>
  <sheetProtection algorithmName="SHA-512" hashValue="QHe7S+BneCnWL7AUtouZ1Tht5UItqvpCJEP7c88LXXPPtvpH7hldfPJ57PSt4o6Wkh/fUuLGNDyZ6hNuY9SfXA==" saltValue="mlava6NwVAHBGVhdt1TS6w==" spinCount="100000" sheet="1" objects="1" scenarios="1"/>
  <mergeCells count="5">
    <mergeCell ref="B2:G2"/>
    <mergeCell ref="G3:G4"/>
    <mergeCell ref="A3:A4"/>
    <mergeCell ref="B3:E3"/>
    <mergeCell ref="F3:F4"/>
  </mergeCells>
  <pageMargins left="0.7" right="0.7" top="0.75" bottom="0.75" header="0.3" footer="0.3"/>
  <pageSetup paperSize="9" scale="5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0DA9B-FA42-44A0-9734-98EC7BD57740}">
  <dimension ref="A1:AT57"/>
  <sheetViews>
    <sheetView zoomScale="85" zoomScaleNormal="85" workbookViewId="0">
      <selection activeCell="AM33" sqref="AM32:AN33"/>
    </sheetView>
  </sheetViews>
  <sheetFormatPr defaultColWidth="8.19921875" defaultRowHeight="13.2"/>
  <cols>
    <col min="1" max="1" width="45.59765625" style="51" bestFit="1" customWidth="1"/>
    <col min="2" max="41" width="8.19921875" style="51" customWidth="1"/>
    <col min="42" max="45" width="8.19921875" style="51"/>
    <col min="46" max="46" width="8.19921875" style="85"/>
    <col min="47" max="16384" width="8.19921875" style="51"/>
  </cols>
  <sheetData>
    <row r="1" spans="1:46" ht="18" thickBot="1">
      <c r="A1" s="84" t="s">
        <v>134</v>
      </c>
      <c r="AM1" s="51" t="s">
        <v>61</v>
      </c>
    </row>
    <row r="2" spans="1:46">
      <c r="A2" s="58" t="s">
        <v>118</v>
      </c>
      <c r="AT2" s="86" t="s">
        <v>126</v>
      </c>
    </row>
    <row r="3" spans="1:46" s="52" customFormat="1">
      <c r="A3" s="52" t="s">
        <v>62</v>
      </c>
      <c r="B3" s="52">
        <v>1</v>
      </c>
      <c r="C3" s="52">
        <v>2</v>
      </c>
      <c r="D3" s="52">
        <v>3</v>
      </c>
      <c r="E3" s="52">
        <v>4</v>
      </c>
      <c r="F3" s="52">
        <v>5</v>
      </c>
      <c r="G3" s="52">
        <v>6</v>
      </c>
      <c r="H3" s="52">
        <v>7</v>
      </c>
      <c r="I3" s="52">
        <v>8</v>
      </c>
      <c r="J3" s="52">
        <v>9</v>
      </c>
      <c r="K3" s="52">
        <v>10</v>
      </c>
      <c r="L3" s="52">
        <v>11</v>
      </c>
      <c r="M3" s="52">
        <v>12</v>
      </c>
      <c r="N3" s="52">
        <v>13</v>
      </c>
      <c r="O3" s="52">
        <v>14</v>
      </c>
      <c r="P3" s="52">
        <v>15</v>
      </c>
      <c r="Q3" s="52">
        <v>16</v>
      </c>
      <c r="R3" s="52">
        <v>17</v>
      </c>
      <c r="S3" s="52">
        <v>18</v>
      </c>
      <c r="T3" s="52">
        <v>19</v>
      </c>
      <c r="U3" s="52">
        <v>20</v>
      </c>
      <c r="V3" s="52">
        <v>21</v>
      </c>
      <c r="W3" s="52">
        <v>22</v>
      </c>
      <c r="X3" s="52">
        <v>23</v>
      </c>
      <c r="Y3" s="52">
        <v>24</v>
      </c>
      <c r="Z3" s="52">
        <v>25</v>
      </c>
      <c r="AA3" s="52">
        <v>26</v>
      </c>
      <c r="AB3" s="52">
        <v>27</v>
      </c>
      <c r="AC3" s="52">
        <v>28</v>
      </c>
      <c r="AD3" s="52">
        <v>29</v>
      </c>
      <c r="AE3" s="52">
        <v>30</v>
      </c>
      <c r="AF3" s="52">
        <v>31</v>
      </c>
      <c r="AG3" s="52">
        <v>32</v>
      </c>
      <c r="AH3" s="52">
        <v>33</v>
      </c>
      <c r="AI3" s="52">
        <v>34</v>
      </c>
      <c r="AJ3" s="52">
        <v>35</v>
      </c>
      <c r="AK3" s="52">
        <v>36</v>
      </c>
      <c r="AL3" s="52">
        <v>37</v>
      </c>
      <c r="AM3" s="52">
        <v>38</v>
      </c>
      <c r="AN3" s="52">
        <v>39</v>
      </c>
      <c r="AO3" s="52">
        <v>40</v>
      </c>
      <c r="AP3" s="52">
        <v>41</v>
      </c>
      <c r="AQ3" s="52">
        <v>42</v>
      </c>
      <c r="AR3" s="52">
        <v>43</v>
      </c>
      <c r="AS3" s="52">
        <v>44</v>
      </c>
      <c r="AT3" s="87"/>
    </row>
    <row r="4" spans="1:46" s="54" customFormat="1" ht="13.8" thickBot="1">
      <c r="A4" s="111" t="s">
        <v>63</v>
      </c>
      <c r="B4" s="103">
        <v>1</v>
      </c>
      <c r="C4" s="103">
        <v>1</v>
      </c>
      <c r="D4" s="103">
        <v>1</v>
      </c>
      <c r="E4" s="103"/>
      <c r="F4" s="103">
        <v>1</v>
      </c>
      <c r="G4" s="103">
        <v>1</v>
      </c>
      <c r="H4" s="103">
        <v>1</v>
      </c>
      <c r="I4" s="103">
        <v>1</v>
      </c>
      <c r="J4" s="103">
        <v>1</v>
      </c>
      <c r="K4" s="103">
        <v>1</v>
      </c>
      <c r="L4" s="103">
        <v>1</v>
      </c>
      <c r="M4" s="103">
        <v>1</v>
      </c>
      <c r="N4" s="103">
        <v>1</v>
      </c>
      <c r="O4" s="103">
        <v>1</v>
      </c>
      <c r="P4" s="103">
        <v>1</v>
      </c>
      <c r="Q4" s="103">
        <v>1</v>
      </c>
      <c r="R4" s="103">
        <v>1</v>
      </c>
      <c r="S4" s="103">
        <v>1</v>
      </c>
      <c r="T4" s="103"/>
      <c r="U4" s="103">
        <v>1</v>
      </c>
      <c r="V4" s="103"/>
      <c r="W4" s="103">
        <v>1</v>
      </c>
      <c r="X4" s="103">
        <v>1</v>
      </c>
      <c r="Y4" s="103">
        <v>1</v>
      </c>
      <c r="Z4" s="103">
        <v>1</v>
      </c>
      <c r="AA4" s="103">
        <v>1</v>
      </c>
      <c r="AB4" s="103">
        <v>1</v>
      </c>
      <c r="AC4" s="103">
        <v>1</v>
      </c>
      <c r="AD4" s="103">
        <v>1</v>
      </c>
      <c r="AE4" s="103">
        <v>1</v>
      </c>
      <c r="AF4" s="103">
        <v>1</v>
      </c>
      <c r="AG4" s="103">
        <v>1</v>
      </c>
      <c r="AH4" s="103">
        <v>1</v>
      </c>
      <c r="AI4" s="103">
        <v>1</v>
      </c>
      <c r="AJ4" s="103">
        <v>1</v>
      </c>
      <c r="AK4" s="103">
        <v>1</v>
      </c>
      <c r="AL4" s="103">
        <v>1</v>
      </c>
      <c r="AM4" s="103"/>
      <c r="AN4" s="103">
        <v>1</v>
      </c>
      <c r="AO4" s="103">
        <v>1</v>
      </c>
      <c r="AP4" s="103">
        <v>1</v>
      </c>
      <c r="AQ4" s="103">
        <v>1</v>
      </c>
      <c r="AR4" s="103">
        <v>1</v>
      </c>
      <c r="AS4" s="103">
        <v>1</v>
      </c>
      <c r="AT4" s="104">
        <f t="shared" ref="AT4:AT14" si="0">SUM(B4:AS4)</f>
        <v>40</v>
      </c>
    </row>
    <row r="5" spans="1:46" ht="13.8" thickBot="1">
      <c r="A5" s="107" t="s">
        <v>64</v>
      </c>
      <c r="B5" s="51">
        <v>1</v>
      </c>
      <c r="C5" s="51">
        <v>1</v>
      </c>
      <c r="D5" s="51">
        <v>1</v>
      </c>
      <c r="F5" s="51">
        <v>1</v>
      </c>
      <c r="G5" s="51">
        <v>1</v>
      </c>
      <c r="H5" s="51">
        <v>1</v>
      </c>
      <c r="I5" s="51">
        <v>1</v>
      </c>
      <c r="J5" s="51">
        <v>1</v>
      </c>
      <c r="K5" s="51">
        <v>1</v>
      </c>
      <c r="L5" s="51">
        <v>1</v>
      </c>
      <c r="M5" s="51">
        <v>1</v>
      </c>
      <c r="N5" s="51">
        <v>1</v>
      </c>
      <c r="O5" s="51">
        <v>1</v>
      </c>
      <c r="P5" s="51">
        <v>1</v>
      </c>
      <c r="Q5" s="51">
        <v>1</v>
      </c>
      <c r="R5" s="51">
        <v>1</v>
      </c>
      <c r="S5" s="51">
        <v>1</v>
      </c>
      <c r="U5" s="51">
        <v>1</v>
      </c>
      <c r="W5" s="51">
        <v>1</v>
      </c>
      <c r="X5" s="51">
        <v>1</v>
      </c>
      <c r="Y5" s="51">
        <v>1</v>
      </c>
      <c r="Z5" s="51">
        <v>1</v>
      </c>
      <c r="AA5" s="51">
        <v>1</v>
      </c>
      <c r="AB5" s="51">
        <v>1</v>
      </c>
      <c r="AC5" s="51">
        <v>1</v>
      </c>
      <c r="AD5" s="51">
        <v>1</v>
      </c>
      <c r="AE5" s="51">
        <v>1</v>
      </c>
      <c r="AF5" s="57">
        <v>1</v>
      </c>
      <c r="AG5" s="57">
        <v>1</v>
      </c>
      <c r="AH5" s="57">
        <v>1</v>
      </c>
      <c r="AI5" s="57">
        <v>1</v>
      </c>
      <c r="AJ5" s="57">
        <v>1</v>
      </c>
      <c r="AK5" s="57">
        <v>1</v>
      </c>
      <c r="AL5" s="57">
        <v>1</v>
      </c>
      <c r="AM5" s="57"/>
      <c r="AN5" s="57">
        <v>1</v>
      </c>
      <c r="AO5" s="57">
        <v>1</v>
      </c>
      <c r="AP5" s="57">
        <v>1</v>
      </c>
      <c r="AQ5" s="57">
        <v>1</v>
      </c>
      <c r="AR5" s="57"/>
      <c r="AS5" s="57">
        <v>1</v>
      </c>
      <c r="AT5" s="88">
        <f t="shared" si="0"/>
        <v>39</v>
      </c>
    </row>
    <row r="6" spans="1:46" ht="13.8" thickBot="1">
      <c r="A6" s="107" t="s">
        <v>65</v>
      </c>
      <c r="C6" s="51">
        <v>1</v>
      </c>
      <c r="D6" s="51">
        <v>1</v>
      </c>
      <c r="F6" s="51">
        <v>1</v>
      </c>
      <c r="G6" s="51">
        <v>1</v>
      </c>
      <c r="H6" s="51">
        <v>2</v>
      </c>
      <c r="I6" s="51">
        <v>1</v>
      </c>
      <c r="J6" s="51">
        <v>1</v>
      </c>
      <c r="K6" s="51">
        <v>1</v>
      </c>
      <c r="L6" s="51">
        <v>1</v>
      </c>
      <c r="N6" s="51">
        <v>3</v>
      </c>
      <c r="O6" s="51">
        <v>1</v>
      </c>
      <c r="P6" s="51">
        <v>1</v>
      </c>
      <c r="Q6" s="51">
        <v>1</v>
      </c>
      <c r="R6" s="51">
        <v>1</v>
      </c>
      <c r="S6" s="51">
        <v>1</v>
      </c>
      <c r="W6" s="51">
        <v>1</v>
      </c>
      <c r="X6" s="51">
        <v>1</v>
      </c>
      <c r="AD6" s="51">
        <v>1</v>
      </c>
      <c r="AE6" s="51">
        <v>1</v>
      </c>
      <c r="AF6" s="57">
        <v>1</v>
      </c>
      <c r="AG6" s="57"/>
      <c r="AH6" s="57">
        <v>1</v>
      </c>
      <c r="AI6" s="57">
        <v>1</v>
      </c>
      <c r="AJ6" s="57"/>
      <c r="AK6" s="57"/>
      <c r="AL6" s="57">
        <v>1</v>
      </c>
      <c r="AM6" s="57"/>
      <c r="AN6" s="57"/>
      <c r="AO6" s="57">
        <v>1</v>
      </c>
      <c r="AP6" s="57">
        <v>1</v>
      </c>
      <c r="AQ6" s="57">
        <v>1</v>
      </c>
      <c r="AR6" s="57"/>
      <c r="AS6" s="57">
        <v>1</v>
      </c>
      <c r="AT6" s="88">
        <f t="shared" si="0"/>
        <v>30</v>
      </c>
    </row>
    <row r="7" spans="1:46" ht="13.8" thickBot="1">
      <c r="A7" s="107" t="s">
        <v>66</v>
      </c>
      <c r="C7" s="51">
        <v>1</v>
      </c>
      <c r="D7" s="51">
        <v>4</v>
      </c>
      <c r="F7" s="51">
        <v>3</v>
      </c>
      <c r="G7" s="51">
        <v>2</v>
      </c>
      <c r="H7" s="51">
        <v>10</v>
      </c>
      <c r="I7" s="51">
        <v>2</v>
      </c>
      <c r="J7" s="51">
        <v>3</v>
      </c>
      <c r="K7" s="51">
        <v>3</v>
      </c>
      <c r="L7" s="51">
        <v>1</v>
      </c>
      <c r="M7" s="51">
        <v>1</v>
      </c>
      <c r="N7" s="51">
        <v>10</v>
      </c>
      <c r="O7" s="51">
        <v>4</v>
      </c>
      <c r="P7" s="51">
        <v>3</v>
      </c>
      <c r="Q7" s="51">
        <v>2</v>
      </c>
      <c r="R7" s="51">
        <v>1</v>
      </c>
      <c r="S7" s="51">
        <v>2</v>
      </c>
      <c r="W7" s="51">
        <v>5</v>
      </c>
      <c r="AC7" s="51">
        <v>2</v>
      </c>
      <c r="AD7" s="51">
        <v>2</v>
      </c>
      <c r="AF7" s="57">
        <v>2</v>
      </c>
      <c r="AG7" s="57"/>
      <c r="AH7" s="57">
        <v>1</v>
      </c>
      <c r="AI7" s="57"/>
      <c r="AJ7" s="57">
        <v>1</v>
      </c>
      <c r="AK7" s="57"/>
      <c r="AL7" s="57">
        <v>3</v>
      </c>
      <c r="AM7" s="57"/>
      <c r="AN7" s="57"/>
      <c r="AO7" s="57">
        <v>2</v>
      </c>
      <c r="AP7" s="57">
        <v>2</v>
      </c>
      <c r="AQ7" s="57">
        <v>2</v>
      </c>
      <c r="AR7" s="57"/>
      <c r="AS7" s="57">
        <v>2</v>
      </c>
      <c r="AT7" s="88">
        <f t="shared" si="0"/>
        <v>76</v>
      </c>
    </row>
    <row r="8" spans="1:46" ht="13.8" thickBot="1">
      <c r="A8" s="107" t="s">
        <v>67</v>
      </c>
      <c r="B8" s="51">
        <v>4</v>
      </c>
      <c r="C8" s="51">
        <v>6</v>
      </c>
      <c r="D8" s="51">
        <v>2</v>
      </c>
      <c r="F8" s="51">
        <v>6</v>
      </c>
      <c r="G8" s="51">
        <v>4</v>
      </c>
      <c r="H8" s="51">
        <v>6</v>
      </c>
      <c r="I8" s="51">
        <v>2</v>
      </c>
      <c r="K8" s="51">
        <v>5</v>
      </c>
      <c r="L8" s="51">
        <v>2</v>
      </c>
      <c r="M8" s="51">
        <v>4</v>
      </c>
      <c r="N8" s="51">
        <v>12</v>
      </c>
      <c r="O8" s="51">
        <v>6</v>
      </c>
      <c r="P8" s="51">
        <v>6</v>
      </c>
      <c r="Q8" s="51">
        <v>5</v>
      </c>
      <c r="R8" s="51">
        <v>3</v>
      </c>
      <c r="S8" s="51">
        <v>3</v>
      </c>
      <c r="U8" s="51">
        <v>1</v>
      </c>
      <c r="W8" s="51">
        <v>8</v>
      </c>
      <c r="X8" s="51">
        <v>2</v>
      </c>
      <c r="Y8" s="51">
        <v>4</v>
      </c>
      <c r="Z8" s="51">
        <v>5</v>
      </c>
      <c r="AA8" s="51">
        <v>5</v>
      </c>
      <c r="AB8" s="51">
        <v>2</v>
      </c>
      <c r="AC8" s="51">
        <v>4</v>
      </c>
      <c r="AD8" s="51">
        <v>5</v>
      </c>
      <c r="AE8" s="51">
        <v>2</v>
      </c>
      <c r="AF8" s="57">
        <v>6</v>
      </c>
      <c r="AG8" s="57"/>
      <c r="AH8" s="57">
        <v>4</v>
      </c>
      <c r="AI8" s="57">
        <v>2</v>
      </c>
      <c r="AJ8" s="57">
        <v>1</v>
      </c>
      <c r="AK8" s="57">
        <v>1</v>
      </c>
      <c r="AL8" s="57">
        <v>6</v>
      </c>
      <c r="AM8" s="57"/>
      <c r="AN8" s="57">
        <v>2</v>
      </c>
      <c r="AO8" s="57">
        <v>2</v>
      </c>
      <c r="AP8" s="57">
        <v>5</v>
      </c>
      <c r="AQ8" s="57">
        <v>6</v>
      </c>
      <c r="AR8" s="57"/>
      <c r="AS8" s="57">
        <v>7</v>
      </c>
      <c r="AT8" s="88">
        <f t="shared" si="0"/>
        <v>156</v>
      </c>
    </row>
    <row r="9" spans="1:46" ht="13.8" thickBot="1">
      <c r="A9" s="107" t="s">
        <v>68</v>
      </c>
      <c r="B9" s="51">
        <v>1</v>
      </c>
      <c r="C9" s="51">
        <v>1</v>
      </c>
      <c r="D9" s="51">
        <v>1</v>
      </c>
      <c r="F9" s="51">
        <v>1</v>
      </c>
      <c r="G9" s="51">
        <v>1</v>
      </c>
      <c r="H9" s="51">
        <v>1</v>
      </c>
      <c r="L9" s="51">
        <v>1</v>
      </c>
      <c r="M9" s="51">
        <v>1</v>
      </c>
      <c r="N9" s="51">
        <v>1</v>
      </c>
      <c r="O9" s="51">
        <v>1</v>
      </c>
      <c r="P9" s="51">
        <v>1</v>
      </c>
      <c r="Q9" s="51">
        <v>1</v>
      </c>
      <c r="R9" s="51">
        <v>2</v>
      </c>
      <c r="S9" s="51">
        <v>1</v>
      </c>
      <c r="W9" s="51">
        <v>1</v>
      </c>
      <c r="Y9" s="51">
        <v>1</v>
      </c>
      <c r="Z9" s="51">
        <v>1</v>
      </c>
      <c r="AA9" s="51">
        <v>1</v>
      </c>
      <c r="AD9" s="51">
        <v>1</v>
      </c>
      <c r="AE9" s="51">
        <v>1</v>
      </c>
      <c r="AF9" s="57">
        <v>1</v>
      </c>
      <c r="AG9" s="57"/>
      <c r="AH9" s="57">
        <v>1</v>
      </c>
      <c r="AI9" s="57">
        <v>1</v>
      </c>
      <c r="AJ9" s="57"/>
      <c r="AK9" s="57">
        <v>1</v>
      </c>
      <c r="AL9" s="57">
        <v>1</v>
      </c>
      <c r="AM9" s="57"/>
      <c r="AN9" s="57"/>
      <c r="AO9" s="57">
        <v>1</v>
      </c>
      <c r="AP9" s="57">
        <v>1</v>
      </c>
      <c r="AQ9" s="57"/>
      <c r="AR9" s="57"/>
      <c r="AS9" s="57">
        <v>2</v>
      </c>
      <c r="AT9" s="88">
        <f t="shared" si="0"/>
        <v>30</v>
      </c>
    </row>
    <row r="10" spans="1:46" ht="13.8" thickBot="1">
      <c r="A10" s="107" t="s">
        <v>69</v>
      </c>
      <c r="B10" s="51">
        <v>5</v>
      </c>
      <c r="C10" s="51">
        <v>12</v>
      </c>
      <c r="D10" s="51">
        <v>6</v>
      </c>
      <c r="F10" s="51">
        <v>11</v>
      </c>
      <c r="G10" s="51">
        <v>13</v>
      </c>
      <c r="H10" s="51">
        <v>62</v>
      </c>
      <c r="I10" s="51">
        <v>22</v>
      </c>
      <c r="J10" s="51">
        <v>15</v>
      </c>
      <c r="K10" s="51">
        <v>11</v>
      </c>
      <c r="L10" s="51">
        <v>14</v>
      </c>
      <c r="M10" s="51">
        <v>8</v>
      </c>
      <c r="N10" s="51">
        <v>76</v>
      </c>
      <c r="O10" s="51">
        <v>24</v>
      </c>
      <c r="P10" s="51">
        <v>17</v>
      </c>
      <c r="Q10" s="51">
        <v>17</v>
      </c>
      <c r="R10" s="51">
        <v>7</v>
      </c>
      <c r="S10" s="51">
        <v>16</v>
      </c>
      <c r="U10" s="51">
        <v>1</v>
      </c>
      <c r="W10" s="51">
        <v>21</v>
      </c>
      <c r="X10" s="51">
        <v>4</v>
      </c>
      <c r="Y10" s="51">
        <v>9</v>
      </c>
      <c r="Z10" s="51">
        <v>7</v>
      </c>
      <c r="AA10" s="51">
        <v>8</v>
      </c>
      <c r="AB10" s="51">
        <v>2</v>
      </c>
      <c r="AC10" s="51">
        <v>14</v>
      </c>
      <c r="AD10" s="51">
        <v>14</v>
      </c>
      <c r="AE10" s="51">
        <v>5</v>
      </c>
      <c r="AF10" s="57">
        <v>19</v>
      </c>
      <c r="AG10" s="57"/>
      <c r="AH10" s="57">
        <v>11</v>
      </c>
      <c r="AI10" s="57">
        <v>7</v>
      </c>
      <c r="AJ10" s="57">
        <v>4</v>
      </c>
      <c r="AK10" s="57">
        <v>4</v>
      </c>
      <c r="AL10" s="57">
        <v>15</v>
      </c>
      <c r="AM10" s="57"/>
      <c r="AN10" s="57">
        <v>2</v>
      </c>
      <c r="AO10" s="57">
        <v>6</v>
      </c>
      <c r="AP10" s="57">
        <v>12</v>
      </c>
      <c r="AQ10" s="57">
        <v>6</v>
      </c>
      <c r="AR10" s="57"/>
      <c r="AS10" s="57">
        <v>11</v>
      </c>
      <c r="AT10" s="89">
        <f t="shared" si="0"/>
        <v>518</v>
      </c>
    </row>
    <row r="11" spans="1:46" ht="13.8" thickBot="1">
      <c r="A11" s="107" t="s">
        <v>70</v>
      </c>
      <c r="B11" s="51">
        <v>6</v>
      </c>
      <c r="C11" s="51">
        <v>6</v>
      </c>
      <c r="D11" s="51">
        <v>21</v>
      </c>
      <c r="F11" s="51">
        <v>21</v>
      </c>
      <c r="G11" s="51">
        <v>11</v>
      </c>
      <c r="H11" s="51">
        <v>19</v>
      </c>
      <c r="I11" s="51">
        <v>26</v>
      </c>
      <c r="J11" s="51">
        <v>27</v>
      </c>
      <c r="K11" s="51">
        <v>8</v>
      </c>
      <c r="L11" s="51">
        <v>8</v>
      </c>
      <c r="M11" s="51">
        <v>6</v>
      </c>
      <c r="N11" s="51">
        <v>30</v>
      </c>
      <c r="O11" s="51">
        <v>26</v>
      </c>
      <c r="P11" s="51">
        <v>20</v>
      </c>
      <c r="Q11" s="51">
        <v>20</v>
      </c>
      <c r="R11" s="51">
        <v>6</v>
      </c>
      <c r="S11" s="51">
        <v>19</v>
      </c>
      <c r="W11" s="51">
        <v>18</v>
      </c>
      <c r="Y11" s="51">
        <v>3</v>
      </c>
      <c r="Z11" s="51">
        <v>7</v>
      </c>
      <c r="AC11" s="51">
        <v>24</v>
      </c>
      <c r="AD11" s="51">
        <v>12</v>
      </c>
      <c r="AE11" s="51">
        <v>6</v>
      </c>
      <c r="AF11" s="57">
        <v>12</v>
      </c>
      <c r="AG11" s="57"/>
      <c r="AH11" s="57">
        <v>15</v>
      </c>
      <c r="AI11" s="57">
        <v>7</v>
      </c>
      <c r="AJ11" s="57">
        <v>7</v>
      </c>
      <c r="AK11" s="57">
        <v>8</v>
      </c>
      <c r="AL11" s="57">
        <v>13</v>
      </c>
      <c r="AM11" s="57"/>
      <c r="AN11" s="57"/>
      <c r="AO11" s="57">
        <v>4</v>
      </c>
      <c r="AP11" s="57">
        <v>9</v>
      </c>
      <c r="AQ11" s="57">
        <v>13</v>
      </c>
      <c r="AR11" s="57"/>
      <c r="AS11" s="57">
        <v>7</v>
      </c>
      <c r="AT11" s="88">
        <f t="shared" si="0"/>
        <v>445</v>
      </c>
    </row>
    <row r="12" spans="1:46" ht="13.8" thickBot="1">
      <c r="A12" s="107" t="s">
        <v>71</v>
      </c>
      <c r="C12" s="51">
        <v>6</v>
      </c>
      <c r="D12" s="51">
        <v>7</v>
      </c>
      <c r="F12" s="51">
        <v>10</v>
      </c>
      <c r="G12" s="51">
        <v>7</v>
      </c>
      <c r="H12" s="51">
        <v>20</v>
      </c>
      <c r="I12" s="51">
        <v>9</v>
      </c>
      <c r="J12" s="51">
        <v>19</v>
      </c>
      <c r="K12" s="51">
        <v>2</v>
      </c>
      <c r="L12" s="51">
        <v>8</v>
      </c>
      <c r="N12" s="51">
        <v>32</v>
      </c>
      <c r="O12" s="51">
        <v>9</v>
      </c>
      <c r="P12" s="51">
        <v>8</v>
      </c>
      <c r="Q12" s="51">
        <v>8</v>
      </c>
      <c r="R12" s="57"/>
      <c r="S12" s="51">
        <v>7</v>
      </c>
      <c r="U12" s="51">
        <v>4</v>
      </c>
      <c r="W12" s="51">
        <v>15</v>
      </c>
      <c r="X12" s="51">
        <v>4</v>
      </c>
      <c r="AC12" s="51">
        <v>8</v>
      </c>
      <c r="AD12" s="51">
        <v>7</v>
      </c>
      <c r="AF12" s="57">
        <v>8</v>
      </c>
      <c r="AG12" s="57">
        <v>4</v>
      </c>
      <c r="AH12" s="57">
        <v>6</v>
      </c>
      <c r="AI12" s="57"/>
      <c r="AJ12" s="57"/>
      <c r="AK12" s="57"/>
      <c r="AL12" s="57">
        <v>7</v>
      </c>
      <c r="AM12" s="57"/>
      <c r="AN12" s="57">
        <v>3</v>
      </c>
      <c r="AO12" s="57">
        <v>5</v>
      </c>
      <c r="AP12" s="57">
        <v>5</v>
      </c>
      <c r="AQ12" s="57">
        <v>5</v>
      </c>
      <c r="AR12" s="57"/>
      <c r="AS12" s="57">
        <v>4</v>
      </c>
      <c r="AT12" s="88">
        <f t="shared" si="0"/>
        <v>237</v>
      </c>
    </row>
    <row r="13" spans="1:46" ht="13.8" thickBot="1">
      <c r="A13" s="107" t="s">
        <v>72</v>
      </c>
      <c r="B13" s="51">
        <v>1</v>
      </c>
      <c r="C13" s="51">
        <v>1</v>
      </c>
      <c r="D13" s="51">
        <v>1</v>
      </c>
      <c r="F13" s="51">
        <v>1</v>
      </c>
      <c r="G13" s="51">
        <v>1</v>
      </c>
      <c r="H13" s="51">
        <v>1</v>
      </c>
      <c r="I13" s="51">
        <v>1</v>
      </c>
      <c r="J13" s="51">
        <v>2</v>
      </c>
      <c r="K13" s="51">
        <v>1</v>
      </c>
      <c r="L13" s="51">
        <v>1</v>
      </c>
      <c r="M13" s="51">
        <v>1</v>
      </c>
      <c r="N13" s="51">
        <v>1</v>
      </c>
      <c r="O13" s="51">
        <v>1</v>
      </c>
      <c r="P13" s="51">
        <v>1</v>
      </c>
      <c r="Q13" s="51">
        <v>1</v>
      </c>
      <c r="R13" s="51">
        <v>1</v>
      </c>
      <c r="S13" s="51">
        <v>1</v>
      </c>
      <c r="U13" s="51">
        <v>1</v>
      </c>
      <c r="W13" s="51">
        <v>1</v>
      </c>
      <c r="Y13" s="51">
        <v>1</v>
      </c>
      <c r="Z13" s="51">
        <v>1</v>
      </c>
      <c r="AA13" s="51">
        <v>1</v>
      </c>
      <c r="AB13" s="51">
        <v>1</v>
      </c>
      <c r="AC13" s="51">
        <v>1</v>
      </c>
      <c r="AD13" s="51">
        <v>1</v>
      </c>
      <c r="AE13" s="51">
        <v>1</v>
      </c>
      <c r="AF13" s="57">
        <v>1</v>
      </c>
      <c r="AG13" s="57">
        <v>3</v>
      </c>
      <c r="AH13" s="57">
        <v>1</v>
      </c>
      <c r="AI13" s="57">
        <v>1</v>
      </c>
      <c r="AJ13" s="57">
        <v>1</v>
      </c>
      <c r="AK13" s="57">
        <v>1</v>
      </c>
      <c r="AL13" s="57">
        <v>1</v>
      </c>
      <c r="AM13" s="57"/>
      <c r="AN13" s="57">
        <v>1</v>
      </c>
      <c r="AO13" s="57">
        <v>1</v>
      </c>
      <c r="AP13" s="57">
        <v>1</v>
      </c>
      <c r="AQ13" s="57">
        <v>2</v>
      </c>
      <c r="AR13" s="57"/>
      <c r="AS13" s="57">
        <v>2</v>
      </c>
      <c r="AT13" s="88">
        <f t="shared" si="0"/>
        <v>43</v>
      </c>
    </row>
    <row r="14" spans="1:46" ht="13.8" thickBot="1">
      <c r="A14" s="107" t="s">
        <v>73</v>
      </c>
      <c r="B14" s="51">
        <v>1</v>
      </c>
      <c r="C14" s="51">
        <v>2</v>
      </c>
      <c r="D14" s="51">
        <v>5</v>
      </c>
      <c r="F14" s="51">
        <v>4</v>
      </c>
      <c r="G14" s="51">
        <v>3</v>
      </c>
      <c r="H14" s="51">
        <v>11</v>
      </c>
      <c r="I14" s="51">
        <v>3</v>
      </c>
      <c r="J14" s="51">
        <v>4</v>
      </c>
      <c r="K14" s="51">
        <v>2</v>
      </c>
      <c r="L14" s="51">
        <v>2</v>
      </c>
      <c r="M14" s="51">
        <v>2</v>
      </c>
      <c r="N14" s="51">
        <v>11</v>
      </c>
      <c r="O14" s="51">
        <v>5</v>
      </c>
      <c r="P14" s="51">
        <v>4</v>
      </c>
      <c r="Q14" s="51">
        <v>2</v>
      </c>
      <c r="R14" s="51">
        <v>1</v>
      </c>
      <c r="S14" s="51">
        <v>3</v>
      </c>
      <c r="U14" s="51">
        <v>1</v>
      </c>
      <c r="W14" s="51">
        <v>6</v>
      </c>
      <c r="X14" s="51">
        <v>1</v>
      </c>
      <c r="Y14" s="51">
        <v>1</v>
      </c>
      <c r="Z14" s="51">
        <v>1</v>
      </c>
      <c r="AB14" s="51">
        <v>1</v>
      </c>
      <c r="AC14" s="51">
        <v>3</v>
      </c>
      <c r="AD14" s="51">
        <v>3</v>
      </c>
      <c r="AE14" s="51">
        <v>1</v>
      </c>
      <c r="AF14" s="57">
        <v>3</v>
      </c>
      <c r="AG14" s="57">
        <v>1</v>
      </c>
      <c r="AH14" s="57">
        <v>2</v>
      </c>
      <c r="AI14" s="57">
        <v>1</v>
      </c>
      <c r="AJ14" s="57">
        <v>1</v>
      </c>
      <c r="AK14" s="57">
        <v>1</v>
      </c>
      <c r="AL14" s="57">
        <v>4</v>
      </c>
      <c r="AM14" s="57"/>
      <c r="AN14" s="57">
        <v>1</v>
      </c>
      <c r="AO14" s="57">
        <v>1</v>
      </c>
      <c r="AP14" s="57">
        <v>3</v>
      </c>
      <c r="AQ14" s="57">
        <v>3</v>
      </c>
      <c r="AR14" s="57"/>
      <c r="AS14" s="57">
        <v>1</v>
      </c>
      <c r="AT14" s="88">
        <f t="shared" si="0"/>
        <v>105</v>
      </c>
    </row>
    <row r="15" spans="1:46">
      <c r="A15" s="107"/>
      <c r="AF15" s="57"/>
      <c r="AG15" s="57"/>
      <c r="AH15" s="57"/>
      <c r="AI15" s="57"/>
      <c r="AJ15" s="57"/>
      <c r="AK15" s="57"/>
      <c r="AL15" s="57"/>
      <c r="AM15" s="57"/>
      <c r="AN15" s="57"/>
      <c r="AO15" s="57"/>
      <c r="AP15" s="57"/>
      <c r="AQ15" s="57"/>
      <c r="AR15" s="57"/>
      <c r="AS15" s="93"/>
      <c r="AT15" s="100"/>
    </row>
    <row r="16" spans="1:46" ht="13.8" thickBot="1">
      <c r="A16" s="107"/>
      <c r="AF16" s="57"/>
      <c r="AG16" s="57"/>
      <c r="AH16" s="57"/>
      <c r="AI16" s="57"/>
      <c r="AJ16" s="57"/>
      <c r="AK16" s="57"/>
      <c r="AL16" s="57"/>
      <c r="AM16" s="57"/>
      <c r="AN16" s="57"/>
      <c r="AO16" s="57"/>
      <c r="AP16" s="57"/>
      <c r="AQ16" s="57"/>
      <c r="AR16" s="57"/>
      <c r="AS16" s="93"/>
      <c r="AT16" s="94"/>
    </row>
    <row r="17" spans="1:46" s="54" customFormat="1" ht="13.8" thickBot="1">
      <c r="A17" s="112" t="s">
        <v>74</v>
      </c>
      <c r="B17" s="109"/>
      <c r="C17" s="109">
        <v>1</v>
      </c>
      <c r="D17" s="109">
        <v>1</v>
      </c>
      <c r="E17" s="109"/>
      <c r="F17" s="109">
        <v>1</v>
      </c>
      <c r="G17" s="109">
        <v>1</v>
      </c>
      <c r="H17" s="109">
        <v>1</v>
      </c>
      <c r="I17" s="109">
        <v>1</v>
      </c>
      <c r="J17" s="109">
        <v>1</v>
      </c>
      <c r="K17" s="109">
        <v>1</v>
      </c>
      <c r="L17" s="109">
        <v>1</v>
      </c>
      <c r="M17" s="109"/>
      <c r="N17" s="109">
        <v>1</v>
      </c>
      <c r="O17" s="109">
        <v>1</v>
      </c>
      <c r="P17" s="109">
        <v>1</v>
      </c>
      <c r="Q17" s="109">
        <v>1</v>
      </c>
      <c r="R17" s="109">
        <v>1</v>
      </c>
      <c r="S17" s="109">
        <v>1</v>
      </c>
      <c r="T17" s="109"/>
      <c r="U17" s="109"/>
      <c r="V17" s="109"/>
      <c r="W17" s="109">
        <v>1</v>
      </c>
      <c r="X17" s="109">
        <v>1</v>
      </c>
      <c r="Y17" s="109">
        <v>1</v>
      </c>
      <c r="Z17" s="109">
        <v>1</v>
      </c>
      <c r="AA17" s="109">
        <v>1</v>
      </c>
      <c r="AB17" s="109">
        <v>1</v>
      </c>
      <c r="AC17" s="109">
        <v>1</v>
      </c>
      <c r="AD17" s="109">
        <v>1</v>
      </c>
      <c r="AE17" s="109"/>
      <c r="AF17" s="109">
        <v>1</v>
      </c>
      <c r="AG17" s="109"/>
      <c r="AH17" s="109">
        <v>1</v>
      </c>
      <c r="AI17" s="109">
        <v>1</v>
      </c>
      <c r="AJ17" s="109">
        <v>1</v>
      </c>
      <c r="AK17" s="109">
        <v>1</v>
      </c>
      <c r="AL17" s="109">
        <v>1</v>
      </c>
      <c r="AM17" s="109"/>
      <c r="AN17" s="109"/>
      <c r="AO17" s="109"/>
      <c r="AP17" s="109">
        <v>1</v>
      </c>
      <c r="AQ17" s="109">
        <v>1</v>
      </c>
      <c r="AR17" s="109"/>
      <c r="AS17" s="109">
        <v>1</v>
      </c>
      <c r="AT17" s="105">
        <f t="shared" ref="AT17:AT27" si="1">SUM(B17:AS17)</f>
        <v>32</v>
      </c>
    </row>
    <row r="18" spans="1:46" ht="13.8" thickBot="1">
      <c r="A18" s="107" t="s">
        <v>75</v>
      </c>
      <c r="C18" s="51">
        <v>1</v>
      </c>
      <c r="D18" s="51">
        <v>1</v>
      </c>
      <c r="F18" s="51">
        <v>1</v>
      </c>
      <c r="G18" s="51">
        <v>1</v>
      </c>
      <c r="H18" s="51">
        <v>1</v>
      </c>
      <c r="I18" s="51">
        <v>1</v>
      </c>
      <c r="J18" s="51">
        <v>1</v>
      </c>
      <c r="K18" s="51">
        <v>1</v>
      </c>
      <c r="L18" s="51">
        <v>1</v>
      </c>
      <c r="N18" s="51">
        <v>2</v>
      </c>
      <c r="O18" s="51">
        <v>1</v>
      </c>
      <c r="P18" s="51">
        <v>1</v>
      </c>
      <c r="Q18" s="51">
        <v>1</v>
      </c>
      <c r="R18" s="51">
        <v>1</v>
      </c>
      <c r="S18" s="51">
        <v>1</v>
      </c>
      <c r="W18" s="51">
        <v>1</v>
      </c>
      <c r="X18" s="51">
        <v>1</v>
      </c>
      <c r="Y18" s="51">
        <v>1</v>
      </c>
      <c r="Z18" s="51">
        <v>1</v>
      </c>
      <c r="AA18" s="51">
        <v>1</v>
      </c>
      <c r="AB18" s="51">
        <v>1</v>
      </c>
      <c r="AC18" s="51">
        <v>1</v>
      </c>
      <c r="AD18" s="51">
        <v>1</v>
      </c>
      <c r="AF18" s="57">
        <v>1</v>
      </c>
      <c r="AG18" s="57"/>
      <c r="AH18" s="57">
        <v>1</v>
      </c>
      <c r="AI18" s="57">
        <v>1</v>
      </c>
      <c r="AJ18" s="57">
        <v>1</v>
      </c>
      <c r="AK18" s="57">
        <v>1</v>
      </c>
      <c r="AL18" s="57">
        <v>1</v>
      </c>
      <c r="AM18" s="57"/>
      <c r="AN18" s="57"/>
      <c r="AO18" s="57"/>
      <c r="AP18" s="57">
        <v>1</v>
      </c>
      <c r="AQ18" s="57">
        <v>1</v>
      </c>
      <c r="AR18" s="57"/>
      <c r="AS18" s="57">
        <v>1</v>
      </c>
      <c r="AT18" s="90">
        <f t="shared" si="1"/>
        <v>33</v>
      </c>
    </row>
    <row r="19" spans="1:46" ht="13.8" thickBot="1">
      <c r="A19" s="107" t="s">
        <v>76</v>
      </c>
      <c r="C19" s="51">
        <v>4</v>
      </c>
      <c r="D19" s="51">
        <v>6</v>
      </c>
      <c r="F19" s="51">
        <v>6</v>
      </c>
      <c r="G19" s="51">
        <v>5</v>
      </c>
      <c r="H19" s="51">
        <v>19</v>
      </c>
      <c r="I19" s="51">
        <v>6</v>
      </c>
      <c r="J19" s="51">
        <v>15</v>
      </c>
      <c r="K19" s="51">
        <v>4</v>
      </c>
      <c r="L19" s="51">
        <v>3</v>
      </c>
      <c r="N19" s="51">
        <v>29</v>
      </c>
      <c r="O19" s="51">
        <v>7</v>
      </c>
      <c r="P19" s="51">
        <v>7</v>
      </c>
      <c r="Q19" s="51">
        <v>3</v>
      </c>
      <c r="R19" s="51">
        <v>3</v>
      </c>
      <c r="S19" s="51">
        <v>2</v>
      </c>
      <c r="W19" s="51">
        <v>6</v>
      </c>
      <c r="X19" s="51">
        <v>1</v>
      </c>
      <c r="Y19" s="51">
        <v>3</v>
      </c>
      <c r="Z19" s="51">
        <v>3</v>
      </c>
      <c r="AA19" s="51">
        <v>2</v>
      </c>
      <c r="AB19" s="51">
        <v>2</v>
      </c>
      <c r="AC19" s="51">
        <v>3</v>
      </c>
      <c r="AD19" s="51">
        <v>5</v>
      </c>
      <c r="AF19" s="57">
        <v>3</v>
      </c>
      <c r="AG19" s="57"/>
      <c r="AH19" s="57">
        <v>4</v>
      </c>
      <c r="AI19" s="57">
        <v>2</v>
      </c>
      <c r="AJ19" s="57">
        <v>2</v>
      </c>
      <c r="AK19" s="57">
        <v>2</v>
      </c>
      <c r="AL19" s="57">
        <v>3</v>
      </c>
      <c r="AM19" s="57"/>
      <c r="AN19" s="57"/>
      <c r="AO19" s="57"/>
      <c r="AP19" s="57">
        <v>3</v>
      </c>
      <c r="AQ19" s="57">
        <v>5</v>
      </c>
      <c r="AR19" s="57"/>
      <c r="AS19" s="57">
        <v>3</v>
      </c>
      <c r="AT19" s="91">
        <f t="shared" si="1"/>
        <v>171</v>
      </c>
    </row>
    <row r="20" spans="1:46" ht="13.8" thickBot="1">
      <c r="A20" s="107" t="s">
        <v>77</v>
      </c>
      <c r="C20" s="51">
        <v>4</v>
      </c>
      <c r="D20" s="51">
        <v>6</v>
      </c>
      <c r="F20" s="51">
        <v>6</v>
      </c>
      <c r="G20" s="51">
        <v>6</v>
      </c>
      <c r="H20" s="51">
        <v>20</v>
      </c>
      <c r="I20" s="51">
        <v>7</v>
      </c>
      <c r="J20" s="51">
        <v>16</v>
      </c>
      <c r="K20" s="51">
        <v>4</v>
      </c>
      <c r="L20" s="51">
        <v>4</v>
      </c>
      <c r="N20" s="51">
        <v>31</v>
      </c>
      <c r="O20" s="51">
        <v>8</v>
      </c>
      <c r="P20" s="51">
        <v>8</v>
      </c>
      <c r="Q20" s="51">
        <v>4</v>
      </c>
      <c r="R20" s="51">
        <v>4</v>
      </c>
      <c r="S20" s="51">
        <v>3</v>
      </c>
      <c r="W20" s="51">
        <v>6</v>
      </c>
      <c r="X20" s="51">
        <v>1</v>
      </c>
      <c r="Y20" s="51">
        <v>4</v>
      </c>
      <c r="Z20" s="51">
        <v>4</v>
      </c>
      <c r="AB20" s="51">
        <v>3</v>
      </c>
      <c r="AC20" s="51">
        <v>4</v>
      </c>
      <c r="AD20" s="51">
        <v>5</v>
      </c>
      <c r="AF20" s="57">
        <v>3</v>
      </c>
      <c r="AG20" s="57"/>
      <c r="AH20" s="57">
        <v>4</v>
      </c>
      <c r="AI20" s="57">
        <v>2</v>
      </c>
      <c r="AJ20" s="57">
        <v>2</v>
      </c>
      <c r="AK20" s="57">
        <v>2</v>
      </c>
      <c r="AL20" s="57">
        <v>3</v>
      </c>
      <c r="AM20" s="57"/>
      <c r="AN20" s="57"/>
      <c r="AO20" s="57"/>
      <c r="AP20" s="57">
        <v>3</v>
      </c>
      <c r="AQ20" s="57">
        <v>5</v>
      </c>
      <c r="AR20" s="57"/>
      <c r="AS20" s="57">
        <v>3</v>
      </c>
      <c r="AT20" s="91">
        <f t="shared" si="1"/>
        <v>185</v>
      </c>
    </row>
    <row r="21" spans="1:46" ht="13.8" thickBot="1">
      <c r="A21" s="107" t="s">
        <v>78</v>
      </c>
      <c r="C21" s="51">
        <v>7</v>
      </c>
      <c r="D21" s="51">
        <v>12</v>
      </c>
      <c r="F21" s="51">
        <v>11</v>
      </c>
      <c r="G21" s="51">
        <v>9</v>
      </c>
      <c r="H21" s="51">
        <v>32</v>
      </c>
      <c r="I21" s="51">
        <v>12</v>
      </c>
      <c r="J21" s="51">
        <v>27</v>
      </c>
      <c r="K21" s="51">
        <v>7</v>
      </c>
      <c r="L21" s="51">
        <v>6</v>
      </c>
      <c r="N21" s="51">
        <v>58</v>
      </c>
      <c r="O21" s="51">
        <v>13</v>
      </c>
      <c r="P21" s="51">
        <v>12</v>
      </c>
      <c r="Q21" s="51">
        <v>8</v>
      </c>
      <c r="R21" s="51">
        <v>6</v>
      </c>
      <c r="S21" s="51">
        <v>4</v>
      </c>
      <c r="W21" s="51">
        <v>11</v>
      </c>
      <c r="X21" s="51">
        <v>3</v>
      </c>
      <c r="Y21" s="51">
        <v>6</v>
      </c>
      <c r="Z21" s="51">
        <v>6</v>
      </c>
      <c r="AA21" s="51">
        <v>4</v>
      </c>
      <c r="AB21" s="51">
        <v>4</v>
      </c>
      <c r="AC21" s="51">
        <v>6</v>
      </c>
      <c r="AD21" s="51">
        <v>10</v>
      </c>
      <c r="AF21" s="57">
        <v>6</v>
      </c>
      <c r="AG21" s="57"/>
      <c r="AH21" s="57">
        <v>7</v>
      </c>
      <c r="AI21" s="57">
        <v>3</v>
      </c>
      <c r="AJ21" s="57">
        <v>4</v>
      </c>
      <c r="AK21" s="57">
        <v>3</v>
      </c>
      <c r="AL21" s="57">
        <v>5</v>
      </c>
      <c r="AM21" s="57"/>
      <c r="AN21" s="57"/>
      <c r="AO21" s="57"/>
      <c r="AP21" s="57">
        <v>10</v>
      </c>
      <c r="AQ21" s="57">
        <v>8</v>
      </c>
      <c r="AR21" s="57"/>
      <c r="AS21" s="57">
        <v>14</v>
      </c>
      <c r="AT21" s="91">
        <f t="shared" si="1"/>
        <v>334</v>
      </c>
    </row>
    <row r="22" spans="1:46" ht="13.8" thickBot="1">
      <c r="A22" s="107" t="s">
        <v>79</v>
      </c>
      <c r="C22" s="51">
        <v>2</v>
      </c>
      <c r="K22" s="51">
        <v>2</v>
      </c>
      <c r="N22" s="51">
        <v>15</v>
      </c>
      <c r="O22" s="51">
        <v>3</v>
      </c>
      <c r="P22" s="51">
        <v>1</v>
      </c>
      <c r="Q22" s="51">
        <v>2</v>
      </c>
      <c r="Z22" s="51">
        <v>2</v>
      </c>
      <c r="AC22" s="51">
        <v>1</v>
      </c>
      <c r="AD22" s="51">
        <v>1</v>
      </c>
      <c r="AF22" s="57">
        <v>1</v>
      </c>
      <c r="AG22" s="57"/>
      <c r="AH22" s="57">
        <v>1</v>
      </c>
      <c r="AI22" s="57">
        <v>1</v>
      </c>
      <c r="AJ22" s="57"/>
      <c r="AK22" s="57"/>
      <c r="AL22" s="57"/>
      <c r="AM22" s="57"/>
      <c r="AN22" s="57"/>
      <c r="AO22" s="57"/>
      <c r="AP22" s="57"/>
      <c r="AQ22" s="57"/>
      <c r="AR22" s="57"/>
      <c r="AS22" s="57">
        <v>1</v>
      </c>
      <c r="AT22" s="91">
        <f t="shared" si="1"/>
        <v>33</v>
      </c>
    </row>
    <row r="23" spans="1:46" ht="13.8" thickBot="1">
      <c r="A23" s="107" t="s">
        <v>80</v>
      </c>
      <c r="C23" s="51">
        <v>7</v>
      </c>
      <c r="D23" s="51">
        <v>6</v>
      </c>
      <c r="F23" s="51">
        <v>10</v>
      </c>
      <c r="G23" s="51">
        <v>8</v>
      </c>
      <c r="H23" s="51">
        <v>24</v>
      </c>
      <c r="I23" s="51">
        <v>10</v>
      </c>
      <c r="J23" s="51">
        <v>14</v>
      </c>
      <c r="K23" s="51">
        <v>7</v>
      </c>
      <c r="L23" s="51">
        <v>6</v>
      </c>
      <c r="N23" s="51">
        <v>50</v>
      </c>
      <c r="O23" s="51">
        <v>12</v>
      </c>
      <c r="P23" s="51">
        <v>10</v>
      </c>
      <c r="Q23" s="51">
        <v>8</v>
      </c>
      <c r="R23" s="51">
        <v>6</v>
      </c>
      <c r="S23" s="51">
        <v>4</v>
      </c>
      <c r="W23" s="51">
        <v>10</v>
      </c>
      <c r="X23" s="51">
        <v>3</v>
      </c>
      <c r="Y23" s="51">
        <v>6</v>
      </c>
      <c r="Z23" s="51">
        <v>5</v>
      </c>
      <c r="AA23" s="51">
        <v>4</v>
      </c>
      <c r="AB23" s="51">
        <v>4</v>
      </c>
      <c r="AC23" s="51">
        <v>6</v>
      </c>
      <c r="AD23" s="51">
        <v>10</v>
      </c>
      <c r="AF23" s="57">
        <v>6</v>
      </c>
      <c r="AG23" s="57"/>
      <c r="AH23" s="57">
        <v>7</v>
      </c>
      <c r="AI23" s="57">
        <v>3</v>
      </c>
      <c r="AJ23" s="57">
        <v>4</v>
      </c>
      <c r="AK23" s="57">
        <v>3</v>
      </c>
      <c r="AL23" s="57">
        <v>3</v>
      </c>
      <c r="AM23" s="57"/>
      <c r="AN23" s="57"/>
      <c r="AO23" s="57"/>
      <c r="AP23" s="57">
        <v>8</v>
      </c>
      <c r="AQ23" s="57">
        <v>8</v>
      </c>
      <c r="AR23" s="57"/>
      <c r="AS23" s="57">
        <v>8</v>
      </c>
      <c r="AT23" s="91">
        <f t="shared" si="1"/>
        <v>280</v>
      </c>
    </row>
    <row r="24" spans="1:46" ht="13.8" thickBot="1">
      <c r="A24" s="107" t="s">
        <v>81</v>
      </c>
      <c r="N24" s="57">
        <v>3</v>
      </c>
      <c r="O24" s="51">
        <v>1</v>
      </c>
      <c r="AF24" s="57">
        <v>4</v>
      </c>
      <c r="AG24" s="57"/>
      <c r="AH24" s="57"/>
      <c r="AI24" s="57"/>
      <c r="AJ24" s="57"/>
      <c r="AK24" s="57"/>
      <c r="AL24" s="57"/>
      <c r="AM24" s="57"/>
      <c r="AN24" s="57"/>
      <c r="AO24" s="57"/>
      <c r="AP24" s="57">
        <v>2</v>
      </c>
      <c r="AQ24" s="57"/>
      <c r="AR24" s="57"/>
      <c r="AS24" s="57"/>
      <c r="AT24" s="91">
        <f t="shared" si="1"/>
        <v>10</v>
      </c>
    </row>
    <row r="25" spans="1:46" ht="13.8" thickBot="1">
      <c r="A25" s="107" t="s">
        <v>82</v>
      </c>
      <c r="C25" s="51">
        <v>7</v>
      </c>
      <c r="D25" s="51">
        <v>6</v>
      </c>
      <c r="F25" s="51">
        <v>11</v>
      </c>
      <c r="G25" s="51">
        <v>8</v>
      </c>
      <c r="H25" s="51">
        <v>24</v>
      </c>
      <c r="I25" s="51">
        <v>10</v>
      </c>
      <c r="J25" s="51">
        <v>14</v>
      </c>
      <c r="K25" s="51">
        <v>7</v>
      </c>
      <c r="L25" s="51">
        <v>6</v>
      </c>
      <c r="N25" s="57"/>
      <c r="O25" s="51">
        <v>12</v>
      </c>
      <c r="P25" s="51">
        <v>10</v>
      </c>
      <c r="Q25" s="51">
        <v>10</v>
      </c>
      <c r="R25" s="51">
        <v>6</v>
      </c>
      <c r="S25" s="51">
        <v>4</v>
      </c>
      <c r="X25" s="51">
        <v>3</v>
      </c>
      <c r="Y25" s="51">
        <v>6</v>
      </c>
      <c r="Z25" s="51">
        <v>6</v>
      </c>
      <c r="AA25" s="51">
        <v>4</v>
      </c>
      <c r="AB25" s="51">
        <v>4</v>
      </c>
      <c r="AC25" s="51">
        <v>7</v>
      </c>
      <c r="AF25" s="57"/>
      <c r="AG25" s="57"/>
      <c r="AH25" s="57"/>
      <c r="AI25" s="57"/>
      <c r="AJ25" s="57"/>
      <c r="AK25" s="57"/>
      <c r="AL25" s="57">
        <v>3</v>
      </c>
      <c r="AM25" s="57"/>
      <c r="AN25" s="57"/>
      <c r="AO25" s="57"/>
      <c r="AP25" s="57">
        <v>8</v>
      </c>
      <c r="AQ25" s="57">
        <v>8</v>
      </c>
      <c r="AR25" s="57"/>
      <c r="AS25" s="57">
        <v>14</v>
      </c>
      <c r="AT25" s="91">
        <f t="shared" si="1"/>
        <v>198</v>
      </c>
    </row>
    <row r="26" spans="1:46" ht="13.8" thickBot="1">
      <c r="A26" s="107" t="s">
        <v>73</v>
      </c>
      <c r="C26" s="51">
        <v>5</v>
      </c>
      <c r="D26" s="51">
        <v>7</v>
      </c>
      <c r="F26" s="51">
        <v>4</v>
      </c>
      <c r="G26" s="51">
        <v>6</v>
      </c>
      <c r="H26" s="51">
        <v>20</v>
      </c>
      <c r="I26" s="51">
        <v>2</v>
      </c>
      <c r="J26" s="51">
        <v>16</v>
      </c>
      <c r="K26" s="51">
        <v>4</v>
      </c>
      <c r="L26" s="51">
        <v>4</v>
      </c>
      <c r="N26" s="51">
        <v>31</v>
      </c>
      <c r="O26" s="51">
        <v>9</v>
      </c>
      <c r="P26" s="51">
        <v>8</v>
      </c>
      <c r="Q26" s="51">
        <v>4</v>
      </c>
      <c r="R26" s="51">
        <v>4</v>
      </c>
      <c r="S26" s="51">
        <v>3</v>
      </c>
      <c r="W26" s="51">
        <v>7</v>
      </c>
      <c r="X26" s="51">
        <v>2</v>
      </c>
      <c r="Y26" s="51">
        <v>4</v>
      </c>
      <c r="Z26" s="51">
        <v>4</v>
      </c>
      <c r="AA26" s="51">
        <v>3</v>
      </c>
      <c r="AB26" s="51">
        <v>3</v>
      </c>
      <c r="AC26" s="51">
        <v>4</v>
      </c>
      <c r="AD26" s="51">
        <v>6</v>
      </c>
      <c r="AF26" s="57">
        <v>4</v>
      </c>
      <c r="AG26" s="57"/>
      <c r="AH26" s="57">
        <v>5</v>
      </c>
      <c r="AI26" s="57">
        <v>3</v>
      </c>
      <c r="AJ26" s="57">
        <v>3</v>
      </c>
      <c r="AK26" s="57"/>
      <c r="AL26" s="57">
        <v>4</v>
      </c>
      <c r="AM26" s="57"/>
      <c r="AN26" s="57"/>
      <c r="AO26" s="57"/>
      <c r="AP26" s="57">
        <v>4</v>
      </c>
      <c r="AQ26" s="57">
        <v>5</v>
      </c>
      <c r="AR26" s="57"/>
      <c r="AS26" s="57">
        <v>6</v>
      </c>
      <c r="AT26" s="91">
        <f t="shared" si="1"/>
        <v>194</v>
      </c>
    </row>
    <row r="27" spans="1:46" ht="13.8" thickBot="1">
      <c r="A27" s="107" t="s">
        <v>83</v>
      </c>
      <c r="D27" s="51">
        <v>1</v>
      </c>
      <c r="AF27" s="57"/>
      <c r="AG27" s="57"/>
      <c r="AH27" s="57"/>
      <c r="AI27" s="57"/>
      <c r="AJ27" s="57"/>
      <c r="AK27" s="57"/>
      <c r="AL27" s="57"/>
      <c r="AM27" s="57"/>
      <c r="AN27" s="57"/>
      <c r="AO27" s="57"/>
      <c r="AP27" s="57"/>
      <c r="AQ27" s="57"/>
      <c r="AR27" s="57"/>
      <c r="AS27" s="57"/>
      <c r="AT27" s="91">
        <f t="shared" si="1"/>
        <v>1</v>
      </c>
    </row>
    <row r="28" spans="1:46" ht="13.8" thickBot="1">
      <c r="A28" s="107"/>
      <c r="AF28" s="57"/>
      <c r="AG28" s="57"/>
      <c r="AH28" s="57"/>
      <c r="AI28" s="57"/>
      <c r="AJ28" s="57"/>
      <c r="AK28" s="57"/>
      <c r="AL28" s="57"/>
      <c r="AM28" s="57"/>
      <c r="AN28" s="57"/>
      <c r="AO28" s="57"/>
      <c r="AP28" s="57"/>
      <c r="AQ28" s="57"/>
      <c r="AR28" s="57"/>
      <c r="AS28" s="57"/>
      <c r="AT28" s="92"/>
    </row>
    <row r="29" spans="1:46" s="54" customFormat="1" ht="13.8" thickBot="1">
      <c r="A29" s="112" t="s">
        <v>84</v>
      </c>
      <c r="B29" s="109">
        <v>1</v>
      </c>
      <c r="C29" s="109">
        <v>1</v>
      </c>
      <c r="D29" s="109">
        <v>1</v>
      </c>
      <c r="E29" s="109"/>
      <c r="F29" s="109">
        <v>1</v>
      </c>
      <c r="G29" s="109">
        <v>1</v>
      </c>
      <c r="H29" s="109">
        <v>1</v>
      </c>
      <c r="I29" s="109">
        <v>1</v>
      </c>
      <c r="J29" s="109">
        <v>1</v>
      </c>
      <c r="K29" s="109">
        <v>1</v>
      </c>
      <c r="L29" s="109">
        <v>1</v>
      </c>
      <c r="M29" s="109">
        <v>1</v>
      </c>
      <c r="N29" s="109">
        <v>1</v>
      </c>
      <c r="O29" s="109">
        <v>1</v>
      </c>
      <c r="P29" s="109">
        <v>1</v>
      </c>
      <c r="Q29" s="109">
        <v>1</v>
      </c>
      <c r="R29" s="109">
        <v>1</v>
      </c>
      <c r="S29" s="109">
        <v>1</v>
      </c>
      <c r="T29" s="109">
        <v>1</v>
      </c>
      <c r="U29" s="109">
        <v>1</v>
      </c>
      <c r="V29" s="109"/>
      <c r="W29" s="109">
        <v>1</v>
      </c>
      <c r="X29" s="109">
        <v>1</v>
      </c>
      <c r="Y29" s="109">
        <v>1</v>
      </c>
      <c r="Z29" s="109">
        <v>1</v>
      </c>
      <c r="AA29" s="109">
        <v>1</v>
      </c>
      <c r="AB29" s="109">
        <v>1</v>
      </c>
      <c r="AC29" s="109">
        <v>1</v>
      </c>
      <c r="AD29" s="109">
        <v>1</v>
      </c>
      <c r="AE29" s="109">
        <v>1</v>
      </c>
      <c r="AF29" s="109">
        <v>1</v>
      </c>
      <c r="AG29" s="109"/>
      <c r="AH29" s="109">
        <v>1</v>
      </c>
      <c r="AI29" s="109">
        <v>1</v>
      </c>
      <c r="AJ29" s="109">
        <v>1</v>
      </c>
      <c r="AK29" s="109">
        <v>1</v>
      </c>
      <c r="AL29" s="109">
        <v>1</v>
      </c>
      <c r="AM29" s="109">
        <v>1</v>
      </c>
      <c r="AN29" s="109">
        <v>1</v>
      </c>
      <c r="AO29" s="109">
        <v>1</v>
      </c>
      <c r="AP29" s="109">
        <v>1</v>
      </c>
      <c r="AQ29" s="109">
        <v>1</v>
      </c>
      <c r="AR29" s="109">
        <v>1</v>
      </c>
      <c r="AS29" s="109">
        <v>1</v>
      </c>
      <c r="AT29" s="105">
        <f t="shared" ref="AT29:AT35" si="2">SUM(B29:AS29)</f>
        <v>41</v>
      </c>
    </row>
    <row r="30" spans="1:46" ht="13.8" thickBot="1">
      <c r="A30" s="107" t="s">
        <v>85</v>
      </c>
      <c r="B30" s="51">
        <v>1</v>
      </c>
      <c r="C30" s="51">
        <v>1</v>
      </c>
      <c r="D30" s="51">
        <v>1</v>
      </c>
      <c r="F30" s="51">
        <v>1</v>
      </c>
      <c r="G30" s="51">
        <v>1</v>
      </c>
      <c r="H30" s="51">
        <v>2</v>
      </c>
      <c r="I30" s="51">
        <v>1</v>
      </c>
      <c r="J30" s="51">
        <v>2</v>
      </c>
      <c r="K30" s="51">
        <v>1</v>
      </c>
      <c r="L30" s="51">
        <v>1</v>
      </c>
      <c r="M30" s="51">
        <v>1</v>
      </c>
      <c r="N30" s="51">
        <v>3</v>
      </c>
      <c r="O30" s="51">
        <v>1</v>
      </c>
      <c r="P30" s="51">
        <v>1</v>
      </c>
      <c r="Q30" s="51">
        <v>1</v>
      </c>
      <c r="R30" s="51">
        <v>1</v>
      </c>
      <c r="S30" s="51">
        <v>1</v>
      </c>
      <c r="T30" s="51">
        <v>1</v>
      </c>
      <c r="U30" s="51">
        <v>1</v>
      </c>
      <c r="W30" s="51">
        <v>1</v>
      </c>
      <c r="X30" s="51">
        <v>1</v>
      </c>
      <c r="Y30" s="51">
        <v>1</v>
      </c>
      <c r="Z30" s="51">
        <v>1</v>
      </c>
      <c r="AA30" s="51">
        <v>1</v>
      </c>
      <c r="AB30" s="51">
        <v>1</v>
      </c>
      <c r="AC30" s="51">
        <v>1</v>
      </c>
      <c r="AD30" s="51">
        <v>1</v>
      </c>
      <c r="AE30" s="51">
        <v>1</v>
      </c>
      <c r="AF30" s="57">
        <v>1</v>
      </c>
      <c r="AG30" s="57"/>
      <c r="AH30" s="57">
        <v>1</v>
      </c>
      <c r="AI30" s="57">
        <v>1</v>
      </c>
      <c r="AJ30" s="57">
        <v>1</v>
      </c>
      <c r="AK30" s="57">
        <v>1</v>
      </c>
      <c r="AL30" s="57">
        <v>1</v>
      </c>
      <c r="AM30" s="57">
        <v>1</v>
      </c>
      <c r="AN30" s="57">
        <v>1</v>
      </c>
      <c r="AO30" s="57">
        <v>1</v>
      </c>
      <c r="AP30" s="57">
        <v>1</v>
      </c>
      <c r="AQ30" s="57">
        <v>1</v>
      </c>
      <c r="AR30" s="57">
        <v>1</v>
      </c>
      <c r="AS30" s="57">
        <v>2</v>
      </c>
      <c r="AT30" s="90">
        <f t="shared" si="2"/>
        <v>46</v>
      </c>
    </row>
    <row r="31" spans="1:46" ht="13.8" thickBot="1">
      <c r="A31" s="107" t="s">
        <v>86</v>
      </c>
      <c r="B31" s="51">
        <v>1</v>
      </c>
      <c r="C31" s="51">
        <v>10</v>
      </c>
      <c r="D31" s="51">
        <v>7</v>
      </c>
      <c r="F31" s="51">
        <v>17</v>
      </c>
      <c r="G31" s="51">
        <v>12</v>
      </c>
      <c r="H31" s="51">
        <v>37</v>
      </c>
      <c r="I31" s="51">
        <v>13</v>
      </c>
      <c r="J31" s="51">
        <v>26</v>
      </c>
      <c r="K31" s="51">
        <v>12</v>
      </c>
      <c r="L31" s="51">
        <v>10</v>
      </c>
      <c r="M31" s="51">
        <v>5</v>
      </c>
      <c r="N31" s="51">
        <v>44</v>
      </c>
      <c r="O31" s="51">
        <v>18</v>
      </c>
      <c r="P31" s="51">
        <v>13</v>
      </c>
      <c r="Q31" s="51">
        <v>13</v>
      </c>
      <c r="R31" s="51">
        <v>5</v>
      </c>
      <c r="S31" s="51">
        <v>16</v>
      </c>
      <c r="T31" s="51">
        <v>3</v>
      </c>
      <c r="U31" s="51">
        <v>3</v>
      </c>
      <c r="W31" s="51">
        <v>15</v>
      </c>
      <c r="X31" s="51">
        <v>4</v>
      </c>
      <c r="Y31" s="51">
        <v>8</v>
      </c>
      <c r="Z31" s="51">
        <v>9</v>
      </c>
      <c r="AA31" s="51">
        <v>9</v>
      </c>
      <c r="AB31" s="51">
        <v>9</v>
      </c>
      <c r="AC31" s="51">
        <v>10</v>
      </c>
      <c r="AD31" s="51">
        <v>15</v>
      </c>
      <c r="AE31" s="51">
        <v>6</v>
      </c>
      <c r="AF31" s="57">
        <v>14</v>
      </c>
      <c r="AG31" s="57"/>
      <c r="AH31" s="57">
        <v>11</v>
      </c>
      <c r="AI31" s="57">
        <v>10</v>
      </c>
      <c r="AJ31" s="57">
        <v>7</v>
      </c>
      <c r="AK31" s="57">
        <v>7</v>
      </c>
      <c r="AL31" s="57">
        <v>12</v>
      </c>
      <c r="AM31" s="57">
        <v>7</v>
      </c>
      <c r="AN31" s="57">
        <v>5</v>
      </c>
      <c r="AO31" s="57">
        <v>13</v>
      </c>
      <c r="AP31" s="57">
        <v>9</v>
      </c>
      <c r="AQ31" s="57">
        <v>12</v>
      </c>
      <c r="AR31" s="57">
        <v>7</v>
      </c>
      <c r="AS31" s="57">
        <v>20</v>
      </c>
      <c r="AT31" s="91">
        <f t="shared" si="2"/>
        <v>484</v>
      </c>
    </row>
    <row r="32" spans="1:46" ht="13.8" thickBot="1">
      <c r="A32" s="107" t="s">
        <v>87</v>
      </c>
      <c r="N32" s="51">
        <v>7</v>
      </c>
      <c r="AF32" s="57"/>
      <c r="AG32" s="57"/>
      <c r="AH32" s="57"/>
      <c r="AI32" s="57"/>
      <c r="AJ32" s="57"/>
      <c r="AK32" s="57"/>
      <c r="AL32" s="57"/>
      <c r="AM32" s="57"/>
      <c r="AN32" s="57"/>
      <c r="AO32" s="57"/>
      <c r="AP32" s="57"/>
      <c r="AQ32" s="57"/>
      <c r="AR32" s="57"/>
      <c r="AS32" s="57"/>
      <c r="AT32" s="91">
        <f t="shared" si="2"/>
        <v>7</v>
      </c>
    </row>
    <row r="33" spans="1:46" ht="13.8" thickBot="1">
      <c r="A33" s="107" t="s">
        <v>88</v>
      </c>
      <c r="B33" s="51">
        <v>1</v>
      </c>
      <c r="C33" s="51">
        <v>2</v>
      </c>
      <c r="D33" s="51">
        <v>2</v>
      </c>
      <c r="F33" s="51">
        <v>2</v>
      </c>
      <c r="G33" s="51">
        <v>2</v>
      </c>
      <c r="H33" s="51">
        <v>3</v>
      </c>
      <c r="I33" s="51">
        <v>2</v>
      </c>
      <c r="J33" s="51">
        <v>2</v>
      </c>
      <c r="K33" s="51">
        <v>2</v>
      </c>
      <c r="L33" s="51">
        <v>2</v>
      </c>
      <c r="M33" s="51">
        <v>1</v>
      </c>
      <c r="N33" s="51">
        <v>4</v>
      </c>
      <c r="O33" s="51">
        <v>2</v>
      </c>
      <c r="P33" s="51">
        <v>1</v>
      </c>
      <c r="Q33" s="51">
        <v>1</v>
      </c>
      <c r="R33" s="51">
        <v>1</v>
      </c>
      <c r="S33" s="51">
        <v>2</v>
      </c>
      <c r="T33" s="51">
        <v>1</v>
      </c>
      <c r="U33" s="51">
        <v>1</v>
      </c>
      <c r="W33" s="51">
        <v>2</v>
      </c>
      <c r="X33" s="51">
        <v>2</v>
      </c>
      <c r="Y33" s="51">
        <v>1</v>
      </c>
      <c r="Z33" s="51">
        <v>1</v>
      </c>
      <c r="AA33" s="51">
        <v>1</v>
      </c>
      <c r="AB33" s="51">
        <v>1</v>
      </c>
      <c r="AC33" s="51">
        <v>2</v>
      </c>
      <c r="AD33" s="51">
        <v>2</v>
      </c>
      <c r="AE33" s="51">
        <v>1</v>
      </c>
      <c r="AF33" s="57">
        <v>2</v>
      </c>
      <c r="AG33" s="57"/>
      <c r="AH33" s="57">
        <v>2</v>
      </c>
      <c r="AI33" s="57">
        <v>2</v>
      </c>
      <c r="AJ33" s="57">
        <v>1</v>
      </c>
      <c r="AK33" s="57">
        <v>1</v>
      </c>
      <c r="AL33" s="57">
        <v>2</v>
      </c>
      <c r="AM33" s="57">
        <v>1</v>
      </c>
      <c r="AN33" s="57">
        <v>1</v>
      </c>
      <c r="AO33" s="57">
        <v>1</v>
      </c>
      <c r="AP33" s="57">
        <v>1</v>
      </c>
      <c r="AQ33" s="57">
        <v>2</v>
      </c>
      <c r="AR33" s="57">
        <v>1</v>
      </c>
      <c r="AS33" s="57">
        <v>1</v>
      </c>
      <c r="AT33" s="91">
        <f t="shared" si="2"/>
        <v>65</v>
      </c>
    </row>
    <row r="34" spans="1:46" ht="13.8" thickBot="1">
      <c r="A34" s="107" t="s">
        <v>89</v>
      </c>
      <c r="C34" s="51">
        <v>1</v>
      </c>
      <c r="D34" s="51">
        <v>1</v>
      </c>
      <c r="F34" s="51">
        <v>1</v>
      </c>
      <c r="G34" s="51">
        <v>1</v>
      </c>
      <c r="H34" s="51">
        <v>1</v>
      </c>
      <c r="I34" s="51">
        <v>1</v>
      </c>
      <c r="J34" s="51">
        <v>1</v>
      </c>
      <c r="K34" s="51">
        <v>1</v>
      </c>
      <c r="L34" s="51">
        <v>1</v>
      </c>
      <c r="M34" s="51">
        <v>1</v>
      </c>
      <c r="N34" s="51">
        <v>6</v>
      </c>
      <c r="O34" s="51">
        <v>1</v>
      </c>
      <c r="P34" s="51">
        <v>1</v>
      </c>
      <c r="Q34" s="51">
        <v>1</v>
      </c>
      <c r="R34" s="51">
        <v>1</v>
      </c>
      <c r="S34" s="51">
        <v>1</v>
      </c>
      <c r="T34" s="51">
        <v>1</v>
      </c>
      <c r="U34" s="51">
        <v>1</v>
      </c>
      <c r="W34" s="51">
        <v>1</v>
      </c>
      <c r="X34" s="51">
        <v>1</v>
      </c>
      <c r="Y34" s="51">
        <v>1</v>
      </c>
      <c r="Z34" s="51">
        <v>1</v>
      </c>
      <c r="AA34" s="51">
        <v>1</v>
      </c>
      <c r="AB34" s="51">
        <v>1</v>
      </c>
      <c r="AC34" s="51">
        <v>1</v>
      </c>
      <c r="AD34" s="51">
        <v>1</v>
      </c>
      <c r="AE34" s="51">
        <v>1</v>
      </c>
      <c r="AF34" s="57">
        <v>1</v>
      </c>
      <c r="AG34" s="57"/>
      <c r="AH34" s="57">
        <v>1</v>
      </c>
      <c r="AI34" s="57">
        <v>1</v>
      </c>
      <c r="AJ34" s="57">
        <v>1</v>
      </c>
      <c r="AK34" s="57">
        <v>1</v>
      </c>
      <c r="AL34" s="57">
        <v>1</v>
      </c>
      <c r="AM34" s="57">
        <v>1</v>
      </c>
      <c r="AN34" s="57">
        <v>1</v>
      </c>
      <c r="AO34" s="57">
        <v>1</v>
      </c>
      <c r="AP34" s="57">
        <v>1</v>
      </c>
      <c r="AQ34" s="57">
        <v>1</v>
      </c>
      <c r="AR34" s="57">
        <v>1</v>
      </c>
      <c r="AS34" s="57">
        <v>1</v>
      </c>
      <c r="AT34" s="91">
        <f t="shared" si="2"/>
        <v>45</v>
      </c>
    </row>
    <row r="35" spans="1:46" ht="13.8" thickBot="1">
      <c r="A35" s="107" t="s">
        <v>90</v>
      </c>
      <c r="C35" s="51">
        <v>1</v>
      </c>
      <c r="D35" s="51">
        <v>1</v>
      </c>
      <c r="F35" s="51">
        <v>1</v>
      </c>
      <c r="G35" s="51">
        <v>1</v>
      </c>
      <c r="H35" s="51">
        <v>1</v>
      </c>
      <c r="I35" s="51">
        <v>1</v>
      </c>
      <c r="J35" s="51">
        <v>1</v>
      </c>
      <c r="K35" s="51">
        <v>1</v>
      </c>
      <c r="L35" s="51">
        <v>1</v>
      </c>
      <c r="M35" s="51">
        <v>1</v>
      </c>
      <c r="N35" s="51">
        <v>3</v>
      </c>
      <c r="O35" s="51">
        <v>1</v>
      </c>
      <c r="Q35" s="51">
        <v>1</v>
      </c>
      <c r="S35" s="51">
        <v>1</v>
      </c>
      <c r="W35" s="51">
        <v>1</v>
      </c>
      <c r="X35" s="51">
        <v>2</v>
      </c>
      <c r="Y35" s="51">
        <v>1</v>
      </c>
      <c r="Z35" s="51">
        <v>1</v>
      </c>
      <c r="AA35" s="51">
        <v>1</v>
      </c>
      <c r="AB35" s="51">
        <v>1</v>
      </c>
      <c r="AD35" s="51">
        <v>1</v>
      </c>
      <c r="AF35" s="57">
        <v>1</v>
      </c>
      <c r="AG35" s="57"/>
      <c r="AH35" s="57">
        <v>1</v>
      </c>
      <c r="AI35" s="57">
        <v>1</v>
      </c>
      <c r="AJ35" s="57">
        <v>1</v>
      </c>
      <c r="AK35" s="57">
        <v>1</v>
      </c>
      <c r="AL35" s="57">
        <v>1</v>
      </c>
      <c r="AM35" s="57"/>
      <c r="AN35" s="57"/>
      <c r="AO35" s="57">
        <v>1</v>
      </c>
      <c r="AP35" s="57">
        <v>1</v>
      </c>
      <c r="AQ35" s="57">
        <v>1</v>
      </c>
      <c r="AR35" s="57">
        <v>1</v>
      </c>
      <c r="AS35" s="57">
        <v>1</v>
      </c>
      <c r="AT35" s="91">
        <f t="shared" si="2"/>
        <v>35</v>
      </c>
    </row>
    <row r="36" spans="1:46">
      <c r="A36" s="107"/>
      <c r="AF36" s="57"/>
      <c r="AG36" s="57"/>
      <c r="AH36" s="57"/>
      <c r="AI36" s="57"/>
      <c r="AJ36" s="57"/>
      <c r="AK36" s="57"/>
      <c r="AL36" s="57"/>
      <c r="AM36" s="57"/>
      <c r="AN36" s="57"/>
      <c r="AO36" s="57"/>
      <c r="AP36" s="57"/>
      <c r="AQ36" s="57"/>
      <c r="AR36" s="57"/>
      <c r="AS36" s="93"/>
      <c r="AT36" s="100"/>
    </row>
    <row r="37" spans="1:46" ht="13.8" thickBot="1">
      <c r="A37" s="107"/>
      <c r="AF37" s="57"/>
      <c r="AG37" s="57"/>
      <c r="AH37" s="57"/>
      <c r="AI37" s="57"/>
      <c r="AJ37" s="57"/>
      <c r="AK37" s="57"/>
      <c r="AL37" s="57"/>
      <c r="AM37" s="57"/>
      <c r="AN37" s="57"/>
      <c r="AO37" s="57"/>
      <c r="AP37" s="57"/>
      <c r="AQ37" s="57"/>
      <c r="AR37" s="57"/>
      <c r="AS37" s="93"/>
      <c r="AT37" s="94"/>
    </row>
    <row r="38" spans="1:46" s="53" customFormat="1" ht="13.8" thickBot="1">
      <c r="A38" s="112" t="s">
        <v>91</v>
      </c>
      <c r="B38" s="110"/>
      <c r="C38" s="110"/>
      <c r="D38" s="110">
        <v>1</v>
      </c>
      <c r="E38" s="110"/>
      <c r="F38" s="110">
        <v>1</v>
      </c>
      <c r="G38" s="110"/>
      <c r="H38" s="110">
        <v>1</v>
      </c>
      <c r="I38" s="110">
        <v>1</v>
      </c>
      <c r="J38" s="110">
        <v>1</v>
      </c>
      <c r="K38" s="110"/>
      <c r="L38" s="110"/>
      <c r="M38" s="110"/>
      <c r="N38" s="110">
        <v>1</v>
      </c>
      <c r="O38" s="110"/>
      <c r="P38" s="110">
        <v>1</v>
      </c>
      <c r="Q38" s="110">
        <v>1</v>
      </c>
      <c r="R38" s="110"/>
      <c r="S38" s="110"/>
      <c r="T38" s="110"/>
      <c r="U38" s="110"/>
      <c r="V38" s="110"/>
      <c r="W38" s="110"/>
      <c r="X38" s="110"/>
      <c r="Y38" s="110"/>
      <c r="Z38" s="110"/>
      <c r="AA38" s="110"/>
      <c r="AB38" s="110"/>
      <c r="AC38" s="110"/>
      <c r="AD38" s="110"/>
      <c r="AE38" s="110"/>
      <c r="AF38" s="110">
        <v>1</v>
      </c>
      <c r="AG38" s="110"/>
      <c r="AH38" s="110">
        <v>1</v>
      </c>
      <c r="AI38" s="110">
        <v>1</v>
      </c>
      <c r="AJ38" s="110"/>
      <c r="AK38" s="110">
        <v>1</v>
      </c>
      <c r="AL38" s="110">
        <v>1</v>
      </c>
      <c r="AM38" s="110"/>
      <c r="AN38" s="110"/>
      <c r="AO38" s="110"/>
      <c r="AP38" s="110">
        <v>1</v>
      </c>
      <c r="AQ38" s="110">
        <v>1</v>
      </c>
      <c r="AR38" s="110"/>
      <c r="AS38" s="110">
        <v>1</v>
      </c>
      <c r="AT38" s="106">
        <f t="shared" ref="AT38:AT43" si="3">SUM(C38:AS38)</f>
        <v>16</v>
      </c>
    </row>
    <row r="39" spans="1:46" ht="13.8" thickBot="1">
      <c r="A39" s="107" t="s">
        <v>92</v>
      </c>
      <c r="D39" s="51">
        <v>1</v>
      </c>
      <c r="F39" s="51">
        <v>1</v>
      </c>
      <c r="H39" s="51">
        <v>2</v>
      </c>
      <c r="I39" s="51">
        <v>1</v>
      </c>
      <c r="J39" s="51">
        <v>1</v>
      </c>
      <c r="N39" s="51">
        <v>2</v>
      </c>
      <c r="P39" s="51">
        <v>1</v>
      </c>
      <c r="Q39" s="51">
        <v>1</v>
      </c>
      <c r="AF39" s="57">
        <v>1</v>
      </c>
      <c r="AG39" s="57"/>
      <c r="AH39" s="57">
        <v>1</v>
      </c>
      <c r="AI39" s="57">
        <v>1</v>
      </c>
      <c r="AJ39" s="57"/>
      <c r="AK39" s="57">
        <v>1</v>
      </c>
      <c r="AL39" s="57">
        <v>1</v>
      </c>
      <c r="AM39" s="57"/>
      <c r="AN39" s="57"/>
      <c r="AO39" s="57"/>
      <c r="AP39" s="57">
        <v>1</v>
      </c>
      <c r="AQ39" s="57">
        <v>1</v>
      </c>
      <c r="AR39" s="57"/>
      <c r="AS39" s="57">
        <v>1</v>
      </c>
      <c r="AT39" s="90">
        <f t="shared" si="3"/>
        <v>18</v>
      </c>
    </row>
    <row r="40" spans="1:46" ht="13.8" thickBot="1">
      <c r="A40" s="107" t="s">
        <v>93</v>
      </c>
      <c r="D40" s="51">
        <v>1</v>
      </c>
      <c r="F40" s="51">
        <v>1</v>
      </c>
      <c r="H40" s="51">
        <v>2</v>
      </c>
      <c r="I40" s="51">
        <v>1</v>
      </c>
      <c r="J40" s="51">
        <v>1</v>
      </c>
      <c r="N40" s="51">
        <v>1</v>
      </c>
      <c r="P40" s="51">
        <v>1</v>
      </c>
      <c r="Q40" s="51">
        <v>1</v>
      </c>
      <c r="AF40" s="57">
        <v>1</v>
      </c>
      <c r="AG40" s="57"/>
      <c r="AH40" s="57">
        <v>1</v>
      </c>
      <c r="AI40" s="57">
        <v>1</v>
      </c>
      <c r="AJ40" s="57"/>
      <c r="AK40" s="57">
        <v>1</v>
      </c>
      <c r="AL40" s="57">
        <v>1</v>
      </c>
      <c r="AM40" s="57"/>
      <c r="AN40" s="57"/>
      <c r="AO40" s="57"/>
      <c r="AP40" s="57">
        <v>1</v>
      </c>
      <c r="AQ40" s="57">
        <v>1</v>
      </c>
      <c r="AR40" s="57"/>
      <c r="AS40" s="57">
        <v>1</v>
      </c>
      <c r="AT40" s="91">
        <f t="shared" si="3"/>
        <v>17</v>
      </c>
    </row>
    <row r="41" spans="1:46" ht="13.8" thickBot="1">
      <c r="A41" s="107" t="s">
        <v>94</v>
      </c>
      <c r="D41" s="51">
        <v>2</v>
      </c>
      <c r="F41" s="51">
        <v>2</v>
      </c>
      <c r="H41" s="51">
        <v>1</v>
      </c>
      <c r="I41" s="51">
        <v>2</v>
      </c>
      <c r="J41" s="51">
        <v>4</v>
      </c>
      <c r="N41" s="51">
        <v>2</v>
      </c>
      <c r="P41" s="51">
        <v>2</v>
      </c>
      <c r="Q41" s="51">
        <v>1</v>
      </c>
      <c r="AF41" s="57">
        <v>1</v>
      </c>
      <c r="AG41" s="57"/>
      <c r="AH41" s="57">
        <v>1</v>
      </c>
      <c r="AI41" s="57">
        <v>1</v>
      </c>
      <c r="AJ41" s="57"/>
      <c r="AK41" s="57">
        <v>1</v>
      </c>
      <c r="AL41" s="57">
        <v>1</v>
      </c>
      <c r="AM41" s="57"/>
      <c r="AN41" s="57"/>
      <c r="AO41" s="57"/>
      <c r="AP41" s="57">
        <v>1</v>
      </c>
      <c r="AQ41" s="57">
        <v>1</v>
      </c>
      <c r="AR41" s="57"/>
      <c r="AS41" s="57">
        <v>1</v>
      </c>
      <c r="AT41" s="91">
        <f t="shared" si="3"/>
        <v>24</v>
      </c>
    </row>
    <row r="42" spans="1:46" ht="13.8" thickBot="1">
      <c r="A42" s="107" t="s">
        <v>95</v>
      </c>
      <c r="D42" s="51">
        <v>2</v>
      </c>
      <c r="F42" s="51">
        <v>2</v>
      </c>
      <c r="H42" s="51">
        <v>1</v>
      </c>
      <c r="I42" s="51">
        <v>2</v>
      </c>
      <c r="J42" s="51">
        <v>4</v>
      </c>
      <c r="N42" s="51">
        <v>1</v>
      </c>
      <c r="P42" s="51">
        <v>2</v>
      </c>
      <c r="Q42" s="51">
        <v>1</v>
      </c>
      <c r="AF42" s="57">
        <v>1</v>
      </c>
      <c r="AG42" s="57"/>
      <c r="AH42" s="57">
        <v>1</v>
      </c>
      <c r="AI42" s="57">
        <v>1</v>
      </c>
      <c r="AJ42" s="57"/>
      <c r="AK42" s="57">
        <v>1</v>
      </c>
      <c r="AL42" s="57">
        <v>1</v>
      </c>
      <c r="AM42" s="57"/>
      <c r="AN42" s="57"/>
      <c r="AO42" s="57"/>
      <c r="AP42" s="57">
        <v>1</v>
      </c>
      <c r="AQ42" s="57">
        <v>1</v>
      </c>
      <c r="AR42" s="57"/>
      <c r="AS42" s="57">
        <v>1</v>
      </c>
      <c r="AT42" s="91">
        <f t="shared" si="3"/>
        <v>23</v>
      </c>
    </row>
    <row r="43" spans="1:46" ht="13.8" thickBot="1">
      <c r="A43" s="107" t="s">
        <v>96</v>
      </c>
      <c r="D43" s="51">
        <v>1</v>
      </c>
      <c r="F43" s="51">
        <v>1</v>
      </c>
      <c r="H43" s="51">
        <v>1</v>
      </c>
      <c r="I43" s="51">
        <v>1</v>
      </c>
      <c r="J43" s="51">
        <v>1</v>
      </c>
      <c r="N43" s="51">
        <v>2</v>
      </c>
      <c r="AF43" s="57">
        <v>1</v>
      </c>
      <c r="AG43" s="57"/>
      <c r="AH43" s="57">
        <v>1</v>
      </c>
      <c r="AI43" s="57">
        <v>1</v>
      </c>
      <c r="AJ43" s="57"/>
      <c r="AK43" s="57">
        <v>1</v>
      </c>
      <c r="AL43" s="57">
        <v>1</v>
      </c>
      <c r="AM43" s="57"/>
      <c r="AN43" s="57"/>
      <c r="AO43" s="57"/>
      <c r="AP43" s="57">
        <v>1</v>
      </c>
      <c r="AQ43" s="57">
        <v>1</v>
      </c>
      <c r="AR43" s="57"/>
      <c r="AS43" s="57">
        <v>1</v>
      </c>
      <c r="AT43" s="90">
        <f t="shared" si="3"/>
        <v>15</v>
      </c>
    </row>
    <row r="44" spans="1:46" ht="13.8" thickBot="1">
      <c r="A44" s="108"/>
      <c r="B44" s="95"/>
      <c r="C44" s="95"/>
      <c r="D44" s="95"/>
      <c r="E44" s="95"/>
      <c r="F44" s="95"/>
      <c r="G44" s="95"/>
      <c r="H44" s="95"/>
      <c r="I44" s="95"/>
      <c r="J44" s="95"/>
      <c r="K44" s="95"/>
      <c r="L44" s="95"/>
      <c r="M44" s="95"/>
      <c r="N44" s="95"/>
      <c r="O44" s="95"/>
      <c r="P44" s="95"/>
      <c r="Q44" s="95"/>
      <c r="R44" s="95"/>
      <c r="S44" s="95"/>
      <c r="T44" s="95"/>
      <c r="U44" s="95"/>
      <c r="V44" s="95"/>
      <c r="W44" s="95"/>
      <c r="X44" s="95"/>
      <c r="Y44" s="95"/>
      <c r="Z44" s="95"/>
      <c r="AA44" s="95"/>
      <c r="AB44" s="95"/>
      <c r="AC44" s="95"/>
      <c r="AD44" s="95"/>
      <c r="AE44" s="95"/>
      <c r="AF44" s="96"/>
      <c r="AG44" s="96"/>
      <c r="AH44" s="96"/>
      <c r="AI44" s="96"/>
      <c r="AJ44" s="96"/>
      <c r="AK44" s="96"/>
      <c r="AL44" s="96"/>
      <c r="AM44" s="96"/>
      <c r="AN44" s="96"/>
      <c r="AO44" s="96"/>
      <c r="AP44" s="96"/>
      <c r="AQ44" s="96"/>
      <c r="AR44" s="96"/>
      <c r="AS44" s="96"/>
      <c r="AT44" s="97"/>
    </row>
    <row r="45" spans="1:46" s="54" customFormat="1">
      <c r="A45" s="54" t="s">
        <v>97</v>
      </c>
      <c r="AT45" s="98"/>
    </row>
    <row r="46" spans="1:46">
      <c r="A46" s="51" t="s">
        <v>98</v>
      </c>
      <c r="B46" s="55">
        <v>73050</v>
      </c>
      <c r="C46" s="55">
        <v>73050</v>
      </c>
      <c r="D46" s="55">
        <v>73050</v>
      </c>
      <c r="E46" s="55">
        <v>46022</v>
      </c>
      <c r="F46" s="55">
        <v>47483</v>
      </c>
      <c r="G46" s="55">
        <v>73050</v>
      </c>
      <c r="H46" s="55">
        <v>46387</v>
      </c>
      <c r="I46" s="55">
        <v>73050</v>
      </c>
      <c r="J46" s="55">
        <v>73050</v>
      </c>
      <c r="K46" s="55">
        <v>73050</v>
      </c>
      <c r="L46" s="55">
        <v>73050</v>
      </c>
      <c r="M46" s="55">
        <v>73050</v>
      </c>
      <c r="N46" s="55">
        <v>46752</v>
      </c>
      <c r="O46" s="55">
        <v>47118</v>
      </c>
      <c r="P46" s="55">
        <v>46752</v>
      </c>
      <c r="Q46" s="55">
        <v>73050</v>
      </c>
      <c r="R46" s="55">
        <v>46022</v>
      </c>
      <c r="S46" s="55">
        <v>46387</v>
      </c>
      <c r="T46" s="55">
        <v>73050</v>
      </c>
      <c r="U46" s="55">
        <v>73050</v>
      </c>
      <c r="V46" s="55">
        <v>46022</v>
      </c>
      <c r="W46" s="55">
        <v>46387</v>
      </c>
      <c r="X46" s="55">
        <v>46387</v>
      </c>
      <c r="Y46" s="55">
        <v>46387</v>
      </c>
      <c r="Z46" s="55">
        <v>46387</v>
      </c>
      <c r="AA46" s="55">
        <v>73050</v>
      </c>
      <c r="AB46" s="55">
        <v>46752</v>
      </c>
      <c r="AC46" s="55">
        <v>73050</v>
      </c>
      <c r="AD46" s="55">
        <v>46752</v>
      </c>
      <c r="AE46" s="55">
        <v>47483</v>
      </c>
      <c r="AF46" s="55">
        <v>46387</v>
      </c>
      <c r="AG46" s="55">
        <v>47483</v>
      </c>
      <c r="AH46" s="55">
        <v>46022</v>
      </c>
      <c r="AI46" s="55">
        <v>73050</v>
      </c>
      <c r="AJ46" s="55">
        <v>73050</v>
      </c>
      <c r="AK46" s="55">
        <v>46022</v>
      </c>
      <c r="AL46" s="55">
        <v>46022</v>
      </c>
      <c r="AM46" s="55">
        <v>73050</v>
      </c>
      <c r="AN46" s="55">
        <v>73050</v>
      </c>
      <c r="AO46" s="55">
        <v>48213</v>
      </c>
      <c r="AP46" s="55">
        <v>48213</v>
      </c>
      <c r="AQ46" s="55">
        <v>46022</v>
      </c>
      <c r="AR46" s="55"/>
      <c r="AS46" s="55">
        <v>73050</v>
      </c>
      <c r="AT46" s="99"/>
    </row>
    <row r="47" spans="1:46">
      <c r="AT47" s="101"/>
    </row>
    <row r="48" spans="1:46">
      <c r="AT48" s="101"/>
    </row>
    <row r="49" spans="1:46">
      <c r="A49" s="51" t="s">
        <v>99</v>
      </c>
      <c r="AT49" s="101"/>
    </row>
    <row r="50" spans="1:46">
      <c r="A50" s="51" t="s">
        <v>100</v>
      </c>
      <c r="AT50" s="101"/>
    </row>
    <row r="51" spans="1:46">
      <c r="A51" s="51" t="s">
        <v>101</v>
      </c>
      <c r="AT51" s="101"/>
    </row>
    <row r="52" spans="1:46">
      <c r="A52" s="51" t="s">
        <v>102</v>
      </c>
      <c r="AT52" s="101"/>
    </row>
    <row r="53" spans="1:46">
      <c r="A53" s="51" t="s">
        <v>103</v>
      </c>
      <c r="AT53" s="101"/>
    </row>
    <row r="54" spans="1:46">
      <c r="A54" s="51" t="s">
        <v>104</v>
      </c>
      <c r="AT54" s="101"/>
    </row>
    <row r="55" spans="1:46">
      <c r="A55" s="51" t="s">
        <v>105</v>
      </c>
      <c r="AT55" s="101"/>
    </row>
    <row r="56" spans="1:46">
      <c r="A56" s="51" t="s">
        <v>106</v>
      </c>
      <c r="AT56" s="101"/>
    </row>
    <row r="57" spans="1:46" ht="13.8" thickBot="1">
      <c r="A57" s="95" t="s">
        <v>107</v>
      </c>
      <c r="B57" s="95"/>
      <c r="C57" s="95"/>
      <c r="D57" s="95"/>
      <c r="E57" s="95"/>
      <c r="F57" s="95"/>
      <c r="G57" s="95"/>
      <c r="H57" s="95"/>
      <c r="I57" s="95"/>
      <c r="J57" s="95"/>
      <c r="K57" s="95"/>
      <c r="L57" s="95"/>
      <c r="M57" s="95"/>
      <c r="N57" s="95"/>
      <c r="O57" s="95"/>
      <c r="P57" s="95"/>
      <c r="Q57" s="95"/>
      <c r="R57" s="95"/>
      <c r="S57" s="95"/>
      <c r="T57" s="95"/>
      <c r="U57" s="95"/>
      <c r="V57" s="95"/>
      <c r="W57" s="95"/>
      <c r="X57" s="95"/>
      <c r="Y57" s="95"/>
      <c r="Z57" s="95"/>
      <c r="AA57" s="95"/>
      <c r="AB57" s="95"/>
      <c r="AC57" s="95"/>
      <c r="AD57" s="95"/>
      <c r="AE57" s="95"/>
      <c r="AF57" s="95"/>
      <c r="AG57" s="95"/>
      <c r="AH57" s="95"/>
      <c r="AI57" s="95"/>
      <c r="AJ57" s="95"/>
      <c r="AK57" s="95"/>
      <c r="AL57" s="95"/>
      <c r="AM57" s="95"/>
      <c r="AN57" s="95"/>
      <c r="AO57" s="95"/>
      <c r="AP57" s="95"/>
      <c r="AQ57" s="95"/>
      <c r="AR57" s="95"/>
      <c r="AS57" s="95"/>
      <c r="AT57" s="102"/>
    </row>
  </sheetData>
  <sheetProtection algorithmName="SHA-512" hashValue="icU986EJ1RimdIJWjx/xi7StIjfHetI1e1xqq+/fGHLyfWr2mZ8EukPZOS3gmck2aiv4uMfx621QqBm2MpLOjg==" saltValue="CgAsRdOLzsBX3J9htKXD1A=="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FEEDF-A16B-489C-A504-2873536D84C0}">
  <dimension ref="A1:G8"/>
  <sheetViews>
    <sheetView showGridLines="0" zoomScale="140" zoomScaleNormal="140" zoomScaleSheetLayoutView="80" workbookViewId="0">
      <pane xSplit="1" ySplit="3" topLeftCell="B4" activePane="bottomRight" state="frozen"/>
      <selection pane="topRight" activeCell="C1" sqref="C1"/>
      <selection pane="bottomLeft" activeCell="A5" sqref="A5"/>
      <selection pane="bottomRight" activeCell="B4" sqref="B4:C4"/>
    </sheetView>
  </sheetViews>
  <sheetFormatPr defaultRowHeight="13.8"/>
  <cols>
    <col min="1" max="1" width="20.69921875" customWidth="1"/>
    <col min="2" max="2" width="22.5" style="79" customWidth="1"/>
    <col min="3" max="3" width="23.69921875" customWidth="1"/>
    <col min="4" max="4" width="19.59765625" customWidth="1"/>
    <col min="5" max="5" width="3.3984375" customWidth="1"/>
  </cols>
  <sheetData>
    <row r="1" spans="1:7" ht="15.6" customHeight="1" thickBot="1">
      <c r="A1" s="11" t="s">
        <v>10</v>
      </c>
      <c r="B1" s="80"/>
      <c r="C1" s="136"/>
    </row>
    <row r="2" spans="1:7" ht="14.4">
      <c r="A2" s="2"/>
      <c r="B2" s="134"/>
      <c r="C2" s="135" t="s">
        <v>136</v>
      </c>
    </row>
    <row r="3" spans="1:7">
      <c r="A3" s="25" t="s">
        <v>40</v>
      </c>
      <c r="B3" s="66" t="s">
        <v>41</v>
      </c>
      <c r="C3" s="29" t="s">
        <v>38</v>
      </c>
      <c r="D3" s="25" t="s">
        <v>8</v>
      </c>
    </row>
    <row r="4" spans="1:7" s="4" customFormat="1">
      <c r="A4" s="121" t="s">
        <v>35</v>
      </c>
      <c r="B4" s="122">
        <v>495</v>
      </c>
      <c r="C4" s="113">
        <v>0</v>
      </c>
      <c r="D4" s="119">
        <f>B4*C4</f>
        <v>0</v>
      </c>
      <c r="E4" s="3"/>
      <c r="F4" s="3"/>
      <c r="G4" s="3"/>
    </row>
    <row r="5" spans="1:7" s="4" customFormat="1">
      <c r="A5" s="25" t="s">
        <v>36</v>
      </c>
      <c r="B5" s="66" t="s">
        <v>42</v>
      </c>
      <c r="C5" s="29" t="s">
        <v>39</v>
      </c>
      <c r="D5" s="25" t="s">
        <v>8</v>
      </c>
      <c r="E5" s="7"/>
      <c r="F5" s="3"/>
      <c r="G5" s="3"/>
    </row>
    <row r="6" spans="1:7" s="4" customFormat="1" ht="14.4" thickBot="1">
      <c r="A6" s="121" t="s">
        <v>37</v>
      </c>
      <c r="B6" s="122">
        <v>90</v>
      </c>
      <c r="C6" s="113">
        <v>0</v>
      </c>
      <c r="D6" s="119">
        <f>B6*C6</f>
        <v>0</v>
      </c>
      <c r="E6" s="3"/>
      <c r="F6" s="3"/>
      <c r="G6" s="3"/>
    </row>
    <row r="7" spans="1:7" s="4" customFormat="1" ht="14.4" thickBot="1">
      <c r="A7" s="8" t="s">
        <v>9</v>
      </c>
      <c r="B7" s="81"/>
      <c r="C7" s="9"/>
      <c r="D7" s="72">
        <f>D4+D6</f>
        <v>0</v>
      </c>
      <c r="E7" s="3"/>
      <c r="F7" s="3"/>
      <c r="G7" s="3"/>
    </row>
    <row r="8" spans="1:7">
      <c r="A8" s="1"/>
      <c r="B8" s="78"/>
      <c r="C8" s="1"/>
    </row>
  </sheetData>
  <sheetProtection algorithmName="SHA-512" hashValue="c9lN2ceeA+4v7w8Vnp5iG87MAXmOOGjxpve/jJcjmEXMaGa0QsFEsWa31zyhFZgRbLPjsL9DqrWG6+Kz2F/3KA==" saltValue="dosevNu+bgKiBcRw0A6gbA==" spinCount="100000" sheet="1" objects="1" scenarios="1"/>
  <pageMargins left="0.7" right="0.7" top="0.75" bottom="0.75" header="0.3" footer="0.3"/>
  <pageSetup paperSize="9" scale="5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2CDC2-9E6B-4619-BE12-228DC0E47BF1}">
  <dimension ref="A1:G49"/>
  <sheetViews>
    <sheetView showGridLines="0" topLeftCell="A35" zoomScale="120" zoomScaleNormal="120" zoomScaleSheetLayoutView="80" workbookViewId="0">
      <selection activeCell="D50" sqref="D49:D50"/>
    </sheetView>
  </sheetViews>
  <sheetFormatPr defaultRowHeight="13.8"/>
  <cols>
    <col min="1" max="1" width="47.3984375" customWidth="1"/>
    <col min="2" max="2" width="7.8984375" style="79" customWidth="1"/>
    <col min="3" max="3" width="18.3984375" style="27" customWidth="1"/>
    <col min="4" max="4" width="19.59765625" style="27" customWidth="1"/>
    <col min="5" max="5" width="3.3984375" customWidth="1"/>
  </cols>
  <sheetData>
    <row r="1" spans="1:7" ht="15.6" customHeight="1" thickBot="1">
      <c r="A1" s="10" t="s">
        <v>53</v>
      </c>
      <c r="B1" s="74"/>
      <c r="C1" s="26"/>
    </row>
    <row r="2" spans="1:7" ht="14.4">
      <c r="A2" s="2"/>
      <c r="B2" s="134"/>
      <c r="C2" s="133" t="s">
        <v>136</v>
      </c>
    </row>
    <row r="3" spans="1:7" s="4" customFormat="1" ht="26.4">
      <c r="A3" s="5" t="s">
        <v>6</v>
      </c>
      <c r="B3" s="75" t="s">
        <v>7</v>
      </c>
      <c r="C3" s="28" t="s">
        <v>29</v>
      </c>
      <c r="D3" s="28" t="s">
        <v>8</v>
      </c>
      <c r="E3" s="3"/>
      <c r="F3" s="3"/>
      <c r="G3" s="3"/>
    </row>
    <row r="4" spans="1:7" s="4" customFormat="1">
      <c r="A4" s="163" t="s">
        <v>45</v>
      </c>
      <c r="B4" s="164"/>
      <c r="C4" s="164"/>
      <c r="D4" s="165"/>
      <c r="E4" s="3"/>
      <c r="F4" s="3"/>
      <c r="G4" s="3"/>
    </row>
    <row r="5" spans="1:7" s="4" customFormat="1">
      <c r="A5" s="6" t="s">
        <v>18</v>
      </c>
      <c r="B5" s="76">
        <v>1</v>
      </c>
      <c r="C5" s="116">
        <v>0</v>
      </c>
      <c r="D5" s="169">
        <f>C5*B5</f>
        <v>0</v>
      </c>
      <c r="E5" s="3"/>
      <c r="F5" s="3"/>
    </row>
    <row r="6" spans="1:7" s="4" customFormat="1">
      <c r="A6" s="6" t="s">
        <v>19</v>
      </c>
      <c r="B6" s="76">
        <v>7</v>
      </c>
      <c r="C6" s="116">
        <v>0</v>
      </c>
      <c r="D6" s="169">
        <f t="shared" ref="D6:D11" si="0">C6*B6</f>
        <v>0</v>
      </c>
      <c r="E6" s="3"/>
      <c r="F6" s="3"/>
    </row>
    <row r="7" spans="1:7" s="4" customFormat="1">
      <c r="A7" s="6" t="s">
        <v>111</v>
      </c>
      <c r="B7" s="76">
        <v>30</v>
      </c>
      <c r="C7" s="116">
        <v>0</v>
      </c>
      <c r="D7" s="169">
        <f t="shared" si="0"/>
        <v>0</v>
      </c>
      <c r="E7" s="3"/>
      <c r="F7" s="3"/>
    </row>
    <row r="8" spans="1:7" s="4" customFormat="1">
      <c r="A8" s="6" t="s">
        <v>120</v>
      </c>
      <c r="B8" s="76">
        <v>1</v>
      </c>
      <c r="C8" s="116">
        <v>0</v>
      </c>
      <c r="D8" s="169">
        <f t="shared" ref="D8" si="1">C8*B8</f>
        <v>0</v>
      </c>
      <c r="E8" s="3"/>
      <c r="F8" s="3"/>
    </row>
    <row r="9" spans="1:7" s="4" customFormat="1">
      <c r="A9" s="6" t="s">
        <v>112</v>
      </c>
      <c r="B9" s="76">
        <v>7</v>
      </c>
      <c r="C9" s="116">
        <v>0</v>
      </c>
      <c r="D9" s="169">
        <f t="shared" si="0"/>
        <v>0</v>
      </c>
      <c r="E9" s="3"/>
      <c r="F9" s="3"/>
    </row>
    <row r="10" spans="1:7" s="4" customFormat="1">
      <c r="A10" s="6" t="s">
        <v>113</v>
      </c>
      <c r="B10" s="76">
        <v>1</v>
      </c>
      <c r="C10" s="116">
        <v>0</v>
      </c>
      <c r="D10" s="169">
        <f t="shared" si="0"/>
        <v>0</v>
      </c>
      <c r="E10" s="3"/>
      <c r="F10" s="3"/>
    </row>
    <row r="11" spans="1:7" s="4" customFormat="1" ht="26.4">
      <c r="A11" s="56" t="s">
        <v>108</v>
      </c>
      <c r="B11" s="76">
        <v>1</v>
      </c>
      <c r="C11" s="116">
        <v>0</v>
      </c>
      <c r="D11" s="169">
        <f t="shared" si="0"/>
        <v>0</v>
      </c>
      <c r="E11" s="3"/>
      <c r="F11" s="3"/>
    </row>
    <row r="12" spans="1:7" s="4" customFormat="1">
      <c r="A12" s="163" t="s">
        <v>46</v>
      </c>
      <c r="B12" s="164"/>
      <c r="C12" s="164"/>
      <c r="D12" s="165"/>
      <c r="E12" s="3"/>
      <c r="F12" s="3"/>
      <c r="G12" s="3"/>
    </row>
    <row r="13" spans="1:7" s="4" customFormat="1">
      <c r="A13" s="6" t="s">
        <v>114</v>
      </c>
      <c r="B13" s="76">
        <v>25</v>
      </c>
      <c r="C13" s="116">
        <v>0</v>
      </c>
      <c r="D13" s="169">
        <f>C13*B13</f>
        <v>0</v>
      </c>
      <c r="E13" s="3"/>
      <c r="F13" s="3"/>
    </row>
    <row r="14" spans="1:7" s="4" customFormat="1">
      <c r="A14" s="6" t="s">
        <v>115</v>
      </c>
      <c r="B14" s="76">
        <v>1</v>
      </c>
      <c r="C14" s="116">
        <v>0</v>
      </c>
      <c r="D14" s="169">
        <f t="shared" ref="D14:D18" si="2">C14*B14</f>
        <v>0</v>
      </c>
      <c r="E14" s="3"/>
      <c r="F14" s="3"/>
    </row>
    <row r="15" spans="1:7" s="4" customFormat="1">
      <c r="A15" s="6" t="s">
        <v>116</v>
      </c>
      <c r="B15" s="76">
        <v>1</v>
      </c>
      <c r="C15" s="116">
        <v>0</v>
      </c>
      <c r="D15" s="169">
        <f t="shared" si="2"/>
        <v>0</v>
      </c>
      <c r="E15" s="3"/>
      <c r="F15" s="3"/>
    </row>
    <row r="16" spans="1:7" s="4" customFormat="1">
      <c r="A16" s="6" t="s">
        <v>88</v>
      </c>
      <c r="B16" s="76">
        <v>2</v>
      </c>
      <c r="C16" s="116">
        <v>0</v>
      </c>
      <c r="D16" s="169">
        <f t="shared" si="2"/>
        <v>0</v>
      </c>
      <c r="E16" s="3"/>
      <c r="F16" s="3"/>
    </row>
    <row r="17" spans="1:7" s="4" customFormat="1">
      <c r="A17" s="6" t="s">
        <v>121</v>
      </c>
      <c r="B17" s="76">
        <v>1</v>
      </c>
      <c r="C17" s="116">
        <v>0</v>
      </c>
      <c r="D17" s="169">
        <f t="shared" ref="D17" si="3">C17*B17</f>
        <v>0</v>
      </c>
      <c r="E17" s="3"/>
      <c r="F17" s="3"/>
    </row>
    <row r="18" spans="1:7" s="4" customFormat="1" ht="26.4">
      <c r="A18" s="56" t="s">
        <v>122</v>
      </c>
      <c r="B18" s="76">
        <v>1</v>
      </c>
      <c r="C18" s="116">
        <v>0</v>
      </c>
      <c r="D18" s="169">
        <f t="shared" si="2"/>
        <v>0</v>
      </c>
      <c r="E18" s="3"/>
      <c r="F18" s="3"/>
    </row>
    <row r="19" spans="1:7" s="4" customFormat="1">
      <c r="A19" s="166" t="s">
        <v>47</v>
      </c>
      <c r="B19" s="167"/>
      <c r="C19" s="167"/>
      <c r="D19" s="168"/>
      <c r="E19" s="3"/>
      <c r="F19" s="3"/>
      <c r="G19" s="3"/>
    </row>
    <row r="20" spans="1:7" s="4" customFormat="1">
      <c r="A20" s="6" t="s">
        <v>23</v>
      </c>
      <c r="B20" s="76">
        <v>3</v>
      </c>
      <c r="C20" s="116">
        <v>0</v>
      </c>
      <c r="D20" s="169">
        <f>C20*B20</f>
        <v>0</v>
      </c>
      <c r="E20" s="3"/>
      <c r="F20" s="3"/>
    </row>
    <row r="21" spans="1:7" s="4" customFormat="1">
      <c r="A21" s="6" t="s">
        <v>24</v>
      </c>
      <c r="B21" s="76">
        <v>6</v>
      </c>
      <c r="C21" s="116">
        <v>0</v>
      </c>
      <c r="D21" s="169">
        <f t="shared" ref="D21:D26" si="4">C21*B21</f>
        <v>0</v>
      </c>
      <c r="E21" s="3"/>
      <c r="F21" s="3"/>
    </row>
    <row r="22" spans="1:7" s="4" customFormat="1">
      <c r="A22" s="6" t="s">
        <v>123</v>
      </c>
      <c r="B22" s="76">
        <v>1</v>
      </c>
      <c r="C22" s="116">
        <v>0</v>
      </c>
      <c r="D22" s="169">
        <f t="shared" si="4"/>
        <v>0</v>
      </c>
      <c r="E22" s="3"/>
      <c r="F22" s="3"/>
    </row>
    <row r="23" spans="1:7" s="4" customFormat="1">
      <c r="A23" s="6" t="s">
        <v>25</v>
      </c>
      <c r="B23" s="76">
        <v>2</v>
      </c>
      <c r="C23" s="116">
        <v>0</v>
      </c>
      <c r="D23" s="169">
        <f t="shared" si="4"/>
        <v>0</v>
      </c>
      <c r="E23" s="3"/>
      <c r="F23" s="3"/>
    </row>
    <row r="24" spans="1:7" s="4" customFormat="1">
      <c r="A24" s="6" t="s">
        <v>51</v>
      </c>
      <c r="B24" s="76">
        <v>2</v>
      </c>
      <c r="C24" s="116">
        <v>0</v>
      </c>
      <c r="D24" s="169">
        <f t="shared" si="4"/>
        <v>0</v>
      </c>
      <c r="E24" s="3"/>
      <c r="F24" s="3"/>
    </row>
    <row r="25" spans="1:7" s="4" customFormat="1">
      <c r="A25" s="6" t="s">
        <v>26</v>
      </c>
      <c r="B25" s="76">
        <v>1</v>
      </c>
      <c r="C25" s="116">
        <v>0</v>
      </c>
      <c r="D25" s="169">
        <f t="shared" si="4"/>
        <v>0</v>
      </c>
      <c r="E25" s="3"/>
      <c r="F25" s="3"/>
    </row>
    <row r="26" spans="1:7" s="4" customFormat="1" ht="26.4">
      <c r="A26" s="56" t="s">
        <v>108</v>
      </c>
      <c r="B26" s="76">
        <v>1</v>
      </c>
      <c r="C26" s="116">
        <v>0</v>
      </c>
      <c r="D26" s="169">
        <f t="shared" si="4"/>
        <v>0</v>
      </c>
      <c r="E26" s="3"/>
      <c r="F26" s="3"/>
    </row>
    <row r="27" spans="1:7" s="4" customFormat="1">
      <c r="A27" s="163" t="s">
        <v>48</v>
      </c>
      <c r="B27" s="164"/>
      <c r="C27" s="164"/>
      <c r="D27" s="165"/>
      <c r="E27" s="3"/>
      <c r="F27" s="3"/>
      <c r="G27" s="3"/>
    </row>
    <row r="28" spans="1:7" s="4" customFormat="1">
      <c r="A28" s="6" t="s">
        <v>20</v>
      </c>
      <c r="B28" s="76">
        <v>1</v>
      </c>
      <c r="C28" s="116">
        <v>0</v>
      </c>
      <c r="D28" s="169">
        <f>C28*B28</f>
        <v>0</v>
      </c>
      <c r="E28" s="3"/>
      <c r="F28" s="3"/>
    </row>
    <row r="29" spans="1:7" s="4" customFormat="1">
      <c r="A29" s="6" t="s">
        <v>21</v>
      </c>
      <c r="B29" s="76">
        <v>1</v>
      </c>
      <c r="C29" s="116">
        <v>0</v>
      </c>
      <c r="D29" s="169">
        <f t="shared" ref="D29:D32" si="5">C29*B29</f>
        <v>0</v>
      </c>
      <c r="E29" s="3"/>
      <c r="F29" s="3"/>
    </row>
    <row r="30" spans="1:7" s="4" customFormat="1">
      <c r="A30" s="6" t="s">
        <v>117</v>
      </c>
      <c r="B30" s="76">
        <v>5</v>
      </c>
      <c r="C30" s="116">
        <v>0</v>
      </c>
      <c r="D30" s="169">
        <f t="shared" si="5"/>
        <v>0</v>
      </c>
      <c r="E30" s="3"/>
      <c r="F30" s="3"/>
    </row>
    <row r="31" spans="1:7" s="4" customFormat="1">
      <c r="A31" s="6" t="s">
        <v>22</v>
      </c>
      <c r="B31" s="76">
        <v>1</v>
      </c>
      <c r="C31" s="116">
        <v>0</v>
      </c>
      <c r="D31" s="169">
        <f t="shared" si="5"/>
        <v>0</v>
      </c>
      <c r="E31" s="3"/>
      <c r="F31" s="3"/>
    </row>
    <row r="32" spans="1:7" s="4" customFormat="1" ht="26.4">
      <c r="A32" s="56" t="s">
        <v>108</v>
      </c>
      <c r="B32" s="76">
        <v>1</v>
      </c>
      <c r="C32" s="116">
        <v>0</v>
      </c>
      <c r="D32" s="169">
        <f t="shared" si="5"/>
        <v>0</v>
      </c>
      <c r="E32" s="3"/>
      <c r="F32" s="3"/>
    </row>
    <row r="33" spans="1:7" s="4" customFormat="1">
      <c r="A33" s="163" t="s">
        <v>49</v>
      </c>
      <c r="B33" s="164"/>
      <c r="C33" s="164"/>
      <c r="D33" s="165"/>
      <c r="E33" s="3"/>
      <c r="F33" s="3"/>
      <c r="G33" s="3"/>
    </row>
    <row r="34" spans="1:7" s="4" customFormat="1">
      <c r="A34" s="6" t="s">
        <v>28</v>
      </c>
      <c r="B34" s="76">
        <v>4</v>
      </c>
      <c r="C34" s="116">
        <v>0</v>
      </c>
      <c r="D34" s="169">
        <f>C34*B34</f>
        <v>0</v>
      </c>
      <c r="E34" s="3"/>
      <c r="F34" s="3"/>
    </row>
    <row r="35" spans="1:7" s="4" customFormat="1" ht="26.4">
      <c r="A35" s="56" t="s">
        <v>108</v>
      </c>
      <c r="B35" s="76">
        <v>1</v>
      </c>
      <c r="C35" s="116">
        <v>0</v>
      </c>
      <c r="D35" s="169">
        <f t="shared" ref="D35" si="6">C35*B35</f>
        <v>0</v>
      </c>
      <c r="E35" s="3"/>
      <c r="F35" s="3"/>
    </row>
    <row r="36" spans="1:7" s="4" customFormat="1">
      <c r="A36" s="163" t="s">
        <v>50</v>
      </c>
      <c r="B36" s="164"/>
      <c r="C36" s="164"/>
      <c r="D36" s="165"/>
      <c r="E36" s="3"/>
      <c r="F36" s="3"/>
      <c r="G36" s="3"/>
    </row>
    <row r="37" spans="1:7" s="4" customFormat="1">
      <c r="A37" s="6" t="s">
        <v>27</v>
      </c>
      <c r="B37" s="76">
        <v>1</v>
      </c>
      <c r="C37" s="116">
        <v>0</v>
      </c>
      <c r="D37" s="169">
        <f>C37*B37</f>
        <v>0</v>
      </c>
      <c r="E37" s="3"/>
      <c r="F37" s="3"/>
    </row>
    <row r="38" spans="1:7" s="4" customFormat="1" ht="26.4">
      <c r="A38" s="56" t="s">
        <v>109</v>
      </c>
      <c r="B38" s="76">
        <v>1</v>
      </c>
      <c r="C38" s="117">
        <v>0</v>
      </c>
      <c r="D38" s="169">
        <f t="shared" ref="D38" si="7">C38*B38</f>
        <v>0</v>
      </c>
      <c r="E38" s="3"/>
      <c r="F38" s="3"/>
    </row>
    <row r="39" spans="1:7" s="4" customFormat="1">
      <c r="A39" s="163" t="s">
        <v>36</v>
      </c>
      <c r="B39" s="164"/>
      <c r="C39" s="164"/>
      <c r="D39" s="165"/>
      <c r="E39" s="3"/>
      <c r="F39" s="3"/>
    </row>
    <row r="40" spans="1:7" s="4" customFormat="1">
      <c r="A40" s="6" t="s">
        <v>119</v>
      </c>
      <c r="B40" s="76">
        <v>16</v>
      </c>
      <c r="C40" s="116">
        <v>0</v>
      </c>
      <c r="D40" s="169">
        <f>C40*B40</f>
        <v>0</v>
      </c>
      <c r="E40" s="3"/>
      <c r="F40" s="3"/>
    </row>
    <row r="41" spans="1:7" s="4" customFormat="1">
      <c r="A41" s="6" t="s">
        <v>124</v>
      </c>
      <c r="B41" s="76">
        <v>1</v>
      </c>
      <c r="C41" s="116">
        <v>0</v>
      </c>
      <c r="D41" s="169">
        <f>C41*B41</f>
        <v>0</v>
      </c>
      <c r="E41" s="3"/>
      <c r="F41" s="3"/>
    </row>
    <row r="42" spans="1:7" s="4" customFormat="1" ht="14.4" thickBot="1">
      <c r="A42" s="56" t="s">
        <v>125</v>
      </c>
      <c r="B42" s="76">
        <v>125</v>
      </c>
      <c r="C42" s="116">
        <v>0</v>
      </c>
      <c r="D42" s="169">
        <f>C42*B42</f>
        <v>0</v>
      </c>
      <c r="E42" s="3"/>
      <c r="F42" s="3"/>
    </row>
    <row r="43" spans="1:7" s="4" customFormat="1" ht="14.4" thickBot="1">
      <c r="A43" s="161" t="s">
        <v>131</v>
      </c>
      <c r="B43" s="162"/>
      <c r="C43" s="32"/>
      <c r="D43" s="118">
        <f>SUM(D5:D42)</f>
        <v>0</v>
      </c>
      <c r="E43" s="3"/>
      <c r="F43" s="3"/>
    </row>
    <row r="44" spans="1:7" s="4" customFormat="1">
      <c r="A44" s="60" t="s">
        <v>132</v>
      </c>
      <c r="B44" s="77">
        <v>5</v>
      </c>
      <c r="C44" s="59"/>
      <c r="D44" s="70">
        <f>D43*5</f>
        <v>0</v>
      </c>
      <c r="E44" s="3"/>
      <c r="F44" s="3"/>
    </row>
    <row r="45" spans="1:7">
      <c r="A45" s="1" t="s">
        <v>110</v>
      </c>
      <c r="B45" s="78"/>
      <c r="C45" s="61"/>
      <c r="D45" s="62"/>
    </row>
    <row r="46" spans="1:7">
      <c r="A46" s="69"/>
    </row>
    <row r="47" spans="1:7">
      <c r="A47" s="63"/>
    </row>
    <row r="48" spans="1:7">
      <c r="A48" s="63"/>
    </row>
    <row r="49" spans="1:1">
      <c r="A49" s="63"/>
    </row>
  </sheetData>
  <sheetProtection algorithmName="SHA-512" hashValue="uXI5xVRqw1+MXhY9Tlp6/PLW9eV22i7DOtD459gh8ilgXHEHW46QwConPHr3UXBm5hpqNuLyGa6fPXrqOCgb4w==" saltValue="Bvf/ZpEaTLqlugS7quR94w==" spinCount="100000" sheet="1" objects="1" scenarios="1"/>
  <mergeCells count="8">
    <mergeCell ref="A43:B43"/>
    <mergeCell ref="A4:D4"/>
    <mergeCell ref="A12:D12"/>
    <mergeCell ref="A27:D27"/>
    <mergeCell ref="A19:D19"/>
    <mergeCell ref="A36:D36"/>
    <mergeCell ref="A33:D33"/>
    <mergeCell ref="A39:D39"/>
  </mergeCells>
  <pageMargins left="0.7" right="0.7" top="0.75" bottom="0.75" header="0.3" footer="0.3"/>
  <pageSetup paperSize="9" scale="6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6</vt:i4>
      </vt:variant>
      <vt:variant>
        <vt:lpstr>Benoemde bereiken</vt:lpstr>
      </vt:variant>
      <vt:variant>
        <vt:i4>4</vt:i4>
      </vt:variant>
    </vt:vector>
  </HeadingPairs>
  <TitlesOfParts>
    <vt:vector size="10" baseType="lpstr">
      <vt:lpstr>Invulinstructie</vt:lpstr>
      <vt:lpstr>1. Inschrijfstaat</vt:lpstr>
      <vt:lpstr>2a. Preventief onderhoud</vt:lpstr>
      <vt:lpstr>Aantallen</vt:lpstr>
      <vt:lpstr>2b. Correctief onderhoud</vt:lpstr>
      <vt:lpstr>2.c Project componenten</vt:lpstr>
      <vt:lpstr>'1. Inschrijfstaat'!Afdrukbereik</vt:lpstr>
      <vt:lpstr>'2.c Project componenten'!Afdrukbereik</vt:lpstr>
      <vt:lpstr>'2a. Preventief onderhoud'!Afdrukbereik</vt:lpstr>
      <vt:lpstr>'2b. Correctief onderhoud'!Afdrukbereik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Suzanne Wetzels</dc:creator>
  <cp:lastModifiedBy>Sebastiaan Teuben</cp:lastModifiedBy>
  <cp:lastPrinted>2017-12-28T15:55:28Z</cp:lastPrinted>
  <dcterms:created xsi:type="dcterms:W3CDTF">2016-05-27T11:42:02Z</dcterms:created>
  <dcterms:modified xsi:type="dcterms:W3CDTF">2025-01-29T16:42:07Z</dcterms:modified>
</cp:coreProperties>
</file>