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w_verhoeff_zoeterwoude_nl/Documents/Documenten/2. VERZEKERINGEN/Aanbesteding brandverzekering/"/>
    </mc:Choice>
  </mc:AlternateContent>
  <xr:revisionPtr revIDLastSave="5" documentId="8_{3A63CD19-097F-4A7F-8E8D-DE8913D06464}" xr6:coauthVersionLast="44" xr6:coauthVersionMax="44" xr10:uidLastSave="{BC5BB8B9-5A5B-420B-9CEC-75EC664BCB20}"/>
  <bookViews>
    <workbookView xWindow="-108" yWindow="-17388" windowWidth="30936" windowHeight="16896" tabRatio="500" xr2:uid="{00000000-000D-0000-FFFF-FFFF00000000}"/>
  </bookViews>
  <sheets>
    <sheet name="specificatie" sheetId="3" r:id="rId1"/>
  </sheets>
  <definedNames>
    <definedName name="_xlnm._FilterDatabase" localSheetId="0" hidden="1">specificatie!$A$1:$I$24</definedName>
    <definedName name="_xlnm.Print_Area" localSheetId="0">specificatie!$B$1:$I$27</definedName>
    <definedName name="_xlnm.Print_Titles" localSheetId="0">specificatie!$1:$3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3" i="3" l="1"/>
  <c r="I23" i="3"/>
  <c r="H14" i="3"/>
  <c r="H5" i="3"/>
  <c r="H6" i="3"/>
  <c r="H7" i="3"/>
  <c r="H8" i="3"/>
  <c r="H9" i="3"/>
  <c r="H10" i="3"/>
  <c r="H11" i="3"/>
  <c r="H12" i="3"/>
  <c r="H13" i="3"/>
  <c r="H15" i="3"/>
  <c r="H16" i="3"/>
  <c r="H17" i="3"/>
  <c r="H18" i="3"/>
  <c r="H19" i="3"/>
  <c r="H20" i="3"/>
  <c r="H21" i="3"/>
  <c r="H22" i="3"/>
  <c r="H4" i="3"/>
  <c r="H23" i="3" l="1"/>
  <c r="I24" i="3" s="1"/>
</calcChain>
</file>

<file path=xl/sharedStrings.xml><?xml version="1.0" encoding="utf-8"?>
<sst xmlns="http://schemas.openxmlformats.org/spreadsheetml/2006/main" count="340" uniqueCount="91">
  <si>
    <t>Eigendom type</t>
  </si>
  <si>
    <t>Naam</t>
  </si>
  <si>
    <t>Gebouw</t>
  </si>
  <si>
    <t>Kerktoren</t>
  </si>
  <si>
    <t>Zoeterwoude</t>
  </si>
  <si>
    <t>Bibliotheek</t>
  </si>
  <si>
    <t>Inventaris</t>
  </si>
  <si>
    <t>Woonwagen</t>
  </si>
  <si>
    <t>Douche/Toiletruimte</t>
  </si>
  <si>
    <t>Dubbel Woonhuis</t>
  </si>
  <si>
    <t>Nassaulaan 34/36</t>
  </si>
  <si>
    <t>Sportcentrum de Klaverhal</t>
  </si>
  <si>
    <t>Gemeentehuis</t>
  </si>
  <si>
    <t>Noordbuurtseweg 27</t>
  </si>
  <si>
    <t>Gemeentewerkplaats</t>
  </si>
  <si>
    <t>Noordbuurtsehof 56</t>
  </si>
  <si>
    <t>School 'Bernardus'</t>
  </si>
  <si>
    <t>Demontabele Muziektent</t>
  </si>
  <si>
    <t>Wereldwinkel</t>
  </si>
  <si>
    <t>Loods Brandspuithuisje</t>
  </si>
  <si>
    <t>Loods</t>
  </si>
  <si>
    <t>Toonzaal/Sanitaire ART.</t>
  </si>
  <si>
    <t>Kleuterschool 'Weipoort'</t>
  </si>
  <si>
    <t>Zwembad/Jongerencentrum</t>
  </si>
  <si>
    <t>Totaal verzekerd bedrag</t>
  </si>
  <si>
    <t>Adres</t>
  </si>
  <si>
    <t>Woonplaats</t>
  </si>
  <si>
    <t>2381 LG</t>
  </si>
  <si>
    <t>Zuidbuurtseweg 32</t>
  </si>
  <si>
    <t>2382 VE</t>
  </si>
  <si>
    <t>Oranjelaan 30</t>
  </si>
  <si>
    <t>Postcode</t>
  </si>
  <si>
    <t>Gebouwen</t>
  </si>
  <si>
    <t>2381 AN</t>
  </si>
  <si>
    <t xml:space="preserve">Schenkelweg 4 </t>
  </si>
  <si>
    <t>2381 EK</t>
  </si>
  <si>
    <t>Dorpsstraat 13</t>
  </si>
  <si>
    <t>2381 BZ</t>
  </si>
  <si>
    <t>2381 NW</t>
  </si>
  <si>
    <t>2381 NJ</t>
  </si>
  <si>
    <t>Weipoortseweg 92A</t>
  </si>
  <si>
    <t>2381 GR</t>
  </si>
  <si>
    <t>2381 GZ</t>
  </si>
  <si>
    <t>Molenpad 2</t>
  </si>
  <si>
    <t>2381 VG</t>
  </si>
  <si>
    <t>Kerklaan 2</t>
  </si>
  <si>
    <t>Nieuweweg 4</t>
  </si>
  <si>
    <t>Dorpsstraat 17A</t>
  </si>
  <si>
    <t>2300 XX</t>
  </si>
  <si>
    <t>2381 ET</t>
  </si>
  <si>
    <t>2381 GE</t>
  </si>
  <si>
    <t>3282 GM</t>
  </si>
  <si>
    <t>Europaweg 1E</t>
  </si>
  <si>
    <t>Hondsdrafweg 1</t>
  </si>
  <si>
    <t>rapportnr.</t>
  </si>
  <si>
    <t>Taxatie</t>
  </si>
  <si>
    <t>Gebouw/inventaris</t>
  </si>
  <si>
    <t>Voetbalkantine</t>
  </si>
  <si>
    <t>Hans Ecklplein 1</t>
  </si>
  <si>
    <t>2382 AZ</t>
  </si>
  <si>
    <t>kantine/kleedruimte vm handbalveld Sportpark Haasbroek</t>
  </si>
  <si>
    <t>Nieuweweg 10</t>
  </si>
  <si>
    <t>per 31-12-2020</t>
  </si>
  <si>
    <t>indexcijfer 150,8</t>
  </si>
  <si>
    <t>per 31-12-2021</t>
  </si>
  <si>
    <t>indexcijfer 158,3</t>
  </si>
  <si>
    <t xml:space="preserve">Zonnepanelen </t>
  </si>
  <si>
    <t>Scope keuring / NEN</t>
  </si>
  <si>
    <t>BMI aanwezig</t>
  </si>
  <si>
    <t xml:space="preserve">Scope </t>
  </si>
  <si>
    <t>Asbest aanwezig</t>
  </si>
  <si>
    <t>Leegstand</t>
  </si>
  <si>
    <t>aanwezig Ja/Nee</t>
  </si>
  <si>
    <t>zonnepanelen</t>
  </si>
  <si>
    <t>Ja/Nee</t>
  </si>
  <si>
    <t>Electrische installatie</t>
  </si>
  <si>
    <t>nee</t>
  </si>
  <si>
    <t>onbekend</t>
  </si>
  <si>
    <t>ja</t>
  </si>
  <si>
    <t>Pand staat in de verkoop</t>
  </si>
  <si>
    <t>?</t>
  </si>
  <si>
    <t>anti-kraak aanwezig, pand staat in de verkoop</t>
  </si>
  <si>
    <t>Zonnepanelen constructierekening?</t>
  </si>
  <si>
    <t>SCOPE 12?</t>
  </si>
  <si>
    <t>omvormer op onvlambare constructie?</t>
  </si>
  <si>
    <t>Monument?</t>
  </si>
  <si>
    <t>bouwaard anders dan steen/hard?</t>
  </si>
  <si>
    <t>Eigen risico school</t>
  </si>
  <si>
    <t>N.v.t.</t>
  </si>
  <si>
    <t>Nee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</si>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</sst>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_(&quot;€&quot;\ * #,##0.00_);_(&quot;€&quot;\ * \(#,##0.00\);_(&quot;€&quot;\ * &quot;-&quot;??_);_(@_)"/>
  </numFmts>
  <fonts count="13" x14ac:knownFonts="1"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name val="Calibri"/>
      <family val="2"/>
    </font>
    <font>
      <b/>
      <sz val="10"/>
      <color rgb="FF3F3F3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2"/>
      <name val="Calibri"/>
      <family val="2"/>
      <scheme val="minor"/>
    </font>
    <font>
      <sz val="10"/>
      <color rgb="FFFF0000"/>
      <name val="Arial"/>
      <family val="2"/>
    </font>
    <font>
      <b/>
      <sz val="12"/>
      <color theme="1"/>
      <name val="Calibri"/>
      <family val="2"/>
      <scheme val="minor"/>
    </font>
    <font>
      <sz val="10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3" borderId="3" applyNumberFormat="0" applyAlignment="0" applyProtection="0"/>
    <xf numFmtId="0" fontId="4" fillId="0" borderId="0"/>
    <xf numFmtId="165" fontId="4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Fill="1" applyAlignment="1">
      <alignment horizontal="left"/>
    </xf>
    <xf numFmtId="164" fontId="0" fillId="0" borderId="0" xfId="1" applyFont="1"/>
    <xf numFmtId="0" fontId="2" fillId="2" borderId="0" xfId="0" applyFont="1" applyFill="1" applyAlignment="1">
      <alignment horizontal="left"/>
    </xf>
    <xf numFmtId="164" fontId="4" fillId="0" borderId="1" xfId="1" applyFont="1" applyFill="1" applyBorder="1" applyAlignment="1">
      <alignment horizontal="left"/>
    </xf>
    <xf numFmtId="0" fontId="4" fillId="0" borderId="3" xfId="3" applyFont="1" applyFill="1" applyBorder="1" applyAlignment="1">
      <alignment horizontal="left"/>
    </xf>
    <xf numFmtId="164" fontId="4" fillId="0" borderId="7" xfId="1" applyFont="1" applyFill="1" applyBorder="1" applyAlignment="1">
      <alignment horizontal="left"/>
    </xf>
    <xf numFmtId="0" fontId="4" fillId="0" borderId="4" xfId="3" applyFont="1" applyFill="1" applyBorder="1"/>
    <xf numFmtId="0" fontId="4" fillId="0" borderId="0" xfId="0" applyFont="1" applyFill="1" applyBorder="1" applyAlignment="1"/>
    <xf numFmtId="0" fontId="7" fillId="0" borderId="0" xfId="0" applyFont="1" applyFill="1" applyAlignment="1">
      <alignment horizontal="left"/>
    </xf>
    <xf numFmtId="164" fontId="8" fillId="0" borderId="0" xfId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Fill="1"/>
    <xf numFmtId="164" fontId="7" fillId="0" borderId="0" xfId="1" applyFont="1" applyFill="1"/>
    <xf numFmtId="164" fontId="5" fillId="0" borderId="2" xfId="1" applyFont="1" applyFill="1" applyBorder="1"/>
    <xf numFmtId="164" fontId="7" fillId="0" borderId="0" xfId="1" applyFont="1" applyFill="1" applyAlignment="1">
      <alignment horizontal="left"/>
    </xf>
    <xf numFmtId="0" fontId="7" fillId="0" borderId="0" xfId="0" applyFont="1" applyAlignment="1">
      <alignment horizontal="left"/>
    </xf>
    <xf numFmtId="164" fontId="7" fillId="0" borderId="0" xfId="1" applyFont="1" applyAlignment="1">
      <alignment horizontal="left"/>
    </xf>
    <xf numFmtId="0" fontId="4" fillId="0" borderId="3" xfId="2" applyFont="1" applyFill="1" applyAlignment="1">
      <alignment horizontal="left"/>
    </xf>
    <xf numFmtId="0" fontId="4" fillId="0" borderId="5" xfId="2" applyFont="1" applyFill="1" applyBorder="1" applyAlignment="1">
      <alignment horizontal="left"/>
    </xf>
    <xf numFmtId="0" fontId="4" fillId="0" borderId="3" xfId="2" applyFont="1" applyFill="1" applyBorder="1" applyAlignment="1">
      <alignment horizontal="left"/>
    </xf>
    <xf numFmtId="0" fontId="4" fillId="0" borderId="4" xfId="2" applyFont="1" applyFill="1" applyBorder="1" applyAlignment="1">
      <alignment horizontal="left"/>
    </xf>
    <xf numFmtId="0" fontId="4" fillId="0" borderId="6" xfId="2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164" fontId="6" fillId="2" borderId="10" xfId="1" applyFont="1" applyFill="1" applyBorder="1" applyAlignment="1">
      <alignment horizontal="left"/>
    </xf>
    <xf numFmtId="164" fontId="6" fillId="2" borderId="11" xfId="1" applyFont="1" applyFill="1" applyBorder="1" applyAlignment="1">
      <alignment horizontal="left"/>
    </xf>
    <xf numFmtId="0" fontId="6" fillId="2" borderId="12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164" fontId="6" fillId="2" borderId="0" xfId="1" applyFont="1" applyFill="1" applyBorder="1" applyAlignment="1">
      <alignment horizontal="left"/>
    </xf>
    <xf numFmtId="164" fontId="6" fillId="2" borderId="13" xfId="1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6" fillId="2" borderId="15" xfId="0" applyFont="1" applyFill="1" applyBorder="1" applyAlignment="1">
      <alignment horizontal="left"/>
    </xf>
    <xf numFmtId="164" fontId="6" fillId="2" borderId="15" xfId="1" applyFont="1" applyFill="1" applyBorder="1" applyAlignment="1">
      <alignment horizontal="left"/>
    </xf>
    <xf numFmtId="164" fontId="6" fillId="2" borderId="16" xfId="1" applyFont="1" applyFill="1" applyBorder="1" applyAlignment="1">
      <alignment horizontal="left"/>
    </xf>
    <xf numFmtId="0" fontId="9" fillId="0" borderId="0" xfId="0" applyFont="1"/>
    <xf numFmtId="164" fontId="4" fillId="0" borderId="4" xfId="1" applyFont="1" applyFill="1" applyBorder="1" applyAlignment="1">
      <alignment horizontal="left"/>
    </xf>
    <xf numFmtId="164" fontId="4" fillId="0" borderId="8" xfId="1" applyFont="1" applyFill="1" applyBorder="1" applyAlignment="1">
      <alignment horizontal="left"/>
    </xf>
    <xf numFmtId="0" fontId="7" fillId="0" borderId="0" xfId="0" applyFont="1"/>
    <xf numFmtId="164" fontId="7" fillId="0" borderId="0" xfId="1" applyFont="1"/>
    <xf numFmtId="0" fontId="4" fillId="0" borderId="4" xfId="0" applyFont="1" applyBorder="1" applyAlignment="1">
      <alignment horizontal="left"/>
    </xf>
    <xf numFmtId="0" fontId="10" fillId="0" borderId="0" xfId="0" applyFont="1" applyFill="1" applyBorder="1"/>
    <xf numFmtId="0" fontId="4" fillId="0" borderId="0" xfId="0" applyFont="1"/>
    <xf numFmtId="164" fontId="4" fillId="0" borderId="4" xfId="1" applyFont="1" applyBorder="1" applyAlignment="1">
      <alignment horizontal="left"/>
    </xf>
    <xf numFmtId="0" fontId="4" fillId="0" borderId="0" xfId="0" applyFont="1" applyFill="1" applyBorder="1"/>
    <xf numFmtId="0" fontId="11" fillId="4" borderId="0" xfId="0" applyFont="1" applyFill="1" applyAlignment="1">
      <alignment horizontal="center"/>
    </xf>
    <xf numFmtId="0" fontId="11" fillId="4" borderId="0" xfId="0" applyFont="1" applyFill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7" fillId="0" borderId="0" xfId="0" applyFont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wrapText="1"/>
    </xf>
    <xf numFmtId="0" fontId="7" fillId="0" borderId="0" xfId="0" applyFont="1" applyBorder="1"/>
    <xf numFmtId="0" fontId="4" fillId="0" borderId="0" xfId="0" applyFont="1" applyAlignment="1">
      <alignment horizontal="center"/>
    </xf>
  </cellXfs>
  <cellStyles count="5">
    <cellStyle name="Euro" xfId="1" xr:uid="{00000000-0005-0000-0000-000000000000}"/>
    <cellStyle name="Euro 2" xfId="4" xr:uid="{00000000-0005-0000-0000-000001000000}"/>
    <cellStyle name="Standaard" xfId="0" builtinId="0"/>
    <cellStyle name="Standaard 2" xfId="3" xr:uid="{00000000-0005-0000-0000-000003000000}"/>
    <cellStyle name="Uitvoer" xfId="2" builtinId="2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0"/>
  <sheetViews>
    <sheetView tabSelected="1" topLeftCell="H1" zoomScaleNormal="100" workbookViewId="0">
      <selection activeCell="V27" sqref="V27"/>
    </sheetView>
  </sheetViews>
  <sheetFormatPr defaultColWidth="11" defaultRowHeight="15.75" x14ac:dyDescent="0.5"/>
  <cols>
    <col min="1" max="1" width="13.875" bestFit="1" customWidth="1"/>
    <col min="2" max="2" width="43.125" bestFit="1" customWidth="1"/>
    <col min="3" max="3" width="17.625" bestFit="1" customWidth="1"/>
    <col min="4" max="4" width="10.75" bestFit="1" customWidth="1"/>
    <col min="5" max="5" width="13" bestFit="1" customWidth="1"/>
    <col min="6" max="6" width="8.75" bestFit="1" customWidth="1"/>
    <col min="7" max="7" width="19.25" style="2" hidden="1" customWidth="1"/>
    <col min="8" max="8" width="19.25" style="2" customWidth="1"/>
    <col min="9" max="9" width="18.625" style="2" bestFit="1" customWidth="1"/>
    <col min="10" max="10" width="5.75" customWidth="1"/>
    <col min="11" max="11" width="15.25" style="47" bestFit="1" customWidth="1"/>
    <col min="12" max="12" width="20.625" style="47" bestFit="1" customWidth="1"/>
    <col min="13" max="13" width="12.625" style="47" bestFit="1" customWidth="1"/>
    <col min="14" max="14" width="19.125" style="47" bestFit="1" customWidth="1"/>
    <col min="15" max="15" width="15" style="47" bestFit="1" customWidth="1"/>
    <col min="16" max="16" width="11" style="47"/>
    <col min="17" max="17" width="39" bestFit="1" customWidth="1"/>
  </cols>
  <sheetData>
    <row r="1" spans="1:23" ht="53.25" x14ac:dyDescent="0.5">
      <c r="A1" s="3" t="s">
        <v>0</v>
      </c>
      <c r="B1" s="23" t="s">
        <v>1</v>
      </c>
      <c r="C1" s="24" t="s">
        <v>25</v>
      </c>
      <c r="D1" s="24" t="s">
        <v>31</v>
      </c>
      <c r="E1" s="24" t="s">
        <v>26</v>
      </c>
      <c r="F1" s="24" t="s">
        <v>55</v>
      </c>
      <c r="G1" s="25" t="s">
        <v>32</v>
      </c>
      <c r="H1" s="25" t="s">
        <v>32</v>
      </c>
      <c r="I1" s="26" t="s">
        <v>6</v>
      </c>
      <c r="K1" s="45" t="s">
        <v>66</v>
      </c>
      <c r="L1" s="45" t="s">
        <v>67</v>
      </c>
      <c r="M1" s="45" t="s">
        <v>68</v>
      </c>
      <c r="N1" s="45" t="s">
        <v>69</v>
      </c>
      <c r="O1" s="45" t="s">
        <v>70</v>
      </c>
      <c r="P1" s="45" t="s">
        <v>71</v>
      </c>
      <c r="Q1" s="46"/>
      <c r="R1" s="51" t="s">
        <v>82</v>
      </c>
      <c r="S1" s="51" t="s">
        <v>83</v>
      </c>
      <c r="T1" s="51" t="s">
        <v>84</v>
      </c>
      <c r="U1" s="51" t="s">
        <v>85</v>
      </c>
      <c r="V1" s="51" t="s">
        <v>86</v>
      </c>
      <c r="W1" s="51" t="s">
        <v>87</v>
      </c>
    </row>
    <row r="2" spans="1:23" x14ac:dyDescent="0.5">
      <c r="A2" s="3"/>
      <c r="B2" s="27"/>
      <c r="C2" s="28"/>
      <c r="D2" s="28"/>
      <c r="E2" s="28"/>
      <c r="F2" s="28" t="s">
        <v>54</v>
      </c>
      <c r="G2" s="29" t="s">
        <v>62</v>
      </c>
      <c r="H2" s="29" t="s">
        <v>64</v>
      </c>
      <c r="I2" s="30"/>
      <c r="K2" s="45" t="s">
        <v>72</v>
      </c>
      <c r="L2" s="45" t="s">
        <v>73</v>
      </c>
      <c r="M2" s="45" t="s">
        <v>74</v>
      </c>
      <c r="N2" s="45" t="s">
        <v>75</v>
      </c>
      <c r="O2" s="45"/>
      <c r="P2" s="45"/>
      <c r="Q2" s="46"/>
      <c r="R2" s="52"/>
      <c r="S2" s="52"/>
      <c r="T2" s="52"/>
      <c r="U2" s="52"/>
      <c r="V2" s="52"/>
      <c r="W2" s="52"/>
    </row>
    <row r="3" spans="1:23" ht="16.149999999999999" thickBot="1" x14ac:dyDescent="0.55000000000000004">
      <c r="A3" s="3"/>
      <c r="B3" s="31"/>
      <c r="C3" s="32"/>
      <c r="D3" s="32"/>
      <c r="E3" s="32"/>
      <c r="F3" s="32"/>
      <c r="G3" s="33" t="s">
        <v>63</v>
      </c>
      <c r="H3" s="33" t="s">
        <v>65</v>
      </c>
      <c r="I3" s="34"/>
      <c r="K3" s="45"/>
      <c r="L3" s="45"/>
      <c r="M3" s="45"/>
      <c r="N3" s="45"/>
      <c r="O3" s="45"/>
      <c r="P3" s="45"/>
      <c r="Q3" s="46"/>
      <c r="R3" s="53"/>
      <c r="S3" s="53"/>
      <c r="T3" s="53"/>
      <c r="U3" s="53"/>
      <c r="V3" s="53"/>
      <c r="W3" s="53"/>
    </row>
    <row r="4" spans="1:23" x14ac:dyDescent="0.5">
      <c r="A4" s="18" t="s">
        <v>2</v>
      </c>
      <c r="B4" s="18" t="s">
        <v>18</v>
      </c>
      <c r="C4" s="18" t="s">
        <v>36</v>
      </c>
      <c r="D4" s="18" t="s">
        <v>35</v>
      </c>
      <c r="E4" s="19" t="s">
        <v>4</v>
      </c>
      <c r="F4" s="7"/>
      <c r="G4" s="6">
        <v>119185</v>
      </c>
      <c r="H4" s="6">
        <f>ROUND(G4/150.8*158.3,0)</f>
        <v>125113</v>
      </c>
      <c r="I4" s="4"/>
      <c r="K4" s="47" t="s">
        <v>76</v>
      </c>
      <c r="M4" s="47" t="s">
        <v>76</v>
      </c>
      <c r="N4" s="47" t="s">
        <v>76</v>
      </c>
      <c r="O4" s="47" t="s">
        <v>77</v>
      </c>
      <c r="P4" s="47" t="s">
        <v>76</v>
      </c>
      <c r="R4" s="52" t="s">
        <v>88</v>
      </c>
      <c r="S4" s="52" t="s">
        <v>88</v>
      </c>
      <c r="T4" s="52" t="s">
        <v>88</v>
      </c>
      <c r="U4" s="52" t="s">
        <v>89</v>
      </c>
      <c r="V4" s="52" t="s">
        <v>89</v>
      </c>
      <c r="W4" s="52" t="s">
        <v>88</v>
      </c>
    </row>
    <row r="5" spans="1:23" x14ac:dyDescent="0.5">
      <c r="A5" s="18" t="s">
        <v>2</v>
      </c>
      <c r="B5" s="18" t="s">
        <v>3</v>
      </c>
      <c r="C5" s="18" t="s">
        <v>47</v>
      </c>
      <c r="D5" s="18" t="s">
        <v>35</v>
      </c>
      <c r="E5" s="19" t="s">
        <v>4</v>
      </c>
      <c r="F5" s="7"/>
      <c r="G5" s="6">
        <v>2113960</v>
      </c>
      <c r="H5" s="6">
        <f t="shared" ref="H5:H22" si="0">ROUND(G5/150.8*158.3,0)</f>
        <v>2219097</v>
      </c>
      <c r="I5" s="4"/>
      <c r="K5" s="47" t="s">
        <v>76</v>
      </c>
      <c r="M5" s="47" t="s">
        <v>76</v>
      </c>
      <c r="N5" s="47" t="s">
        <v>76</v>
      </c>
      <c r="O5" s="47" t="s">
        <v>77</v>
      </c>
      <c r="P5" s="47" t="s">
        <v>76</v>
      </c>
      <c r="R5" s="52" t="s">
        <v>88</v>
      </c>
      <c r="S5" s="52" t="s">
        <v>88</v>
      </c>
      <c r="T5" s="52" t="s">
        <v>88</v>
      </c>
      <c r="U5" s="52" t="s">
        <v>90</v>
      </c>
      <c r="V5" s="52" t="s">
        <v>89</v>
      </c>
      <c r="W5" s="52" t="s">
        <v>88</v>
      </c>
    </row>
    <row r="6" spans="1:23" x14ac:dyDescent="0.5">
      <c r="A6" s="18" t="s">
        <v>2</v>
      </c>
      <c r="B6" s="18" t="s">
        <v>20</v>
      </c>
      <c r="C6" s="18" t="s">
        <v>52</v>
      </c>
      <c r="D6" s="18" t="s">
        <v>41</v>
      </c>
      <c r="E6" s="19" t="s">
        <v>4</v>
      </c>
      <c r="F6" s="7"/>
      <c r="G6" s="6">
        <v>175641</v>
      </c>
      <c r="H6" s="6">
        <f t="shared" si="0"/>
        <v>184376</v>
      </c>
      <c r="I6" s="4"/>
      <c r="K6" s="47" t="s">
        <v>76</v>
      </c>
      <c r="M6" s="47" t="s">
        <v>76</v>
      </c>
      <c r="N6" s="47" t="s">
        <v>76</v>
      </c>
      <c r="O6" s="47" t="s">
        <v>77</v>
      </c>
      <c r="P6" s="47" t="s">
        <v>76</v>
      </c>
      <c r="R6" s="52" t="s">
        <v>88</v>
      </c>
      <c r="S6" s="52" t="s">
        <v>88</v>
      </c>
      <c r="T6" s="52" t="s">
        <v>88</v>
      </c>
      <c r="U6" s="52" t="s">
        <v>89</v>
      </c>
      <c r="V6" s="52" t="s">
        <v>89</v>
      </c>
      <c r="W6" s="52" t="s">
        <v>88</v>
      </c>
    </row>
    <row r="7" spans="1:23" x14ac:dyDescent="0.5">
      <c r="A7" s="18" t="s">
        <v>2</v>
      </c>
      <c r="B7" s="18" t="s">
        <v>57</v>
      </c>
      <c r="C7" s="18" t="s">
        <v>58</v>
      </c>
      <c r="D7" s="18" t="s">
        <v>59</v>
      </c>
      <c r="E7" s="18" t="s">
        <v>4</v>
      </c>
      <c r="F7" s="18"/>
      <c r="G7" s="6">
        <v>1846585</v>
      </c>
      <c r="H7" s="6">
        <f t="shared" si="0"/>
        <v>1938424</v>
      </c>
      <c r="I7" s="4">
        <v>206600</v>
      </c>
      <c r="J7" s="41"/>
      <c r="K7" s="48" t="s">
        <v>76</v>
      </c>
      <c r="M7" s="47" t="s">
        <v>78</v>
      </c>
      <c r="N7" s="47" t="s">
        <v>76</v>
      </c>
      <c r="O7" s="47" t="s">
        <v>76</v>
      </c>
      <c r="P7" s="47" t="s">
        <v>76</v>
      </c>
      <c r="R7" s="52" t="s">
        <v>88</v>
      </c>
      <c r="S7" s="52" t="s">
        <v>88</v>
      </c>
      <c r="T7" s="52" t="s">
        <v>88</v>
      </c>
      <c r="U7" s="52" t="s">
        <v>89</v>
      </c>
      <c r="V7" s="52" t="s">
        <v>89</v>
      </c>
      <c r="W7" s="52" t="s">
        <v>88</v>
      </c>
    </row>
    <row r="8" spans="1:23" x14ac:dyDescent="0.5">
      <c r="A8" s="18" t="s">
        <v>2</v>
      </c>
      <c r="B8" s="18" t="s">
        <v>11</v>
      </c>
      <c r="C8" s="18" t="s">
        <v>53</v>
      </c>
      <c r="D8" s="18" t="s">
        <v>37</v>
      </c>
      <c r="E8" s="19" t="s">
        <v>4</v>
      </c>
      <c r="F8" s="7"/>
      <c r="G8" s="6">
        <v>4002097</v>
      </c>
      <c r="H8" s="6">
        <f t="shared" si="0"/>
        <v>4201140</v>
      </c>
      <c r="I8" s="4"/>
      <c r="K8" s="47" t="s">
        <v>76</v>
      </c>
      <c r="M8" s="47" t="s">
        <v>78</v>
      </c>
      <c r="N8" s="47" t="s">
        <v>76</v>
      </c>
      <c r="O8" s="47" t="s">
        <v>77</v>
      </c>
      <c r="P8" s="47" t="s">
        <v>76</v>
      </c>
      <c r="R8" s="52" t="s">
        <v>88</v>
      </c>
      <c r="S8" s="52" t="s">
        <v>88</v>
      </c>
      <c r="T8" s="52" t="s">
        <v>88</v>
      </c>
      <c r="U8" s="52" t="s">
        <v>89</v>
      </c>
      <c r="V8" s="52" t="s">
        <v>89</v>
      </c>
      <c r="W8" s="52" t="s">
        <v>88</v>
      </c>
    </row>
    <row r="9" spans="1:23" x14ac:dyDescent="0.5">
      <c r="A9" s="20" t="s">
        <v>2</v>
      </c>
      <c r="B9" s="20" t="s">
        <v>21</v>
      </c>
      <c r="C9" s="20" t="s">
        <v>45</v>
      </c>
      <c r="D9" s="20" t="s">
        <v>44</v>
      </c>
      <c r="E9" s="19" t="s">
        <v>4</v>
      </c>
      <c r="F9" s="7"/>
      <c r="G9" s="6">
        <v>138003</v>
      </c>
      <c r="H9" s="6">
        <f t="shared" si="0"/>
        <v>144867</v>
      </c>
      <c r="I9" s="4"/>
      <c r="K9" s="47" t="s">
        <v>76</v>
      </c>
      <c r="M9" s="47" t="s">
        <v>76</v>
      </c>
      <c r="N9" s="47" t="s">
        <v>76</v>
      </c>
      <c r="O9" s="47" t="s">
        <v>77</v>
      </c>
      <c r="P9" s="47" t="s">
        <v>78</v>
      </c>
      <c r="Q9" s="47" t="s">
        <v>79</v>
      </c>
      <c r="R9" s="52" t="s">
        <v>88</v>
      </c>
      <c r="S9" s="52" t="s">
        <v>88</v>
      </c>
      <c r="T9" s="52" t="s">
        <v>88</v>
      </c>
      <c r="U9" s="52" t="s">
        <v>89</v>
      </c>
      <c r="V9" s="52" t="s">
        <v>89</v>
      </c>
      <c r="W9" s="52" t="s">
        <v>88</v>
      </c>
    </row>
    <row r="10" spans="1:23" x14ac:dyDescent="0.5">
      <c r="A10" s="18" t="s">
        <v>2</v>
      </c>
      <c r="B10" s="18" t="s">
        <v>7</v>
      </c>
      <c r="C10" s="18" t="s">
        <v>43</v>
      </c>
      <c r="D10" s="18" t="s">
        <v>42</v>
      </c>
      <c r="E10" s="19" t="s">
        <v>4</v>
      </c>
      <c r="F10" s="7"/>
      <c r="G10" s="6">
        <v>56454</v>
      </c>
      <c r="H10" s="6">
        <f t="shared" si="0"/>
        <v>59262</v>
      </c>
      <c r="I10" s="4"/>
      <c r="K10" s="47" t="s">
        <v>76</v>
      </c>
      <c r="M10" s="47" t="s">
        <v>76</v>
      </c>
      <c r="N10" s="47" t="s">
        <v>76</v>
      </c>
      <c r="O10" s="47" t="s">
        <v>77</v>
      </c>
      <c r="P10" s="47" t="s">
        <v>76</v>
      </c>
      <c r="R10" s="52" t="s">
        <v>88</v>
      </c>
      <c r="S10" s="52" t="s">
        <v>88</v>
      </c>
      <c r="T10" s="52" t="s">
        <v>88</v>
      </c>
      <c r="U10" s="52" t="s">
        <v>89</v>
      </c>
      <c r="V10" s="52" t="s">
        <v>89</v>
      </c>
      <c r="W10" s="52" t="s">
        <v>88</v>
      </c>
    </row>
    <row r="11" spans="1:23" x14ac:dyDescent="0.5">
      <c r="A11" s="18" t="s">
        <v>2</v>
      </c>
      <c r="B11" s="18" t="s">
        <v>8</v>
      </c>
      <c r="C11" s="18" t="s">
        <v>43</v>
      </c>
      <c r="D11" s="18" t="s">
        <v>42</v>
      </c>
      <c r="E11" s="19" t="s">
        <v>4</v>
      </c>
      <c r="F11" s="7"/>
      <c r="G11" s="6">
        <v>151802</v>
      </c>
      <c r="H11" s="6">
        <f t="shared" si="0"/>
        <v>159352</v>
      </c>
      <c r="I11" s="4"/>
      <c r="K11" s="47" t="s">
        <v>76</v>
      </c>
      <c r="M11" s="47" t="s">
        <v>76</v>
      </c>
      <c r="N11" s="47" t="s">
        <v>76</v>
      </c>
      <c r="O11" s="47" t="s">
        <v>77</v>
      </c>
      <c r="P11" s="47" t="s">
        <v>76</v>
      </c>
      <c r="R11" s="52" t="s">
        <v>88</v>
      </c>
      <c r="S11" s="52" t="s">
        <v>88</v>
      </c>
      <c r="T11" s="52" t="s">
        <v>88</v>
      </c>
      <c r="U11" s="52" t="s">
        <v>89</v>
      </c>
      <c r="V11" s="52" t="s">
        <v>89</v>
      </c>
      <c r="W11" s="52" t="s">
        <v>88</v>
      </c>
    </row>
    <row r="12" spans="1:23" x14ac:dyDescent="0.5">
      <c r="A12" s="18" t="s">
        <v>2</v>
      </c>
      <c r="B12" s="18" t="s">
        <v>9</v>
      </c>
      <c r="C12" s="18" t="s">
        <v>10</v>
      </c>
      <c r="D12" s="18" t="s">
        <v>51</v>
      </c>
      <c r="E12" s="19" t="s">
        <v>4</v>
      </c>
      <c r="F12" s="7"/>
      <c r="G12" s="6">
        <v>319917</v>
      </c>
      <c r="H12" s="6">
        <f t="shared" si="0"/>
        <v>335828</v>
      </c>
      <c r="I12" s="4"/>
      <c r="K12" s="47" t="s">
        <v>76</v>
      </c>
      <c r="M12" s="47" t="s">
        <v>76</v>
      </c>
      <c r="N12" s="47" t="s">
        <v>76</v>
      </c>
      <c r="O12" s="47" t="s">
        <v>77</v>
      </c>
      <c r="P12" s="47" t="s">
        <v>76</v>
      </c>
      <c r="R12" s="52" t="s">
        <v>88</v>
      </c>
      <c r="S12" s="52" t="s">
        <v>88</v>
      </c>
      <c r="T12" s="52" t="s">
        <v>88</v>
      </c>
      <c r="U12" s="52" t="s">
        <v>89</v>
      </c>
      <c r="V12" s="52" t="s">
        <v>89</v>
      </c>
      <c r="W12" s="52" t="s">
        <v>88</v>
      </c>
    </row>
    <row r="13" spans="1:23" x14ac:dyDescent="0.5">
      <c r="A13" s="18" t="s">
        <v>56</v>
      </c>
      <c r="B13" s="18" t="s">
        <v>23</v>
      </c>
      <c r="C13" s="18" t="s">
        <v>46</v>
      </c>
      <c r="D13" s="18" t="s">
        <v>38</v>
      </c>
      <c r="E13" s="19" t="s">
        <v>4</v>
      </c>
      <c r="F13" s="7"/>
      <c r="G13" s="6">
        <v>2546787</v>
      </c>
      <c r="H13" s="6">
        <f t="shared" si="0"/>
        <v>2673451</v>
      </c>
      <c r="I13" s="4">
        <v>45000</v>
      </c>
      <c r="K13" s="47" t="s">
        <v>76</v>
      </c>
      <c r="M13" s="47" t="s">
        <v>76</v>
      </c>
      <c r="N13" s="47" t="s">
        <v>76</v>
      </c>
      <c r="O13" s="47" t="s">
        <v>77</v>
      </c>
      <c r="P13" s="47" t="s">
        <v>76</v>
      </c>
      <c r="R13" s="52" t="s">
        <v>88</v>
      </c>
      <c r="S13" s="52" t="s">
        <v>88</v>
      </c>
      <c r="T13" s="52" t="s">
        <v>88</v>
      </c>
      <c r="U13" s="52" t="s">
        <v>89</v>
      </c>
      <c r="V13" s="52" t="s">
        <v>89</v>
      </c>
      <c r="W13" s="52" t="s">
        <v>88</v>
      </c>
    </row>
    <row r="14" spans="1:23" s="42" customFormat="1" ht="12.75" x14ac:dyDescent="0.35">
      <c r="A14" s="40" t="s">
        <v>2</v>
      </c>
      <c r="B14" s="40" t="s">
        <v>60</v>
      </c>
      <c r="C14" s="40" t="s">
        <v>61</v>
      </c>
      <c r="D14" s="40" t="s">
        <v>38</v>
      </c>
      <c r="E14" s="40" t="s">
        <v>4</v>
      </c>
      <c r="F14" s="40"/>
      <c r="G14" s="36">
        <v>100000</v>
      </c>
      <c r="H14" s="6">
        <f>ROUND(G14/151.1*158.3,0)</f>
        <v>104765</v>
      </c>
      <c r="I14" s="43"/>
      <c r="J14" s="44"/>
      <c r="K14" s="57" t="s">
        <v>76</v>
      </c>
      <c r="L14" s="57" t="s">
        <v>76</v>
      </c>
      <c r="M14" s="57" t="s">
        <v>76</v>
      </c>
      <c r="N14" s="57" t="s">
        <v>76</v>
      </c>
      <c r="O14" s="57" t="s">
        <v>77</v>
      </c>
      <c r="P14" s="57" t="s">
        <v>78</v>
      </c>
      <c r="Q14" s="49"/>
      <c r="R14" s="52" t="s">
        <v>88</v>
      </c>
      <c r="S14" s="52" t="s">
        <v>88</v>
      </c>
      <c r="T14" s="52" t="s">
        <v>88</v>
      </c>
      <c r="U14" s="52" t="s">
        <v>89</v>
      </c>
      <c r="V14" s="52" t="s">
        <v>89</v>
      </c>
      <c r="W14" s="52" t="s">
        <v>88</v>
      </c>
    </row>
    <row r="15" spans="1:23" x14ac:dyDescent="0.5">
      <c r="A15" s="18" t="s">
        <v>2</v>
      </c>
      <c r="B15" s="18" t="s">
        <v>14</v>
      </c>
      <c r="C15" s="20" t="s">
        <v>15</v>
      </c>
      <c r="D15" s="20" t="s">
        <v>50</v>
      </c>
      <c r="E15" s="19" t="s">
        <v>4</v>
      </c>
      <c r="F15" s="7"/>
      <c r="G15" s="6">
        <v>100365</v>
      </c>
      <c r="H15" s="6">
        <f t="shared" si="0"/>
        <v>105357</v>
      </c>
      <c r="I15" s="4"/>
      <c r="K15" s="47" t="s">
        <v>76</v>
      </c>
      <c r="M15" s="47" t="s">
        <v>76</v>
      </c>
      <c r="N15" s="47" t="s">
        <v>76</v>
      </c>
      <c r="O15" s="47" t="s">
        <v>77</v>
      </c>
      <c r="P15" s="47" t="s">
        <v>76</v>
      </c>
      <c r="R15" s="52" t="s">
        <v>88</v>
      </c>
      <c r="S15" s="52" t="s">
        <v>88</v>
      </c>
      <c r="T15" s="52" t="s">
        <v>88</v>
      </c>
      <c r="U15" s="52" t="s">
        <v>89</v>
      </c>
      <c r="V15" s="52" t="s">
        <v>89</v>
      </c>
      <c r="W15" s="52" t="s">
        <v>88</v>
      </c>
    </row>
    <row r="16" spans="1:23" x14ac:dyDescent="0.5">
      <c r="A16" s="18" t="s">
        <v>56</v>
      </c>
      <c r="B16" s="18" t="s">
        <v>14</v>
      </c>
      <c r="C16" s="20" t="s">
        <v>15</v>
      </c>
      <c r="D16" s="20" t="s">
        <v>50</v>
      </c>
      <c r="E16" s="19" t="s">
        <v>4</v>
      </c>
      <c r="F16" s="7"/>
      <c r="G16" s="6">
        <v>1129119</v>
      </c>
      <c r="H16" s="6">
        <f t="shared" si="0"/>
        <v>1185275</v>
      </c>
      <c r="I16" s="4">
        <v>425000</v>
      </c>
      <c r="K16" s="47" t="s">
        <v>78</v>
      </c>
      <c r="L16" s="47" t="s">
        <v>76</v>
      </c>
      <c r="M16" s="47" t="s">
        <v>76</v>
      </c>
      <c r="N16" s="47" t="s">
        <v>76</v>
      </c>
      <c r="O16" s="47" t="s">
        <v>77</v>
      </c>
      <c r="P16" s="47" t="s">
        <v>76</v>
      </c>
      <c r="R16" s="52" t="s">
        <v>89</v>
      </c>
      <c r="S16" s="52" t="s">
        <v>89</v>
      </c>
      <c r="T16" s="52" t="s">
        <v>89</v>
      </c>
      <c r="U16" s="52" t="s">
        <v>89</v>
      </c>
      <c r="V16" s="52" t="s">
        <v>89</v>
      </c>
      <c r="W16" s="52" t="s">
        <v>88</v>
      </c>
    </row>
    <row r="17" spans="1:23" x14ac:dyDescent="0.5">
      <c r="A17" s="18" t="s">
        <v>2</v>
      </c>
      <c r="B17" s="18" t="s">
        <v>17</v>
      </c>
      <c r="C17" s="18" t="s">
        <v>13</v>
      </c>
      <c r="D17" s="18" t="s">
        <v>48</v>
      </c>
      <c r="E17" s="19" t="s">
        <v>4</v>
      </c>
      <c r="F17" s="7"/>
      <c r="G17" s="6">
        <v>37637</v>
      </c>
      <c r="H17" s="6">
        <f t="shared" si="0"/>
        <v>39509</v>
      </c>
      <c r="I17" s="4"/>
      <c r="K17" s="47" t="s">
        <v>76</v>
      </c>
      <c r="M17" s="47" t="s">
        <v>76</v>
      </c>
      <c r="N17" s="47" t="s">
        <v>76</v>
      </c>
      <c r="O17" s="47" t="s">
        <v>77</v>
      </c>
      <c r="P17" s="47" t="s">
        <v>76</v>
      </c>
      <c r="R17" s="52" t="s">
        <v>88</v>
      </c>
      <c r="S17" s="52" t="s">
        <v>88</v>
      </c>
      <c r="T17" s="52" t="s">
        <v>88</v>
      </c>
      <c r="U17" s="52" t="s">
        <v>89</v>
      </c>
      <c r="V17" s="52" t="s">
        <v>89</v>
      </c>
      <c r="W17" s="52" t="s">
        <v>88</v>
      </c>
    </row>
    <row r="18" spans="1:23" x14ac:dyDescent="0.5">
      <c r="A18" s="18" t="s">
        <v>56</v>
      </c>
      <c r="B18" s="18" t="s">
        <v>12</v>
      </c>
      <c r="C18" s="20" t="s">
        <v>13</v>
      </c>
      <c r="D18" s="5" t="s">
        <v>49</v>
      </c>
      <c r="E18" s="19" t="s">
        <v>4</v>
      </c>
      <c r="F18" s="7"/>
      <c r="G18" s="6">
        <v>4679568</v>
      </c>
      <c r="H18" s="6">
        <f t="shared" si="0"/>
        <v>4912305</v>
      </c>
      <c r="I18" s="4">
        <v>1140000</v>
      </c>
      <c r="K18" s="47" t="s">
        <v>78</v>
      </c>
      <c r="L18" s="47" t="s">
        <v>76</v>
      </c>
      <c r="M18" s="47" t="s">
        <v>78</v>
      </c>
      <c r="N18" s="47" t="s">
        <v>76</v>
      </c>
      <c r="O18" s="47" t="s">
        <v>77</v>
      </c>
      <c r="P18" s="47" t="s">
        <v>76</v>
      </c>
      <c r="R18" s="52" t="s">
        <v>89</v>
      </c>
      <c r="S18" s="52" t="s">
        <v>89</v>
      </c>
      <c r="T18" s="52" t="s">
        <v>89</v>
      </c>
      <c r="U18" s="52" t="s">
        <v>89</v>
      </c>
      <c r="V18" s="52" t="s">
        <v>89</v>
      </c>
      <c r="W18" s="52" t="s">
        <v>88</v>
      </c>
    </row>
    <row r="19" spans="1:23" x14ac:dyDescent="0.5">
      <c r="A19" s="18" t="s">
        <v>56</v>
      </c>
      <c r="B19" s="18" t="s">
        <v>16</v>
      </c>
      <c r="C19" s="19" t="s">
        <v>30</v>
      </c>
      <c r="D19" s="21" t="s">
        <v>29</v>
      </c>
      <c r="E19" s="22" t="s">
        <v>4</v>
      </c>
      <c r="F19" s="7"/>
      <c r="G19" s="6">
        <v>2992163</v>
      </c>
      <c r="H19" s="6">
        <f t="shared" si="0"/>
        <v>3140977</v>
      </c>
      <c r="I19" s="4">
        <v>425000</v>
      </c>
      <c r="K19" s="47" t="s">
        <v>76</v>
      </c>
      <c r="M19" s="47" t="s">
        <v>80</v>
      </c>
      <c r="N19" s="47" t="s">
        <v>76</v>
      </c>
      <c r="O19" s="47" t="s">
        <v>77</v>
      </c>
      <c r="P19" s="47" t="s">
        <v>76</v>
      </c>
      <c r="R19" s="52" t="s">
        <v>88</v>
      </c>
      <c r="S19" s="52" t="s">
        <v>88</v>
      </c>
      <c r="T19" s="52" t="s">
        <v>88</v>
      </c>
      <c r="U19" s="52" t="s">
        <v>89</v>
      </c>
      <c r="V19" s="52" t="s">
        <v>89</v>
      </c>
      <c r="W19" s="52" t="s">
        <v>88</v>
      </c>
    </row>
    <row r="20" spans="1:23" x14ac:dyDescent="0.5">
      <c r="A20" s="18" t="s">
        <v>56</v>
      </c>
      <c r="B20" s="18" t="s">
        <v>5</v>
      </c>
      <c r="C20" s="19" t="s">
        <v>34</v>
      </c>
      <c r="D20" s="21" t="s">
        <v>33</v>
      </c>
      <c r="E20" s="22" t="s">
        <v>4</v>
      </c>
      <c r="F20" s="7"/>
      <c r="G20" s="6">
        <v>1461581</v>
      </c>
      <c r="H20" s="6">
        <f t="shared" si="0"/>
        <v>1534272</v>
      </c>
      <c r="I20" s="4">
        <v>110000</v>
      </c>
      <c r="K20" s="47" t="s">
        <v>76</v>
      </c>
      <c r="M20" s="47" t="s">
        <v>76</v>
      </c>
      <c r="N20" s="47" t="s">
        <v>76</v>
      </c>
      <c r="O20" s="47" t="s">
        <v>77</v>
      </c>
      <c r="P20" s="47" t="s">
        <v>78</v>
      </c>
      <c r="Q20" s="47" t="s">
        <v>81</v>
      </c>
      <c r="R20" s="52" t="s">
        <v>88</v>
      </c>
      <c r="S20" s="52" t="s">
        <v>88</v>
      </c>
      <c r="T20" s="52" t="s">
        <v>88</v>
      </c>
      <c r="U20" s="52" t="s">
        <v>89</v>
      </c>
      <c r="V20" s="52" t="s">
        <v>89</v>
      </c>
      <c r="W20" s="52" t="s">
        <v>88</v>
      </c>
    </row>
    <row r="21" spans="1:23" s="35" customFormat="1" x14ac:dyDescent="0.5">
      <c r="A21" s="19" t="s">
        <v>2</v>
      </c>
      <c r="B21" s="21" t="s">
        <v>22</v>
      </c>
      <c r="C21" s="21" t="s">
        <v>40</v>
      </c>
      <c r="D21" s="21" t="s">
        <v>39</v>
      </c>
      <c r="E21" s="21" t="s">
        <v>4</v>
      </c>
      <c r="F21" s="7"/>
      <c r="G21" s="6">
        <v>213277</v>
      </c>
      <c r="H21" s="6">
        <f t="shared" si="0"/>
        <v>223884</v>
      </c>
      <c r="I21" s="36"/>
      <c r="K21" s="48" t="s">
        <v>76</v>
      </c>
      <c r="L21" s="48"/>
      <c r="M21" s="48" t="s">
        <v>76</v>
      </c>
      <c r="N21" s="47" t="s">
        <v>76</v>
      </c>
      <c r="O21" s="47" t="s">
        <v>77</v>
      </c>
      <c r="P21" s="47" t="s">
        <v>76</v>
      </c>
      <c r="R21" s="52" t="s">
        <v>88</v>
      </c>
      <c r="S21" s="52" t="s">
        <v>88</v>
      </c>
      <c r="T21" s="52" t="s">
        <v>88</v>
      </c>
      <c r="U21" s="52" t="s">
        <v>89</v>
      </c>
      <c r="V21" s="52" t="s">
        <v>89</v>
      </c>
      <c r="W21" s="52" t="s">
        <v>88</v>
      </c>
    </row>
    <row r="22" spans="1:23" s="35" customFormat="1" x14ac:dyDescent="0.5">
      <c r="A22" s="18" t="s">
        <v>2</v>
      </c>
      <c r="B22" s="18" t="s">
        <v>19</v>
      </c>
      <c r="C22" s="19" t="s">
        <v>28</v>
      </c>
      <c r="D22" s="21" t="s">
        <v>27</v>
      </c>
      <c r="E22" s="22" t="s">
        <v>4</v>
      </c>
      <c r="F22" s="7"/>
      <c r="G22" s="6">
        <v>28229</v>
      </c>
      <c r="H22" s="6">
        <f t="shared" si="0"/>
        <v>29633</v>
      </c>
      <c r="I22" s="37"/>
      <c r="K22" s="48" t="s">
        <v>76</v>
      </c>
      <c r="L22" s="48"/>
      <c r="M22" s="48" t="s">
        <v>76</v>
      </c>
      <c r="N22" s="48" t="s">
        <v>76</v>
      </c>
      <c r="O22" s="47" t="s">
        <v>77</v>
      </c>
      <c r="P22" s="48" t="s">
        <v>78</v>
      </c>
      <c r="R22" s="52" t="s">
        <v>88</v>
      </c>
      <c r="S22" s="52" t="s">
        <v>88</v>
      </c>
      <c r="T22" s="52" t="s">
        <v>88</v>
      </c>
      <c r="U22" s="52" t="s">
        <v>89</v>
      </c>
      <c r="V22" s="52" t="s">
        <v>89</v>
      </c>
      <c r="W22" s="52" t="s">
        <v>88</v>
      </c>
    </row>
    <row r="23" spans="1:23" x14ac:dyDescent="0.5">
      <c r="A23" s="1"/>
      <c r="B23" s="9"/>
      <c r="C23" s="9"/>
      <c r="D23" s="9"/>
      <c r="E23" s="9"/>
      <c r="F23" s="9"/>
      <c r="G23" s="10">
        <f>SUM(G4:G22)</f>
        <v>22212370</v>
      </c>
      <c r="H23" s="10">
        <f>SUM(H4:H22)</f>
        <v>23316887</v>
      </c>
      <c r="I23" s="10">
        <f>SUM(I4:I22)</f>
        <v>2351600</v>
      </c>
      <c r="R23" s="52"/>
      <c r="S23" s="52"/>
      <c r="T23" s="52"/>
      <c r="U23" s="52"/>
      <c r="V23" s="52"/>
      <c r="W23" s="52"/>
    </row>
    <row r="24" spans="1:23" ht="16.149999999999999" thickBot="1" x14ac:dyDescent="0.55000000000000004">
      <c r="B24" s="11" t="s">
        <v>24</v>
      </c>
      <c r="C24" s="12"/>
      <c r="D24" s="12"/>
      <c r="E24" s="12"/>
      <c r="F24" s="12"/>
      <c r="G24" s="13"/>
      <c r="H24" s="13"/>
      <c r="I24" s="14">
        <f>H23+I23</f>
        <v>25668487</v>
      </c>
      <c r="Q24" s="54"/>
      <c r="R24" s="55"/>
      <c r="S24" s="55"/>
      <c r="T24" s="55"/>
      <c r="U24" s="55"/>
      <c r="V24" s="55"/>
      <c r="W24" s="55"/>
    </row>
    <row r="25" spans="1:23" ht="16.149999999999999" thickTop="1" x14ac:dyDescent="0.5">
      <c r="A25" s="1"/>
      <c r="B25" s="9"/>
      <c r="C25" s="9"/>
      <c r="D25" s="9"/>
      <c r="E25" s="9"/>
      <c r="F25" s="9"/>
      <c r="G25" s="15"/>
      <c r="H25" s="15"/>
      <c r="I25" s="15"/>
      <c r="Q25" s="54"/>
      <c r="R25" s="55"/>
      <c r="S25" s="55"/>
      <c r="T25" s="55"/>
      <c r="U25" s="55"/>
      <c r="V25" s="55"/>
      <c r="W25" s="55"/>
    </row>
    <row r="26" spans="1:23" x14ac:dyDescent="0.5">
      <c r="B26" s="8"/>
      <c r="C26" s="16"/>
      <c r="D26" s="16"/>
      <c r="E26" s="16"/>
      <c r="F26" s="16"/>
      <c r="G26" s="17"/>
      <c r="H26" s="17"/>
      <c r="I26" s="17"/>
      <c r="Q26" s="54"/>
      <c r="R26" s="55"/>
      <c r="S26" s="55"/>
      <c r="T26" s="55"/>
      <c r="U26" s="55"/>
      <c r="V26" s="55"/>
      <c r="W26" s="55"/>
    </row>
    <row r="27" spans="1:23" x14ac:dyDescent="0.5">
      <c r="B27" s="8"/>
      <c r="C27" s="16"/>
      <c r="D27" s="16"/>
      <c r="E27" s="16"/>
      <c r="F27" s="16"/>
      <c r="G27" s="17"/>
      <c r="H27" s="17"/>
      <c r="I27" s="17"/>
      <c r="Q27" s="54"/>
      <c r="R27" s="55"/>
      <c r="S27" s="55"/>
      <c r="T27" s="55"/>
      <c r="U27" s="55"/>
      <c r="V27" s="55"/>
      <c r="W27" s="55"/>
    </row>
    <row r="28" spans="1:23" x14ac:dyDescent="0.5">
      <c r="B28" s="8"/>
      <c r="C28" s="16"/>
      <c r="D28" s="16"/>
      <c r="E28" s="16"/>
      <c r="F28" s="16"/>
      <c r="G28" s="17"/>
      <c r="H28" s="17"/>
      <c r="I28" s="17"/>
      <c r="Q28" s="54"/>
      <c r="R28" s="55"/>
      <c r="S28" s="55"/>
      <c r="T28" s="55"/>
      <c r="U28" s="55"/>
      <c r="V28" s="55"/>
      <c r="W28" s="55"/>
    </row>
    <row r="29" spans="1:23" s="38" customFormat="1" ht="12.75" x14ac:dyDescent="0.35">
      <c r="A29" s="16"/>
      <c r="B29" s="16"/>
      <c r="C29" s="16"/>
      <c r="D29" s="16"/>
      <c r="E29" s="16"/>
      <c r="F29" s="16"/>
      <c r="G29" s="17"/>
      <c r="H29" s="17"/>
      <c r="I29" s="39"/>
      <c r="K29" s="50"/>
      <c r="L29" s="50"/>
      <c r="M29" s="50"/>
      <c r="N29" s="50"/>
      <c r="O29" s="50"/>
      <c r="P29" s="50"/>
      <c r="Q29" s="56"/>
      <c r="R29" s="55"/>
      <c r="S29" s="55"/>
      <c r="T29" s="55"/>
      <c r="U29" s="55"/>
      <c r="V29" s="55"/>
      <c r="W29" s="55"/>
    </row>
    <row r="30" spans="1:23" x14ac:dyDescent="0.5">
      <c r="K30" s="50"/>
      <c r="L30" s="50"/>
      <c r="M30" s="50"/>
      <c r="N30" s="50"/>
      <c r="O30" s="50"/>
      <c r="P30" s="50"/>
      <c r="Q30" s="38"/>
    </row>
  </sheetData>
  <sortState xmlns:xlrd2="http://schemas.microsoft.com/office/spreadsheetml/2017/richdata2" ref="A4:F21">
    <sortCondition ref="C4:C21"/>
  </sortState>
  <pageMargins left="0.59055118110236227" right="0.59055118110236227" top="1.7716535433070868" bottom="0.94488188976377963" header="0.31496062992125984" footer="0.70866141732283472"/>
  <pageSetup paperSize="9" scale="94" fitToHeight="2" orientation="landscape" r:id="rId1"/>
  <headerFooter>
    <oddFooter>&amp;L&amp;F &amp;A&amp;C&amp;P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5F6FE04DD6684BAD4D6D2D39830723" ma:contentTypeVersion="12" ma:contentTypeDescription="Een nieuw document maken." ma:contentTypeScope="" ma:versionID="06e7afab1a69d67fa7b7233243ee13ff">
  <xsd:schema xmlns:xsd="http://www.w3.org/2001/XMLSchema" xmlns:xs="http://www.w3.org/2001/XMLSchema" xmlns:p="http://schemas.microsoft.com/office/2006/metadata/properties" xmlns:ns2="0485e711-00f7-49fb-9846-87ddc432b1ae" xmlns:ns3="f44d33a5-536b-488f-8061-f6e8dfec16c7" targetNamespace="http://schemas.microsoft.com/office/2006/metadata/properties" ma:root="true" ma:fieldsID="92eace1dd9b7e443765a12a9e67d2543" ns2:_="" ns3:_="">
    <xsd:import namespace="0485e711-00f7-49fb-9846-87ddc432b1ae"/>
    <xsd:import namespace="f44d33a5-536b-488f-8061-f6e8dfec1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5e711-00f7-49fb-9846-87ddc432b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56398cce-5e72-4ed0-8ed8-ac683322e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d33a5-536b-488f-8061-f6e8dfec16c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7b5f531-f5b1-43f7-8527-922478490159}" ma:internalName="TaxCatchAll" ma:showField="CatchAllData" ma:web="f44d33a5-536b-488f-8061-f6e8dfec1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4d33a5-536b-488f-8061-f6e8dfec16c7" xsi:nil="true"/>
    <lcf76f155ced4ddcb4097134ff3c332f xmlns="0485e711-00f7-49fb-9846-87ddc432b1a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EA9954-F7C1-4B98-B116-6AFA47E087C1}"/>
</file>

<file path=customXml/itemProps2.xml><?xml version="1.0" encoding="utf-8"?>
<ds:datastoreItem xmlns:ds="http://schemas.openxmlformats.org/officeDocument/2006/customXml" ds:itemID="{B6547AE2-0733-40F3-8BED-A66E92E6B2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C524F6-4A8F-4427-85BD-45F2EBD15933}">
  <ds:schemaRefs>
    <ds:schemaRef ds:uri="http://purl.org/dc/elements/1.1/"/>
    <ds:schemaRef ds:uri="http://schemas.microsoft.com/office/2006/metadata/properties"/>
    <ds:schemaRef ds:uri="2090c798-393f-45f3-9716-b86f8922198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</vt:lpstr>
      <vt:lpstr>specificatie!Afdrukbereik</vt:lpstr>
      <vt:lpstr>specificatie!Afdruktitels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Gipon</dc:creator>
  <cp:lastModifiedBy>Verhoeff, William</cp:lastModifiedBy>
  <cp:lastPrinted>2021-10-21T09:10:56Z</cp:lastPrinted>
  <dcterms:created xsi:type="dcterms:W3CDTF">2013-06-18T10:38:51Z</dcterms:created>
  <dcterms:modified xsi:type="dcterms:W3CDTF">2021-11-09T10:18:23Z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0x010100311F3774D354DC4D87D7F6192851ED5B</vt:lpwstr>
  </property>
</Properties>
</file>