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xr:revisionPtr revIDLastSave="53" documentId="13_ncr:1_{9015CB5D-B3FE-4548-8BCA-D0CAA1436088}" xr6:coauthVersionLast="47" xr6:coauthVersionMax="47" xr10:uidLastSave="{179837A8-2ADB-483D-9B13-56E3FAFE6C53}"/>
  <bookViews>
    <workbookView xWindow="-108" yWindow="-108" windowWidth="23256" windowHeight="12456" xr2:uid="{00000000-000D-0000-FFFF-FFFF00000000}"/>
  </bookViews>
  <sheets>
    <sheet name="Opgave prijzen en tarieven" sheetId="12" r:id="rId1"/>
    <sheet name="Score" sheetId="14" r:id="rId2"/>
  </sheets>
  <definedNames>
    <definedName name="_xlnm.Print_Area" localSheetId="0">'Opgave prijzen en tarieven'!$A$1:$I$89</definedName>
    <definedName name="_xlnm.Print_Area" localSheetId="1">Score!$A$1:$L$31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4" i="12" l="1"/>
  <c r="L2" i="14" l="1"/>
  <c r="B2" i="14"/>
  <c r="H83" i="12"/>
  <c r="H58" i="12"/>
  <c r="H72" i="12"/>
  <c r="E59" i="12" l="1"/>
  <c r="E58" i="12"/>
  <c r="H62" i="12"/>
  <c r="H61" i="12"/>
  <c r="E61" i="12"/>
  <c r="H68" i="12" l="1"/>
  <c r="H69" i="12" s="1"/>
  <c r="H59" i="12"/>
  <c r="H84" i="12"/>
  <c r="H74" i="12"/>
  <c r="H73" i="12"/>
  <c r="E74" i="12"/>
  <c r="E73" i="12"/>
  <c r="E72" i="12"/>
  <c r="E68" i="12"/>
  <c r="H75" i="12" l="1"/>
  <c r="H64" i="12"/>
  <c r="C42" i="12"/>
  <c r="D42" i="12"/>
  <c r="E42" i="12"/>
  <c r="F42" i="12"/>
  <c r="H78" i="12" l="1"/>
  <c r="H79" i="12" s="1"/>
  <c r="H86" i="12" s="1"/>
  <c r="C11" i="14" s="1"/>
  <c r="C12"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11" authorId="0" shapeId="0" xr:uid="{F2D77BFA-F674-4AB7-8174-69E8FC4B8FF6}">
      <text>
        <r>
          <rPr>
            <b/>
            <sz val="9"/>
            <color rgb="FF000000"/>
            <rFont val="Tahoma"/>
            <family val="2"/>
          </rPr>
          <t>Auteur:</t>
        </r>
        <r>
          <rPr>
            <sz val="9"/>
            <color rgb="FF000000"/>
            <rFont val="Tahoma"/>
            <family val="2"/>
          </rPr>
          <t xml:space="preserve">
</t>
        </r>
        <r>
          <rPr>
            <sz val="9"/>
            <color rgb="FF000000"/>
            <rFont val="Tahoma"/>
            <family val="2"/>
          </rPr>
          <t xml:space="preserve">Als u andere rollen/benamingen hanteert dan kunt u dat hier toelichten.
</t>
        </r>
        <r>
          <rPr>
            <sz val="9"/>
            <color rgb="FF000000"/>
            <rFont val="Tahoma"/>
            <family val="2"/>
          </rPr>
          <t xml:space="preserve">
</t>
        </r>
        <r>
          <rPr>
            <sz val="9"/>
            <color rgb="FF000000"/>
            <rFont val="Tahoma"/>
            <family val="2"/>
          </rPr>
          <t xml:space="preserve">Voor de berekening van onderdeel </t>
        </r>
        <r>
          <rPr>
            <i/>
            <sz val="9"/>
            <color rgb="FF000000"/>
            <rFont val="Tahoma"/>
            <family val="2"/>
          </rPr>
          <t>D Aanvullende werkzaamheden</t>
        </r>
        <r>
          <rPr>
            <sz val="9"/>
            <color rgb="FF000000"/>
            <rFont val="Tahoma"/>
            <family val="2"/>
          </rPr>
          <t xml:space="preserve"> en om daarmee te kunnen vergelijken, hanteren wij deze vier rollen.</t>
        </r>
      </text>
    </comment>
  </commentList>
</comments>
</file>

<file path=xl/sharedStrings.xml><?xml version="1.0" encoding="utf-8"?>
<sst xmlns="http://schemas.openxmlformats.org/spreadsheetml/2006/main" count="92" uniqueCount="76">
  <si>
    <t>Naam inschrijver</t>
  </si>
  <si>
    <t>Alle bedragen zijn exclusief btw en gebaseerd op prijspeil 2024.
Waar is aangegeven 'verplicht' moet u prijzen verplicht invullen.</t>
  </si>
  <si>
    <t>Oranje =
verplicht door u in te vullen</t>
  </si>
  <si>
    <t>Groen =
facultatief door u in te vullen</t>
  </si>
  <si>
    <t xml:space="preserve">Tarieven </t>
  </si>
  <si>
    <t>Soort tarief</t>
  </si>
  <si>
    <t>Projectmanager</t>
  </si>
  <si>
    <t>Consultant</t>
  </si>
  <si>
    <t>Ontwikkelaar</t>
  </si>
  <si>
    <t>Tester</t>
  </si>
  <si>
    <t xml:space="preserve">Tarief per uur </t>
  </si>
  <si>
    <t>A</t>
  </si>
  <si>
    <t>Opstart project en proefperiode</t>
  </si>
  <si>
    <t>Prijs</t>
  </si>
  <si>
    <t>Eenmalige initiële kosten (indien van toepassing)</t>
  </si>
  <si>
    <t>Kosten proefperiode</t>
  </si>
  <si>
    <t>B</t>
  </si>
  <si>
    <t>Implementatiekosten</t>
  </si>
  <si>
    <t>a | Eenmalige algemene implementatiekosten</t>
  </si>
  <si>
    <t>b | Eenmalige kosten voor de implementatie van de deelnemende bibliotheken, op basis van bijlage C-ii</t>
  </si>
  <si>
    <t>C1</t>
  </si>
  <si>
    <t>Gebruikskosten kernmodule circulatie</t>
  </si>
  <si>
    <r>
      <t xml:space="preserve">Kosten voor het gebruik van het GBS </t>
    </r>
    <r>
      <rPr>
        <i/>
        <sz val="8"/>
        <rFont val="Verdana"/>
        <family val="2"/>
      </rPr>
      <t xml:space="preserve">as a service, </t>
    </r>
    <r>
      <rPr>
        <sz val="8"/>
        <rFont val="Verdana"/>
        <family val="2"/>
      </rPr>
      <t>inclusief noodzakelijke updates en releases en de ondersteuning zoals vastgelegd in de aanbestedingsstukken.</t>
    </r>
  </si>
  <si>
    <t>Prijs per jaar</t>
  </si>
  <si>
    <t>Gebruikskosten kernmodule (jaarlijks)</t>
  </si>
  <si>
    <t>C2</t>
  </si>
  <si>
    <t>Gebruikskosten aanvullende modules ticketing, marketing en schoolbibliotheek</t>
  </si>
  <si>
    <r>
      <t xml:space="preserve">Kosten voor het gebruik van de modules </t>
    </r>
    <r>
      <rPr>
        <i/>
        <sz val="8"/>
        <rFont val="Verdana"/>
        <family val="2"/>
      </rPr>
      <t>as a service</t>
    </r>
    <r>
      <rPr>
        <sz val="8"/>
        <rFont val="Verdana"/>
        <family val="2"/>
      </rPr>
      <t>, inclusief noodzakelijke updates en releases en de ondersteuning zoals vastgelegd in de aanbestedingsstukken.</t>
    </r>
  </si>
  <si>
    <t>a | Gebruikskosten module ticketing (jaarlijks)</t>
  </si>
  <si>
    <t>b | Gebruikskosten module marketing (jaarlijks)</t>
  </si>
  <si>
    <t>c | Gebruikskosten module schoolbibliotheek (jaarlijks)</t>
  </si>
  <si>
    <t>D</t>
  </si>
  <si>
    <t>Aanvullende werkzaamheden</t>
  </si>
  <si>
    <t>Aantal uren</t>
  </si>
  <si>
    <t>Changes</t>
  </si>
  <si>
    <t>E</t>
  </si>
  <si>
    <t>Eventuele overige kosten</t>
  </si>
  <si>
    <t xml:space="preserve">Vul hier uw eventuele overige integrale kosten in die u bij de bovenstaande onderdelen niet kwijt kunt, uitgaande van een operationele fase met een looptijd van twaalf jaar (inclusief verlenging(en)). </t>
  </si>
  <si>
    <t>Totaaloverzicht</t>
  </si>
  <si>
    <t>Eenmalige kosten</t>
  </si>
  <si>
    <t>A Opstart project en proefperiode</t>
  </si>
  <si>
    <t>B Implementatiekosten</t>
  </si>
  <si>
    <t>b | Eenmalige kosten voor de implementatie van de deelnemende bibliotheken</t>
  </si>
  <si>
    <t>Totaal eenmalige kosten</t>
  </si>
  <si>
    <t xml:space="preserve">Jaarlijkse kosten </t>
  </si>
  <si>
    <t>C1 Gebruikskosten kernmodule circulatie</t>
  </si>
  <si>
    <t>Totaal jaarlijkse kosten vermenigvuldigd met 12</t>
  </si>
  <si>
    <t>C2 Gebruikskosten aanvullende modules ticketing, marketing en schoolbibliotheek</t>
  </si>
  <si>
    <t>D Aanvullende werkzaamheden</t>
  </si>
  <si>
    <t xml:space="preserve">Geraamde jaarlijkse kosten  </t>
  </si>
  <si>
    <t>Overig</t>
  </si>
  <si>
    <t>E Eventuele overige kosten</t>
  </si>
  <si>
    <t>Overige integrale kosten (indien van toepassing)</t>
  </si>
  <si>
    <t>Totaal overige kosten over een looptijd van 12 jaar</t>
  </si>
  <si>
    <t xml:space="preserve">Op dit hypothetische bedrag wordt de prijs beoordeeld &gt;&gt; </t>
  </si>
  <si>
    <t xml:space="preserve">Totaalbedrag </t>
  </si>
  <si>
    <t>Zie uw behaalde score op het volgende tabblad</t>
  </si>
  <si>
    <t>Score op gunningscriterium prijs</t>
  </si>
  <si>
    <t xml:space="preserve"> </t>
  </si>
  <si>
    <t>Punten</t>
  </si>
  <si>
    <t>Totaalbedrag</t>
  </si>
  <si>
    <t>Score bij bovengrens totaalbedrag</t>
  </si>
  <si>
    <t>Score bij ondergrens totaalbedrag</t>
  </si>
  <si>
    <t xml:space="preserve">Uw totaalbedrag </t>
  </si>
  <si>
    <t>Uw behaalde gewogen score</t>
  </si>
  <si>
    <r>
      <rPr>
        <b/>
        <sz val="8"/>
        <color rgb="FFDD0806"/>
        <rFont val="Verdana"/>
        <family val="2"/>
      </rPr>
      <t xml:space="preserve">Vul in de cellen </t>
    </r>
    <r>
      <rPr>
        <b/>
        <sz val="8"/>
        <color rgb="FF00B050"/>
        <rFont val="Verdana"/>
        <family val="2"/>
      </rPr>
      <t>H22 en H23</t>
    </r>
    <r>
      <rPr>
        <b/>
        <sz val="8"/>
        <color rgb="FFDD0806"/>
        <rFont val="Verdana"/>
        <family val="2"/>
      </rPr>
      <t xml:space="preserve"> vaste bedragen voor de implementatie in. Onder 'algemene implementatiekosten' verstaan wij kosten voor zaken als opleiding, parametrisering, conversie, koppelingen, testen, en dergelijke. Voor de opgave van de 'kosten voor de implementatie van de deelnemende bibliotheken' gaat u uit van de lijst met bibliotheken in bijlage C-ii. In bijlage C-ii moet u deze implementatiekosten specificeren per bibliotheek of per cluster van bibliotheken. Neem het totaalbedrag van de gespecificeerde bedragen in bijlage C-ii hier over. </t>
    </r>
  </si>
  <si>
    <r>
      <t xml:space="preserve">Gewenste changes op verzoek van de coöperatie. Het betreft hier </t>
    </r>
    <r>
      <rPr>
        <u/>
        <sz val="8"/>
        <color rgb="FF000000"/>
        <rFont val="Verdana"/>
        <family val="2"/>
      </rPr>
      <t>niet</t>
    </r>
    <r>
      <rPr>
        <sz val="8"/>
        <color rgb="FF000000"/>
        <rFont val="Verdana"/>
        <family val="2"/>
      </rPr>
      <t xml:space="preserve"> het jaarlijkse, vaste ontwikkelbudget uit gunningscriterium G3. 
Voor de berekening in dit prijsopgaveformulier gaan we hypothetisch uit van een </t>
    </r>
    <r>
      <rPr>
        <u/>
        <sz val="8"/>
        <color rgb="FF000000"/>
        <rFont val="Verdana"/>
        <family val="2"/>
      </rPr>
      <t>aanname va</t>
    </r>
    <r>
      <rPr>
        <u/>
        <sz val="8"/>
        <rFont val="Verdana"/>
        <family val="2"/>
      </rPr>
      <t>n 4.200 uur</t>
    </r>
    <r>
      <rPr>
        <sz val="8"/>
        <rFont val="Verdana"/>
        <family val="2"/>
      </rPr>
      <t xml:space="preserve"> aan ch</t>
    </r>
    <r>
      <rPr>
        <sz val="8"/>
        <color rgb="FF000000"/>
        <rFont val="Verdana"/>
        <family val="2"/>
      </rPr>
      <t xml:space="preserve">anges per jaar, verdeeld over verschillende rollen. Op basis van deze aantallen wordt hier een (hypothetische) prijs per jaar berekend, bedoeld om het aanbod van meerdere inschrijvers op basis van dezelfde aanname te kunnen vergelijken. De coöperatie is niet verplicht om deze uren af te nemen. </t>
    </r>
  </si>
  <si>
    <r>
      <t xml:space="preserve">Vul bovenaan bij het onderdeel </t>
    </r>
    <r>
      <rPr>
        <b/>
        <i/>
        <sz val="8"/>
        <color rgb="FFDD0806"/>
        <rFont val="Verdana"/>
        <family val="2"/>
      </rPr>
      <t>0 Tarieven</t>
    </r>
    <r>
      <rPr>
        <b/>
        <sz val="8"/>
        <color indexed="10"/>
        <rFont val="Verdana"/>
        <family val="2"/>
      </rPr>
      <t xml:space="preserve"> de uurtarieven in. De formule in cel </t>
    </r>
    <r>
      <rPr>
        <b/>
        <sz val="8"/>
        <color rgb="FF00B050"/>
        <rFont val="Verdana"/>
        <family val="2"/>
      </rPr>
      <t>H44</t>
    </r>
    <r>
      <rPr>
        <b/>
        <sz val="8"/>
        <color indexed="10"/>
        <rFont val="Verdana"/>
        <family val="2"/>
      </rPr>
      <t xml:space="preserve"> berekent de geraamde prijs per jaar.</t>
    </r>
  </si>
  <si>
    <t xml:space="preserve"> verplicht invullen</t>
  </si>
  <si>
    <t xml:space="preserve">Vul de initiële kosten in die verband houden met het opstarten van het project en vul de kosten in voor de proefperiode. </t>
  </si>
  <si>
    <t>Vul het tarief per uur per rol in.</t>
  </si>
  <si>
    <t>versie 1.1</t>
  </si>
  <si>
    <r>
      <t xml:space="preserve">Bijlage C-i Prijsopgaveformulier   </t>
    </r>
    <r>
      <rPr>
        <b/>
        <sz val="12"/>
        <color rgb="FFFF0000"/>
        <rFont val="Verdana"/>
        <family val="2"/>
      </rPr>
      <t>--HERZIEN--</t>
    </r>
  </si>
  <si>
    <t>Omslagpunt</t>
  </si>
  <si>
    <r>
      <t xml:space="preserve">Vul hier de vaste gebruikskosten per jaar in. Ga bij de berekening uit van de fase dat het GBS operationeel is bij álle bibliotheken in bijlage C-ii. In bijlage C-ii moet u de gebruikskosten gestaffeld opgeven, uitgaande van het aantal inwoners. Neem het totaalbedrag in </t>
    </r>
    <r>
      <rPr>
        <b/>
        <sz val="8"/>
        <color rgb="FF00B050"/>
        <rFont val="Verdana"/>
        <family val="2"/>
      </rPr>
      <t>cel M33</t>
    </r>
    <r>
      <rPr>
        <b/>
        <sz val="8"/>
        <color indexed="10"/>
        <rFont val="Verdana"/>
        <family val="2"/>
      </rPr>
      <t xml:space="preserve"> in bijlage C-ii hier over. </t>
    </r>
  </si>
  <si>
    <r>
      <t xml:space="preserve">Vul hier de vaste gebruikskosten per jaar in. Ga hierbij uit van het verwachte percentage inwoners dat gebruikmaakt van de aanvullende modules (zie </t>
    </r>
    <r>
      <rPr>
        <b/>
        <sz val="8"/>
        <color rgb="FF00B050"/>
        <rFont val="Verdana"/>
        <family val="2"/>
      </rPr>
      <t>cel O12, P12, Q12</t>
    </r>
    <r>
      <rPr>
        <b/>
        <sz val="8"/>
        <color indexed="10"/>
        <rFont val="Verdana"/>
        <family val="2"/>
      </rPr>
      <t xml:space="preserve"> in bijlage C-ii) in de fase dat de modules operationeel zijn voor álle inwoners in </t>
    </r>
    <r>
      <rPr>
        <b/>
        <sz val="8"/>
        <color rgb="FF00B050"/>
        <rFont val="Verdana"/>
        <family val="2"/>
      </rPr>
      <t>cel D114</t>
    </r>
    <r>
      <rPr>
        <b/>
        <sz val="8"/>
        <color indexed="10"/>
        <rFont val="Verdana"/>
        <family val="2"/>
      </rPr>
      <t xml:space="preserve"> in bijlage C-ii. Hou er rekening mee dat </t>
    </r>
    <r>
      <rPr>
        <b/>
        <u/>
        <sz val="8"/>
        <color rgb="FFDD0806"/>
        <rFont val="Verdana"/>
        <family val="2"/>
      </rPr>
      <t>geen</t>
    </r>
    <r>
      <rPr>
        <b/>
        <sz val="8"/>
        <color indexed="10"/>
        <rFont val="Verdana"/>
        <family val="2"/>
      </rPr>
      <t xml:space="preserve"> van de bibliotheken </t>
    </r>
    <r>
      <rPr>
        <b/>
        <u/>
        <sz val="8"/>
        <color rgb="FFDD0806"/>
        <rFont val="Verdana"/>
        <family val="2"/>
      </rPr>
      <t>verplicht</t>
    </r>
    <r>
      <rPr>
        <b/>
        <sz val="8"/>
        <color indexed="10"/>
        <rFont val="Verdana"/>
        <family val="2"/>
      </rPr>
      <t xml:space="preserve"> is om de aanvullende modules af te nemen. Neem de totaalbedragen in de cellen </t>
    </r>
    <r>
      <rPr>
        <b/>
        <sz val="8"/>
        <color rgb="FF00B050"/>
        <rFont val="Verdana"/>
        <family val="2"/>
      </rPr>
      <t>O18, P18, Q18</t>
    </r>
    <r>
      <rPr>
        <b/>
        <sz val="8"/>
        <color indexed="10"/>
        <rFont val="Verdana"/>
        <family val="2"/>
      </rPr>
      <t xml:space="preserve"> in bijlage C-ii hier over.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</si>
</sst>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
    <numFmt numFmtId="167" formatCode="&quot;€&quot;\ #,##0.00"/>
  </numFmts>
  <fonts count="47" x14ac:knownFonts="1">
    <font>
      <sz val="11"/>
      <color theme="1"/>
      <name val="Calibri"/>
      <family val="2"/>
      <scheme val="minor"/>
    </font>
    <font>
      <sz val="11"/>
      <color indexed="8"/>
      <name val="Calibri"/>
      <family val="2"/>
    </font>
    <font>
      <sz val="10"/>
      <name val="Arial"/>
      <family val="2"/>
    </font>
    <font>
      <b/>
      <sz val="11"/>
      <color indexed="9"/>
      <name val="Calibri"/>
      <family val="2"/>
    </font>
    <font>
      <i/>
      <sz val="11"/>
      <color indexed="23"/>
      <name val="Calibri"/>
      <family val="2"/>
    </font>
    <font>
      <sz val="11"/>
      <color indexed="62"/>
      <name val="Calibri"/>
      <family val="2"/>
    </font>
    <font>
      <b/>
      <sz val="11"/>
      <color indexed="63"/>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8"/>
      <name val="Calibri"/>
      <family val="2"/>
    </font>
    <font>
      <sz val="11"/>
      <color theme="1"/>
      <name val="Calibri"/>
      <family val="2"/>
      <scheme val="minor"/>
    </font>
    <font>
      <sz val="8"/>
      <name val="Verdana"/>
      <family val="2"/>
    </font>
    <font>
      <sz val="8"/>
      <color indexed="55"/>
      <name val="Verdana"/>
      <family val="2"/>
    </font>
    <font>
      <b/>
      <sz val="12"/>
      <color indexed="18"/>
      <name val="Verdana"/>
      <family val="2"/>
    </font>
    <font>
      <b/>
      <sz val="8"/>
      <name val="Verdana"/>
      <family val="2"/>
    </font>
    <font>
      <b/>
      <sz val="8"/>
      <color indexed="10"/>
      <name val="Verdana"/>
      <family val="2"/>
    </font>
    <font>
      <i/>
      <sz val="8"/>
      <name val="Verdana"/>
      <family val="2"/>
    </font>
    <font>
      <b/>
      <sz val="8"/>
      <color indexed="9"/>
      <name val="Verdana"/>
      <family val="2"/>
    </font>
    <font>
      <sz val="8"/>
      <color indexed="9"/>
      <name val="Verdana"/>
      <family val="2"/>
    </font>
    <font>
      <sz val="8"/>
      <color indexed="10"/>
      <name val="Verdana"/>
      <family val="2"/>
    </font>
    <font>
      <sz val="8"/>
      <color indexed="13"/>
      <name val="Verdana"/>
      <family val="2"/>
    </font>
    <font>
      <sz val="8"/>
      <color rgb="FFFF0000"/>
      <name val="Verdana"/>
      <family val="2"/>
    </font>
    <font>
      <b/>
      <sz val="8"/>
      <color theme="0" tint="-0.34998626667073579"/>
      <name val="Verdana"/>
      <family val="2"/>
    </font>
    <font>
      <b/>
      <sz val="8"/>
      <color rgb="FFFF0000"/>
      <name val="Verdana"/>
      <family val="2"/>
    </font>
    <font>
      <b/>
      <i/>
      <sz val="8"/>
      <color rgb="FFFF0000"/>
      <name val="Verdana"/>
      <family val="2"/>
    </font>
    <font>
      <b/>
      <sz val="12"/>
      <color indexed="9"/>
      <name val="Verdana"/>
      <family val="2"/>
    </font>
    <font>
      <sz val="9"/>
      <color theme="1"/>
      <name val="Verdana"/>
      <family val="2"/>
    </font>
    <font>
      <u/>
      <sz val="11"/>
      <color theme="10"/>
      <name val="Calibri"/>
      <family val="2"/>
      <scheme val="minor"/>
    </font>
    <font>
      <b/>
      <u/>
      <sz val="8"/>
      <color theme="10"/>
      <name val="Verdana"/>
      <family val="2"/>
    </font>
    <font>
      <sz val="8"/>
      <color indexed="18"/>
      <name val="Verdana"/>
      <family val="2"/>
    </font>
    <font>
      <sz val="8"/>
      <color theme="0" tint="-0.14999847407452621"/>
      <name val="Verdana"/>
      <family val="2"/>
    </font>
    <font>
      <sz val="9"/>
      <color rgb="FFFF0000"/>
      <name val="Verdana"/>
      <family val="2"/>
    </font>
    <font>
      <sz val="8"/>
      <color rgb="FF000000"/>
      <name val="Verdana"/>
      <family val="2"/>
    </font>
    <font>
      <b/>
      <i/>
      <sz val="8"/>
      <color rgb="FFDD0806"/>
      <name val="Verdana"/>
      <family val="2"/>
    </font>
    <font>
      <b/>
      <sz val="8"/>
      <color rgb="FF00B050"/>
      <name val="Verdana"/>
      <family val="2"/>
    </font>
    <font>
      <u/>
      <sz val="8"/>
      <color rgb="FF000000"/>
      <name val="Verdana"/>
      <family val="2"/>
    </font>
    <font>
      <u/>
      <sz val="8"/>
      <name val="Verdana"/>
      <family val="2"/>
    </font>
    <font>
      <b/>
      <sz val="9"/>
      <color rgb="FF000000"/>
      <name val="Tahoma"/>
      <family val="2"/>
    </font>
    <font>
      <sz val="9"/>
      <color rgb="FF000000"/>
      <name val="Tahoma"/>
      <family val="2"/>
    </font>
    <font>
      <i/>
      <sz val="9"/>
      <color rgb="FF000000"/>
      <name val="Tahoma"/>
      <family val="2"/>
    </font>
    <font>
      <b/>
      <u/>
      <sz val="8"/>
      <color rgb="FFDD0806"/>
      <name val="Verdana"/>
      <family val="2"/>
    </font>
    <font>
      <sz val="8"/>
      <color theme="0" tint="-0.34998626667073579"/>
      <name val="Verdana"/>
      <family val="2"/>
    </font>
    <font>
      <b/>
      <sz val="8"/>
      <color rgb="FFDD0806"/>
      <name val="Verdana"/>
      <family val="2"/>
    </font>
    <font>
      <sz val="8"/>
      <color theme="1"/>
      <name val="Verdana"/>
      <family val="2"/>
    </font>
    <font>
      <b/>
      <sz val="12"/>
      <color rgb="FFFF0000"/>
      <name val="Verdana"/>
      <family val="2"/>
    </font>
  </fonts>
  <fills count="16">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5"/>
      </patternFill>
    </fill>
    <fill>
      <patternFill patternType="solid">
        <fgColor indexed="55"/>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48"/>
        <bgColor indexed="64"/>
      </patternFill>
    </fill>
    <fill>
      <patternFill patternType="solid">
        <fgColor indexed="18"/>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style="thin">
        <color indexed="22"/>
      </left>
      <right/>
      <top style="thin">
        <color indexed="23"/>
      </top>
      <bottom style="thin">
        <color indexed="2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thin">
        <color indexed="23"/>
      </top>
      <bottom style="thin">
        <color indexed="23"/>
      </bottom>
      <diagonal/>
    </border>
    <border>
      <left/>
      <right style="medium">
        <color indexed="64"/>
      </right>
      <top style="thin">
        <color indexed="23"/>
      </top>
      <bottom style="thin">
        <color indexed="2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23"/>
      </top>
      <bottom/>
      <diagonal/>
    </border>
    <border>
      <left style="thin">
        <color indexed="64"/>
      </left>
      <right style="thin">
        <color indexed="22"/>
      </right>
      <top style="thin">
        <color indexed="23"/>
      </top>
      <bottom style="thin">
        <color indexed="23"/>
      </bottom>
      <diagonal/>
    </border>
    <border>
      <left style="thin">
        <color indexed="64"/>
      </left>
      <right/>
      <top style="thin">
        <color indexed="23"/>
      </top>
      <bottom style="thin">
        <color indexed="2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22"/>
      </left>
      <right/>
      <top style="thin">
        <color indexed="23"/>
      </top>
      <bottom/>
      <diagonal/>
    </border>
    <border>
      <left/>
      <right style="medium">
        <color indexed="64"/>
      </right>
      <top style="medium">
        <color indexed="64"/>
      </top>
      <bottom/>
      <diagonal/>
    </border>
  </borders>
  <cellStyleXfs count="35">
    <xf numFmtId="0" fontId="0" fillId="0" borderId="0"/>
    <xf numFmtId="0" fontId="7" fillId="5" borderId="0" applyNumberFormat="0" applyBorder="0" applyAlignment="0" applyProtection="0"/>
    <xf numFmtId="0" fontId="3" fillId="6" borderId="2" applyNumberFormat="0" applyAlignment="0" applyProtection="0"/>
    <xf numFmtId="165"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4"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5" fillId="2" borderId="1" applyNumberFormat="0" applyAlignment="0" applyProtection="0"/>
    <xf numFmtId="165" fontId="11"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3" borderId="6" applyNumberFormat="0" applyFont="0" applyAlignment="0" applyProtection="0"/>
    <xf numFmtId="0" fontId="6" fillId="4" borderId="7" applyNumberFormat="0" applyAlignment="0" applyProtection="0"/>
    <xf numFmtId="9" fontId="1" fillId="0" borderId="0" applyFont="0" applyFill="0" applyBorder="0" applyAlignment="0" applyProtection="0"/>
    <xf numFmtId="0" fontId="2" fillId="0" borderId="0"/>
    <xf numFmtId="0" fontId="1" fillId="0" borderId="0"/>
    <xf numFmtId="44" fontId="12" fillId="0" borderId="0" applyFont="0" applyFill="0" applyBorder="0" applyAlignment="0" applyProtection="0"/>
    <xf numFmtId="0" fontId="29" fillId="0" borderId="0" applyNumberFormat="0" applyFill="0" applyBorder="0" applyAlignment="0" applyProtection="0"/>
    <xf numFmtId="165" fontId="1"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119">
    <xf numFmtId="0" fontId="0" fillId="0" borderId="0" xfId="0"/>
    <xf numFmtId="0" fontId="13" fillId="7" borderId="0" xfId="28" applyFont="1" applyFill="1" applyAlignment="1">
      <alignment vertical="top"/>
    </xf>
    <xf numFmtId="0" fontId="13" fillId="7" borderId="0" xfId="28" applyFont="1" applyFill="1" applyAlignment="1">
      <alignment horizontal="right" vertical="top"/>
    </xf>
    <xf numFmtId="166" fontId="14" fillId="7" borderId="0" xfId="28" applyNumberFormat="1" applyFont="1" applyFill="1" applyAlignment="1">
      <alignment vertical="top" wrapText="1"/>
    </xf>
    <xf numFmtId="166" fontId="14" fillId="7" borderId="0" xfId="28" applyNumberFormat="1" applyFont="1" applyFill="1" applyAlignment="1">
      <alignment horizontal="right" vertical="top" wrapText="1"/>
    </xf>
    <xf numFmtId="166" fontId="15" fillId="7" borderId="0" xfId="28" applyNumberFormat="1" applyFont="1" applyFill="1" applyAlignment="1">
      <alignment horizontal="left" vertical="top"/>
    </xf>
    <xf numFmtId="0" fontId="13" fillId="0" borderId="0" xfId="28" applyFont="1"/>
    <xf numFmtId="0" fontId="17" fillId="0" borderId="0" xfId="28" applyFont="1" applyAlignment="1">
      <alignment horizontal="right" vertical="center"/>
    </xf>
    <xf numFmtId="0" fontId="16" fillId="8" borderId="0" xfId="28" applyFont="1" applyFill="1" applyAlignment="1">
      <alignment vertical="top"/>
    </xf>
    <xf numFmtId="0" fontId="13" fillId="0" borderId="0" xfId="28" applyFont="1" applyAlignment="1">
      <alignment vertical="top"/>
    </xf>
    <xf numFmtId="0" fontId="16" fillId="0" borderId="0" xfId="28" applyFont="1" applyAlignment="1">
      <alignment horizontal="right" vertical="top"/>
    </xf>
    <xf numFmtId="0" fontId="13" fillId="7" borderId="0" xfId="28" applyFont="1" applyFill="1" applyAlignment="1">
      <alignment horizontal="center" vertical="top"/>
    </xf>
    <xf numFmtId="0" fontId="13" fillId="7" borderId="0" xfId="28" applyFont="1" applyFill="1"/>
    <xf numFmtId="0" fontId="16" fillId="7" borderId="0" xfId="28" applyFont="1" applyFill="1" applyAlignment="1">
      <alignment horizontal="right" vertical="top"/>
    </xf>
    <xf numFmtId="0" fontId="19" fillId="11" borderId="0" xfId="28" applyFont="1" applyFill="1" applyAlignment="1">
      <alignment horizontal="right" vertical="top"/>
    </xf>
    <xf numFmtId="166" fontId="19" fillId="11" borderId="0" xfId="28" applyNumberFormat="1" applyFont="1" applyFill="1" applyAlignment="1">
      <alignment horizontal="left" vertical="top"/>
    </xf>
    <xf numFmtId="0" fontId="22" fillId="11" borderId="0" xfId="28" applyFont="1" applyFill="1"/>
    <xf numFmtId="167" fontId="13" fillId="0" borderId="0" xfId="28" applyNumberFormat="1" applyFont="1" applyAlignment="1">
      <alignment vertical="top"/>
    </xf>
    <xf numFmtId="0" fontId="17" fillId="0" borderId="0" xfId="28" applyFont="1" applyAlignment="1">
      <alignment vertical="top"/>
    </xf>
    <xf numFmtId="0" fontId="13" fillId="0" borderId="0" xfId="28" applyFont="1" applyAlignment="1">
      <alignment vertical="center"/>
    </xf>
    <xf numFmtId="0" fontId="16" fillId="0" borderId="0" xfId="28" applyFont="1" applyAlignment="1">
      <alignment horizontal="right" vertical="center"/>
    </xf>
    <xf numFmtId="0" fontId="16" fillId="8" borderId="0" xfId="28" applyFont="1" applyFill="1" applyAlignment="1">
      <alignment vertical="center"/>
    </xf>
    <xf numFmtId="0" fontId="16" fillId="8" borderId="0" xfId="28" applyFont="1" applyFill="1" applyAlignment="1">
      <alignment horizontal="right" vertical="center"/>
    </xf>
    <xf numFmtId="0" fontId="13" fillId="8" borderId="0" xfId="28" applyFont="1" applyFill="1" applyAlignment="1">
      <alignment vertical="center"/>
    </xf>
    <xf numFmtId="0" fontId="13" fillId="9" borderId="10" xfId="28" applyFont="1" applyFill="1" applyBorder="1" applyAlignment="1">
      <alignment vertical="center"/>
    </xf>
    <xf numFmtId="0" fontId="23" fillId="0" borderId="0" xfId="28" applyFont="1" applyAlignment="1">
      <alignment vertical="center"/>
    </xf>
    <xf numFmtId="0" fontId="13" fillId="9" borderId="14" xfId="28" applyFont="1" applyFill="1" applyBorder="1" applyAlignment="1">
      <alignment horizontal="right" vertical="center"/>
    </xf>
    <xf numFmtId="0" fontId="13" fillId="9" borderId="15" xfId="28" applyFont="1" applyFill="1" applyBorder="1" applyAlignment="1">
      <alignment vertical="center"/>
    </xf>
    <xf numFmtId="0" fontId="13" fillId="9" borderId="14" xfId="28" applyFont="1" applyFill="1" applyBorder="1" applyAlignment="1">
      <alignment vertical="center"/>
    </xf>
    <xf numFmtId="0" fontId="16" fillId="0" borderId="0" xfId="28" applyFont="1" applyAlignment="1">
      <alignment vertical="center"/>
    </xf>
    <xf numFmtId="0" fontId="13" fillId="9" borderId="8" xfId="28" applyFont="1" applyFill="1" applyBorder="1" applyAlignment="1">
      <alignment vertical="center"/>
    </xf>
    <xf numFmtId="167" fontId="16" fillId="9" borderId="9" xfId="28" applyNumberFormat="1" applyFont="1" applyFill="1" applyBorder="1" applyAlignment="1">
      <alignment vertical="center"/>
    </xf>
    <xf numFmtId="0" fontId="13" fillId="9" borderId="19" xfId="28" applyFont="1" applyFill="1" applyBorder="1" applyAlignment="1">
      <alignment vertical="center"/>
    </xf>
    <xf numFmtId="44" fontId="20" fillId="10" borderId="10" xfId="5" applyNumberFormat="1" applyFont="1" applyFill="1" applyBorder="1" applyAlignment="1" applyProtection="1">
      <alignment vertical="center"/>
    </xf>
    <xf numFmtId="167" fontId="16" fillId="0" borderId="0" xfId="28" applyNumberFormat="1" applyFont="1" applyAlignment="1">
      <alignment vertical="center"/>
    </xf>
    <xf numFmtId="0" fontId="19" fillId="10" borderId="0" xfId="28" applyFont="1" applyFill="1" applyAlignment="1">
      <alignment vertical="center"/>
    </xf>
    <xf numFmtId="0" fontId="20" fillId="10" borderId="0" xfId="28" applyFont="1" applyFill="1" applyAlignment="1">
      <alignment vertical="center"/>
    </xf>
    <xf numFmtId="164" fontId="20" fillId="10" borderId="0" xfId="5" applyFont="1" applyFill="1" applyAlignment="1" applyProtection="1">
      <alignment vertical="center"/>
    </xf>
    <xf numFmtId="0" fontId="16" fillId="0" borderId="0" xfId="28" applyFont="1" applyAlignment="1">
      <alignment horizontal="left" vertical="center"/>
    </xf>
    <xf numFmtId="167" fontId="16" fillId="0" borderId="0" xfId="5" applyNumberFormat="1" applyFont="1" applyFill="1" applyBorder="1" applyAlignment="1" applyProtection="1">
      <alignment vertical="center"/>
    </xf>
    <xf numFmtId="0" fontId="13" fillId="0" borderId="0" xfId="28" applyFont="1" applyAlignment="1">
      <alignment horizontal="left" vertical="center"/>
    </xf>
    <xf numFmtId="0" fontId="24" fillId="0" borderId="0" xfId="28" applyFont="1" applyAlignment="1">
      <alignment vertical="center"/>
    </xf>
    <xf numFmtId="166" fontId="25" fillId="7" borderId="0" xfId="28" applyNumberFormat="1" applyFont="1" applyFill="1" applyAlignment="1">
      <alignment vertical="top" wrapText="1"/>
    </xf>
    <xf numFmtId="0" fontId="26" fillId="0" borderId="0" xfId="28" applyFont="1" applyAlignment="1">
      <alignment horizontal="right" vertical="center"/>
    </xf>
    <xf numFmtId="166" fontId="19" fillId="11" borderId="0" xfId="28" applyNumberFormat="1" applyFont="1" applyFill="1" applyAlignment="1">
      <alignment horizontal="left" vertical="top" wrapText="1"/>
    </xf>
    <xf numFmtId="0" fontId="13" fillId="0" borderId="0" xfId="28" applyFont="1" applyAlignment="1">
      <alignment horizontal="left" vertical="top"/>
    </xf>
    <xf numFmtId="166" fontId="16" fillId="12" borderId="11" xfId="28" applyNumberFormat="1" applyFont="1" applyFill="1" applyBorder="1" applyAlignment="1">
      <alignment horizontal="center" vertical="center" wrapText="1"/>
    </xf>
    <xf numFmtId="166" fontId="16" fillId="14" borderId="16" xfId="28" applyNumberFormat="1" applyFont="1" applyFill="1" applyBorder="1" applyAlignment="1">
      <alignment horizontal="center" vertical="center" wrapText="1"/>
    </xf>
    <xf numFmtId="167" fontId="16" fillId="14" borderId="11" xfId="28" applyNumberFormat="1" applyFont="1" applyFill="1" applyBorder="1" applyAlignment="1" applyProtection="1">
      <alignment vertical="center"/>
      <protection locked="0"/>
    </xf>
    <xf numFmtId="167" fontId="16" fillId="14" borderId="11" xfId="30" applyNumberFormat="1" applyFont="1" applyFill="1" applyBorder="1" applyAlignment="1" applyProtection="1">
      <alignment vertical="center"/>
      <protection locked="0"/>
    </xf>
    <xf numFmtId="0" fontId="16" fillId="8" borderId="0" xfId="28" applyFont="1" applyFill="1" applyAlignment="1">
      <alignment horizontal="right" vertical="top"/>
    </xf>
    <xf numFmtId="167" fontId="16" fillId="15" borderId="11" xfId="5" applyNumberFormat="1" applyFont="1" applyFill="1" applyBorder="1" applyAlignment="1" applyProtection="1">
      <alignment vertical="center"/>
    </xf>
    <xf numFmtId="0" fontId="20" fillId="10" borderId="14" xfId="28" applyFont="1" applyFill="1" applyBorder="1" applyAlignment="1">
      <alignment horizontal="left" vertical="center"/>
    </xf>
    <xf numFmtId="0" fontId="19" fillId="10" borderId="8" xfId="28" applyFont="1" applyFill="1" applyBorder="1" applyAlignment="1">
      <alignment vertical="center"/>
    </xf>
    <xf numFmtId="0" fontId="28" fillId="0" borderId="0" xfId="0" applyFont="1"/>
    <xf numFmtId="0" fontId="19" fillId="11" borderId="0" xfId="28" applyFont="1" applyFill="1" applyAlignment="1">
      <alignment horizontal="left" vertical="top"/>
    </xf>
    <xf numFmtId="0" fontId="13" fillId="9" borderId="21" xfId="28" applyFont="1" applyFill="1" applyBorder="1" applyAlignment="1">
      <alignment horizontal="left" vertical="center"/>
    </xf>
    <xf numFmtId="0" fontId="13" fillId="9" borderId="21" xfId="28" applyFont="1" applyFill="1" applyBorder="1" applyAlignment="1">
      <alignment horizontal="right" vertical="center"/>
    </xf>
    <xf numFmtId="0" fontId="28" fillId="0" borderId="0" xfId="0" applyFont="1" applyAlignment="1">
      <alignment vertical="center"/>
    </xf>
    <xf numFmtId="0" fontId="16" fillId="9" borderId="21" xfId="28" applyFont="1" applyFill="1" applyBorder="1" applyAlignment="1">
      <alignment horizontal="left" vertical="center"/>
    </xf>
    <xf numFmtId="2" fontId="16" fillId="9" borderId="21" xfId="28" applyNumberFormat="1" applyFont="1" applyFill="1" applyBorder="1" applyAlignment="1">
      <alignment horizontal="right" vertical="center"/>
    </xf>
    <xf numFmtId="167" fontId="13" fillId="9" borderId="21" xfId="28" applyNumberFormat="1" applyFont="1" applyFill="1" applyBorder="1" applyAlignment="1">
      <alignment horizontal="right" vertical="center"/>
    </xf>
    <xf numFmtId="167" fontId="16" fillId="9" borderId="21" xfId="28" applyNumberFormat="1" applyFont="1" applyFill="1" applyBorder="1" applyAlignment="1">
      <alignment horizontal="right" vertical="center"/>
    </xf>
    <xf numFmtId="166" fontId="21" fillId="7" borderId="0" xfId="28" applyNumberFormat="1" applyFont="1" applyFill="1" applyAlignment="1">
      <alignment vertical="top" wrapText="1"/>
    </xf>
    <xf numFmtId="0" fontId="30" fillId="0" borderId="0" xfId="31" applyFont="1" applyFill="1" applyAlignment="1">
      <alignment horizontal="right" vertical="center"/>
    </xf>
    <xf numFmtId="0" fontId="13" fillId="9" borderId="22" xfId="28" applyFont="1" applyFill="1" applyBorder="1" applyAlignment="1">
      <alignment vertical="center"/>
    </xf>
    <xf numFmtId="167" fontId="16" fillId="14" borderId="12" xfId="28" applyNumberFormat="1" applyFont="1" applyFill="1" applyBorder="1" applyAlignment="1" applyProtection="1">
      <alignment vertical="center"/>
      <protection locked="0"/>
    </xf>
    <xf numFmtId="167" fontId="16" fillId="14" borderId="23" xfId="28" applyNumberFormat="1" applyFont="1" applyFill="1" applyBorder="1" applyAlignment="1" applyProtection="1">
      <alignment vertical="center"/>
      <protection locked="0"/>
    </xf>
    <xf numFmtId="0" fontId="23" fillId="0" borderId="0" xfId="28" applyFont="1" applyAlignment="1">
      <alignment horizontal="left" vertical="center"/>
    </xf>
    <xf numFmtId="166" fontId="32" fillId="7" borderId="0" xfId="28" applyNumberFormat="1" applyFont="1" applyFill="1" applyAlignment="1">
      <alignment horizontal="right" vertical="center" wrapText="1"/>
    </xf>
    <xf numFmtId="0" fontId="32" fillId="7" borderId="0" xfId="28" applyFont="1" applyFill="1" applyAlignment="1">
      <alignment horizontal="right" vertical="center"/>
    </xf>
    <xf numFmtId="0" fontId="33" fillId="0" borderId="0" xfId="0" applyFont="1" applyAlignment="1">
      <alignment horizontal="left" vertical="center" indent="1"/>
    </xf>
    <xf numFmtId="0" fontId="13" fillId="9" borderId="8" xfId="28" applyFont="1" applyFill="1" applyBorder="1" applyAlignment="1">
      <alignment horizontal="right" vertical="center"/>
    </xf>
    <xf numFmtId="167" fontId="16" fillId="12" borderId="13" xfId="28" applyNumberFormat="1" applyFont="1" applyFill="1" applyBorder="1" applyAlignment="1" applyProtection="1">
      <alignment vertical="center"/>
      <protection locked="0"/>
    </xf>
    <xf numFmtId="167" fontId="16" fillId="9" borderId="10" xfId="28" applyNumberFormat="1" applyFont="1" applyFill="1" applyBorder="1" applyAlignment="1">
      <alignment vertical="center"/>
    </xf>
    <xf numFmtId="0" fontId="16" fillId="0" borderId="0" xfId="5" applyNumberFormat="1" applyFont="1" applyFill="1" applyBorder="1" applyAlignment="1" applyProtection="1">
      <alignment vertical="center"/>
    </xf>
    <xf numFmtId="0" fontId="25" fillId="0" borderId="0" xfId="28" applyFont="1" applyAlignment="1">
      <alignment horizontal="right" vertical="center"/>
    </xf>
    <xf numFmtId="0" fontId="23" fillId="9" borderId="14" xfId="28" applyFont="1" applyFill="1" applyBorder="1" applyAlignment="1">
      <alignment horizontal="right" vertical="center"/>
    </xf>
    <xf numFmtId="0" fontId="23" fillId="9" borderId="14" xfId="28" applyFont="1" applyFill="1" applyBorder="1" applyAlignment="1">
      <alignment vertical="center"/>
    </xf>
    <xf numFmtId="0" fontId="16" fillId="0" borderId="0" xfId="28" applyFont="1" applyAlignment="1">
      <alignment horizontal="left" vertical="top"/>
    </xf>
    <xf numFmtId="0" fontId="25" fillId="0" borderId="0" xfId="28" applyFont="1" applyAlignment="1">
      <alignment horizontal="left" vertical="center"/>
    </xf>
    <xf numFmtId="0" fontId="13" fillId="7" borderId="0" xfId="28" applyFont="1" applyFill="1" applyAlignment="1">
      <alignment horizontal="left" vertical="top"/>
    </xf>
    <xf numFmtId="0" fontId="17" fillId="0" borderId="0" xfId="28" applyFont="1" applyAlignment="1">
      <alignment horizontal="left" vertical="top"/>
    </xf>
    <xf numFmtId="166" fontId="43" fillId="0" borderId="0" xfId="28" applyNumberFormat="1" applyFont="1" applyAlignment="1">
      <alignment horizontal="right" vertical="center" wrapText="1"/>
    </xf>
    <xf numFmtId="0" fontId="33" fillId="0" borderId="0" xfId="0" applyFont="1"/>
    <xf numFmtId="0" fontId="45" fillId="0" borderId="0" xfId="0" applyFont="1"/>
    <xf numFmtId="0" fontId="23" fillId="0" borderId="0" xfId="0" applyFont="1"/>
    <xf numFmtId="0" fontId="23" fillId="0" borderId="0" xfId="28" applyFont="1" applyAlignment="1">
      <alignment horizontal="right" vertical="center"/>
    </xf>
    <xf numFmtId="0" fontId="23" fillId="0" borderId="0" xfId="0" applyFont="1" applyAlignment="1">
      <alignment horizontal="right"/>
    </xf>
    <xf numFmtId="3" fontId="23" fillId="0" borderId="0" xfId="0" applyNumberFormat="1" applyFont="1"/>
    <xf numFmtId="0" fontId="13" fillId="12" borderId="20" xfId="28" applyFont="1" applyFill="1" applyBorder="1" applyAlignment="1" applyProtection="1">
      <alignment horizontal="left" vertical="center" wrapText="1"/>
      <protection locked="0"/>
    </xf>
    <xf numFmtId="0" fontId="13" fillId="12" borderId="14" xfId="28" applyFont="1" applyFill="1" applyBorder="1" applyAlignment="1" applyProtection="1">
      <alignment horizontal="left" vertical="center"/>
      <protection locked="0"/>
    </xf>
    <xf numFmtId="0" fontId="13" fillId="12" borderId="15" xfId="28" applyFont="1" applyFill="1" applyBorder="1" applyAlignment="1" applyProtection="1">
      <alignment horizontal="left" vertical="center"/>
      <protection locked="0"/>
    </xf>
    <xf numFmtId="0" fontId="23" fillId="0" borderId="0" xfId="28" applyFont="1" applyAlignment="1">
      <alignment horizontal="left" vertical="top" wrapText="1"/>
    </xf>
    <xf numFmtId="0" fontId="13" fillId="0" borderId="0" xfId="28" applyFont="1" applyAlignment="1">
      <alignment horizontal="left" vertical="center" wrapText="1"/>
    </xf>
    <xf numFmtId="0" fontId="13" fillId="9" borderId="20" xfId="28" applyFont="1" applyFill="1" applyBorder="1" applyAlignment="1">
      <alignment horizontal="left" vertical="center" wrapText="1"/>
    </xf>
    <xf numFmtId="0" fontId="13" fillId="9" borderId="14" xfId="28" applyFont="1" applyFill="1" applyBorder="1" applyAlignment="1">
      <alignment horizontal="left" vertical="center"/>
    </xf>
    <xf numFmtId="0" fontId="13" fillId="9" borderId="15" xfId="28" applyFont="1" applyFill="1" applyBorder="1" applyAlignment="1">
      <alignment horizontal="left" vertical="center"/>
    </xf>
    <xf numFmtId="0" fontId="17" fillId="0" borderId="0" xfId="28" applyFont="1" applyAlignment="1">
      <alignment horizontal="left" vertical="center" wrapText="1"/>
    </xf>
    <xf numFmtId="166" fontId="19" fillId="11" borderId="0" xfId="28" applyNumberFormat="1" applyFont="1" applyFill="1" applyAlignment="1">
      <alignment horizontal="left" vertical="top"/>
    </xf>
    <xf numFmtId="166" fontId="19" fillId="11" borderId="0" xfId="28" applyNumberFormat="1" applyFont="1" applyFill="1" applyAlignment="1">
      <alignment horizontal="left" vertical="top" wrapText="1"/>
    </xf>
    <xf numFmtId="166" fontId="21" fillId="7" borderId="0" xfId="28" applyNumberFormat="1" applyFont="1" applyFill="1" applyAlignment="1">
      <alignment horizontal="left" vertical="top" wrapText="1"/>
    </xf>
    <xf numFmtId="0" fontId="13" fillId="13" borderId="16" xfId="28" applyFont="1" applyFill="1" applyBorder="1" applyAlignment="1">
      <alignment horizontal="center" vertical="center" wrapText="1"/>
    </xf>
    <xf numFmtId="0" fontId="13" fillId="13" borderId="13" xfId="28" applyFont="1" applyFill="1" applyBorder="1" applyAlignment="1">
      <alignment horizontal="center" vertical="center"/>
    </xf>
    <xf numFmtId="0" fontId="16" fillId="0" borderId="18" xfId="28" applyFont="1" applyBorder="1" applyAlignment="1">
      <alignment horizontal="left" vertical="center"/>
    </xf>
    <xf numFmtId="0" fontId="19" fillId="10" borderId="10" xfId="28" applyFont="1" applyFill="1" applyBorder="1" applyAlignment="1">
      <alignment horizontal="left" vertical="center"/>
    </xf>
    <xf numFmtId="0" fontId="19" fillId="10" borderId="14" xfId="28" applyFont="1" applyFill="1" applyBorder="1" applyAlignment="1">
      <alignment horizontal="left" vertical="center"/>
    </xf>
    <xf numFmtId="0" fontId="19" fillId="10" borderId="8" xfId="28" applyFont="1" applyFill="1" applyBorder="1" applyAlignment="1">
      <alignment horizontal="left" vertical="center"/>
    </xf>
    <xf numFmtId="166" fontId="27" fillId="11" borderId="0" xfId="28" applyNumberFormat="1" applyFont="1" applyFill="1" applyAlignment="1">
      <alignment horizontal="left" vertical="top" wrapText="1"/>
    </xf>
    <xf numFmtId="0" fontId="16" fillId="0" borderId="0" xfId="28" applyFont="1" applyAlignment="1">
      <alignment horizontal="left" vertical="top"/>
    </xf>
    <xf numFmtId="0" fontId="16" fillId="13" borderId="16" xfId="28" applyFont="1" applyFill="1" applyBorder="1" applyAlignment="1">
      <alignment horizontal="left" vertical="center"/>
    </xf>
    <xf numFmtId="0" fontId="16" fillId="13" borderId="13" xfId="28" applyFont="1" applyFill="1" applyBorder="1" applyAlignment="1">
      <alignment horizontal="left" vertical="center"/>
    </xf>
    <xf numFmtId="166" fontId="31" fillId="14" borderId="16" xfId="28" applyNumberFormat="1" applyFont="1" applyFill="1" applyBorder="1" applyAlignment="1" applyProtection="1">
      <alignment horizontal="center" vertical="center"/>
      <protection locked="0"/>
    </xf>
    <xf numFmtId="166" fontId="31" fillId="14" borderId="13" xfId="28" applyNumberFormat="1" applyFont="1" applyFill="1" applyBorder="1" applyAlignment="1" applyProtection="1">
      <alignment horizontal="center" vertical="center"/>
      <protection locked="0"/>
    </xf>
    <xf numFmtId="0" fontId="34" fillId="0" borderId="0" xfId="28" applyFont="1" applyAlignment="1">
      <alignment horizontal="left" vertical="center" wrapText="1"/>
    </xf>
    <xf numFmtId="0" fontId="13" fillId="12" borderId="16" xfId="28" applyFont="1" applyFill="1" applyBorder="1" applyAlignment="1" applyProtection="1">
      <alignment horizontal="left" vertical="top"/>
      <protection locked="0"/>
    </xf>
    <xf numFmtId="0" fontId="13" fillId="12" borderId="17" xfId="28" applyFont="1" applyFill="1" applyBorder="1" applyAlignment="1" applyProtection="1">
      <alignment horizontal="left" vertical="top"/>
      <protection locked="0"/>
    </xf>
    <xf numFmtId="0" fontId="13" fillId="12" borderId="13" xfId="28" applyFont="1" applyFill="1" applyBorder="1" applyAlignment="1" applyProtection="1">
      <alignment horizontal="left" vertical="top"/>
      <protection locked="0"/>
    </xf>
    <xf numFmtId="166" fontId="21" fillId="7" borderId="0" xfId="28" applyNumberFormat="1" applyFont="1" applyFill="1" applyAlignment="1">
      <alignment vertical="top" wrapText="1"/>
    </xf>
  </cellXfs>
  <cellStyles count="35">
    <cellStyle name="Bad" xfId="1" xr:uid="{00000000-0005-0000-0000-000000000000}"/>
    <cellStyle name="Check Cell" xfId="2" xr:uid="{00000000-0005-0000-0000-000001000000}"/>
    <cellStyle name="Comma 2" xfId="3" xr:uid="{00000000-0005-0000-0000-000002000000}"/>
    <cellStyle name="Euro" xfId="4" xr:uid="{00000000-0005-0000-0000-000003000000}"/>
    <cellStyle name="Euro 2" xfId="5" xr:uid="{00000000-0005-0000-0000-000004000000}"/>
    <cellStyle name="Explanatory Text" xfId="6" xr:uid="{00000000-0005-0000-0000-000005000000}"/>
    <cellStyle name="Heading 1" xfId="7" xr:uid="{00000000-0005-0000-0000-000006000000}"/>
    <cellStyle name="Heading 2" xfId="8" xr:uid="{00000000-0005-0000-0000-000007000000}"/>
    <cellStyle name="Heading 3" xfId="9" xr:uid="{00000000-0005-0000-0000-000008000000}"/>
    <cellStyle name="Heading 4" xfId="10" xr:uid="{00000000-0005-0000-0000-000009000000}"/>
    <cellStyle name="Hyperlink" xfId="31" builtinId="8"/>
    <cellStyle name="Input" xfId="11" xr:uid="{00000000-0005-0000-0000-00000A000000}"/>
    <cellStyle name="Komma 2" xfId="12" xr:uid="{00000000-0005-0000-0000-00000B000000}"/>
    <cellStyle name="Komma 2 2" xfId="32" xr:uid="{7BEBDD10-0B20-465D-8F62-72E13D93D774}"/>
    <cellStyle name="Komma 3" xfId="13" xr:uid="{00000000-0005-0000-0000-00000C000000}"/>
    <cellStyle name="Komma 4" xfId="34" xr:uid="{F883325D-C317-46FF-8381-23FBD0B16621}"/>
    <cellStyle name="Normal 2" xfId="14" xr:uid="{00000000-0005-0000-0000-00000D000000}"/>
    <cellStyle name="Normal 2 2" xfId="15" xr:uid="{00000000-0005-0000-0000-00000E000000}"/>
    <cellStyle name="Normal 2 3" xfId="16" xr:uid="{00000000-0005-0000-0000-00000F000000}"/>
    <cellStyle name="Normal 2 4" xfId="17" xr:uid="{00000000-0005-0000-0000-000010000000}"/>
    <cellStyle name="Normal 2 5" xfId="18" xr:uid="{00000000-0005-0000-0000-000011000000}"/>
    <cellStyle name="Normal 2 6" xfId="19" xr:uid="{00000000-0005-0000-0000-000012000000}"/>
    <cellStyle name="Normal 3" xfId="20" xr:uid="{00000000-0005-0000-0000-000013000000}"/>
    <cellStyle name="Normal 4" xfId="21" xr:uid="{00000000-0005-0000-0000-000014000000}"/>
    <cellStyle name="Normal 5" xfId="22" xr:uid="{00000000-0005-0000-0000-000015000000}"/>
    <cellStyle name="Normal 6" xfId="23" xr:uid="{00000000-0005-0000-0000-000016000000}"/>
    <cellStyle name="Normal 7" xfId="24" xr:uid="{00000000-0005-0000-0000-000017000000}"/>
    <cellStyle name="Note" xfId="25" xr:uid="{00000000-0005-0000-0000-000018000000}"/>
    <cellStyle name="Output" xfId="26" xr:uid="{00000000-0005-0000-0000-000019000000}"/>
    <cellStyle name="Percent 2" xfId="27" xr:uid="{00000000-0005-0000-0000-00001A000000}"/>
    <cellStyle name="Standaard" xfId="0" builtinId="0"/>
    <cellStyle name="Standaard 2" xfId="28" xr:uid="{00000000-0005-0000-0000-00001C000000}"/>
    <cellStyle name="Standaard 3" xfId="29" xr:uid="{00000000-0005-0000-0000-00001D000000}"/>
    <cellStyle name="Valuta" xfId="30" builtinId="4"/>
    <cellStyle name="Valuta 2" xfId="33" xr:uid="{53C09CAB-60D7-42EF-A137-55A7BE1CCA7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800">
                <a:latin typeface="Verdana" panose="020B0604030504040204" pitchFamily="34" charset="0"/>
                <a:ea typeface="Verdana" panose="020B0604030504040204" pitchFamily="34" charset="0"/>
              </a:rPr>
              <a:t>Scorelijn</a:t>
            </a:r>
            <a:endParaRPr lang="nl-NL">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Score!$D$7:$D$9</c:f>
              <c:numCache>
                <c:formatCode>"€"\ #,##0.00</c:formatCode>
                <c:ptCount val="3"/>
                <c:pt idx="0">
                  <c:v>83000000</c:v>
                </c:pt>
                <c:pt idx="1">
                  <c:v>65000000</c:v>
                </c:pt>
                <c:pt idx="2">
                  <c:v>37500000</c:v>
                </c:pt>
              </c:numCache>
            </c:numRef>
          </c:xVal>
          <c:yVal>
            <c:numRef>
              <c:f>Score!$C$7:$C$9</c:f>
              <c:numCache>
                <c:formatCode>General</c:formatCode>
                <c:ptCount val="3"/>
                <c:pt idx="0">
                  <c:v>0</c:v>
                </c:pt>
                <c:pt idx="1">
                  <c:v>150</c:v>
                </c:pt>
                <c:pt idx="2">
                  <c:v>250</c:v>
                </c:pt>
              </c:numCache>
            </c:numRef>
          </c:yVal>
          <c:smooth val="0"/>
          <c:extLst>
            <c:ext xmlns:c16="http://schemas.microsoft.com/office/drawing/2014/chart" uri="{C3380CC4-5D6E-409C-BE32-E72D297353CC}">
              <c16:uniqueId val="{00000000-0D7D-46CD-9F1A-B0F1AE558F09}"/>
            </c:ext>
          </c:extLst>
        </c:ser>
        <c:ser>
          <c:idx val="1"/>
          <c:order val="1"/>
          <c:spPr>
            <a:ln w="25400" cap="rnd">
              <a:solidFill>
                <a:schemeClr val="accent6"/>
              </a:solidFill>
              <a:round/>
            </a:ln>
            <a:effectLst/>
          </c:spPr>
          <c:marker>
            <c:symbol val="circle"/>
            <c:size val="5"/>
            <c:spPr>
              <a:solidFill>
                <a:schemeClr val="accent6"/>
              </a:solidFill>
              <a:ln w="9525">
                <a:solidFill>
                  <a:schemeClr val="accent2"/>
                </a:solidFill>
              </a:ln>
              <a:effectLst/>
            </c:spPr>
          </c:marker>
          <c:xVal>
            <c:numRef>
              <c:f>Score!$C$11</c:f>
              <c:numCache>
                <c:formatCode>"€"\ #,##0.00</c:formatCode>
                <c:ptCount val="1"/>
                <c:pt idx="0">
                  <c:v>0</c:v>
                </c:pt>
              </c:numCache>
            </c:numRef>
          </c:xVal>
          <c:yVal>
            <c:numRef>
              <c:f>Score!$C$12</c:f>
              <c:numCache>
                <c:formatCode>0.00</c:formatCode>
                <c:ptCount val="1"/>
                <c:pt idx="0">
                  <c:v>250</c:v>
                </c:pt>
              </c:numCache>
            </c:numRef>
          </c:yVal>
          <c:smooth val="1"/>
          <c:extLst>
            <c:ext xmlns:c16="http://schemas.microsoft.com/office/drawing/2014/chart" uri="{C3380CC4-5D6E-409C-BE32-E72D297353CC}">
              <c16:uniqueId val="{00000001-0D7D-46CD-9F1A-B0F1AE558F09}"/>
            </c:ext>
          </c:extLst>
        </c:ser>
        <c:dLbls>
          <c:showLegendKey val="0"/>
          <c:showVal val="0"/>
          <c:showCatName val="0"/>
          <c:showSerName val="0"/>
          <c:showPercent val="0"/>
          <c:showBubbleSize val="0"/>
        </c:dLbls>
        <c:axId val="710736543"/>
        <c:axId val="188059071"/>
      </c:scatterChart>
      <c:valAx>
        <c:axId val="710736543"/>
        <c:scaling>
          <c:orientation val="minMax"/>
          <c:min val="30000000"/>
        </c:scaling>
        <c:delete val="0"/>
        <c:axPos val="b"/>
        <c:majorGridlines>
          <c:spPr>
            <a:ln w="9525" cap="flat" cmpd="sng" algn="ctr">
              <a:solidFill>
                <a:schemeClr val="tx1">
                  <a:lumMod val="15000"/>
                  <a:lumOff val="85000"/>
                </a:schemeClr>
              </a:solidFill>
              <a:round/>
            </a:ln>
            <a:effectLst/>
          </c:spPr>
        </c:majorGridlines>
        <c:numFmt formatCode="&quot;€&quot;\ #,##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8059071"/>
        <c:crosses val="autoZero"/>
        <c:crossBetween val="midCat"/>
      </c:valAx>
      <c:valAx>
        <c:axId val="188059071"/>
        <c:scaling>
          <c:orientation val="minMax"/>
          <c:max val="3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1073654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13</xdr:row>
      <xdr:rowOff>0</xdr:rowOff>
    </xdr:from>
    <xdr:to>
      <xdr:col>12</xdr:col>
      <xdr:colOff>7620</xdr:colOff>
      <xdr:row>30</xdr:row>
      <xdr:rowOff>144780</xdr:rowOff>
    </xdr:to>
    <xdr:graphicFrame macro="">
      <xdr:nvGraphicFramePr>
        <xdr:cNvPr id="2" name="Grafiek 1">
          <a:extLst>
            <a:ext uri="{FF2B5EF4-FFF2-40B4-BE49-F238E27FC236}">
              <a16:creationId xmlns:a16="http://schemas.microsoft.com/office/drawing/2014/main" id="{91E25898-9F66-404D-8405-FF9085C458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3"/>
  <sheetViews>
    <sheetView showGridLines="0" tabSelected="1" zoomScaleNormal="100" zoomScaleSheetLayoutView="85" workbookViewId="0">
      <selection activeCell="D3" sqref="D3:E3"/>
    </sheetView>
  </sheetViews>
  <sheetFormatPr defaultColWidth="9.109375" defaultRowHeight="12.75" customHeight="1" x14ac:dyDescent="0.3"/>
  <cols>
    <col min="1" max="1" width="1" style="9" customWidth="1"/>
    <col min="2" max="2" width="3.44140625" style="10" customWidth="1"/>
    <col min="3" max="3" width="25.33203125" style="9" customWidth="1"/>
    <col min="4" max="8" width="20" style="9" customWidth="1"/>
    <col min="9" max="9" width="15" style="45" bestFit="1" customWidth="1"/>
    <col min="10" max="10" width="9.109375" style="9"/>
    <col min="11" max="11" width="13.44140625" style="9" customWidth="1"/>
    <col min="12" max="12" width="12" style="9" customWidth="1"/>
    <col min="13" max="13" width="12.109375" style="9" customWidth="1"/>
    <col min="14" max="14" width="12.33203125" style="9" customWidth="1"/>
    <col min="15" max="16384" width="9.109375" style="9"/>
  </cols>
  <sheetData>
    <row r="1" spans="1:15" s="1" customFormat="1" ht="6.45" customHeight="1" x14ac:dyDescent="0.3">
      <c r="B1" s="2"/>
      <c r="D1" s="3"/>
      <c r="E1" s="3"/>
      <c r="F1" s="3"/>
      <c r="G1" s="4"/>
      <c r="H1" s="69"/>
      <c r="I1" s="81"/>
    </row>
    <row r="2" spans="1:15" s="1" customFormat="1" ht="18.45" customHeight="1" thickBot="1" x14ac:dyDescent="0.35">
      <c r="B2" s="5" t="s">
        <v>72</v>
      </c>
      <c r="D2" s="3"/>
      <c r="E2" s="3"/>
      <c r="F2" s="42"/>
      <c r="G2" s="4"/>
      <c r="H2" s="83" t="s">
        <v>71</v>
      </c>
      <c r="I2" s="81"/>
      <c r="K2" s="9"/>
    </row>
    <row r="3" spans="1:15" s="6" customFormat="1" ht="46.2" customHeight="1" x14ac:dyDescent="0.2">
      <c r="A3" s="12"/>
      <c r="B3" s="110" t="s">
        <v>0</v>
      </c>
      <c r="C3" s="111"/>
      <c r="D3" s="112"/>
      <c r="E3" s="113"/>
      <c r="F3" s="45"/>
      <c r="G3" s="102" t="s">
        <v>1</v>
      </c>
      <c r="H3" s="103"/>
      <c r="I3" s="101"/>
      <c r="J3" s="93"/>
      <c r="K3" s="93"/>
      <c r="L3" s="93"/>
      <c r="M3" s="93"/>
    </row>
    <row r="4" spans="1:15" ht="6.45" customHeight="1" thickBot="1" x14ac:dyDescent="0.35">
      <c r="A4" s="1"/>
      <c r="B4" s="13"/>
      <c r="C4" s="1"/>
      <c r="D4" s="1"/>
      <c r="E4" s="1"/>
      <c r="F4" s="1"/>
      <c r="G4" s="1"/>
      <c r="H4" s="1"/>
      <c r="I4" s="101"/>
    </row>
    <row r="5" spans="1:15" ht="40.200000000000003" customHeight="1" x14ac:dyDescent="0.3">
      <c r="B5" s="109"/>
      <c r="C5" s="109"/>
      <c r="G5" s="47" t="s">
        <v>2</v>
      </c>
      <c r="H5" s="46" t="s">
        <v>3</v>
      </c>
      <c r="I5" s="101"/>
      <c r="J5" s="25"/>
    </row>
    <row r="6" spans="1:15" ht="11.25" customHeight="1" x14ac:dyDescent="0.3">
      <c r="H6" s="7"/>
      <c r="I6" s="101"/>
    </row>
    <row r="7" spans="1:15" ht="21" customHeight="1" x14ac:dyDescent="0.2">
      <c r="B7" s="14">
        <v>0</v>
      </c>
      <c r="C7" s="15" t="s">
        <v>4</v>
      </c>
      <c r="D7" s="44"/>
      <c r="E7" s="16"/>
      <c r="F7" s="16"/>
      <c r="G7" s="16"/>
      <c r="H7" s="16"/>
      <c r="I7" s="79"/>
    </row>
    <row r="8" spans="1:15" s="19" customFormat="1" ht="23.25" customHeight="1" x14ac:dyDescent="0.3">
      <c r="B8" s="20"/>
      <c r="C8" s="98" t="s">
        <v>70</v>
      </c>
      <c r="D8" s="98"/>
      <c r="E8" s="98"/>
      <c r="F8" s="98"/>
      <c r="G8" s="98"/>
      <c r="H8" s="20"/>
      <c r="I8" s="79"/>
      <c r="J8" s="20"/>
      <c r="K8" s="20"/>
      <c r="L8" s="71"/>
    </row>
    <row r="9" spans="1:15" s="19" customFormat="1" ht="15" customHeight="1" thickBot="1" x14ac:dyDescent="0.35">
      <c r="B9" s="20"/>
      <c r="C9" s="21" t="s">
        <v>5</v>
      </c>
      <c r="D9" s="22" t="s">
        <v>6</v>
      </c>
      <c r="E9" s="22" t="s">
        <v>7</v>
      </c>
      <c r="F9" s="22" t="s">
        <v>8</v>
      </c>
      <c r="G9" s="22" t="s">
        <v>9</v>
      </c>
      <c r="H9" s="23"/>
      <c r="I9" s="79"/>
    </row>
    <row r="10" spans="1:15" s="19" customFormat="1" ht="15" customHeight="1" thickBot="1" x14ac:dyDescent="0.35">
      <c r="B10" s="20"/>
      <c r="C10" s="65" t="s">
        <v>10</v>
      </c>
      <c r="D10" s="66"/>
      <c r="E10" s="67"/>
      <c r="F10" s="67"/>
      <c r="G10" s="67"/>
      <c r="I10" s="80" t="s">
        <v>68</v>
      </c>
      <c r="K10" s="9"/>
      <c r="L10" s="71"/>
    </row>
    <row r="11" spans="1:15" s="19" customFormat="1" ht="48" customHeight="1" thickBot="1" x14ac:dyDescent="0.35">
      <c r="B11" s="20"/>
      <c r="C11" s="115"/>
      <c r="D11" s="116"/>
      <c r="E11" s="116"/>
      <c r="F11" s="116"/>
      <c r="G11" s="117"/>
      <c r="I11" s="80"/>
      <c r="K11" s="9"/>
      <c r="L11" s="71"/>
    </row>
    <row r="12" spans="1:15" s="10" customFormat="1" ht="15" customHeight="1" x14ac:dyDescent="0.3">
      <c r="A12" s="9"/>
      <c r="I12" s="79"/>
      <c r="K12" s="9"/>
    </row>
    <row r="13" spans="1:15" ht="21" customHeight="1" x14ac:dyDescent="0.2">
      <c r="B13" s="14" t="s">
        <v>11</v>
      </c>
      <c r="C13" s="15" t="s">
        <v>12</v>
      </c>
      <c r="D13" s="44"/>
      <c r="E13" s="16"/>
      <c r="F13" s="16"/>
      <c r="G13" s="16"/>
      <c r="H13" s="16"/>
      <c r="I13" s="38"/>
    </row>
    <row r="14" spans="1:15" s="19" customFormat="1" ht="32.25" customHeight="1" x14ac:dyDescent="0.3">
      <c r="B14" s="20"/>
      <c r="C14" s="98" t="s">
        <v>69</v>
      </c>
      <c r="D14" s="98"/>
      <c r="E14" s="98"/>
      <c r="F14" s="98"/>
      <c r="G14" s="98"/>
      <c r="H14" s="20"/>
      <c r="I14" s="79"/>
      <c r="J14" s="20"/>
      <c r="K14" s="20"/>
      <c r="L14" s="71"/>
    </row>
    <row r="15" spans="1:15" s="19" customFormat="1" ht="15" customHeight="1" thickBot="1" x14ac:dyDescent="0.35">
      <c r="B15" s="20"/>
      <c r="C15" s="22"/>
      <c r="D15" s="22"/>
      <c r="E15" s="22"/>
      <c r="F15" s="22"/>
      <c r="G15" s="21"/>
      <c r="H15" s="22" t="s">
        <v>13</v>
      </c>
      <c r="I15" s="38"/>
    </row>
    <row r="16" spans="1:15" s="19" customFormat="1" ht="15" customHeight="1" thickBot="1" x14ac:dyDescent="0.35">
      <c r="B16" s="20"/>
      <c r="C16" s="24" t="s">
        <v>14</v>
      </c>
      <c r="D16" s="26"/>
      <c r="E16" s="26"/>
      <c r="F16" s="26"/>
      <c r="G16" s="27"/>
      <c r="H16" s="73"/>
      <c r="I16" s="80"/>
      <c r="L16" s="9"/>
      <c r="M16" s="9"/>
      <c r="N16" s="9"/>
      <c r="O16" s="9"/>
    </row>
    <row r="17" spans="1:15" s="19" customFormat="1" ht="15" customHeight="1" thickBot="1" x14ac:dyDescent="0.35">
      <c r="B17" s="20"/>
      <c r="C17" s="24" t="s">
        <v>15</v>
      </c>
      <c r="D17" s="26"/>
      <c r="E17" s="26"/>
      <c r="F17" s="26"/>
      <c r="G17" s="27"/>
      <c r="H17" s="48"/>
      <c r="I17" s="80" t="s">
        <v>68</v>
      </c>
      <c r="K17" s="9"/>
      <c r="L17" s="9"/>
      <c r="M17" s="9"/>
      <c r="N17" s="9"/>
      <c r="O17" s="9"/>
    </row>
    <row r="18" spans="1:15" ht="15" customHeight="1" x14ac:dyDescent="0.3">
      <c r="B18" s="9"/>
      <c r="I18" s="38"/>
    </row>
    <row r="19" spans="1:15" ht="21" customHeight="1" x14ac:dyDescent="0.2">
      <c r="B19" s="14" t="s">
        <v>16</v>
      </c>
      <c r="C19" s="100" t="s">
        <v>17</v>
      </c>
      <c r="D19" s="100"/>
      <c r="E19" s="16"/>
      <c r="F19" s="16"/>
      <c r="G19" s="16"/>
      <c r="H19" s="16"/>
      <c r="I19" s="38"/>
    </row>
    <row r="20" spans="1:15" s="19" customFormat="1" ht="66" customHeight="1" x14ac:dyDescent="0.3">
      <c r="B20" s="20"/>
      <c r="C20" s="98" t="s">
        <v>65</v>
      </c>
      <c r="D20" s="98"/>
      <c r="E20" s="98"/>
      <c r="F20" s="98"/>
      <c r="G20" s="98"/>
      <c r="H20" s="98"/>
      <c r="I20" s="38"/>
      <c r="K20" s="25"/>
      <c r="L20" s="25"/>
    </row>
    <row r="21" spans="1:15" s="19" customFormat="1" ht="15" customHeight="1" thickBot="1" x14ac:dyDescent="0.35">
      <c r="B21" s="20"/>
      <c r="C21" s="22"/>
      <c r="D21" s="22"/>
      <c r="E21" s="22"/>
      <c r="F21" s="22"/>
      <c r="G21" s="21"/>
      <c r="H21" s="22" t="s">
        <v>13</v>
      </c>
      <c r="I21" s="38"/>
      <c r="K21" s="25"/>
    </row>
    <row r="22" spans="1:15" s="25" customFormat="1" ht="15" customHeight="1" thickBot="1" x14ac:dyDescent="0.35">
      <c r="B22" s="76"/>
      <c r="C22" s="24" t="s">
        <v>18</v>
      </c>
      <c r="D22" s="77"/>
      <c r="E22" s="77"/>
      <c r="F22" s="77"/>
      <c r="G22" s="78"/>
      <c r="H22" s="48"/>
      <c r="I22" s="80" t="s">
        <v>68</v>
      </c>
    </row>
    <row r="23" spans="1:15" s="19" customFormat="1" ht="15" customHeight="1" thickBot="1" x14ac:dyDescent="0.35">
      <c r="B23" s="20"/>
      <c r="C23" s="24" t="s">
        <v>19</v>
      </c>
      <c r="D23" s="26"/>
      <c r="E23" s="26"/>
      <c r="F23" s="26"/>
      <c r="G23" s="28"/>
      <c r="H23" s="48"/>
      <c r="I23" s="80" t="s">
        <v>68</v>
      </c>
      <c r="K23" s="25"/>
    </row>
    <row r="24" spans="1:15" ht="15" customHeight="1" x14ac:dyDescent="0.3">
      <c r="B24" s="9"/>
      <c r="I24" s="40"/>
    </row>
    <row r="25" spans="1:15" ht="21" customHeight="1" x14ac:dyDescent="0.2">
      <c r="B25" s="14" t="s">
        <v>20</v>
      </c>
      <c r="C25" s="100" t="s">
        <v>21</v>
      </c>
      <c r="D25" s="100"/>
      <c r="E25" s="16"/>
      <c r="F25" s="16"/>
      <c r="G25" s="16"/>
      <c r="H25" s="16"/>
      <c r="I25" s="40"/>
    </row>
    <row r="26" spans="1:15" s="20" customFormat="1" ht="22.5" customHeight="1" x14ac:dyDescent="0.3">
      <c r="A26" s="19"/>
      <c r="C26" s="94" t="s">
        <v>22</v>
      </c>
      <c r="D26" s="94"/>
      <c r="E26" s="94"/>
      <c r="F26" s="94"/>
      <c r="G26" s="94"/>
      <c r="H26" s="94"/>
      <c r="I26" s="40"/>
    </row>
    <row r="27" spans="1:15" s="19" customFormat="1" ht="42" customHeight="1" x14ac:dyDescent="0.3">
      <c r="B27" s="20"/>
      <c r="C27" s="98" t="s">
        <v>74</v>
      </c>
      <c r="D27" s="98"/>
      <c r="E27" s="98"/>
      <c r="F27" s="98"/>
      <c r="G27" s="98"/>
      <c r="H27" s="98"/>
      <c r="I27" s="80"/>
      <c r="J27" s="20"/>
      <c r="K27" s="20"/>
    </row>
    <row r="28" spans="1:15" s="19" customFormat="1" ht="15" customHeight="1" thickBot="1" x14ac:dyDescent="0.35">
      <c r="B28" s="20"/>
      <c r="C28" s="21"/>
      <c r="D28" s="21"/>
      <c r="E28" s="21"/>
      <c r="F28" s="21"/>
      <c r="G28" s="21"/>
      <c r="H28" s="22" t="s">
        <v>23</v>
      </c>
      <c r="I28" s="38"/>
    </row>
    <row r="29" spans="1:15" s="19" customFormat="1" ht="15" customHeight="1" thickBot="1" x14ac:dyDescent="0.35">
      <c r="B29" s="20"/>
      <c r="C29" s="95" t="s">
        <v>24</v>
      </c>
      <c r="D29" s="96"/>
      <c r="E29" s="96"/>
      <c r="F29" s="96"/>
      <c r="G29" s="97"/>
      <c r="H29" s="49"/>
      <c r="I29" s="80" t="s">
        <v>68</v>
      </c>
    </row>
    <row r="30" spans="1:15" ht="15" customHeight="1" x14ac:dyDescent="0.3">
      <c r="B30" s="9"/>
    </row>
    <row r="31" spans="1:15" ht="21" customHeight="1" x14ac:dyDescent="0.2">
      <c r="B31" s="14" t="s">
        <v>25</v>
      </c>
      <c r="C31" s="15" t="s">
        <v>26</v>
      </c>
      <c r="D31" s="15"/>
      <c r="E31" s="15"/>
      <c r="F31" s="16"/>
      <c r="G31" s="16"/>
      <c r="H31" s="16"/>
      <c r="I31" s="40"/>
    </row>
    <row r="32" spans="1:15" s="20" customFormat="1" ht="22.5" customHeight="1" x14ac:dyDescent="0.3">
      <c r="A32" s="19"/>
      <c r="C32" s="94" t="s">
        <v>27</v>
      </c>
      <c r="D32" s="94"/>
      <c r="E32" s="94"/>
      <c r="F32" s="94"/>
      <c r="G32" s="94"/>
      <c r="H32" s="94"/>
      <c r="I32" s="40"/>
    </row>
    <row r="33" spans="2:14" s="40" customFormat="1" ht="54" customHeight="1" x14ac:dyDescent="0.3">
      <c r="B33" s="38"/>
      <c r="C33" s="98" t="s">
        <v>75</v>
      </c>
      <c r="D33" s="98"/>
      <c r="E33" s="98"/>
      <c r="F33" s="98"/>
      <c r="G33" s="98"/>
      <c r="H33" s="98"/>
      <c r="J33" s="20"/>
      <c r="K33" s="20"/>
      <c r="L33" s="19"/>
      <c r="M33" s="19"/>
      <c r="N33" s="19"/>
    </row>
    <row r="34" spans="2:14" s="19" customFormat="1" ht="15" customHeight="1" thickBot="1" x14ac:dyDescent="0.35">
      <c r="B34" s="20"/>
      <c r="C34" s="21"/>
      <c r="D34" s="21"/>
      <c r="E34" s="21"/>
      <c r="F34" s="21"/>
      <c r="G34" s="21"/>
      <c r="H34" s="22" t="s">
        <v>23</v>
      </c>
      <c r="I34" s="38"/>
    </row>
    <row r="35" spans="2:14" s="19" customFormat="1" ht="15" customHeight="1" thickBot="1" x14ac:dyDescent="0.35">
      <c r="B35" s="20"/>
      <c r="C35" s="95" t="s">
        <v>28</v>
      </c>
      <c r="D35" s="96"/>
      <c r="E35" s="96"/>
      <c r="F35" s="96"/>
      <c r="G35" s="97"/>
      <c r="H35" s="48"/>
      <c r="I35" s="80" t="s">
        <v>68</v>
      </c>
    </row>
    <row r="36" spans="2:14" s="19" customFormat="1" ht="15" customHeight="1" thickBot="1" x14ac:dyDescent="0.35">
      <c r="B36" s="20"/>
      <c r="C36" s="95" t="s">
        <v>29</v>
      </c>
      <c r="D36" s="96"/>
      <c r="E36" s="96"/>
      <c r="F36" s="96"/>
      <c r="G36" s="97"/>
      <c r="H36" s="48"/>
      <c r="I36" s="80" t="s">
        <v>68</v>
      </c>
    </row>
    <row r="37" spans="2:14" s="19" customFormat="1" ht="15" customHeight="1" thickBot="1" x14ac:dyDescent="0.35">
      <c r="B37" s="20"/>
      <c r="C37" s="95" t="s">
        <v>30</v>
      </c>
      <c r="D37" s="96"/>
      <c r="E37" s="96"/>
      <c r="F37" s="96"/>
      <c r="G37" s="97"/>
      <c r="H37" s="48"/>
      <c r="I37" s="80" t="s">
        <v>68</v>
      </c>
    </row>
    <row r="38" spans="2:14" ht="15" customHeight="1" x14ac:dyDescent="0.3">
      <c r="B38" s="9"/>
    </row>
    <row r="39" spans="2:14" ht="21" customHeight="1" x14ac:dyDescent="0.2">
      <c r="B39" s="14" t="s">
        <v>31</v>
      </c>
      <c r="C39" s="100" t="s">
        <v>32</v>
      </c>
      <c r="D39" s="100"/>
      <c r="E39" s="16"/>
      <c r="F39" s="16"/>
      <c r="G39" s="16"/>
      <c r="H39" s="16"/>
      <c r="I39" s="40"/>
    </row>
    <row r="40" spans="2:14" s="19" customFormat="1" ht="49.95" customHeight="1" x14ac:dyDescent="0.3">
      <c r="B40" s="20"/>
      <c r="C40" s="114" t="s">
        <v>66</v>
      </c>
      <c r="D40" s="114"/>
      <c r="E40" s="114"/>
      <c r="F40" s="114"/>
      <c r="G40" s="114"/>
      <c r="H40" s="114"/>
      <c r="I40" s="40"/>
      <c r="J40" s="25"/>
    </row>
    <row r="41" spans="2:14" s="19" customFormat="1" ht="23.25" customHeight="1" x14ac:dyDescent="0.3">
      <c r="B41" s="20"/>
      <c r="C41" s="98" t="s">
        <v>67</v>
      </c>
      <c r="D41" s="98"/>
      <c r="E41" s="98"/>
      <c r="F41" s="98"/>
      <c r="G41" s="98"/>
      <c r="H41" s="98"/>
      <c r="I41" s="38"/>
    </row>
    <row r="42" spans="2:14" s="19" customFormat="1" ht="15" customHeight="1" x14ac:dyDescent="0.3">
      <c r="B42" s="20"/>
      <c r="C42" s="22" t="str">
        <f>D9</f>
        <v>Projectmanager</v>
      </c>
      <c r="D42" s="22" t="str">
        <f t="shared" ref="D42:F42" si="0">E9</f>
        <v>Consultant</v>
      </c>
      <c r="E42" s="22" t="str">
        <f t="shared" si="0"/>
        <v>Ontwikkelaar</v>
      </c>
      <c r="F42" s="22" t="str">
        <f t="shared" si="0"/>
        <v>Tester</v>
      </c>
      <c r="G42" s="21"/>
      <c r="H42" s="22" t="s">
        <v>23</v>
      </c>
      <c r="I42" s="38"/>
      <c r="J42" s="9"/>
      <c r="K42" s="68"/>
    </row>
    <row r="43" spans="2:14" s="19" customFormat="1" ht="12.45" customHeight="1" x14ac:dyDescent="0.3">
      <c r="B43" s="20"/>
      <c r="C43" s="50" t="s">
        <v>33</v>
      </c>
      <c r="D43" s="50" t="s">
        <v>33</v>
      </c>
      <c r="E43" s="50" t="s">
        <v>33</v>
      </c>
      <c r="F43" s="50" t="s">
        <v>33</v>
      </c>
      <c r="G43" s="8"/>
      <c r="H43" s="8"/>
      <c r="I43" s="38"/>
      <c r="K43" s="25"/>
    </row>
    <row r="44" spans="2:14" s="19" customFormat="1" ht="15" customHeight="1" x14ac:dyDescent="0.3">
      <c r="B44" s="20"/>
      <c r="C44" s="32">
        <v>300</v>
      </c>
      <c r="D44" s="30">
        <v>1300</v>
      </c>
      <c r="E44" s="30">
        <v>1300</v>
      </c>
      <c r="F44" s="30">
        <v>1300</v>
      </c>
      <c r="G44" s="72" t="s">
        <v>34</v>
      </c>
      <c r="H44" s="31">
        <f>(C44*$D$10)+(D44*$E$10)+(E44*$F$10)+(F44*$G$10)</f>
        <v>0</v>
      </c>
      <c r="I44" s="80"/>
      <c r="J44" s="9"/>
    </row>
    <row r="45" spans="2:14" ht="15" customHeight="1" x14ac:dyDescent="0.3">
      <c r="I45" s="38"/>
    </row>
    <row r="46" spans="2:14" ht="21" customHeight="1" x14ac:dyDescent="0.2">
      <c r="B46" s="14" t="s">
        <v>35</v>
      </c>
      <c r="C46" s="99" t="s">
        <v>36</v>
      </c>
      <c r="D46" s="99"/>
      <c r="E46" s="99"/>
      <c r="F46" s="16"/>
      <c r="G46" s="16"/>
      <c r="H46" s="16"/>
      <c r="I46" s="40"/>
    </row>
    <row r="47" spans="2:14" s="19" customFormat="1" ht="30.45" customHeight="1" x14ac:dyDescent="0.3">
      <c r="B47" s="20"/>
      <c r="C47" s="98" t="s">
        <v>37</v>
      </c>
      <c r="D47" s="98"/>
      <c r="E47" s="98"/>
      <c r="F47" s="98"/>
      <c r="G47" s="98"/>
      <c r="H47" s="98"/>
      <c r="I47" s="38"/>
    </row>
    <row r="48" spans="2:14" s="19" customFormat="1" ht="15" customHeight="1" thickBot="1" x14ac:dyDescent="0.35">
      <c r="B48" s="20"/>
      <c r="C48" s="21"/>
      <c r="D48" s="21"/>
      <c r="E48" s="21"/>
      <c r="F48" s="21"/>
      <c r="G48" s="21"/>
      <c r="H48" s="22" t="s">
        <v>13</v>
      </c>
      <c r="I48" s="38"/>
    </row>
    <row r="49" spans="2:9" s="19" customFormat="1" ht="15" customHeight="1" thickBot="1" x14ac:dyDescent="0.35">
      <c r="B49" s="20"/>
      <c r="C49" s="90"/>
      <c r="D49" s="91"/>
      <c r="E49" s="91"/>
      <c r="F49" s="91"/>
      <c r="G49" s="92"/>
      <c r="H49" s="73"/>
      <c r="I49" s="80"/>
    </row>
    <row r="50" spans="2:9" s="19" customFormat="1" ht="15" customHeight="1" thickBot="1" x14ac:dyDescent="0.35">
      <c r="B50" s="20"/>
      <c r="C50" s="90"/>
      <c r="D50" s="91"/>
      <c r="E50" s="91"/>
      <c r="F50" s="91"/>
      <c r="G50" s="92"/>
      <c r="H50" s="73"/>
      <c r="I50" s="80"/>
    </row>
    <row r="51" spans="2:9" s="19" customFormat="1" ht="15" customHeight="1" thickBot="1" x14ac:dyDescent="0.35">
      <c r="B51" s="20"/>
      <c r="C51" s="90"/>
      <c r="D51" s="91"/>
      <c r="E51" s="91"/>
      <c r="F51" s="91"/>
      <c r="G51" s="92"/>
      <c r="H51" s="73"/>
      <c r="I51" s="80"/>
    </row>
    <row r="52" spans="2:9" ht="15" customHeight="1" x14ac:dyDescent="0.3">
      <c r="B52" s="9"/>
      <c r="I52" s="38"/>
    </row>
    <row r="53" spans="2:9" ht="15" customHeight="1" x14ac:dyDescent="0.3">
      <c r="I53" s="38"/>
    </row>
    <row r="54" spans="2:9" ht="21" customHeight="1" x14ac:dyDescent="0.2">
      <c r="B54" s="14"/>
      <c r="C54" s="108" t="s">
        <v>38</v>
      </c>
      <c r="D54" s="108"/>
      <c r="E54" s="16"/>
      <c r="F54" s="16"/>
      <c r="G54" s="16"/>
      <c r="H54" s="16"/>
    </row>
    <row r="55" spans="2:9" ht="15" customHeight="1" x14ac:dyDescent="0.3"/>
    <row r="56" spans="2:9" s="19" customFormat="1" ht="15" customHeight="1" x14ac:dyDescent="0.3">
      <c r="B56" s="20"/>
      <c r="E56" s="29" t="s">
        <v>39</v>
      </c>
      <c r="F56" s="29"/>
      <c r="I56" s="40"/>
    </row>
    <row r="57" spans="2:9" s="19" customFormat="1" ht="15" customHeight="1" x14ac:dyDescent="0.3">
      <c r="B57" s="20"/>
      <c r="E57" s="105" t="s">
        <v>40</v>
      </c>
      <c r="F57" s="106"/>
      <c r="G57" s="107"/>
      <c r="H57" s="33"/>
      <c r="I57" s="40"/>
    </row>
    <row r="58" spans="2:9" s="19" customFormat="1" ht="15" customHeight="1" x14ac:dyDescent="0.3">
      <c r="B58" s="20"/>
      <c r="E58" s="24" t="str">
        <f>C16</f>
        <v>Eenmalige initiële kosten (indien van toepassing)</v>
      </c>
      <c r="F58" s="28"/>
      <c r="G58" s="28"/>
      <c r="H58" s="31">
        <f>H16</f>
        <v>0</v>
      </c>
      <c r="I58" s="40"/>
    </row>
    <row r="59" spans="2:9" s="19" customFormat="1" ht="15" customHeight="1" x14ac:dyDescent="0.3">
      <c r="B59" s="20"/>
      <c r="E59" s="24" t="str">
        <f>C17</f>
        <v>Kosten proefperiode</v>
      </c>
      <c r="F59" s="28"/>
      <c r="G59" s="28"/>
      <c r="H59" s="74">
        <f>H17</f>
        <v>0</v>
      </c>
      <c r="I59" s="40"/>
    </row>
    <row r="60" spans="2:9" s="19" customFormat="1" ht="15" customHeight="1" x14ac:dyDescent="0.3">
      <c r="B60" s="20"/>
      <c r="E60" s="105" t="s">
        <v>41</v>
      </c>
      <c r="F60" s="106"/>
      <c r="G60" s="107"/>
      <c r="H60" s="33"/>
      <c r="I60" s="40"/>
    </row>
    <row r="61" spans="2:9" s="19" customFormat="1" ht="15" customHeight="1" x14ac:dyDescent="0.3">
      <c r="B61" s="20"/>
      <c r="E61" s="24" t="str">
        <f>C22</f>
        <v>a | Eenmalige algemene implementatiekosten</v>
      </c>
      <c r="F61" s="28"/>
      <c r="G61" s="28"/>
      <c r="H61" s="31">
        <f>H22</f>
        <v>0</v>
      </c>
      <c r="I61" s="40"/>
    </row>
    <row r="62" spans="2:9" s="19" customFormat="1" ht="15" customHeight="1" x14ac:dyDescent="0.3">
      <c r="B62" s="20"/>
      <c r="E62" s="24" t="s">
        <v>42</v>
      </c>
      <c r="F62" s="28"/>
      <c r="G62" s="28"/>
      <c r="H62" s="31">
        <f>H23</f>
        <v>0</v>
      </c>
      <c r="I62" s="40"/>
    </row>
    <row r="63" spans="2:9" s="19" customFormat="1" ht="15" customHeight="1" x14ac:dyDescent="0.3">
      <c r="B63" s="20"/>
      <c r="E63" s="52"/>
      <c r="F63" s="52"/>
      <c r="G63" s="53"/>
      <c r="H63" s="33"/>
      <c r="I63" s="40"/>
    </row>
    <row r="64" spans="2:9" s="19" customFormat="1" ht="15" customHeight="1" x14ac:dyDescent="0.3">
      <c r="E64" s="104" t="s">
        <v>43</v>
      </c>
      <c r="F64" s="104"/>
      <c r="G64" s="104"/>
      <c r="H64" s="34">
        <f>SUM(H58:H62)</f>
        <v>0</v>
      </c>
      <c r="I64" s="40"/>
    </row>
    <row r="65" spans="5:11" s="19" customFormat="1" ht="15" customHeight="1" x14ac:dyDescent="0.3">
      <c r="G65" s="20"/>
      <c r="H65" s="29"/>
      <c r="I65" s="40"/>
    </row>
    <row r="66" spans="5:11" s="19" customFormat="1" ht="15" customHeight="1" x14ac:dyDescent="0.3">
      <c r="E66" s="29" t="s">
        <v>44</v>
      </c>
      <c r="F66" s="29"/>
      <c r="G66" s="20"/>
      <c r="H66" s="29"/>
      <c r="I66" s="40"/>
      <c r="K66" s="25"/>
    </row>
    <row r="67" spans="5:11" s="19" customFormat="1" ht="15" customHeight="1" x14ac:dyDescent="0.3">
      <c r="E67" s="35" t="s">
        <v>45</v>
      </c>
      <c r="F67" s="36"/>
      <c r="G67" s="35"/>
      <c r="H67" s="37"/>
      <c r="I67" s="40"/>
    </row>
    <row r="68" spans="5:11" s="19" customFormat="1" ht="15" customHeight="1" x14ac:dyDescent="0.3">
      <c r="E68" s="24" t="str">
        <f>C29</f>
        <v>Gebruikskosten kernmodule (jaarlijks)</v>
      </c>
      <c r="F68" s="28"/>
      <c r="G68" s="30"/>
      <c r="H68" s="31">
        <f>H29</f>
        <v>0</v>
      </c>
      <c r="I68" s="40"/>
    </row>
    <row r="69" spans="5:11" s="19" customFormat="1" ht="15" customHeight="1" x14ac:dyDescent="0.3">
      <c r="E69" s="38" t="s">
        <v>46</v>
      </c>
      <c r="G69" s="20"/>
      <c r="H69" s="39">
        <f>H68*12</f>
        <v>0</v>
      </c>
      <c r="I69" s="40"/>
    </row>
    <row r="70" spans="5:11" s="19" customFormat="1" ht="7.5" customHeight="1" x14ac:dyDescent="0.3">
      <c r="E70" s="41"/>
      <c r="F70" s="29"/>
      <c r="G70" s="20"/>
      <c r="H70" s="29"/>
      <c r="I70" s="40"/>
    </row>
    <row r="71" spans="5:11" s="19" customFormat="1" ht="15" customHeight="1" x14ac:dyDescent="0.3">
      <c r="E71" s="35" t="s">
        <v>47</v>
      </c>
      <c r="F71" s="36"/>
      <c r="G71" s="35"/>
      <c r="H71" s="37"/>
      <c r="I71" s="40"/>
    </row>
    <row r="72" spans="5:11" s="19" customFormat="1" ht="15" customHeight="1" x14ac:dyDescent="0.3">
      <c r="E72" s="24" t="str">
        <f>C35</f>
        <v>a | Gebruikskosten module ticketing (jaarlijks)</v>
      </c>
      <c r="F72" s="28"/>
      <c r="G72" s="30"/>
      <c r="H72" s="31">
        <f>H35</f>
        <v>0</v>
      </c>
      <c r="I72" s="40"/>
    </row>
    <row r="73" spans="5:11" s="19" customFormat="1" ht="15" customHeight="1" x14ac:dyDescent="0.3">
      <c r="E73" s="24" t="str">
        <f>C36</f>
        <v>b | Gebruikskosten module marketing (jaarlijks)</v>
      </c>
      <c r="F73" s="28"/>
      <c r="G73" s="30"/>
      <c r="H73" s="31">
        <f>H36</f>
        <v>0</v>
      </c>
      <c r="I73" s="40"/>
    </row>
    <row r="74" spans="5:11" s="19" customFormat="1" ht="15" customHeight="1" x14ac:dyDescent="0.3">
      <c r="E74" s="24" t="str">
        <f>C37</f>
        <v>c | Gebruikskosten module schoolbibliotheek (jaarlijks)</v>
      </c>
      <c r="F74" s="28"/>
      <c r="G74" s="30"/>
      <c r="H74" s="31">
        <f>H37</f>
        <v>0</v>
      </c>
      <c r="I74" s="40"/>
    </row>
    <row r="75" spans="5:11" s="19" customFormat="1" ht="15" customHeight="1" x14ac:dyDescent="0.3">
      <c r="E75" s="38" t="s">
        <v>46</v>
      </c>
      <c r="G75" s="20"/>
      <c r="H75" s="39">
        <f>(SUM(H72:H74)*12)</f>
        <v>0</v>
      </c>
      <c r="I75" s="40"/>
    </row>
    <row r="76" spans="5:11" s="19" customFormat="1" ht="7.5" customHeight="1" x14ac:dyDescent="0.3">
      <c r="E76" s="41"/>
      <c r="F76" s="29"/>
      <c r="G76" s="20"/>
      <c r="H76" s="29"/>
      <c r="I76" s="40"/>
    </row>
    <row r="77" spans="5:11" s="19" customFormat="1" ht="15" customHeight="1" x14ac:dyDescent="0.3">
      <c r="E77" s="35" t="s">
        <v>48</v>
      </c>
      <c r="F77" s="36"/>
      <c r="G77" s="35"/>
      <c r="H77" s="37"/>
      <c r="I77" s="40"/>
    </row>
    <row r="78" spans="5:11" s="19" customFormat="1" ht="15" customHeight="1" x14ac:dyDescent="0.3">
      <c r="E78" s="24" t="s">
        <v>49</v>
      </c>
      <c r="F78" s="28"/>
      <c r="G78" s="30"/>
      <c r="H78" s="31">
        <f>H44</f>
        <v>0</v>
      </c>
      <c r="I78" s="40"/>
    </row>
    <row r="79" spans="5:11" s="19" customFormat="1" ht="15" customHeight="1" x14ac:dyDescent="0.3">
      <c r="E79" s="38" t="s">
        <v>46</v>
      </c>
      <c r="G79" s="20"/>
      <c r="H79" s="39">
        <f>H78*12</f>
        <v>0</v>
      </c>
      <c r="I79" s="40"/>
    </row>
    <row r="80" spans="5:11" s="19" customFormat="1" ht="15" customHeight="1" x14ac:dyDescent="0.3">
      <c r="E80" s="41"/>
      <c r="F80" s="29"/>
      <c r="G80" s="20"/>
      <c r="H80" s="29"/>
      <c r="I80" s="40"/>
    </row>
    <row r="81" spans="5:11" s="19" customFormat="1" ht="15" customHeight="1" x14ac:dyDescent="0.3">
      <c r="E81" s="29" t="s">
        <v>50</v>
      </c>
      <c r="F81" s="29"/>
      <c r="G81" s="20"/>
      <c r="H81" s="29"/>
      <c r="I81" s="40"/>
      <c r="K81" s="25"/>
    </row>
    <row r="82" spans="5:11" s="19" customFormat="1" ht="15" customHeight="1" x14ac:dyDescent="0.3">
      <c r="E82" s="35" t="s">
        <v>51</v>
      </c>
      <c r="F82" s="36"/>
      <c r="G82" s="35"/>
      <c r="H82" s="37"/>
      <c r="I82" s="40"/>
    </row>
    <row r="83" spans="5:11" s="19" customFormat="1" ht="15" customHeight="1" x14ac:dyDescent="0.3">
      <c r="E83" s="24" t="s">
        <v>52</v>
      </c>
      <c r="F83" s="28"/>
      <c r="G83" s="30"/>
      <c r="H83" s="31">
        <f>SUM(H49:H51)</f>
        <v>0</v>
      </c>
      <c r="I83" s="40"/>
    </row>
    <row r="84" spans="5:11" s="19" customFormat="1" ht="15" customHeight="1" x14ac:dyDescent="0.3">
      <c r="E84" s="104" t="s">
        <v>53</v>
      </c>
      <c r="F84" s="104"/>
      <c r="G84" s="104"/>
      <c r="H84" s="39">
        <f>H83</f>
        <v>0</v>
      </c>
      <c r="I84" s="40"/>
    </row>
    <row r="85" spans="5:11" s="19" customFormat="1" ht="15" customHeight="1" thickBot="1" x14ac:dyDescent="0.35">
      <c r="G85" s="20"/>
      <c r="H85" s="75"/>
      <c r="I85" s="40"/>
    </row>
    <row r="86" spans="5:11" s="19" customFormat="1" ht="21" customHeight="1" thickBot="1" x14ac:dyDescent="0.35">
      <c r="F86" s="43" t="s">
        <v>54</v>
      </c>
      <c r="G86" s="38" t="s">
        <v>55</v>
      </c>
      <c r="H86" s="51">
        <f>H64+H69+H75+H79+H84</f>
        <v>0</v>
      </c>
      <c r="I86" s="40"/>
    </row>
    <row r="87" spans="5:11" ht="15" customHeight="1" x14ac:dyDescent="0.3">
      <c r="H87" s="17"/>
    </row>
    <row r="88" spans="5:11" ht="15" customHeight="1" x14ac:dyDescent="0.3">
      <c r="E88" s="18"/>
      <c r="F88" s="18"/>
      <c r="G88" s="18"/>
      <c r="H88" s="64" t="s">
        <v>56</v>
      </c>
      <c r="I88" s="82"/>
      <c r="J88" s="18"/>
    </row>
    <row r="89" spans="5:11" ht="15" customHeight="1" x14ac:dyDescent="0.3">
      <c r="E89" s="18"/>
      <c r="F89" s="18"/>
      <c r="G89" s="18"/>
      <c r="H89" s="18"/>
      <c r="I89" s="82"/>
      <c r="J89" s="18"/>
    </row>
    <row r="90" spans="5:11" ht="15" customHeight="1" x14ac:dyDescent="0.3">
      <c r="E90" s="18"/>
      <c r="F90" s="18"/>
      <c r="G90" s="18"/>
      <c r="H90" s="18"/>
      <c r="I90" s="82"/>
      <c r="J90" s="18"/>
    </row>
    <row r="91" spans="5:11" ht="15" customHeight="1" x14ac:dyDescent="0.3">
      <c r="H91" s="17"/>
    </row>
    <row r="92" spans="5:11" ht="15" customHeight="1" x14ac:dyDescent="0.3"/>
    <row r="93" spans="5:11" ht="15" customHeight="1" x14ac:dyDescent="0.3"/>
  </sheetData>
  <sheetProtection algorithmName="SHA-512" hashValue="H/BHihB+F3n5O3dIUuV6znXtmocLttQqCU3pfh4qxGa4doZ2uRiE5tZ619XpkbyCuiFd/+mtXSJ3NE1h8NMFkQ==" saltValue="2BX1XBrU18Pt4f7evUMACg==" spinCount="100000" sheet="1" formatColumns="0" formatRows="0" insertRows="0"/>
  <mergeCells count="34">
    <mergeCell ref="B5:C5"/>
    <mergeCell ref="B3:C3"/>
    <mergeCell ref="D3:E3"/>
    <mergeCell ref="C14:G14"/>
    <mergeCell ref="C47:H47"/>
    <mergeCell ref="C40:H40"/>
    <mergeCell ref="C33:H33"/>
    <mergeCell ref="C35:G35"/>
    <mergeCell ref="C39:D39"/>
    <mergeCell ref="C36:G36"/>
    <mergeCell ref="C11:G11"/>
    <mergeCell ref="E84:G84"/>
    <mergeCell ref="E64:G64"/>
    <mergeCell ref="E60:G60"/>
    <mergeCell ref="C50:G50"/>
    <mergeCell ref="C51:G51"/>
    <mergeCell ref="E57:G57"/>
    <mergeCell ref="C54:D54"/>
    <mergeCell ref="C49:G49"/>
    <mergeCell ref="J3:M3"/>
    <mergeCell ref="C32:H32"/>
    <mergeCell ref="C37:G37"/>
    <mergeCell ref="C41:H41"/>
    <mergeCell ref="C46:E46"/>
    <mergeCell ref="C20:H20"/>
    <mergeCell ref="C26:H26"/>
    <mergeCell ref="C25:D25"/>
    <mergeCell ref="C27:H27"/>
    <mergeCell ref="C29:G29"/>
    <mergeCell ref="I3:I4"/>
    <mergeCell ref="I5:I6"/>
    <mergeCell ref="C19:D19"/>
    <mergeCell ref="C8:G8"/>
    <mergeCell ref="G3:H3"/>
  </mergeCells>
  <dataValidations count="2">
    <dataValidation errorStyle="warning" allowBlank="1" showInputMessage="1" showErrorMessage="1" promptTitle="Verplicht invulveld" prompt="Deze prijs moet verplicht worden ingevuld" sqref="D10:G10 H17 H22:H23" xr:uid="{D7D5C6AD-D47D-46F6-8769-78E56404FF27}"/>
    <dataValidation allowBlank="1" showInputMessage="1" showErrorMessage="1" promptTitle="Verplicht invulveld" prompt="Deze prijs moet verplicht worden ingevuld" sqref="H35:H37 H29" xr:uid="{7C3B138B-D4BE-417D-830C-0F575A6D0306}"/>
  </dataValidations>
  <hyperlinks>
    <hyperlink ref="H88" location="Score!A1" display="Zie uw behaalde score op het volgende tabblad" xr:uid="{F8A42A79-B3BC-43A1-98A9-2EA1FADF38B1}"/>
  </hyperlinks>
  <pageMargins left="0.75" right="0.75" top="1" bottom="1" header="0.5" footer="0.5"/>
  <pageSetup paperSize="9" scale="4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93940-125A-41CA-BBB5-10554FB23F02}">
  <dimension ref="B1:Q40"/>
  <sheetViews>
    <sheetView showGridLines="0" zoomScaleNormal="100" workbookViewId="0">
      <selection activeCell="A53" sqref="A53"/>
    </sheetView>
  </sheetViews>
  <sheetFormatPr defaultColWidth="8.6640625" defaultRowHeight="11.4" x14ac:dyDescent="0.2"/>
  <cols>
    <col min="1" max="1" width="1" style="54" customWidth="1"/>
    <col min="2" max="2" width="32" style="54" customWidth="1"/>
    <col min="3" max="4" width="15.6640625" style="54" customWidth="1"/>
    <col min="5" max="8" width="8.6640625" style="54"/>
    <col min="9" max="9" width="11.109375" style="54" bestFit="1" customWidth="1"/>
    <col min="10" max="11" width="9" style="54" bestFit="1" customWidth="1"/>
    <col min="12" max="16384" width="8.6640625" style="54"/>
  </cols>
  <sheetData>
    <row r="1" spans="2:17" s="1" customFormat="1" ht="6.45" customHeight="1" x14ac:dyDescent="0.3">
      <c r="B1" s="2"/>
      <c r="D1" s="3"/>
      <c r="E1" s="3"/>
      <c r="F1" s="3"/>
      <c r="G1" s="4"/>
      <c r="H1" s="118"/>
      <c r="I1" s="11"/>
    </row>
    <row r="2" spans="2:17" s="1" customFormat="1" ht="18.45" customHeight="1" x14ac:dyDescent="0.3">
      <c r="B2" s="5" t="str">
        <f>'Opgave prijzen en tarieven'!B2</f>
        <v>Bijlage C-i Prijsopgaveformulier   --HERZIEN--</v>
      </c>
      <c r="D2" s="3"/>
      <c r="E2" s="3"/>
      <c r="F2" s="42"/>
      <c r="G2" s="4"/>
      <c r="H2" s="118"/>
      <c r="I2" s="11"/>
      <c r="K2" s="9"/>
      <c r="L2" s="70" t="str">
        <f>'Opgave prijzen en tarieven'!H2</f>
        <v>versie 1.1</v>
      </c>
    </row>
    <row r="3" spans="2:17" s="1" customFormat="1" ht="18.45" customHeight="1" x14ac:dyDescent="0.3">
      <c r="B3" s="5"/>
      <c r="D3" s="3"/>
      <c r="E3" s="3"/>
      <c r="F3" s="42"/>
      <c r="G3" s="4"/>
      <c r="H3" s="63"/>
      <c r="I3" s="11"/>
      <c r="K3" s="9"/>
    </row>
    <row r="4" spans="2:17" s="9" customFormat="1" ht="21" customHeight="1" x14ac:dyDescent="0.2">
      <c r="B4" s="55" t="s">
        <v>57</v>
      </c>
      <c r="C4" s="15" t="s">
        <v>58</v>
      </c>
      <c r="D4" s="44"/>
      <c r="E4" s="16"/>
      <c r="F4" s="16"/>
      <c r="G4" s="16"/>
      <c r="H4" s="16"/>
      <c r="I4" s="16"/>
      <c r="J4" s="16"/>
      <c r="K4" s="16"/>
      <c r="L4" s="16"/>
    </row>
    <row r="5" spans="2:17" ht="22.95" customHeight="1" x14ac:dyDescent="0.2"/>
    <row r="6" spans="2:17" ht="15" customHeight="1" x14ac:dyDescent="0.2">
      <c r="B6" s="58"/>
      <c r="C6" s="22" t="s">
        <v>59</v>
      </c>
      <c r="D6" s="22" t="s">
        <v>60</v>
      </c>
      <c r="E6" s="85"/>
      <c r="F6" s="85"/>
      <c r="G6" s="19"/>
      <c r="H6" s="85"/>
      <c r="I6" s="87"/>
      <c r="J6" s="88"/>
      <c r="K6" s="88"/>
      <c r="L6" s="85"/>
      <c r="M6" s="85"/>
      <c r="N6" s="85"/>
      <c r="O6" s="85"/>
      <c r="P6" s="85"/>
      <c r="Q6" s="85"/>
    </row>
    <row r="7" spans="2:17" ht="15" customHeight="1" x14ac:dyDescent="0.2">
      <c r="B7" s="56" t="s">
        <v>61</v>
      </c>
      <c r="C7" s="57">
        <v>0</v>
      </c>
      <c r="D7" s="61">
        <v>83000000</v>
      </c>
      <c r="E7" s="86"/>
      <c r="F7" s="85"/>
      <c r="H7" s="85"/>
      <c r="I7" s="89"/>
      <c r="J7" s="89"/>
      <c r="K7" s="89"/>
      <c r="L7" s="88"/>
      <c r="M7" s="85"/>
      <c r="N7" s="85"/>
      <c r="O7" s="85"/>
      <c r="P7" s="85"/>
      <c r="Q7" s="85"/>
    </row>
    <row r="8" spans="2:17" ht="15" customHeight="1" x14ac:dyDescent="0.2">
      <c r="B8" s="56" t="s">
        <v>73</v>
      </c>
      <c r="C8" s="57">
        <v>150</v>
      </c>
      <c r="D8" s="61">
        <v>65000000</v>
      </c>
      <c r="E8" s="86"/>
      <c r="F8" s="85"/>
      <c r="H8" s="85"/>
      <c r="I8" s="89"/>
      <c r="J8" s="89"/>
      <c r="K8" s="89"/>
      <c r="L8" s="88"/>
      <c r="M8" s="85"/>
      <c r="N8" s="85"/>
      <c r="O8" s="85"/>
      <c r="P8" s="85"/>
      <c r="Q8" s="85"/>
    </row>
    <row r="9" spans="2:17" ht="15" customHeight="1" x14ac:dyDescent="0.2">
      <c r="B9" s="56" t="s">
        <v>62</v>
      </c>
      <c r="C9" s="57">
        <v>250</v>
      </c>
      <c r="D9" s="61">
        <v>37500000</v>
      </c>
      <c r="E9" s="86"/>
      <c r="F9" s="85"/>
      <c r="H9" s="85"/>
      <c r="I9" s="89"/>
      <c r="J9" s="84"/>
      <c r="K9" s="89"/>
      <c r="L9" s="85"/>
      <c r="M9" s="85"/>
      <c r="N9" s="85"/>
      <c r="O9" s="85"/>
      <c r="P9" s="85"/>
      <c r="Q9" s="85"/>
    </row>
    <row r="10" spans="2:17" ht="15" customHeight="1" x14ac:dyDescent="0.2">
      <c r="F10" s="85"/>
      <c r="G10" s="85"/>
      <c r="H10" s="85"/>
      <c r="I10" s="85"/>
      <c r="J10" s="85"/>
      <c r="K10" s="85"/>
      <c r="L10" s="85"/>
      <c r="M10" s="85"/>
      <c r="N10" s="85"/>
      <c r="O10" s="85"/>
      <c r="P10" s="85"/>
      <c r="Q10" s="85"/>
    </row>
    <row r="11" spans="2:17" ht="15" customHeight="1" x14ac:dyDescent="0.2">
      <c r="B11" s="59" t="s">
        <v>63</v>
      </c>
      <c r="C11" s="62">
        <f>'Opgave prijzen en tarieven'!H86</f>
        <v>0</v>
      </c>
      <c r="E11" s="85"/>
      <c r="F11" s="85"/>
      <c r="G11" s="85"/>
      <c r="H11" s="85"/>
      <c r="I11" s="85"/>
      <c r="J11" s="85"/>
      <c r="K11" s="85"/>
      <c r="L11" s="85"/>
      <c r="M11" s="85"/>
      <c r="N11" s="85"/>
      <c r="O11" s="85"/>
      <c r="P11" s="85"/>
      <c r="Q11" s="85"/>
    </row>
    <row r="12" spans="2:17" ht="15" customHeight="1" x14ac:dyDescent="0.2">
      <c r="B12" s="59" t="s">
        <v>64</v>
      </c>
      <c r="C12" s="60">
        <f>IF(C11="","",IF(C11&gt;D7,"Ongeldig",IF(C11&gt;D8,C7+(C8-C7)/(D8-D7)*(C11-D7),IF(C11&gt;=D9,(C9-C8)/(D9-D8)*(C11-D8)+C8,C9))))</f>
        <v>250</v>
      </c>
      <c r="F12" s="85"/>
      <c r="G12" s="85"/>
      <c r="H12" s="85"/>
      <c r="I12" s="85"/>
      <c r="J12" s="85"/>
      <c r="K12" s="85"/>
      <c r="L12" s="85"/>
      <c r="M12" s="85"/>
      <c r="N12" s="85"/>
      <c r="O12" s="85"/>
      <c r="P12" s="85"/>
      <c r="Q12" s="85"/>
    </row>
    <row r="13" spans="2:17" ht="15" customHeight="1" x14ac:dyDescent="0.2"/>
    <row r="14" spans="2:17" ht="15" customHeight="1" x14ac:dyDescent="0.2"/>
    <row r="15" spans="2:17" ht="15" customHeight="1" x14ac:dyDescent="0.2"/>
    <row r="16" spans="2:17" ht="15" customHeight="1" x14ac:dyDescent="0.2"/>
    <row r="17" spans="13:13" ht="15" customHeight="1" x14ac:dyDescent="0.2"/>
    <row r="18" spans="13:13" ht="15" customHeight="1" x14ac:dyDescent="0.2"/>
    <row r="19" spans="13:13" ht="15" customHeight="1" x14ac:dyDescent="0.2"/>
    <row r="20" spans="13:13" ht="15" customHeight="1" x14ac:dyDescent="0.2"/>
    <row r="21" spans="13:13" ht="15" customHeight="1" x14ac:dyDescent="0.2"/>
    <row r="22" spans="13:13" ht="15" customHeight="1" x14ac:dyDescent="0.2"/>
    <row r="23" spans="13:13" ht="15" customHeight="1" x14ac:dyDescent="0.2"/>
    <row r="24" spans="13:13" ht="15" customHeight="1" x14ac:dyDescent="0.2"/>
    <row r="25" spans="13:13" ht="15" customHeight="1" x14ac:dyDescent="0.2"/>
    <row r="26" spans="13:13" ht="15" customHeight="1" x14ac:dyDescent="0.2"/>
    <row r="27" spans="13:13" ht="15" customHeight="1" x14ac:dyDescent="0.2"/>
    <row r="28" spans="13:13" ht="15" customHeight="1" x14ac:dyDescent="0.2"/>
    <row r="29" spans="13:13" ht="15" customHeight="1" x14ac:dyDescent="0.2">
      <c r="M29" s="25"/>
    </row>
    <row r="30" spans="13:13" ht="15" customHeight="1" x14ac:dyDescent="0.2"/>
    <row r="31" spans="13:13" ht="15" customHeight="1" x14ac:dyDescent="0.2"/>
    <row r="32" spans="13: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sheetData>
  <sheetProtection algorithmName="SHA-512" hashValue="3YRhBCsHt7VXSiwFfb4sFH7yFmwlvQUFMHhYzMG60CiF7yIzdapdbC7MLVfkVdV80j50W1rBXfVPU/usm+l2ag==" saltValue="LzqzFSfXHk9EqAHvxjGkvA==" spinCount="100000" sheet="1" objects="1" scenarios="1"/>
  <mergeCells count="1">
    <mergeCell ref="H1:H2"/>
  </mergeCells>
  <pageMargins left="0.7" right="0.7" top="0.75" bottom="0.75" header="0.3" footer="0.3"/>
  <pageSetup paperSize="9"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B257A1B9ED074FB8F776F2215CF2B4" ma:contentTypeVersion="4" ma:contentTypeDescription="Een nieuw document maken." ma:contentTypeScope="" ma:versionID="73f3e67ad5325c59344e209fb25136d1">
  <xsd:schema xmlns:xsd="http://www.w3.org/2001/XMLSchema" xmlns:xs="http://www.w3.org/2001/XMLSchema" xmlns:p="http://schemas.microsoft.com/office/2006/metadata/properties" xmlns:ns2="865a56e9-f978-4ca6-ba27-0f0e306c5a57" targetNamespace="http://schemas.microsoft.com/office/2006/metadata/properties" ma:root="true" ma:fieldsID="b095f47f8f79c674f2381e89cb797b10" ns2:_="">
    <xsd:import namespace="865a56e9-f978-4ca6-ba27-0f0e306c5a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5a56e9-f978-4ca6-ba27-0f0e306c5a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E33822-C6CA-4977-98DB-B32696FEB8C8}">
  <ds:schemaRefs>
    <ds:schemaRef ds:uri="http://schemas.microsoft.com/office/2006/documentManagement/types"/>
    <ds:schemaRef ds:uri="http://purl.org/dc/elements/1.1/"/>
    <ds:schemaRef ds:uri="http://purl.org/dc/dcmitype/"/>
    <ds:schemaRef ds:uri="http://purl.org/dc/terms/"/>
    <ds:schemaRef ds:uri="865a56e9-f978-4ca6-ba27-0f0e306c5a57"/>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19663556-EE2B-4AC0-8A3C-AEB833BAADFA}">
  <ds:schemaRefs>
    <ds:schemaRef ds:uri="http://schemas.microsoft.com/sharepoint/v3/contenttype/forms"/>
  </ds:schemaRefs>
</ds:datastoreItem>
</file>

<file path=customXml/itemProps3.xml><?xml version="1.0" encoding="utf-8"?>
<ds:datastoreItem xmlns:ds="http://schemas.openxmlformats.org/officeDocument/2006/customXml" ds:itemID="{86D7DD87-BB39-4BDD-B28C-5687A28C2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5a56e9-f978-4ca6-ba27-0f0e306c5a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Opgave prijzen en tarieven</vt:lpstr>
      <vt:lpstr>Score</vt:lpstr>
      <vt:lpstr>'Opgave prijzen en tarieven'!Afdrukbereik</vt:lpstr>
      <vt:lpstr>Score!Afdrukbereik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2024-07-11T15:40:20Z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0x010100FFB257A1B9ED074FB8F776F2215CF2B4</vt:lpwstr>
  </property>
  <property fmtid="{D5CDD505-2E9C-101B-9397-08002B2CF9AE}" pid="4" name="MediaServiceImageTags">
    <vt:lpwstr/>
  </property>
  <property fmtid="{D5CDD505-2E9C-101B-9397-08002B2CF9AE}" pid="5" name="Order">
    <vt:r8>37600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