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0" documentId="14_{21422802-A244-41E5-953D-24A091661DE4}" xr6:coauthVersionLast="47" xr6:coauthVersionMax="47" xr10:uidLastSave="{00000000-0000-0000-0000-000000000000}"/>
  <bookViews>
    <workbookView xWindow="28680" yWindow="-120" windowWidth="29040" windowHeight="17640" tabRatio="775" xr2:uid="{00000000-000D-0000-FFFF-FFFF00000000}"/>
  </bookViews>
  <sheets>
    <sheet name="Prijsopgaveformulier TAVI" sheetId="1" r:id="rId1"/>
    <sheet name="Sheet1" sheetId="5" state="hidden" r:id="rId2"/>
  </sheets>
  <definedNames>
    <definedName name="_xlnm.Print_Area" localSheetId="0">'Prijsopgaveformulier TAVI'!$A$1:$E$29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 r="B18" i="1"/>
  <c r="C11" i="1" l="1"/>
  <c r="C13" i="1" s="1"/>
  <c r="C16" i="1" s="1"/>
  <c r="C17" i="1" l="1"/>
  <c r="C18" i="1"/>
  <c r="C20" i="1" s="1"/>
  <c r="A18" i="1"/>
  <c r="C19" i="1" l="1"/>
  <c r="D13" i="1"/>
  <c r="D16" i="1" l="1"/>
  <c r="C21" i="1"/>
</calcChain>
</file>

<file path=xl/sharedStrings.xml><?xml version="1.0" encoding="utf-8"?>
<sst xmlns="http://schemas.openxmlformats.org/spreadsheetml/2006/main" count="30" uniqueCount="26">
  <si>
    <t>Prijsopgaveformulier - TAVI</t>
  </si>
  <si>
    <t>Naam / Type:</t>
  </si>
  <si>
    <t>[invullen]</t>
  </si>
  <si>
    <t>Kosten categorie TAVI</t>
  </si>
  <si>
    <t>subtotaal kosten €</t>
  </si>
  <si>
    <t>Prijsplafond</t>
  </si>
  <si>
    <t>Aanbieding Inschrijver</t>
  </si>
  <si>
    <t>Verbergen</t>
  </si>
  <si>
    <t>Btw percentage</t>
  </si>
  <si>
    <t xml:space="preserve">Punten </t>
  </si>
  <si>
    <t>Plafondprijs ex. btw</t>
  </si>
  <si>
    <t>Ondergrens ex. btw</t>
  </si>
  <si>
    <t>300 punten</t>
  </si>
  <si>
    <t>0 punten</t>
  </si>
  <si>
    <t>Ondertekening van dit document</t>
  </si>
  <si>
    <t xml:space="preserve">Naam ondernemer </t>
  </si>
  <si>
    <t xml:space="preserve">Naam ondertekenaar </t>
  </si>
  <si>
    <t>Datum</t>
  </si>
  <si>
    <t>Handtekening</t>
  </si>
  <si>
    <t xml:space="preserve"> subtotaal All-in prijs</t>
  </si>
  <si>
    <t>Totaal All-in prijs</t>
  </si>
  <si>
    <t>Inschrijver met de beste prijs/kwaliteit verhouding wint de aanbesteding en krijgt 80% van het totaal volume. De nummer 2 krijgt 20% van het volume .
1.Inschrijver vult -in de blanco cellen zijn prijs ex BTW maar inclusief (herbruikbare) omverpakking, levering ect. type omschrijving aangeboden product.
2.Spreadsheet rekent automatisch de totaal aantal punten o.b.v. geoffreerde prijs, Dit is tevens de score van Inschrijver op Gunningscriterium Prijs.
3. Punten worden gescoord over een schaal van circa 23%, tussen € 14.500,- (Prijsplafond = 0 punten) en € 11.200,- (bodem =300  punten). Formule hierbij: een punt is € 11,- waard. 
4.Indien Inschrijver een hogere prijs invult dan de plafondprijs voldoet Inschrijver niet aan de eis en wordt Inschrijver uitgesloten van verdere deelname.
5. Indien blijkt dat Inschrijver wijzigingen heeft aangebracht in het spreadsheet op andere plekken dan hierboven genoemd, wordt Inschrijver uitgesloten van deelname.
6. Inschrijver dient zijn aanbod gestand te doen, ook indien u op basis van het aanbestedingsresultaat alleen in aanmerking komt voor 20% van het volume.
8. Onderteken Prijsopgaveformulier.</t>
  </si>
  <si>
    <t>Ballon opslag</t>
  </si>
  <si>
    <t xml:space="preserve">Omschrijving materialen die binnen de Set vallen t.b.v. percutane aortaklepimplantatie </t>
  </si>
  <si>
    <t>Indien Inschrijver in zijn pakket geen ballon heeft wordt een opslag van 6% berekend. Wanneer Inschrijver wel een ballon heeft kan hij deze opvoeren bij "Omschrijving materialen die binnen de Set vallen" en het opslag percentage in veld C12 op 0% zetten.</t>
  </si>
  <si>
    <r>
      <t xml:space="preserve">Inschrijver vult alle initiële inkoopkosten (eenmalig) voor de uitvoering van een percutane aortaklepimplantatie. 
De optelsom van de diverse materialen; percutane klep, delivery catheter, introducer, laadset, sheath * levert een All-in prijs inclusief alle benodigde initiële opleiding/training en klinische ondersteuning, o.a. een krimper. 
Structurele klinische ondersteuning is van toepassing gedurende de gehele looptijd van de Raamovereenkomst inclusief eventuele verlengopties en is bij de prijs inbegrepen, zowel binnen als buiten kantoortijden
</t>
    </r>
    <r>
      <rPr>
        <b/>
        <sz val="10"/>
        <color theme="2" tint="-0.249977111117893"/>
        <rFont val="Trebuchet MS"/>
        <family val="2"/>
      </rPr>
      <t xml:space="preserve">
</t>
    </r>
    <r>
      <rPr>
        <b/>
        <i/>
        <sz val="10"/>
        <color theme="2" tint="-0.249977111117893"/>
        <rFont val="Trebuchet MS"/>
        <family val="2"/>
      </rPr>
      <t xml:space="preserve">* Dit betreft een sheath waarmee de toegang verschaft kan worden en waardoor pre en post dilatatie van de klep mogelijk is. </t>
    </r>
    <r>
      <rPr>
        <b/>
        <sz val="10"/>
        <color theme="2" tint="-0.249977111117893"/>
        <rFont val="Trebuchet M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</si>
</sst>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quot;$&quot;* #,##0.00_-;_-&quot;$&quot;* &quot;-&quot;??_-;_-@_-"/>
    <numFmt numFmtId="165" formatCode="_ [$€-413]\ * #,##0.00_ ;_ [$€-413]\ * \-#,##0.00_ ;_ [$€-413]\ * &quot;-&quot;??_ ;_ @_ "/>
    <numFmt numFmtId="166" formatCode="&quot;€&quot;#,##0.00"/>
    <numFmt numFmtId="167" formatCode="0.000%"/>
    <numFmt numFmtId="168" formatCode="&quot;€&quot;#,##0.000"/>
  </numFmts>
  <fonts count="25" x14ac:knownFonts="1">
    <font>
      <sz val="11"/>
      <color theme="1"/>
      <name val="Arial"/>
      <family val="2"/>
    </font>
    <font>
      <sz val="11"/>
      <color theme="1"/>
      <name val="Arial"/>
      <family val="2"/>
    </font>
    <font>
      <u/>
      <sz val="11"/>
      <color theme="10"/>
      <name val="Arial"/>
      <family val="2"/>
    </font>
    <font>
      <b/>
      <sz val="18"/>
      <color rgb="FF00669A"/>
      <name val="Trebuchet MS"/>
      <family val="2"/>
    </font>
    <font>
      <b/>
      <sz val="14"/>
      <color theme="1"/>
      <name val="Trebuchet MS"/>
      <family val="2"/>
    </font>
    <font>
      <u/>
      <sz val="11"/>
      <color theme="10"/>
      <name val="Trebuchet MS"/>
      <family val="2"/>
    </font>
    <font>
      <sz val="14"/>
      <color theme="1"/>
      <name val="Trebuchet MS"/>
      <family val="2"/>
    </font>
    <font>
      <b/>
      <sz val="12"/>
      <name val="Trebuchet MS"/>
      <family val="2"/>
    </font>
    <font>
      <b/>
      <sz val="12"/>
      <color rgb="FFFF0000"/>
      <name val="Trebuchet MS"/>
      <family val="2"/>
    </font>
    <font>
      <b/>
      <sz val="10"/>
      <color theme="1"/>
      <name val="Trebuchet MS"/>
      <family val="2"/>
    </font>
    <font>
      <sz val="10"/>
      <color theme="1"/>
      <name val="Trebuchet MS"/>
      <family val="2"/>
    </font>
    <font>
      <b/>
      <sz val="10"/>
      <color theme="0"/>
      <name val="Trebuchet MS"/>
      <family val="2"/>
    </font>
    <font>
      <sz val="10"/>
      <color rgb="FF000000"/>
      <name val="Trebuchet MS"/>
      <family val="2"/>
    </font>
    <font>
      <b/>
      <sz val="10"/>
      <color rgb="FFFF0000"/>
      <name val="Trebuchet MS"/>
      <family val="2"/>
    </font>
    <font>
      <sz val="11"/>
      <color rgb="FFFF0000"/>
      <name val="Calibri"/>
      <family val="2"/>
      <scheme val="minor"/>
    </font>
    <font>
      <b/>
      <sz val="11"/>
      <color theme="1"/>
      <name val="Calibri"/>
      <family val="2"/>
      <scheme val="minor"/>
    </font>
    <font>
      <b/>
      <sz val="10"/>
      <color rgb="FF00B050"/>
      <name val="Trebuchet MS"/>
      <family val="2"/>
    </font>
    <font>
      <b/>
      <sz val="10"/>
      <name val="Calibri"/>
      <family val="2"/>
      <scheme val="minor"/>
    </font>
    <font>
      <sz val="10"/>
      <color rgb="FFC00000"/>
      <name val="Trebuchet MS"/>
      <family val="2"/>
    </font>
    <font>
      <i/>
      <sz val="10"/>
      <color theme="1"/>
      <name val="Trebuchet MS"/>
      <family val="2"/>
    </font>
    <font>
      <sz val="10"/>
      <color rgb="FFFF0000"/>
      <name val="Trebuchet MS"/>
      <family val="2"/>
    </font>
    <font>
      <b/>
      <sz val="11"/>
      <color rgb="FF000000"/>
      <name val="Calibri"/>
      <family val="2"/>
      <scheme val="minor"/>
    </font>
    <font>
      <sz val="11"/>
      <color theme="1"/>
      <name val="Times New Roman"/>
      <family val="1"/>
    </font>
    <font>
      <b/>
      <sz val="10"/>
      <color theme="2" tint="-0.249977111117893"/>
      <name val="Trebuchet MS"/>
      <family val="2"/>
    </font>
    <font>
      <b/>
      <i/>
      <sz val="10"/>
      <color theme="2" tint="-0.249977111117893"/>
      <name val="Trebuchet MS"/>
      <family val="2"/>
    </font>
  </fonts>
  <fills count="9">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7" tint="-0.249977111117893"/>
        <bgColor indexed="64"/>
      </patternFill>
    </fill>
    <fill>
      <patternFill patternType="solid">
        <fgColor rgb="FFDAEEF3"/>
        <bgColor indexed="64"/>
      </patternFill>
    </fill>
  </fills>
  <borders count="2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theme="0"/>
      </right>
      <top style="medium">
        <color theme="0"/>
      </top>
      <bottom style="medium">
        <color theme="0"/>
      </bottom>
      <diagonal/>
    </border>
    <border>
      <left/>
      <right/>
      <top style="medium">
        <color theme="4" tint="-0.24994659260841701"/>
      </top>
      <bottom style="medium">
        <color theme="4" tint="-0.24994659260841701"/>
      </bottom>
      <diagonal/>
    </border>
    <border>
      <left/>
      <right style="thin">
        <color indexed="64"/>
      </right>
      <top style="medium">
        <color theme="0"/>
      </top>
      <bottom/>
      <diagonal/>
    </border>
    <border>
      <left style="medium">
        <color theme="0"/>
      </left>
      <right/>
      <top style="medium">
        <color theme="0"/>
      </top>
      <bottom/>
      <diagonal/>
    </border>
    <border>
      <left style="thin">
        <color indexed="64"/>
      </left>
      <right style="thin">
        <color indexed="64"/>
      </right>
      <top/>
      <bottom/>
      <diagonal/>
    </border>
    <border>
      <left/>
      <right/>
      <top style="medium">
        <color theme="4" tint="-0.24994659260841701"/>
      </top>
      <bottom/>
      <diagonal/>
    </border>
    <border>
      <left/>
      <right style="thin">
        <color indexed="64"/>
      </right>
      <top style="medium">
        <color theme="4"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theme="0"/>
      </left>
      <right/>
      <top/>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cellStyleXfs>
  <cellXfs count="65">
    <xf numFmtId="0" fontId="0" fillId="0" borderId="0" xfId="0"/>
    <xf numFmtId="164" fontId="4" fillId="0" borderId="0" xfId="1" applyFont="1" applyFill="1" applyBorder="1" applyAlignment="1">
      <alignment horizontal="left" vertical="top" wrapText="1"/>
    </xf>
    <xf numFmtId="0" fontId="4" fillId="0" borderId="0" xfId="0" applyFont="1" applyAlignment="1">
      <alignment horizontal="left" vertical="top"/>
    </xf>
    <xf numFmtId="0" fontId="5" fillId="0" borderId="0" xfId="2" applyFont="1" applyAlignment="1">
      <alignment horizontal="left" vertical="top"/>
    </xf>
    <xf numFmtId="0" fontId="6" fillId="0" borderId="0" xfId="0" applyFont="1" applyAlignment="1">
      <alignment horizontal="left" vertical="top"/>
    </xf>
    <xf numFmtId="164" fontId="6" fillId="0" borderId="0" xfId="0" applyNumberFormat="1" applyFont="1" applyAlignment="1">
      <alignment horizontal="left" vertical="top"/>
    </xf>
    <xf numFmtId="0" fontId="7" fillId="4" borderId="0" xfId="0" applyFont="1" applyFill="1" applyAlignment="1">
      <alignment horizontal="left" vertical="top"/>
    </xf>
    <xf numFmtId="0" fontId="10" fillId="0" borderId="0" xfId="0" applyFont="1" applyAlignment="1">
      <alignment horizontal="left" vertical="top"/>
    </xf>
    <xf numFmtId="0" fontId="11" fillId="3" borderId="5" xfId="0" applyFont="1" applyFill="1" applyBorder="1" applyAlignment="1">
      <alignment horizontal="left" vertical="top" wrapText="1"/>
    </xf>
    <xf numFmtId="0" fontId="11" fillId="3" borderId="8" xfId="0" applyFont="1" applyFill="1" applyBorder="1" applyAlignment="1">
      <alignment horizontal="left" vertical="top" wrapText="1"/>
    </xf>
    <xf numFmtId="0" fontId="12" fillId="0" borderId="0" xfId="0" applyFont="1" applyAlignment="1">
      <alignment horizontal="left" vertical="top"/>
    </xf>
    <xf numFmtId="0" fontId="9" fillId="0" borderId="0" xfId="0" applyFont="1" applyAlignment="1">
      <alignment horizontal="left" vertical="top"/>
    </xf>
    <xf numFmtId="0" fontId="13" fillId="0" borderId="0" xfId="0" applyFont="1" applyAlignment="1">
      <alignment horizontal="left" vertical="top"/>
    </xf>
    <xf numFmtId="0" fontId="11" fillId="4" borderId="2" xfId="0" applyFont="1" applyFill="1" applyBorder="1" applyAlignment="1">
      <alignment horizontal="left" vertical="top" wrapText="1"/>
    </xf>
    <xf numFmtId="0" fontId="9" fillId="4" borderId="2" xfId="0" applyFont="1" applyFill="1" applyBorder="1" applyAlignment="1">
      <alignment horizontal="left" vertical="top" wrapText="1"/>
    </xf>
    <xf numFmtId="165" fontId="9" fillId="4" borderId="2" xfId="1" applyNumberFormat="1" applyFont="1" applyFill="1" applyBorder="1" applyAlignment="1">
      <alignment horizontal="left" vertical="top" wrapText="1"/>
    </xf>
    <xf numFmtId="165" fontId="9" fillId="4" borderId="9" xfId="1" applyNumberFormat="1" applyFont="1" applyFill="1" applyBorder="1" applyAlignment="1">
      <alignment horizontal="left" vertical="top" wrapText="1"/>
    </xf>
    <xf numFmtId="166" fontId="14" fillId="6" borderId="2" xfId="0" applyNumberFormat="1" applyFont="1" applyFill="1" applyBorder="1" applyAlignment="1" applyProtection="1">
      <alignment horizontal="left" vertical="top"/>
      <protection hidden="1"/>
    </xf>
    <xf numFmtId="0" fontId="16" fillId="0" borderId="0" xfId="0" applyFont="1" applyFill="1" applyAlignment="1">
      <alignment horizontal="left" vertical="top"/>
    </xf>
    <xf numFmtId="0" fontId="11" fillId="3" borderId="5" xfId="0" applyFont="1" applyFill="1" applyBorder="1" applyAlignment="1">
      <alignment horizontal="center" vertical="top" wrapText="1"/>
    </xf>
    <xf numFmtId="0" fontId="17" fillId="0" borderId="0" xfId="0" applyFont="1" applyFill="1" applyAlignment="1">
      <alignment horizontal="left" vertical="top" wrapText="1"/>
    </xf>
    <xf numFmtId="166" fontId="10" fillId="4" borderId="2" xfId="0" applyNumberFormat="1" applyFont="1" applyFill="1" applyBorder="1" applyAlignment="1" applyProtection="1">
      <alignment horizontal="center" vertical="top"/>
      <protection hidden="1"/>
    </xf>
    <xf numFmtId="10" fontId="19" fillId="4" borderId="2" xfId="3" applyNumberFormat="1" applyFont="1" applyFill="1" applyBorder="1" applyAlignment="1" applyProtection="1">
      <alignment horizontal="center" vertical="top"/>
      <protection hidden="1"/>
    </xf>
    <xf numFmtId="166" fontId="20" fillId="6" borderId="2" xfId="0" applyNumberFormat="1" applyFont="1" applyFill="1" applyBorder="1" applyAlignment="1" applyProtection="1">
      <alignment horizontal="left" vertical="top"/>
      <protection hidden="1"/>
    </xf>
    <xf numFmtId="166" fontId="10" fillId="4" borderId="1" xfId="0" applyNumberFormat="1" applyFont="1" applyFill="1" applyBorder="1" applyAlignment="1" applyProtection="1">
      <alignment horizontal="center" vertical="top"/>
      <protection hidden="1"/>
    </xf>
    <xf numFmtId="9" fontId="10" fillId="4" borderId="2" xfId="3" applyFont="1" applyFill="1" applyBorder="1" applyAlignment="1" applyProtection="1">
      <alignment horizontal="center" vertical="top"/>
      <protection hidden="1"/>
    </xf>
    <xf numFmtId="1" fontId="20" fillId="4" borderId="2" xfId="3" applyNumberFormat="1" applyFont="1" applyFill="1" applyBorder="1" applyAlignment="1" applyProtection="1">
      <alignment horizontal="center" vertical="top"/>
      <protection hidden="1"/>
    </xf>
    <xf numFmtId="1" fontId="20" fillId="6" borderId="2" xfId="0" applyNumberFormat="1" applyFont="1" applyFill="1" applyBorder="1" applyAlignment="1" applyProtection="1">
      <alignment horizontal="left" vertical="top"/>
      <protection hidden="1"/>
    </xf>
    <xf numFmtId="0" fontId="10" fillId="0" borderId="1" xfId="0" applyFont="1" applyBorder="1" applyAlignment="1" applyProtection="1">
      <alignment horizontal="left" vertical="top" wrapText="1"/>
      <protection locked="0"/>
    </xf>
    <xf numFmtId="165" fontId="10" fillId="0" borderId="2" xfId="1" applyNumberFormat="1" applyFont="1" applyFill="1" applyBorder="1" applyAlignment="1" applyProtection="1">
      <alignment horizontal="left" vertical="top" wrapText="1"/>
      <protection locked="0"/>
    </xf>
    <xf numFmtId="9" fontId="12" fillId="0" borderId="2" xfId="3" applyFont="1" applyBorder="1" applyAlignment="1" applyProtection="1">
      <alignment horizontal="left" vertical="top"/>
      <protection locked="0"/>
    </xf>
    <xf numFmtId="0" fontId="10" fillId="0" borderId="2" xfId="0" applyFont="1" applyBorder="1" applyAlignment="1" applyProtection="1">
      <alignment horizontal="left" vertical="top" wrapText="1"/>
      <protection locked="0"/>
    </xf>
    <xf numFmtId="165" fontId="10" fillId="0" borderId="1" xfId="1" applyNumberFormat="1" applyFont="1" applyFill="1" applyBorder="1" applyAlignment="1" applyProtection="1">
      <alignment horizontal="left" vertical="top" wrapText="1"/>
      <protection locked="0"/>
    </xf>
    <xf numFmtId="0" fontId="10" fillId="0" borderId="3" xfId="0" applyFont="1" applyBorder="1" applyAlignment="1" applyProtection="1">
      <alignment horizontal="left" vertical="top" wrapText="1"/>
      <protection locked="0"/>
    </xf>
    <xf numFmtId="9" fontId="10" fillId="0" borderId="2" xfId="3" applyFont="1" applyFill="1" applyBorder="1" applyAlignment="1" applyProtection="1">
      <alignment horizontal="center" vertical="center" wrapText="1"/>
      <protection locked="0"/>
    </xf>
    <xf numFmtId="0" fontId="20" fillId="4" borderId="2" xfId="0" applyFont="1" applyFill="1" applyBorder="1" applyAlignment="1">
      <alignment horizontal="left" vertical="top" wrapText="1"/>
    </xf>
    <xf numFmtId="165" fontId="20" fillId="4" borderId="2" xfId="1" applyNumberFormat="1" applyFont="1" applyFill="1" applyBorder="1" applyAlignment="1">
      <alignment horizontal="left" vertical="top" wrapText="1"/>
    </xf>
    <xf numFmtId="0" fontId="11" fillId="7" borderId="5" xfId="0" applyFont="1" applyFill="1" applyBorder="1" applyAlignment="1">
      <alignment horizontal="center" vertical="top" wrapText="1"/>
    </xf>
    <xf numFmtId="2" fontId="11" fillId="7" borderId="5" xfId="0" applyNumberFormat="1" applyFont="1" applyFill="1" applyBorder="1" applyAlignment="1">
      <alignment horizontal="center" vertical="top" wrapText="1"/>
    </xf>
    <xf numFmtId="0" fontId="21" fillId="8" borderId="14" xfId="0" applyFont="1" applyFill="1" applyBorder="1" applyAlignment="1">
      <alignment vertical="center" wrapText="1"/>
    </xf>
    <xf numFmtId="0" fontId="21" fillId="8" borderId="16" xfId="0" applyFont="1" applyFill="1" applyBorder="1" applyAlignment="1">
      <alignment vertical="center" wrapText="1"/>
    </xf>
    <xf numFmtId="0" fontId="11" fillId="3" borderId="4" xfId="0" applyFont="1" applyFill="1" applyBorder="1" applyAlignment="1">
      <alignment horizontal="left" vertical="top" wrapText="1"/>
    </xf>
    <xf numFmtId="0" fontId="11" fillId="3" borderId="19" xfId="0" applyFont="1" applyFill="1" applyBorder="1" applyAlignment="1">
      <alignment horizontal="left" vertical="top" wrapText="1"/>
    </xf>
    <xf numFmtId="0" fontId="15" fillId="5" borderId="12" xfId="0" applyFont="1" applyFill="1" applyBorder="1" applyAlignment="1">
      <alignment vertical="center"/>
    </xf>
    <xf numFmtId="0" fontId="0" fillId="5" borderId="13" xfId="0" applyFill="1" applyBorder="1"/>
    <xf numFmtId="0" fontId="11" fillId="3" borderId="2" xfId="0" applyFont="1" applyFill="1" applyBorder="1" applyAlignment="1">
      <alignment horizontal="left" vertical="top" wrapText="1"/>
    </xf>
    <xf numFmtId="167" fontId="19" fillId="4" borderId="2" xfId="3" applyNumberFormat="1" applyFont="1" applyFill="1" applyBorder="1" applyAlignment="1" applyProtection="1">
      <alignment horizontal="center" vertical="top"/>
      <protection hidden="1"/>
    </xf>
    <xf numFmtId="168" fontId="10" fillId="4" borderId="1" xfId="0" applyNumberFormat="1" applyFont="1" applyFill="1" applyBorder="1" applyAlignment="1" applyProtection="1">
      <alignment horizontal="center" vertical="top"/>
      <protection hidden="1"/>
    </xf>
    <xf numFmtId="10" fontId="10" fillId="4" borderId="2" xfId="3" applyNumberFormat="1" applyFont="1" applyFill="1" applyBorder="1" applyAlignment="1" applyProtection="1">
      <alignment horizontal="center" vertical="top"/>
      <protection hidden="1"/>
    </xf>
    <xf numFmtId="2" fontId="20" fillId="4" borderId="2" xfId="3" applyNumberFormat="1" applyFont="1" applyFill="1" applyBorder="1" applyAlignment="1" applyProtection="1">
      <alignment horizontal="center" vertical="top"/>
      <protection hidden="1"/>
    </xf>
    <xf numFmtId="166" fontId="18" fillId="4" borderId="2" xfId="0" applyNumberFormat="1" applyFont="1" applyFill="1" applyBorder="1" applyAlignment="1" applyProtection="1">
      <alignment horizontal="center" vertical="top"/>
    </xf>
    <xf numFmtId="0" fontId="22" fillId="0" borderId="15" xfId="0" applyFont="1" applyBorder="1" applyAlignment="1" applyProtection="1">
      <alignment vertical="center" wrapText="1"/>
      <protection locked="0"/>
    </xf>
    <xf numFmtId="0" fontId="22" fillId="0" borderId="17" xfId="0" applyFont="1" applyBorder="1" applyAlignment="1" applyProtection="1">
      <alignment vertical="center" wrapText="1"/>
      <protection locked="0"/>
    </xf>
    <xf numFmtId="0" fontId="21" fillId="8" borderId="18" xfId="0" applyFont="1" applyFill="1" applyBorder="1" applyAlignment="1">
      <alignment vertical="center" wrapText="1"/>
    </xf>
    <xf numFmtId="0" fontId="21" fillId="8" borderId="16" xfId="0" applyFont="1" applyFill="1" applyBorder="1" applyAlignment="1">
      <alignment vertical="center" wrapText="1"/>
    </xf>
    <xf numFmtId="0" fontId="22" fillId="0" borderId="18" xfId="0" applyFont="1" applyBorder="1" applyAlignment="1" applyProtection="1">
      <alignment vertical="center" wrapText="1"/>
      <protection locked="0"/>
    </xf>
    <xf numFmtId="0" fontId="22" fillId="0" borderId="16" xfId="0" applyFont="1" applyBorder="1" applyAlignment="1" applyProtection="1">
      <alignment vertical="center" wrapText="1"/>
      <protection locked="0"/>
    </xf>
    <xf numFmtId="0" fontId="3" fillId="0" borderId="6" xfId="0" applyFont="1" applyBorder="1" applyAlignment="1">
      <alignment horizontal="left" vertical="top"/>
    </xf>
    <xf numFmtId="0" fontId="11" fillId="3" borderId="7" xfId="0" applyFont="1" applyFill="1" applyBorder="1" applyAlignment="1">
      <alignment horizontal="left" vertical="top" wrapText="1"/>
    </xf>
    <xf numFmtId="0" fontId="10" fillId="0" borderId="4" xfId="0" applyFont="1" applyBorder="1" applyAlignment="1">
      <alignment horizontal="left" vertical="top" wrapText="1"/>
    </xf>
    <xf numFmtId="0" fontId="9" fillId="0" borderId="0" xfId="0" applyFont="1" applyAlignment="1">
      <alignment horizontal="left" vertical="top"/>
    </xf>
    <xf numFmtId="0" fontId="8" fillId="2" borderId="2" xfId="0" applyFont="1" applyFill="1" applyBorder="1" applyAlignment="1" applyProtection="1">
      <alignment horizontal="left" vertical="top"/>
      <protection locked="0"/>
    </xf>
    <xf numFmtId="0" fontId="11" fillId="3" borderId="10" xfId="0" applyFont="1"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cellXfs>
  <cellStyles count="4">
    <cellStyle name="Hyperlink" xfId="2" builtinId="8"/>
    <cellStyle name="Procent" xfId="3" builtinId="5"/>
    <cellStyle name="Standaard" xfId="0" builtinId="0"/>
    <cellStyle name="Valuta" xfId="1" builtinId="4"/>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C00000"/>
    <pageSetUpPr fitToPage="1"/>
  </sheetPr>
  <dimension ref="A1:F28"/>
  <sheetViews>
    <sheetView showGridLines="0" tabSelected="1" zoomScale="90" zoomScaleNormal="90" workbookViewId="0">
      <selection activeCell="C5" sqref="C5"/>
    </sheetView>
  </sheetViews>
  <sheetFormatPr defaultColWidth="8.75" defaultRowHeight="15" x14ac:dyDescent="0.2"/>
  <cols>
    <col min="1" max="1" width="76" style="7" customWidth="1"/>
    <col min="2" max="2" width="45.875" style="7" customWidth="1"/>
    <col min="3" max="3" width="16.75" style="7" customWidth="1"/>
    <col min="4" max="4" width="10.25" style="11" customWidth="1"/>
    <col min="5" max="5" width="8.5" style="11" bestFit="1" customWidth="1"/>
    <col min="6" max="6" width="15.25" style="7" bestFit="1" customWidth="1"/>
    <col min="7" max="16384" width="8.75" style="7"/>
  </cols>
  <sheetData>
    <row r="1" spans="1:6" s="4" customFormat="1" ht="24" thickBot="1" x14ac:dyDescent="0.25">
      <c r="A1" s="57" t="s">
        <v>0</v>
      </c>
      <c r="B1" s="57"/>
      <c r="C1" s="57"/>
      <c r="D1" s="1"/>
      <c r="E1" s="2"/>
      <c r="F1" s="3"/>
    </row>
    <row r="2" spans="1:6" s="4" customFormat="1" ht="167.25" customHeight="1" x14ac:dyDescent="0.2">
      <c r="A2" s="62" t="s">
        <v>21</v>
      </c>
      <c r="B2" s="63"/>
      <c r="C2" s="64"/>
      <c r="D2" s="1"/>
      <c r="E2" s="2"/>
      <c r="F2" s="5"/>
    </row>
    <row r="3" spans="1:6" ht="18.75" thickBot="1" x14ac:dyDescent="0.25">
      <c r="A3" s="6" t="s">
        <v>1</v>
      </c>
      <c r="B3" s="61" t="s">
        <v>2</v>
      </c>
      <c r="C3" s="61"/>
      <c r="D3" s="60"/>
      <c r="E3" s="60"/>
    </row>
    <row r="4" spans="1:6" ht="45" customHeight="1" thickBot="1" x14ac:dyDescent="0.25">
      <c r="A4" s="8" t="s">
        <v>3</v>
      </c>
      <c r="B4" s="41" t="s">
        <v>23</v>
      </c>
      <c r="C4" s="42" t="s">
        <v>4</v>
      </c>
      <c r="D4" s="9" t="s">
        <v>8</v>
      </c>
      <c r="E4" s="7"/>
    </row>
    <row r="5" spans="1:6" ht="31.5" customHeight="1" x14ac:dyDescent="0.2">
      <c r="A5" s="58" t="s">
        <v>25</v>
      </c>
      <c r="B5" s="28"/>
      <c r="C5" s="29">
        <v>0</v>
      </c>
      <c r="D5" s="30"/>
      <c r="E5" s="7"/>
    </row>
    <row r="6" spans="1:6" ht="31.5" customHeight="1" x14ac:dyDescent="0.2">
      <c r="A6" s="59"/>
      <c r="B6" s="31"/>
      <c r="C6" s="32">
        <v>0</v>
      </c>
      <c r="D6" s="30"/>
    </row>
    <row r="7" spans="1:6" ht="31.5" customHeight="1" x14ac:dyDescent="0.2">
      <c r="A7" s="59"/>
      <c r="B7" s="31"/>
      <c r="C7" s="32">
        <v>0</v>
      </c>
      <c r="D7" s="30"/>
    </row>
    <row r="8" spans="1:6" ht="31.5" customHeight="1" x14ac:dyDescent="0.2">
      <c r="A8" s="59"/>
      <c r="B8" s="33"/>
      <c r="C8" s="32">
        <v>0</v>
      </c>
      <c r="D8" s="30"/>
    </row>
    <row r="9" spans="1:6" ht="31.5" customHeight="1" x14ac:dyDescent="0.2">
      <c r="A9" s="59"/>
      <c r="B9" s="33"/>
      <c r="C9" s="32">
        <v>0</v>
      </c>
      <c r="D9" s="30"/>
    </row>
    <row r="10" spans="1:6" ht="31.5" customHeight="1" x14ac:dyDescent="0.2">
      <c r="A10" s="59"/>
      <c r="B10" s="33"/>
      <c r="C10" s="32">
        <v>0</v>
      </c>
      <c r="D10" s="30"/>
    </row>
    <row r="11" spans="1:6" ht="15.75" thickBot="1" x14ac:dyDescent="0.25">
      <c r="A11" s="13"/>
      <c r="B11" s="14" t="s">
        <v>19</v>
      </c>
      <c r="C11" s="15">
        <f>SUM(C5:C10)</f>
        <v>0</v>
      </c>
      <c r="D11" s="10"/>
      <c r="E11" s="7"/>
    </row>
    <row r="12" spans="1:6" ht="53.25" customHeight="1" thickBot="1" x14ac:dyDescent="0.25">
      <c r="A12" s="45" t="s">
        <v>24</v>
      </c>
      <c r="B12" s="19" t="s">
        <v>22</v>
      </c>
      <c r="C12" s="34">
        <v>0.06</v>
      </c>
      <c r="D12" s="7"/>
      <c r="E12" s="7"/>
    </row>
    <row r="13" spans="1:6" ht="15.75" thickBot="1" x14ac:dyDescent="0.25">
      <c r="A13" s="14"/>
      <c r="B13" s="14" t="s">
        <v>20</v>
      </c>
      <c r="C13" s="16">
        <f>(C11*C12)+C11</f>
        <v>0</v>
      </c>
      <c r="D13" s="12" t="str">
        <f>IF(C13&gt;C14, "Prijsplafond eis wordt overschreden Inschrijver wordt uitgesloten", "")</f>
        <v/>
      </c>
      <c r="E13" s="7"/>
    </row>
    <row r="14" spans="1:6" ht="15.75" hidden="1" thickBot="1" x14ac:dyDescent="0.25">
      <c r="A14" s="14"/>
      <c r="B14" s="35" t="s">
        <v>5</v>
      </c>
      <c r="C14" s="36">
        <v>14500</v>
      </c>
      <c r="D14" s="17" t="s">
        <v>7</v>
      </c>
    </row>
    <row r="15" spans="1:6" ht="30.75" thickBot="1" x14ac:dyDescent="0.25">
      <c r="A15" s="19" t="s">
        <v>10</v>
      </c>
      <c r="B15" s="19" t="s">
        <v>11</v>
      </c>
      <c r="C15" s="19" t="s">
        <v>6</v>
      </c>
      <c r="D15" s="20"/>
    </row>
    <row r="16" spans="1:6" ht="15.75" thickBot="1" x14ac:dyDescent="0.25">
      <c r="A16" s="21">
        <v>14500</v>
      </c>
      <c r="B16" s="21">
        <v>11200</v>
      </c>
      <c r="C16" s="50">
        <f>C13</f>
        <v>0</v>
      </c>
      <c r="D16" s="18" t="str">
        <f>IF(C16&lt;B16,"300 Max aantal punten"," ")</f>
        <v>300 Max aantal punten</v>
      </c>
    </row>
    <row r="17" spans="1:4" hidden="1" x14ac:dyDescent="0.2">
      <c r="A17" s="22">
        <v>1</v>
      </c>
      <c r="B17" s="46">
        <f>B16/A16</f>
        <v>0.77241379310344827</v>
      </c>
      <c r="C17" s="46">
        <f>+A17*C16/A16</f>
        <v>0</v>
      </c>
      <c r="D17" s="23" t="s">
        <v>7</v>
      </c>
    </row>
    <row r="18" spans="1:4" hidden="1" x14ac:dyDescent="0.2">
      <c r="A18" s="24">
        <f>+A16-A16</f>
        <v>0</v>
      </c>
      <c r="B18" s="24">
        <f>+A16-B16</f>
        <v>3300</v>
      </c>
      <c r="C18" s="47">
        <f>+A16-C16</f>
        <v>14500</v>
      </c>
      <c r="D18" s="23" t="s">
        <v>7</v>
      </c>
    </row>
    <row r="19" spans="1:4" hidden="1" x14ac:dyDescent="0.2">
      <c r="A19" s="25">
        <v>0</v>
      </c>
      <c r="B19" s="25">
        <v>1</v>
      </c>
      <c r="C19" s="48">
        <f>+(A18-C18)/(A18-B18)</f>
        <v>4.3939393939393936</v>
      </c>
      <c r="D19" s="23" t="s">
        <v>7</v>
      </c>
    </row>
    <row r="20" spans="1:4" ht="15.75" hidden="1" thickBot="1" x14ac:dyDescent="0.25">
      <c r="A20" s="26">
        <v>0</v>
      </c>
      <c r="B20" s="26">
        <v>300</v>
      </c>
      <c r="C20" s="49">
        <f>+B20*C18/B18</f>
        <v>1318.1818181818182</v>
      </c>
      <c r="D20" s="27" t="s">
        <v>7</v>
      </c>
    </row>
    <row r="21" spans="1:4" ht="15.75" thickBot="1" x14ac:dyDescent="0.25">
      <c r="A21" s="21" t="s">
        <v>13</v>
      </c>
      <c r="B21" s="21" t="s">
        <v>12</v>
      </c>
      <c r="C21" s="38">
        <f>IF(AND(C16&lt;=A16,C16&gt;=B16),C20,0)</f>
        <v>0</v>
      </c>
      <c r="D21" s="37" t="s">
        <v>9</v>
      </c>
    </row>
    <row r="22" spans="1:4" ht="15.75" thickBot="1" x14ac:dyDescent="0.25"/>
    <row r="23" spans="1:4" ht="15.75" thickBot="1" x14ac:dyDescent="0.25">
      <c r="A23" s="43" t="s">
        <v>14</v>
      </c>
      <c r="B23" s="44"/>
    </row>
    <row r="24" spans="1:4" ht="15.75" thickBot="1" x14ac:dyDescent="0.25">
      <c r="A24" s="39" t="s">
        <v>15</v>
      </c>
      <c r="B24" s="51"/>
    </row>
    <row r="25" spans="1:4" ht="15.75" thickBot="1" x14ac:dyDescent="0.25">
      <c r="A25" s="40" t="s">
        <v>16</v>
      </c>
      <c r="B25" s="52"/>
    </row>
    <row r="26" spans="1:4" ht="15.75" thickBot="1" x14ac:dyDescent="0.25">
      <c r="A26" s="40" t="s">
        <v>17</v>
      </c>
      <c r="B26" s="52"/>
    </row>
    <row r="27" spans="1:4" x14ac:dyDescent="0.2">
      <c r="A27" s="53" t="s">
        <v>18</v>
      </c>
      <c r="B27" s="55"/>
    </row>
    <row r="28" spans="1:4" ht="15.75" thickBot="1" x14ac:dyDescent="0.25">
      <c r="A28" s="54"/>
      <c r="B28" s="56"/>
    </row>
  </sheetData>
  <sheetProtection algorithmName="SHA-512" hashValue="EXRJIRLFhUJgtitASPvBwFCCeYYookE8chJuKKPZRl4ItkSeSXvNoQg3lUEmbFlIWr+WQ3Se19TelxpjJi1BwA==" saltValue="hPWbXl4wtGZuDoHsJu00WQ==" spinCount="100000" sheet="1" formatRows="0" insertRows="0" deleteRows="0"/>
  <protectedRanges>
    <protectedRange password="CCFD" sqref="B13" name="Purchase costs"/>
  </protectedRanges>
  <mergeCells count="7">
    <mergeCell ref="A27:A28"/>
    <mergeCell ref="B27:B28"/>
    <mergeCell ref="A1:C1"/>
    <mergeCell ref="A5:A10"/>
    <mergeCell ref="D3:E3"/>
    <mergeCell ref="B3:C3"/>
    <mergeCell ref="A2:C2"/>
  </mergeCells>
  <pageMargins left="0.25" right="0.25" top="0.75" bottom="0.75" header="0.3" footer="0.3"/>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
  <sheetViews>
    <sheetView workbookViewId="0">
      <selection activeCell="D9" sqref="D9"/>
    </sheetView>
  </sheetViews>
  <sheetFormatPr defaultRowHeight="14.25" x14ac:dyDescent="0.2"/>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588DB33367F34096916AF9F2284C87" ma:contentTypeVersion="13" ma:contentTypeDescription="Een nieuw document maken." ma:contentTypeScope="" ma:versionID="0a5f7e120919fea236b6712526e34aa2">
  <xsd:schema xmlns:xsd="http://www.w3.org/2001/XMLSchema" xmlns:xs="http://www.w3.org/2001/XMLSchema" xmlns:p="http://schemas.microsoft.com/office/2006/metadata/properties" xmlns:ns2="0cbdc75d-26c8-4022-ab25-86a3314d411c" xmlns:ns3="d6f54209-6e88-4c16-8c43-f20db16bb932" targetNamespace="http://schemas.microsoft.com/office/2006/metadata/properties" ma:root="true" ma:fieldsID="71784f90534ce95b3f5161cd8bcdb006" ns2:_="" ns3:_="">
    <xsd:import namespace="0cbdc75d-26c8-4022-ab25-86a3314d411c"/>
    <xsd:import namespace="d6f54209-6e88-4c16-8c43-f20db16bb93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dc75d-26c8-4022-ab25-86a3314d41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f54209-6e88-4c16-8c43-f20db16bb93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5c0df2d5-6099-4428-bf54-f8db15c8f242}" ma:internalName="TaxCatchAll" ma:showField="CatchAllData" ma:web="d6f54209-6e88-4c16-8c43-f20db16bb9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bdc75d-26c8-4022-ab25-86a3314d411c">
      <Terms xmlns="http://schemas.microsoft.com/office/infopath/2007/PartnerControls"/>
    </lcf76f155ced4ddcb4097134ff3c332f>
    <TaxCatchAll xmlns="d6f54209-6e88-4c16-8c43-f20db16bb93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4730FC-04D0-4A82-8446-EFA76C8279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bdc75d-26c8-4022-ab25-86a3314d411c"/>
    <ds:schemaRef ds:uri="d6f54209-6e88-4c16-8c43-f20db16bb9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BFD3A2-763D-4819-B429-BEEA57E89D42}">
  <ds:schemaRefs>
    <ds:schemaRef ds:uri="http://schemas.microsoft.com/office/2006/metadata/properties"/>
    <ds:schemaRef ds:uri="http://schemas.microsoft.com/office/infopath/2007/PartnerControls"/>
    <ds:schemaRef ds:uri="0cbdc75d-26c8-4022-ab25-86a3314d411c"/>
    <ds:schemaRef ds:uri="d6f54209-6e88-4c16-8c43-f20db16bb932"/>
  </ds:schemaRefs>
</ds:datastoreItem>
</file>

<file path=customXml/itemProps3.xml><?xml version="1.0" encoding="utf-8"?>
<ds:datastoreItem xmlns:ds="http://schemas.openxmlformats.org/officeDocument/2006/customXml" ds:itemID="{90268372-CD4B-4C48-A805-99FD19795B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Prijsopgaveformulier TAVI</vt:lpstr>
      <vt:lpstr>Sheet1</vt:lpstr>
      <vt:lpstr>'Prijsopgaveformulier TAVI'!Afdrukbereik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Total Cost of Ownership - Quick Calculator</dc:title>
  <dc:subject/>
  <dc:creator/>
  <cp:keywords/>
  <dc:description/>
  <cp:lastModifiedBy/>
  <cp:revision/>
  <dcterms:created xsi:type="dcterms:W3CDTF">2017-12-06T20:38:40Z</dcterms:created>
  <dcterms:modified xsi:type="dcterms:W3CDTF">2024-09-05T13:11:29Z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0x010100F7588DB33367F34096916AF9F2284C87</vt:lpwstr>
  </property>
</Properties>
</file>