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R:\Public polis en sluiting\Sluiting\PVE\2024\"/>
    </mc:Choice>
  </mc:AlternateContent>
  <xr:revisionPtr revIDLastSave="0" documentId="13_ncr:1_{99511A79-928B-479F-B7E5-219D303F6398}" xr6:coauthVersionLast="47" xr6:coauthVersionMax="47" xr10:uidLastSave="{00000000-0000-0000-0000-000000000000}"/>
  <bookViews>
    <workbookView xWindow="13395" yWindow="75" windowWidth="15390" windowHeight="15585" xr2:uid="{4B77FC95-2E52-4CE7-86BD-BEA88A5C4001}"/>
  </bookViews>
  <sheets>
    <sheet name="specificatie" sheetId="1" r:id="rId1"/>
  </sheets>
  <definedNames>
    <definedName name="_xlnm._FilterDatabase" localSheetId="0" hidden="1">specificatie!$A$1:$V$85</definedName>
    <definedName name="_xlnm.Print_Area" localSheetId="0">specificatie!$B$1:$S$85</definedName>
    <definedName name="_xlnm.Print_Titles" localSheetId="0">specificatie!$1:$3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60" i="1" l="1"/>
  <c r="S60" i="1" s="1"/>
  <c r="Q8" i="1"/>
  <c r="Q9" i="1"/>
  <c r="Q10" i="1"/>
  <c r="Q11" i="1"/>
  <c r="Q12" i="1"/>
  <c r="Q13" i="1"/>
  <c r="Q14" i="1"/>
  <c r="Q16" i="1"/>
  <c r="Q17" i="1"/>
  <c r="Q18" i="1"/>
  <c r="Q19" i="1"/>
  <c r="Q20" i="1"/>
  <c r="Q21" i="1"/>
  <c r="Q22" i="1"/>
  <c r="Q23" i="1"/>
  <c r="Q5" i="1"/>
  <c r="Q24" i="1"/>
  <c r="Q25" i="1"/>
  <c r="Q26" i="1"/>
  <c r="Q4" i="1"/>
  <c r="Q27" i="1"/>
  <c r="Q28" i="1"/>
  <c r="Q30" i="1"/>
  <c r="Q33" i="1"/>
  <c r="Q31" i="1"/>
  <c r="Q32" i="1"/>
  <c r="Q35" i="1"/>
  <c r="Q34" i="1"/>
  <c r="Q36" i="1"/>
  <c r="Q37" i="1"/>
  <c r="Q38" i="1"/>
  <c r="Q39" i="1"/>
  <c r="Q40" i="1"/>
  <c r="Q41" i="1"/>
  <c r="Q42" i="1"/>
  <c r="Q43" i="1"/>
  <c r="Q44" i="1"/>
  <c r="Q45" i="1"/>
  <c r="Q46" i="1"/>
  <c r="Q47" i="1"/>
  <c r="Q48" i="1"/>
  <c r="Q49" i="1"/>
  <c r="Q51" i="1"/>
  <c r="Q52" i="1"/>
  <c r="Q53" i="1"/>
  <c r="Q54" i="1"/>
  <c r="Q55" i="1"/>
  <c r="Q56" i="1"/>
  <c r="Q50" i="1"/>
  <c r="Q6" i="1"/>
  <c r="Q57" i="1"/>
  <c r="Q58" i="1"/>
  <c r="Q59" i="1"/>
  <c r="Q61" i="1"/>
  <c r="Q63" i="1"/>
  <c r="Q64" i="1"/>
  <c r="Q67" i="1"/>
  <c r="Q68" i="1"/>
  <c r="Q66" i="1"/>
  <c r="Q65" i="1"/>
  <c r="Q62" i="1"/>
  <c r="Q70" i="1"/>
  <c r="Q71" i="1"/>
  <c r="Q72" i="1"/>
  <c r="Q73" i="1"/>
  <c r="Q74" i="1"/>
  <c r="Q75" i="1"/>
  <c r="Q76" i="1"/>
  <c r="Q77" i="1"/>
  <c r="Q78" i="1"/>
  <c r="Q80" i="1"/>
  <c r="Q79" i="1"/>
  <c r="Q82" i="1"/>
  <c r="Q81" i="1"/>
  <c r="Q83" i="1"/>
  <c r="Q84" i="1"/>
  <c r="Q7" i="1"/>
  <c r="R21" i="1"/>
  <c r="R26" i="1"/>
  <c r="R28" i="1"/>
  <c r="R29" i="1"/>
  <c r="R33" i="1"/>
  <c r="R31" i="1"/>
  <c r="R32" i="1"/>
  <c r="R34" i="1"/>
  <c r="R36" i="1"/>
  <c r="R37" i="1"/>
  <c r="R41" i="1"/>
  <c r="R71" i="1"/>
  <c r="R79" i="1"/>
  <c r="R15" i="1"/>
  <c r="Q15" i="1"/>
  <c r="N84" i="1"/>
  <c r="P84" i="1" s="1"/>
  <c r="M84" i="1"/>
  <c r="N83" i="1"/>
  <c r="P83" i="1" s="1"/>
  <c r="M83" i="1"/>
  <c r="N81" i="1"/>
  <c r="P81" i="1" s="1"/>
  <c r="M81" i="1"/>
  <c r="N82" i="1"/>
  <c r="P82" i="1" s="1"/>
  <c r="M82" i="1"/>
  <c r="N79" i="1"/>
  <c r="M79" i="1"/>
  <c r="N80" i="1"/>
  <c r="P80" i="1" s="1"/>
  <c r="R80" i="1" s="1"/>
  <c r="M80" i="1"/>
  <c r="N78" i="1"/>
  <c r="P78" i="1" s="1"/>
  <c r="R78" i="1" s="1"/>
  <c r="M78" i="1"/>
  <c r="N77" i="1"/>
  <c r="P77" i="1" s="1"/>
  <c r="M77" i="1"/>
  <c r="N76" i="1"/>
  <c r="P76" i="1" s="1"/>
  <c r="M76" i="1"/>
  <c r="N75" i="1"/>
  <c r="P75" i="1" s="1"/>
  <c r="M75" i="1"/>
  <c r="N74" i="1"/>
  <c r="P74" i="1" s="1"/>
  <c r="M74" i="1"/>
  <c r="N73" i="1"/>
  <c r="P73" i="1" s="1"/>
  <c r="M73" i="1"/>
  <c r="N72" i="1"/>
  <c r="P72" i="1" s="1"/>
  <c r="M72" i="1"/>
  <c r="N71" i="1"/>
  <c r="M71" i="1"/>
  <c r="N70" i="1"/>
  <c r="P70" i="1" s="1"/>
  <c r="M70" i="1"/>
  <c r="N69" i="1"/>
  <c r="P69" i="1" s="1"/>
  <c r="R69" i="1" s="1"/>
  <c r="M69" i="1"/>
  <c r="O69" i="1" s="1"/>
  <c r="Q69" i="1" s="1"/>
  <c r="N62" i="1"/>
  <c r="P62" i="1" s="1"/>
  <c r="M62" i="1"/>
  <c r="N65" i="1"/>
  <c r="P65" i="1" s="1"/>
  <c r="M65" i="1"/>
  <c r="N66" i="1"/>
  <c r="P66" i="1" s="1"/>
  <c r="M66" i="1"/>
  <c r="N68" i="1"/>
  <c r="P68" i="1" s="1"/>
  <c r="M68" i="1"/>
  <c r="N67" i="1"/>
  <c r="P67" i="1" s="1"/>
  <c r="R67" i="1" s="1"/>
  <c r="M67" i="1"/>
  <c r="N64" i="1"/>
  <c r="P64" i="1" s="1"/>
  <c r="R64" i="1" s="1"/>
  <c r="M64" i="1"/>
  <c r="N63" i="1"/>
  <c r="P63" i="1" s="1"/>
  <c r="M63" i="1"/>
  <c r="N61" i="1"/>
  <c r="P61" i="1" s="1"/>
  <c r="M61" i="1"/>
  <c r="N59" i="1"/>
  <c r="P59" i="1" s="1"/>
  <c r="M59" i="1"/>
  <c r="N58" i="1"/>
  <c r="P58" i="1" s="1"/>
  <c r="M58" i="1"/>
  <c r="N57" i="1"/>
  <c r="P57" i="1" s="1"/>
  <c r="M57" i="1"/>
  <c r="N6" i="1"/>
  <c r="P6" i="1" s="1"/>
  <c r="M6" i="1"/>
  <c r="N50" i="1"/>
  <c r="P50" i="1" s="1"/>
  <c r="R50" i="1" s="1"/>
  <c r="M50" i="1"/>
  <c r="N56" i="1"/>
  <c r="P56" i="1" s="1"/>
  <c r="R56" i="1" s="1"/>
  <c r="M56" i="1"/>
  <c r="N55" i="1"/>
  <c r="P55" i="1" s="1"/>
  <c r="M55" i="1"/>
  <c r="N54" i="1"/>
  <c r="P54" i="1" s="1"/>
  <c r="M54" i="1"/>
  <c r="N53" i="1"/>
  <c r="P53" i="1" s="1"/>
  <c r="M53" i="1"/>
  <c r="N52" i="1"/>
  <c r="P52" i="1" s="1"/>
  <c r="M52" i="1"/>
  <c r="N51" i="1"/>
  <c r="P51" i="1" s="1"/>
  <c r="M51" i="1"/>
  <c r="N49" i="1"/>
  <c r="P49" i="1" s="1"/>
  <c r="M49" i="1"/>
  <c r="N48" i="1"/>
  <c r="P48" i="1" s="1"/>
  <c r="R48" i="1" s="1"/>
  <c r="M48" i="1"/>
  <c r="N47" i="1"/>
  <c r="P47" i="1" s="1"/>
  <c r="R47" i="1" s="1"/>
  <c r="M47" i="1"/>
  <c r="N46" i="1"/>
  <c r="P46" i="1" s="1"/>
  <c r="M46" i="1"/>
  <c r="N45" i="1"/>
  <c r="P45" i="1" s="1"/>
  <c r="M45" i="1"/>
  <c r="N44" i="1"/>
  <c r="P44" i="1" s="1"/>
  <c r="M44" i="1"/>
  <c r="N43" i="1"/>
  <c r="P43" i="1" s="1"/>
  <c r="M43" i="1"/>
  <c r="N42" i="1"/>
  <c r="P42" i="1" s="1"/>
  <c r="M42" i="1"/>
  <c r="N41" i="1"/>
  <c r="M41" i="1"/>
  <c r="N40" i="1"/>
  <c r="P40" i="1" s="1"/>
  <c r="M40" i="1"/>
  <c r="N39" i="1"/>
  <c r="P39" i="1" s="1"/>
  <c r="M39" i="1"/>
  <c r="N38" i="1"/>
  <c r="P38" i="1" s="1"/>
  <c r="M38" i="1"/>
  <c r="N37" i="1"/>
  <c r="M37" i="1"/>
  <c r="N36" i="1"/>
  <c r="M36" i="1"/>
  <c r="N34" i="1"/>
  <c r="M34" i="1"/>
  <c r="N35" i="1"/>
  <c r="P35" i="1" s="1"/>
  <c r="R35" i="1" s="1"/>
  <c r="M35" i="1"/>
  <c r="N32" i="1"/>
  <c r="M32" i="1"/>
  <c r="N31" i="1"/>
  <c r="M31" i="1"/>
  <c r="N30" i="1"/>
  <c r="P30" i="1" s="1"/>
  <c r="M30" i="1"/>
  <c r="N29" i="1"/>
  <c r="M29" i="1"/>
  <c r="N28" i="1"/>
  <c r="M28" i="1"/>
  <c r="N27" i="1"/>
  <c r="P27" i="1" s="1"/>
  <c r="M27" i="1"/>
  <c r="N4" i="1"/>
  <c r="P4" i="1" s="1"/>
  <c r="R4" i="1" s="1"/>
  <c r="M4" i="1"/>
  <c r="N26" i="1"/>
  <c r="M26" i="1"/>
  <c r="N25" i="1"/>
  <c r="P25" i="1" s="1"/>
  <c r="M25" i="1"/>
  <c r="N24" i="1"/>
  <c r="P24" i="1" s="1"/>
  <c r="M24" i="1"/>
  <c r="N5" i="1"/>
  <c r="P5" i="1" s="1"/>
  <c r="M5" i="1"/>
  <c r="N23" i="1"/>
  <c r="P23" i="1" s="1"/>
  <c r="M23" i="1"/>
  <c r="N22" i="1"/>
  <c r="P22" i="1" s="1"/>
  <c r="R22" i="1" s="1"/>
  <c r="M22" i="1"/>
  <c r="N21" i="1"/>
  <c r="M21" i="1"/>
  <c r="N20" i="1"/>
  <c r="P20" i="1" s="1"/>
  <c r="M20" i="1"/>
  <c r="N19" i="1"/>
  <c r="P19" i="1" s="1"/>
  <c r="M19" i="1"/>
  <c r="N18" i="1"/>
  <c r="P18" i="1" s="1"/>
  <c r="M18" i="1"/>
  <c r="N17" i="1"/>
  <c r="P17" i="1" s="1"/>
  <c r="M17" i="1"/>
  <c r="N16" i="1"/>
  <c r="M16" i="1"/>
  <c r="N14" i="1"/>
  <c r="P14" i="1" s="1"/>
  <c r="R14" i="1" s="1"/>
  <c r="M14" i="1"/>
  <c r="N13" i="1"/>
  <c r="P13" i="1" s="1"/>
  <c r="R13" i="1" s="1"/>
  <c r="M13" i="1"/>
  <c r="N12" i="1"/>
  <c r="P12" i="1" s="1"/>
  <c r="M12" i="1"/>
  <c r="N11" i="1"/>
  <c r="P11" i="1" s="1"/>
  <c r="M11" i="1"/>
  <c r="N10" i="1"/>
  <c r="P10" i="1" s="1"/>
  <c r="M10" i="1"/>
  <c r="N9" i="1"/>
  <c r="P9" i="1" s="1"/>
  <c r="M9" i="1"/>
  <c r="N8" i="1"/>
  <c r="P8" i="1" s="1"/>
  <c r="M8" i="1"/>
  <c r="N7" i="1"/>
  <c r="P7" i="1" s="1"/>
  <c r="M7" i="1"/>
  <c r="L85" i="1"/>
  <c r="K85" i="1"/>
  <c r="S41" i="1" l="1"/>
  <c r="S26" i="1"/>
  <c r="S79" i="1"/>
  <c r="S48" i="1"/>
  <c r="S67" i="1"/>
  <c r="S33" i="1"/>
  <c r="S71" i="1"/>
  <c r="S32" i="1"/>
  <c r="S31" i="1"/>
  <c r="S69" i="1"/>
  <c r="S80" i="1"/>
  <c r="S37" i="1"/>
  <c r="S28" i="1"/>
  <c r="S14" i="1"/>
  <c r="S15" i="1"/>
  <c r="S36" i="1"/>
  <c r="S34" i="1"/>
  <c r="S21" i="1"/>
  <c r="S22" i="1"/>
  <c r="S13" i="1"/>
  <c r="S4" i="1"/>
  <c r="S35" i="1"/>
  <c r="S50" i="1"/>
  <c r="S56" i="1"/>
  <c r="S64" i="1"/>
  <c r="S47" i="1"/>
  <c r="S78" i="1"/>
  <c r="R70" i="1"/>
  <c r="S70" i="1" s="1"/>
  <c r="R84" i="1"/>
  <c r="S84" i="1" s="1"/>
  <c r="R76" i="1"/>
  <c r="S76" i="1" s="1"/>
  <c r="R61" i="1"/>
  <c r="S61" i="1" s="1"/>
  <c r="R54" i="1"/>
  <c r="S54" i="1" s="1"/>
  <c r="R46" i="1"/>
  <c r="S46" i="1" s="1"/>
  <c r="R39" i="1"/>
  <c r="S39" i="1" s="1"/>
  <c r="R20" i="1"/>
  <c r="S20" i="1" s="1"/>
  <c r="R11" i="1"/>
  <c r="S11" i="1" s="1"/>
  <c r="R77" i="1"/>
  <c r="S77" i="1" s="1"/>
  <c r="R55" i="1"/>
  <c r="S55" i="1" s="1"/>
  <c r="R40" i="1"/>
  <c r="S40" i="1" s="1"/>
  <c r="R83" i="1"/>
  <c r="S83" i="1" s="1"/>
  <c r="R75" i="1"/>
  <c r="S75" i="1" s="1"/>
  <c r="R62" i="1"/>
  <c r="S62" i="1" s="1"/>
  <c r="R59" i="1"/>
  <c r="S59" i="1" s="1"/>
  <c r="R53" i="1"/>
  <c r="S53" i="1" s="1"/>
  <c r="R45" i="1"/>
  <c r="S45" i="1" s="1"/>
  <c r="R38" i="1"/>
  <c r="S38" i="1" s="1"/>
  <c r="R25" i="1"/>
  <c r="S25" i="1" s="1"/>
  <c r="R19" i="1"/>
  <c r="S19" i="1" s="1"/>
  <c r="R10" i="1"/>
  <c r="S10" i="1" s="1"/>
  <c r="R81" i="1"/>
  <c r="S81" i="1" s="1"/>
  <c r="R74" i="1"/>
  <c r="S74" i="1" s="1"/>
  <c r="R65" i="1"/>
  <c r="S65" i="1" s="1"/>
  <c r="R58" i="1"/>
  <c r="S58" i="1" s="1"/>
  <c r="R52" i="1"/>
  <c r="S52" i="1" s="1"/>
  <c r="R44" i="1"/>
  <c r="S44" i="1" s="1"/>
  <c r="R30" i="1"/>
  <c r="S30" i="1" s="1"/>
  <c r="R24" i="1"/>
  <c r="S24" i="1" s="1"/>
  <c r="R18" i="1"/>
  <c r="S18" i="1" s="1"/>
  <c r="R9" i="1"/>
  <c r="S9" i="1" s="1"/>
  <c r="R82" i="1"/>
  <c r="S82" i="1" s="1"/>
  <c r="R73" i="1"/>
  <c r="S73" i="1" s="1"/>
  <c r="R66" i="1"/>
  <c r="S66" i="1" s="1"/>
  <c r="R57" i="1"/>
  <c r="S57" i="1" s="1"/>
  <c r="R51" i="1"/>
  <c r="S51" i="1" s="1"/>
  <c r="R43" i="1"/>
  <c r="S43" i="1" s="1"/>
  <c r="R5" i="1"/>
  <c r="R17" i="1"/>
  <c r="S17" i="1" s="1"/>
  <c r="R8" i="1"/>
  <c r="S8" i="1" s="1"/>
  <c r="R27" i="1"/>
  <c r="S27" i="1" s="1"/>
  <c r="R63" i="1"/>
  <c r="S63" i="1" s="1"/>
  <c r="R12" i="1"/>
  <c r="S12" i="1" s="1"/>
  <c r="O85" i="1"/>
  <c r="R7" i="1"/>
  <c r="S7" i="1" s="1"/>
  <c r="R72" i="1"/>
  <c r="S72" i="1" s="1"/>
  <c r="R68" i="1"/>
  <c r="S68" i="1" s="1"/>
  <c r="R6" i="1"/>
  <c r="S6" i="1" s="1"/>
  <c r="R49" i="1"/>
  <c r="S49" i="1" s="1"/>
  <c r="R42" i="1"/>
  <c r="S42" i="1" s="1"/>
  <c r="R23" i="1"/>
  <c r="S23" i="1" s="1"/>
  <c r="R16" i="1"/>
  <c r="S16" i="1" s="1"/>
  <c r="Q29" i="1"/>
  <c r="P85" i="1"/>
  <c r="M85" i="1"/>
  <c r="N85" i="1"/>
  <c r="R85" i="1" l="1"/>
  <c r="Q85" i="1"/>
  <c r="S29" i="1"/>
  <c r="S5" i="1"/>
  <c r="S8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Wouter Manders</author>
    <author>Petra Cornelisse</author>
  </authors>
  <commentList>
    <comment ref="AD1" authorId="0" shapeId="0" xr:uid="{BF29C708-A675-4A12-BC6D-320436E87325}">
      <text>
        <r>
          <rPr>
            <b/>
            <sz val="9"/>
            <color indexed="81"/>
            <rFont val="Tahoma"/>
            <family val="2"/>
          </rPr>
          <t>Wouter Manders:</t>
        </r>
        <r>
          <rPr>
            <sz val="9"/>
            <color indexed="81"/>
            <rFont val="Tahoma"/>
            <family val="2"/>
          </rPr>
          <t xml:space="preserve">
Zie toegevoegde NEN3140, al de locaties die ons eigendom zijn conform de NEN eisen elektrisch gekeurd, de panden sdie recht van opstal hebben niet door ons als dit een verplichting is vanuit de verzekereing gezien wij de panden verzekeren dienen we dit uit te gaan zetten denk ik. </t>
        </r>
      </text>
    </comment>
    <comment ref="T4" authorId="1" shapeId="0" xr:uid="{A2D533E9-5FA2-41DA-8B9A-C5697932B2F3}">
      <text>
        <r>
          <rPr>
            <sz val="9"/>
            <color indexed="81"/>
            <rFont val="Tahoma"/>
            <family val="2"/>
          </rPr>
          <t>inclusief BTW en fundering</t>
        </r>
      </text>
    </comment>
    <comment ref="T5" authorId="1" shapeId="0" xr:uid="{BBC22AA5-F189-4B35-9D6D-B42604DF068A}">
      <text>
        <r>
          <rPr>
            <sz val="9"/>
            <color indexed="81"/>
            <rFont val="Tahoma"/>
            <family val="2"/>
          </rPr>
          <t>inclusief BTW en fundering</t>
        </r>
      </text>
    </comment>
    <comment ref="T6" authorId="1" shapeId="0" xr:uid="{A2792B46-C491-4763-9A3C-9B2FF7BECA4B}">
      <text>
        <r>
          <rPr>
            <sz val="9"/>
            <color indexed="81"/>
            <rFont val="Tahoma"/>
            <family val="2"/>
          </rPr>
          <t>inclusief BTW en fundering</t>
        </r>
      </text>
    </comment>
    <comment ref="T7" authorId="1" shapeId="0" xr:uid="{86D1A179-A3A2-4F58-A280-B0B12B2E8599}">
      <text>
        <r>
          <rPr>
            <sz val="9"/>
            <color indexed="81"/>
            <rFont val="Tahoma"/>
            <family val="2"/>
          </rPr>
          <t>inclusief BTW en fundering</t>
        </r>
      </text>
    </comment>
    <comment ref="T8" authorId="1" shapeId="0" xr:uid="{1DCE42A0-4375-4DD2-8828-4060E0A63B12}">
      <text>
        <r>
          <rPr>
            <sz val="9"/>
            <color indexed="81"/>
            <rFont val="Tahoma"/>
            <family val="2"/>
          </rPr>
          <t>inclusief BTW en fundering</t>
        </r>
      </text>
    </comment>
    <comment ref="T9" authorId="1" shapeId="0" xr:uid="{56B3477D-F74F-4A62-A467-AEE72E0764C0}">
      <text>
        <r>
          <rPr>
            <sz val="9"/>
            <color indexed="81"/>
            <rFont val="Tahoma"/>
            <family val="2"/>
          </rPr>
          <t>inclusief BTW en fundering</t>
        </r>
      </text>
    </comment>
    <comment ref="T10" authorId="1" shapeId="0" xr:uid="{B52AE55D-C7A3-433A-8019-969C73A22684}">
      <text>
        <r>
          <rPr>
            <sz val="9"/>
            <color indexed="81"/>
            <rFont val="Tahoma"/>
            <family val="2"/>
          </rPr>
          <t>inclusief BTW en fundering</t>
        </r>
      </text>
    </comment>
    <comment ref="T11" authorId="1" shapeId="0" xr:uid="{78A6ED40-072B-4D44-8BBD-1A352FD66088}">
      <text>
        <r>
          <rPr>
            <sz val="9"/>
            <color indexed="81"/>
            <rFont val="Tahoma"/>
            <family val="2"/>
          </rPr>
          <t>inclusief BTW en fundering</t>
        </r>
      </text>
    </comment>
    <comment ref="T12" authorId="1" shapeId="0" xr:uid="{5F7E1D27-EAD8-4FDA-B7AD-5480E2DF7C58}">
      <text>
        <r>
          <rPr>
            <sz val="9"/>
            <color indexed="81"/>
            <rFont val="Tahoma"/>
            <family val="2"/>
          </rPr>
          <t>inclusief BTW en fundering</t>
        </r>
      </text>
    </comment>
    <comment ref="T13" authorId="1" shapeId="0" xr:uid="{9FBED416-0095-4495-B079-A9B17AC8DCA0}">
      <text>
        <r>
          <rPr>
            <sz val="9"/>
            <color indexed="81"/>
            <rFont val="Tahoma"/>
            <family val="2"/>
          </rPr>
          <t>inclusief BTW en fundering</t>
        </r>
      </text>
    </comment>
    <comment ref="T14" authorId="1" shapeId="0" xr:uid="{FE77AC05-B27E-4381-8CB2-14A940295BED}">
      <text>
        <r>
          <rPr>
            <sz val="9"/>
            <color indexed="81"/>
            <rFont val="Tahoma"/>
            <family val="2"/>
          </rPr>
          <t>inclusief BTW en fundering</t>
        </r>
      </text>
    </comment>
    <comment ref="T16" authorId="1" shapeId="0" xr:uid="{C0DEFFAA-1712-4B79-A5C6-BAB5A176E801}">
      <text>
        <r>
          <rPr>
            <sz val="9"/>
            <color indexed="81"/>
            <rFont val="Tahoma"/>
            <family val="2"/>
          </rPr>
          <t>inclusief BTW en fundering</t>
        </r>
      </text>
    </comment>
    <comment ref="T17" authorId="1" shapeId="0" xr:uid="{704DD999-81ED-46E3-8B10-ACAB6761C519}">
      <text>
        <r>
          <rPr>
            <sz val="9"/>
            <color indexed="81"/>
            <rFont val="Tahoma"/>
            <family val="2"/>
          </rPr>
          <t>inclusief BTW en fundering</t>
        </r>
      </text>
    </comment>
    <comment ref="T18" authorId="1" shapeId="0" xr:uid="{881F1081-2353-42BF-A152-ECEDA21D479E}">
      <text>
        <r>
          <rPr>
            <sz val="9"/>
            <color indexed="81"/>
            <rFont val="Tahoma"/>
            <family val="2"/>
          </rPr>
          <t>inclusief BTW en fundering</t>
        </r>
      </text>
    </comment>
    <comment ref="T19" authorId="1" shapeId="0" xr:uid="{E080E75C-3887-440E-A051-5E64102A4493}">
      <text>
        <r>
          <rPr>
            <sz val="9"/>
            <color indexed="81"/>
            <rFont val="Tahoma"/>
            <family val="2"/>
          </rPr>
          <t>inclusief BTW en fundering</t>
        </r>
      </text>
    </comment>
    <comment ref="T20" authorId="1" shapeId="0" xr:uid="{07E69DE0-F7F1-4BE8-82BB-4C0F46C1B80A}">
      <text>
        <r>
          <rPr>
            <sz val="9"/>
            <color indexed="81"/>
            <rFont val="Tahoma"/>
            <family val="2"/>
          </rPr>
          <t>inclusief BTW en fundering</t>
        </r>
      </text>
    </comment>
    <comment ref="T21" authorId="1" shapeId="0" xr:uid="{08C8FFA6-043D-4823-9BE6-A9F6E72CDA77}">
      <text>
        <r>
          <rPr>
            <sz val="9"/>
            <color indexed="81"/>
            <rFont val="Tahoma"/>
            <family val="2"/>
          </rPr>
          <t>inclusief BTW en fundering</t>
        </r>
      </text>
    </comment>
    <comment ref="U21" authorId="1" shapeId="0" xr:uid="{1950FE6A-D286-4B62-B6A8-80EA54F63CFB}">
      <text>
        <r>
          <rPr>
            <sz val="9"/>
            <color indexed="81"/>
            <rFont val="Tahoma"/>
            <family val="2"/>
          </rPr>
          <t>inclusief ICT en BTW</t>
        </r>
      </text>
    </comment>
    <comment ref="T22" authorId="1" shapeId="0" xr:uid="{CD064041-2B77-41A9-B705-A1B58F5F31F9}">
      <text>
        <r>
          <rPr>
            <sz val="9"/>
            <color indexed="81"/>
            <rFont val="Tahoma"/>
            <family val="2"/>
          </rPr>
          <t>inclusief BTW en fundering</t>
        </r>
      </text>
    </comment>
    <comment ref="T23" authorId="1" shapeId="0" xr:uid="{F2C302E2-0B26-4B3E-9219-AD3E0259879E}">
      <text>
        <r>
          <rPr>
            <sz val="9"/>
            <color indexed="81"/>
            <rFont val="Tahoma"/>
            <family val="2"/>
          </rPr>
          <t>inclusief BTW en fundering</t>
        </r>
      </text>
    </comment>
    <comment ref="T24" authorId="1" shapeId="0" xr:uid="{B8D9D9D0-0635-4B06-9857-14BE3A5E1397}">
      <text>
        <r>
          <rPr>
            <sz val="9"/>
            <color indexed="81"/>
            <rFont val="Tahoma"/>
            <family val="2"/>
          </rPr>
          <t>inclusief BTW en fundering</t>
        </r>
      </text>
    </comment>
    <comment ref="T25" authorId="1" shapeId="0" xr:uid="{4788E5C8-B1C5-4487-BFA8-6265FEF0DBD1}">
      <text>
        <r>
          <rPr>
            <sz val="9"/>
            <color indexed="81"/>
            <rFont val="Tahoma"/>
            <family val="2"/>
          </rPr>
          <t>inclusief BTW en fundering</t>
        </r>
      </text>
    </comment>
    <comment ref="T26" authorId="1" shapeId="0" xr:uid="{9CFE90D8-8591-4DDD-BEEF-191C9B72ECD5}">
      <text>
        <r>
          <rPr>
            <sz val="9"/>
            <color indexed="81"/>
            <rFont val="Tahoma"/>
            <family val="2"/>
          </rPr>
          <t>inclusief BTW en fundering</t>
        </r>
      </text>
    </comment>
    <comment ref="U26" authorId="1" shapeId="0" xr:uid="{E298BB49-7DAF-4A91-A51D-2332D4F081FC}">
      <text>
        <r>
          <rPr>
            <sz val="9"/>
            <color indexed="81"/>
            <rFont val="Tahoma"/>
            <family val="2"/>
          </rPr>
          <t>inclusief ICT en BTW</t>
        </r>
      </text>
    </comment>
    <comment ref="T27" authorId="1" shapeId="0" xr:uid="{04D6937A-5899-4060-86CD-A7EB9164C075}">
      <text>
        <r>
          <rPr>
            <sz val="9"/>
            <color indexed="81"/>
            <rFont val="Tahoma"/>
            <family val="2"/>
          </rPr>
          <t>inclusief BTW en fundering</t>
        </r>
      </text>
    </comment>
    <comment ref="T28" authorId="1" shapeId="0" xr:uid="{2D065AC5-1B22-4220-996F-D716C326924E}">
      <text>
        <r>
          <rPr>
            <sz val="9"/>
            <color indexed="81"/>
            <rFont val="Tahoma"/>
            <family val="2"/>
          </rPr>
          <t>inclusief BTW en fundering</t>
        </r>
      </text>
    </comment>
    <comment ref="U28" authorId="1" shapeId="0" xr:uid="{3F90E432-DE4A-4759-962F-3075B5A90CD2}">
      <text>
        <r>
          <rPr>
            <sz val="9"/>
            <color indexed="81"/>
            <rFont val="Tahoma"/>
            <family val="2"/>
          </rPr>
          <t>inclusief ICT en BTW</t>
        </r>
      </text>
    </comment>
    <comment ref="T29" authorId="1" shapeId="0" xr:uid="{C8AEEF41-12B2-4BA9-BB2C-B08AD02B6499}">
      <text>
        <r>
          <rPr>
            <sz val="9"/>
            <color indexed="81"/>
            <rFont val="Tahoma"/>
            <family val="2"/>
          </rPr>
          <t>inclusief BTW en fundering</t>
        </r>
      </text>
    </comment>
    <comment ref="U29" authorId="1" shapeId="0" xr:uid="{20F5F971-80F8-4D61-BC67-061C62C90E63}">
      <text>
        <r>
          <rPr>
            <sz val="9"/>
            <color indexed="81"/>
            <rFont val="Tahoma"/>
            <family val="2"/>
          </rPr>
          <t>inclusief ICT en BTW</t>
        </r>
      </text>
    </comment>
    <comment ref="T30" authorId="1" shapeId="0" xr:uid="{2BC08B56-B9AD-4F55-A86C-9555F22A062F}">
      <text>
        <r>
          <rPr>
            <sz val="9"/>
            <color indexed="81"/>
            <rFont val="Tahoma"/>
            <family val="2"/>
          </rPr>
          <t>inclusief BTW en fundering</t>
        </r>
      </text>
    </comment>
    <comment ref="U31" authorId="1" shapeId="0" xr:uid="{60CBC6DC-9986-4DCD-848A-0C2C1AEFC1ED}">
      <text>
        <r>
          <rPr>
            <sz val="9"/>
            <color indexed="81"/>
            <rFont val="Tahoma"/>
            <family val="2"/>
          </rPr>
          <t>inclusief ICT en BTW</t>
        </r>
      </text>
    </comment>
    <comment ref="U32" authorId="1" shapeId="0" xr:uid="{9D497F9A-97FB-418A-85D1-1BF6C94B25DC}">
      <text>
        <r>
          <rPr>
            <sz val="9"/>
            <color indexed="81"/>
            <rFont val="Tahoma"/>
            <family val="2"/>
          </rPr>
          <t>inclusief ICT en BTW</t>
        </r>
      </text>
    </comment>
    <comment ref="T33" authorId="1" shapeId="0" xr:uid="{B0FA2660-9A3C-4922-B859-D4A25D2190A9}">
      <text>
        <r>
          <rPr>
            <sz val="9"/>
            <color indexed="81"/>
            <rFont val="Tahoma"/>
            <family val="2"/>
          </rPr>
          <t>inclusief BTW en fundering</t>
        </r>
      </text>
    </comment>
    <comment ref="T34" authorId="1" shapeId="0" xr:uid="{9541D5A0-98C6-4F0F-8AD5-9AE51211DB4D}">
      <text>
        <r>
          <rPr>
            <sz val="9"/>
            <color indexed="81"/>
            <rFont val="Tahoma"/>
            <family val="2"/>
          </rPr>
          <t>inclusief BTW en fundering</t>
        </r>
      </text>
    </comment>
    <comment ref="U34" authorId="1" shapeId="0" xr:uid="{F3B2FCEC-1DB2-4013-9A52-6D5A69AA250C}">
      <text>
        <r>
          <rPr>
            <sz val="9"/>
            <color indexed="81"/>
            <rFont val="Tahoma"/>
            <family val="2"/>
          </rPr>
          <t>inclusief ICT en BTW</t>
        </r>
      </text>
    </comment>
    <comment ref="T35" authorId="1" shapeId="0" xr:uid="{E63A9161-53AD-4902-88CA-A7848EDD7E41}">
      <text>
        <r>
          <rPr>
            <sz val="9"/>
            <color indexed="81"/>
            <rFont val="Tahoma"/>
            <family val="2"/>
          </rPr>
          <t>inclusief BTW en fundering</t>
        </r>
      </text>
    </comment>
    <comment ref="T36" authorId="1" shapeId="0" xr:uid="{484AA4D1-8D38-4BA9-AA82-D7A715A061D5}">
      <text>
        <r>
          <rPr>
            <sz val="9"/>
            <color indexed="81"/>
            <rFont val="Tahoma"/>
            <family val="2"/>
          </rPr>
          <t>inclusief BTW en fundering</t>
        </r>
      </text>
    </comment>
    <comment ref="U36" authorId="1" shapeId="0" xr:uid="{7DFF2482-7908-4F6F-AC49-0FB735762052}">
      <text>
        <r>
          <rPr>
            <sz val="9"/>
            <color indexed="81"/>
            <rFont val="Tahoma"/>
            <family val="2"/>
          </rPr>
          <t>inclusief ICT en BTW</t>
        </r>
      </text>
    </comment>
    <comment ref="T37" authorId="1" shapeId="0" xr:uid="{0F5409AC-D6ED-4511-86A3-962A7A576093}">
      <text>
        <r>
          <rPr>
            <sz val="9"/>
            <color indexed="81"/>
            <rFont val="Tahoma"/>
            <family val="2"/>
          </rPr>
          <t>inclusief BTW en fundering</t>
        </r>
      </text>
    </comment>
    <comment ref="U37" authorId="1" shapeId="0" xr:uid="{34D3F81A-207E-4246-8A7E-EBB522E9EAF9}">
      <text>
        <r>
          <rPr>
            <sz val="9"/>
            <color indexed="81"/>
            <rFont val="Tahoma"/>
            <family val="2"/>
          </rPr>
          <t>inclusief ICT en BTW
inventaris ook tbv huisnr 6</t>
        </r>
      </text>
    </comment>
    <comment ref="T38" authorId="1" shapeId="0" xr:uid="{71317CD6-C646-4EA2-A299-F052FDAC71E9}">
      <text>
        <r>
          <rPr>
            <sz val="9"/>
            <color indexed="81"/>
            <rFont val="Tahoma"/>
            <family val="2"/>
          </rPr>
          <t>inclusief BTW en fundering</t>
        </r>
      </text>
    </comment>
    <comment ref="T39" authorId="1" shapeId="0" xr:uid="{4BFD6C42-1CC7-446D-BA59-145513F907BE}">
      <text>
        <r>
          <rPr>
            <sz val="9"/>
            <color indexed="81"/>
            <rFont val="Tahoma"/>
            <family val="2"/>
          </rPr>
          <t>inclusief BTW en fundering</t>
        </r>
      </text>
    </comment>
    <comment ref="T40" authorId="1" shapeId="0" xr:uid="{611D4013-5A5A-46C7-9216-DEBB34E9519B}">
      <text>
        <r>
          <rPr>
            <sz val="9"/>
            <color indexed="81"/>
            <rFont val="Tahoma"/>
            <family val="2"/>
          </rPr>
          <t>inclusief BTW en fundering</t>
        </r>
      </text>
    </comment>
    <comment ref="T41" authorId="1" shapeId="0" xr:uid="{1D72065E-189D-4989-82F0-EEABA99E5777}">
      <text>
        <r>
          <rPr>
            <sz val="9"/>
            <color indexed="81"/>
            <rFont val="Tahoma"/>
            <family val="2"/>
          </rPr>
          <t>inclusief BTW en fundering</t>
        </r>
      </text>
    </comment>
    <comment ref="U41" authorId="1" shapeId="0" xr:uid="{741742AB-3316-4F84-B345-6A6B5C1DDC8F}">
      <text>
        <r>
          <rPr>
            <sz val="9"/>
            <color indexed="81"/>
            <rFont val="Tahoma"/>
            <family val="2"/>
          </rPr>
          <t>inclusief ICT en BTW</t>
        </r>
      </text>
    </comment>
    <comment ref="T42" authorId="1" shapeId="0" xr:uid="{0563221E-4FE6-4EA2-9E4B-6F2B0C2D6AC1}">
      <text>
        <r>
          <rPr>
            <sz val="9"/>
            <color indexed="81"/>
            <rFont val="Tahoma"/>
            <family val="2"/>
          </rPr>
          <t>inclusief BTW en fundering</t>
        </r>
      </text>
    </comment>
    <comment ref="T43" authorId="1" shapeId="0" xr:uid="{2A53AE3B-1231-4A8B-9B40-94FF575BEDDB}">
      <text>
        <r>
          <rPr>
            <sz val="9"/>
            <color indexed="81"/>
            <rFont val="Tahoma"/>
            <family val="2"/>
          </rPr>
          <t>inclusief BTW en fundering</t>
        </r>
      </text>
    </comment>
    <comment ref="T44" authorId="1" shapeId="0" xr:uid="{73F3C1D3-D1F8-409A-8970-AC34D1134884}">
      <text>
        <r>
          <rPr>
            <sz val="9"/>
            <color indexed="81"/>
            <rFont val="Tahoma"/>
            <family val="2"/>
          </rPr>
          <t>inclusief BTW en fundering</t>
        </r>
      </text>
    </comment>
    <comment ref="T45" authorId="1" shapeId="0" xr:uid="{5B24881E-7B8A-42E8-8ABA-23CF2357991B}">
      <text>
        <r>
          <rPr>
            <sz val="9"/>
            <color indexed="81"/>
            <rFont val="Tahoma"/>
            <family val="2"/>
          </rPr>
          <t>inclusief BTW en fundering</t>
        </r>
      </text>
    </comment>
    <comment ref="T46" authorId="1" shapeId="0" xr:uid="{DFE61214-0319-48CD-8019-CE0A6761D06F}">
      <text>
        <r>
          <rPr>
            <sz val="9"/>
            <color indexed="81"/>
            <rFont val="Tahoma"/>
            <family val="2"/>
          </rPr>
          <t>inclusief BTW en fundering</t>
        </r>
      </text>
    </comment>
    <comment ref="T47" authorId="1" shapeId="0" xr:uid="{DAFBBF37-2440-4588-A425-9261096FCD09}">
      <text>
        <r>
          <rPr>
            <sz val="9"/>
            <color indexed="81"/>
            <rFont val="Tahoma"/>
            <family val="2"/>
          </rPr>
          <t>inclusief BTW en fundering</t>
        </r>
      </text>
    </comment>
    <comment ref="T48" authorId="1" shapeId="0" xr:uid="{D85D006E-4540-419A-9678-ACBC21965C89}">
      <text>
        <r>
          <rPr>
            <sz val="9"/>
            <color indexed="81"/>
            <rFont val="Tahoma"/>
            <family val="2"/>
          </rPr>
          <t>inclusief BTW en fundering</t>
        </r>
      </text>
    </comment>
    <comment ref="T49" authorId="1" shapeId="0" xr:uid="{F7905272-C4BB-4D01-98FE-0A94A83CA4AC}">
      <text>
        <r>
          <rPr>
            <sz val="9"/>
            <color indexed="81"/>
            <rFont val="Tahoma"/>
            <family val="2"/>
          </rPr>
          <t>inclusief BTW en fundering</t>
        </r>
      </text>
    </comment>
    <comment ref="T50" authorId="1" shapeId="0" xr:uid="{098A1316-DD72-40EF-AEA1-95C2FE0F9DE1}">
      <text>
        <r>
          <rPr>
            <sz val="9"/>
            <color indexed="81"/>
            <rFont val="Tahoma"/>
            <family val="2"/>
          </rPr>
          <t>inclusief BTW en fundering</t>
        </r>
      </text>
    </comment>
    <comment ref="T51" authorId="1" shapeId="0" xr:uid="{121CC9FD-94E7-483E-90AD-96888C96A6A6}">
      <text>
        <r>
          <rPr>
            <sz val="9"/>
            <color indexed="81"/>
            <rFont val="Tahoma"/>
            <family val="2"/>
          </rPr>
          <t>inclusief BTW en fundering</t>
        </r>
      </text>
    </comment>
    <comment ref="T52" authorId="1" shapeId="0" xr:uid="{F9A3AC7D-DEC8-406E-84AE-3E728E99C8D5}">
      <text>
        <r>
          <rPr>
            <sz val="9"/>
            <color indexed="81"/>
            <rFont val="Tahoma"/>
            <family val="2"/>
          </rPr>
          <t>inclusief BTW en fundering</t>
        </r>
      </text>
    </comment>
    <comment ref="T53" authorId="1" shapeId="0" xr:uid="{5735D3CC-DAFE-4771-87B7-30E89DFF27E0}">
      <text>
        <r>
          <rPr>
            <sz val="9"/>
            <color indexed="81"/>
            <rFont val="Tahoma"/>
            <family val="2"/>
          </rPr>
          <t>inclusief BTW en fundering</t>
        </r>
      </text>
    </comment>
    <comment ref="T54" authorId="1" shapeId="0" xr:uid="{C18C91C3-0608-4334-A9F5-7946B98B8241}">
      <text>
        <r>
          <rPr>
            <sz val="9"/>
            <color indexed="81"/>
            <rFont val="Tahoma"/>
            <family val="2"/>
          </rPr>
          <t>inclusief BTW en fundering</t>
        </r>
      </text>
    </comment>
    <comment ref="T55" authorId="1" shapeId="0" xr:uid="{1E8A0E94-802C-4547-9474-501C46E92198}">
      <text>
        <r>
          <rPr>
            <sz val="9"/>
            <color indexed="81"/>
            <rFont val="Tahoma"/>
            <family val="2"/>
          </rPr>
          <t>inclusief BTW en fundering</t>
        </r>
      </text>
    </comment>
    <comment ref="T56" authorId="1" shapeId="0" xr:uid="{550EF7CC-0079-4DB5-9823-9381F46F815C}">
      <text>
        <r>
          <rPr>
            <sz val="9"/>
            <color indexed="81"/>
            <rFont val="Tahoma"/>
            <family val="2"/>
          </rPr>
          <t>inclusief BTW en fundering</t>
        </r>
      </text>
    </comment>
    <comment ref="T57" authorId="1" shapeId="0" xr:uid="{F8A29D13-0F7F-40EF-8272-957E24D6B3FC}">
      <text>
        <r>
          <rPr>
            <sz val="9"/>
            <color indexed="81"/>
            <rFont val="Tahoma"/>
            <family val="2"/>
          </rPr>
          <t>inclusief BTW en fundering</t>
        </r>
      </text>
    </comment>
    <comment ref="T58" authorId="1" shapeId="0" xr:uid="{C40E44FE-FFE9-4515-85C7-7633E8A4761B}">
      <text>
        <r>
          <rPr>
            <sz val="9"/>
            <color indexed="81"/>
            <rFont val="Tahoma"/>
            <family val="2"/>
          </rPr>
          <t>inclusief BTW en fundering</t>
        </r>
      </text>
    </comment>
    <comment ref="T59" authorId="1" shapeId="0" xr:uid="{4B869C15-55DE-440A-B061-9284F0AC55A9}">
      <text>
        <r>
          <rPr>
            <sz val="9"/>
            <color indexed="81"/>
            <rFont val="Tahoma"/>
            <family val="2"/>
          </rPr>
          <t>inclusief BTW en fundering</t>
        </r>
      </text>
    </comment>
    <comment ref="T60" authorId="1" shapeId="0" xr:uid="{65876619-CDD9-4A51-9B03-BEC9D0D1FEF9}">
      <text>
        <r>
          <rPr>
            <sz val="9"/>
            <color indexed="81"/>
            <rFont val="Tahoma"/>
            <family val="2"/>
          </rPr>
          <t>inclusief BTW en fundering</t>
        </r>
      </text>
    </comment>
    <comment ref="T61" authorId="1" shapeId="0" xr:uid="{D6AEBCF1-EC31-4D16-B331-6B3A5D8738D3}">
      <text>
        <r>
          <rPr>
            <sz val="9"/>
            <color indexed="81"/>
            <rFont val="Tahoma"/>
            <family val="2"/>
          </rPr>
          <t>inclusief BTW en fundering</t>
        </r>
      </text>
    </comment>
    <comment ref="T62" authorId="1" shapeId="0" xr:uid="{12C9FB72-D127-4204-AE4E-F428085B1CF4}">
      <text>
        <r>
          <rPr>
            <sz val="9"/>
            <color indexed="81"/>
            <rFont val="Tahoma"/>
            <family val="2"/>
          </rPr>
          <t>inclusief BTW en fundering</t>
        </r>
      </text>
    </comment>
    <comment ref="T63" authorId="1" shapeId="0" xr:uid="{91EAA575-F10A-4760-B742-486758DDA84A}">
      <text>
        <r>
          <rPr>
            <sz val="9"/>
            <color indexed="81"/>
            <rFont val="Tahoma"/>
            <family val="2"/>
          </rPr>
          <t>inclusief BTW en fundering</t>
        </r>
      </text>
    </comment>
    <comment ref="T64" authorId="1" shapeId="0" xr:uid="{77AEE4E0-62C8-4296-BBE5-8F69ECD8F01D}">
      <text>
        <r>
          <rPr>
            <sz val="9"/>
            <color indexed="81"/>
            <rFont val="Tahoma"/>
            <family val="2"/>
          </rPr>
          <t>inclusief BTW en fundering</t>
        </r>
      </text>
    </comment>
    <comment ref="T65" authorId="1" shapeId="0" xr:uid="{6242C3F2-5CBB-4EEB-8A5E-D0D715794EE5}">
      <text>
        <r>
          <rPr>
            <sz val="9"/>
            <color indexed="81"/>
            <rFont val="Tahoma"/>
            <family val="2"/>
          </rPr>
          <t>inclusief BTW en fundering</t>
        </r>
      </text>
    </comment>
    <comment ref="T66" authorId="1" shapeId="0" xr:uid="{74005226-2106-4DA5-BE76-111BCB3163A4}">
      <text>
        <r>
          <rPr>
            <sz val="9"/>
            <color indexed="81"/>
            <rFont val="Tahoma"/>
            <family val="2"/>
          </rPr>
          <t>inclusief BTW en fundering</t>
        </r>
      </text>
    </comment>
    <comment ref="T67" authorId="1" shapeId="0" xr:uid="{50359458-E26D-46C0-9E65-6D1D75E178FC}">
      <text>
        <r>
          <rPr>
            <sz val="9"/>
            <color indexed="81"/>
            <rFont val="Tahoma"/>
            <family val="2"/>
          </rPr>
          <t>inclusief BTW en fundering</t>
        </r>
      </text>
    </comment>
    <comment ref="T68" authorId="1" shapeId="0" xr:uid="{381CBB47-39C8-4ADF-A3BE-51FDCF3F7886}">
      <text>
        <r>
          <rPr>
            <sz val="9"/>
            <color indexed="81"/>
            <rFont val="Tahoma"/>
            <family val="2"/>
          </rPr>
          <t>inclusief BTW en fundering</t>
        </r>
      </text>
    </comment>
    <comment ref="T70" authorId="1" shapeId="0" xr:uid="{ABEB448B-F61C-47F4-8BEC-952758850FD7}">
      <text>
        <r>
          <rPr>
            <sz val="9"/>
            <color indexed="81"/>
            <rFont val="Tahoma"/>
            <family val="2"/>
          </rPr>
          <t>inclusief BTW en fundering</t>
        </r>
      </text>
    </comment>
    <comment ref="T71" authorId="1" shapeId="0" xr:uid="{D7A6AFBC-D707-4523-9072-4A44DFA6E790}">
      <text>
        <r>
          <rPr>
            <sz val="9"/>
            <color indexed="81"/>
            <rFont val="Tahoma"/>
            <family val="2"/>
          </rPr>
          <t>inclusief BTW en fundering</t>
        </r>
      </text>
    </comment>
    <comment ref="U71" authorId="1" shapeId="0" xr:uid="{9F560958-6F92-408C-BD85-0E7A95EF8E9A}">
      <text>
        <r>
          <rPr>
            <sz val="9"/>
            <color indexed="81"/>
            <rFont val="Tahoma"/>
            <family val="2"/>
          </rPr>
          <t>inclusief ICT en BTW
inventaris ook tbv huisnr 60a</t>
        </r>
      </text>
    </comment>
    <comment ref="T72" authorId="1" shapeId="0" xr:uid="{917DABA3-03C8-4790-BFF1-4153B726F3D7}">
      <text>
        <r>
          <rPr>
            <sz val="9"/>
            <color indexed="81"/>
            <rFont val="Tahoma"/>
            <family val="2"/>
          </rPr>
          <t>inclusief BTW en fundering</t>
        </r>
      </text>
    </comment>
    <comment ref="T73" authorId="1" shapeId="0" xr:uid="{7E459F0A-EA91-4C2D-AAEA-E16970A11789}">
      <text>
        <r>
          <rPr>
            <sz val="9"/>
            <color indexed="81"/>
            <rFont val="Tahoma"/>
            <family val="2"/>
          </rPr>
          <t>inclusief BTW en fundering</t>
        </r>
      </text>
    </comment>
    <comment ref="T74" authorId="1" shapeId="0" xr:uid="{A64C3296-EAAD-4745-A593-F8ADC9A73559}">
      <text>
        <r>
          <rPr>
            <sz val="9"/>
            <color indexed="81"/>
            <rFont val="Tahoma"/>
            <family val="2"/>
          </rPr>
          <t>inclusief BTW en fundering</t>
        </r>
      </text>
    </comment>
    <comment ref="T75" authorId="1" shapeId="0" xr:uid="{7AFE5D06-99CA-4A02-ADC9-22FA208A5638}">
      <text>
        <r>
          <rPr>
            <sz val="9"/>
            <color indexed="81"/>
            <rFont val="Tahoma"/>
            <family val="2"/>
          </rPr>
          <t>inclusief BTW en fundering</t>
        </r>
      </text>
    </comment>
    <comment ref="T76" authorId="1" shapeId="0" xr:uid="{4687B89B-D9D6-42FB-ACAB-99E3AE8BBFF8}">
      <text>
        <r>
          <rPr>
            <sz val="9"/>
            <color indexed="81"/>
            <rFont val="Tahoma"/>
            <family val="2"/>
          </rPr>
          <t>inclusief BTW en fundering</t>
        </r>
      </text>
    </comment>
    <comment ref="T77" authorId="1" shapeId="0" xr:uid="{90DA93BD-6606-4D45-B497-BD7997AA038A}">
      <text>
        <r>
          <rPr>
            <sz val="9"/>
            <color indexed="81"/>
            <rFont val="Tahoma"/>
            <family val="2"/>
          </rPr>
          <t>inclusief BTW en fundering</t>
        </r>
      </text>
    </comment>
    <comment ref="T78" authorId="1" shapeId="0" xr:uid="{D702C75D-6A63-49D4-A25D-0CF9CDF4E726}">
      <text>
        <r>
          <rPr>
            <sz val="9"/>
            <color indexed="81"/>
            <rFont val="Tahoma"/>
            <family val="2"/>
          </rPr>
          <t>inclusief BTW en fundering</t>
        </r>
      </text>
    </comment>
    <comment ref="T79" authorId="1" shapeId="0" xr:uid="{D9D6A8CA-242F-40A6-A903-06C003FCC0BF}">
      <text>
        <r>
          <rPr>
            <sz val="9"/>
            <color indexed="81"/>
            <rFont val="Tahoma"/>
            <family val="2"/>
          </rPr>
          <t>inclusief BTW en fundering</t>
        </r>
      </text>
    </comment>
    <comment ref="U79" authorId="1" shapeId="0" xr:uid="{D6228D24-382F-4BAF-86B5-100E95477171}">
      <text>
        <r>
          <rPr>
            <sz val="9"/>
            <color indexed="81"/>
            <rFont val="Tahoma"/>
            <family val="2"/>
          </rPr>
          <t>inclusief ICT en BTW</t>
        </r>
      </text>
    </comment>
    <comment ref="T80" authorId="1" shapeId="0" xr:uid="{39D42753-B7CD-4811-A645-C94EDF3192FC}">
      <text>
        <r>
          <rPr>
            <sz val="9"/>
            <color indexed="81"/>
            <rFont val="Tahoma"/>
            <family val="2"/>
          </rPr>
          <t>inclusief BTW en fundering</t>
        </r>
      </text>
    </comment>
    <comment ref="T81" authorId="1" shapeId="0" xr:uid="{8EA4677D-E3C3-4A79-9A62-60CE86BC90F9}">
      <text>
        <r>
          <rPr>
            <sz val="9"/>
            <color indexed="81"/>
            <rFont val="Tahoma"/>
            <family val="2"/>
          </rPr>
          <t xml:space="preserve">inclusief BTW en fundering
</t>
        </r>
        <r>
          <rPr>
            <b/>
            <sz val="9"/>
            <color indexed="81"/>
            <rFont val="Tahoma"/>
            <family val="2"/>
          </rPr>
          <t>Uitgesloten</t>
        </r>
        <r>
          <rPr>
            <sz val="9"/>
            <color indexed="81"/>
            <rFont val="Tahoma"/>
            <family val="2"/>
          </rPr>
          <t xml:space="preserve">
1. terreinvoorzieningen, waaronder o.a. de racebaan, hekwerken, vlaggenmasten, slagbomen, sponsorborden en dergelijke
2. kosten die betrekking hebben op het voorkomen/beperken van (milieu-) gevolgschade, voor zover het niet het getaxeerde complex van
verzekerde betreft (zoals bijvoorbeeld gronden)</t>
        </r>
      </text>
    </comment>
    <comment ref="T82" authorId="1" shapeId="0" xr:uid="{B27F6443-C60E-4B36-8341-11EC4A9D1959}">
      <text>
        <r>
          <rPr>
            <sz val="9"/>
            <color indexed="81"/>
            <rFont val="Tahoma"/>
            <family val="2"/>
          </rPr>
          <t xml:space="preserve">inclusief BTW en fundering
</t>
        </r>
        <r>
          <rPr>
            <b/>
            <sz val="9"/>
            <color indexed="81"/>
            <rFont val="Tahoma"/>
            <family val="2"/>
          </rPr>
          <t>Uitgesloten</t>
        </r>
        <r>
          <rPr>
            <sz val="9"/>
            <color indexed="81"/>
            <rFont val="Tahoma"/>
            <family val="2"/>
          </rPr>
          <t xml:space="preserve">
1. terreinvoorzieningen, waaronder o.a. diverse obstakels t.b.v. de baan, hekwerken, vlaggenmasten, slagbomen, sponsorborden en
dergelijke
2. kosten die betrekking hebben op het voorkomen/beperken van (milieu-) gevolgschade, voor zover het niet het getaxeerde complex van
verzekerde betreft (zoals bijvoorbeeld gronden)</t>
        </r>
      </text>
    </comment>
    <comment ref="T83" authorId="1" shapeId="0" xr:uid="{9A5B8CE9-B69B-4A78-A9E8-F537AE81D378}">
      <text>
        <r>
          <rPr>
            <sz val="9"/>
            <color indexed="81"/>
            <rFont val="Tahoma"/>
            <family val="2"/>
          </rPr>
          <t xml:space="preserve">inclusief BTW en fundering
</t>
        </r>
        <r>
          <rPr>
            <b/>
            <sz val="9"/>
            <color indexed="81"/>
            <rFont val="Tahoma"/>
            <family val="2"/>
          </rPr>
          <t>Uitgesloten</t>
        </r>
        <r>
          <rPr>
            <sz val="9"/>
            <color indexed="81"/>
            <rFont val="Tahoma"/>
            <family val="2"/>
          </rPr>
          <t xml:space="preserve">
1. terreinvoorzieningen, waaronder o.a. de racebaan, hekwerken, vlaggenmasten, slagbomen, sponsorborden en dergelijke
2. kosten die betrekking hebben op het voorkomen/beperken van (milieu-) gevolgschade, voor zover het niet het getaxeerde complex van
verzekerde betreft (zoals bijvoorbeeld gronden)</t>
        </r>
      </text>
    </comment>
    <comment ref="T84" authorId="1" shapeId="0" xr:uid="{46BADC2C-F8BB-4166-A20B-8D5F86162907}">
      <text>
        <r>
          <rPr>
            <sz val="9"/>
            <color indexed="81"/>
            <rFont val="Tahoma"/>
            <family val="2"/>
          </rPr>
          <t>inclusief BTW en fundering</t>
        </r>
      </text>
    </comment>
  </commentList>
</comments>
</file>

<file path=xl/sharedStrings.xml><?xml version="1.0" encoding="utf-8"?>
<sst xmlns="http://schemas.openxmlformats.org/spreadsheetml/2006/main" count="1158" uniqueCount="331">
  <si>
    <t>toevoeging</t>
  </si>
  <si>
    <t>postcode</t>
  </si>
  <si>
    <t>plaats</t>
  </si>
  <si>
    <t>bestemming</t>
  </si>
  <si>
    <t>Amundsenstraat</t>
  </si>
  <si>
    <t>5554PA</t>
  </si>
  <si>
    <t>Valkenswaard</t>
  </si>
  <si>
    <t>Club/buurthuis De Horizon</t>
  </si>
  <si>
    <t>Bosstraat</t>
  </si>
  <si>
    <t>5555JA</t>
  </si>
  <si>
    <t>a</t>
  </si>
  <si>
    <t>Bruggerdijk</t>
  </si>
  <si>
    <t>5556XA</t>
  </si>
  <si>
    <t>Rijvereniging St. Servatius</t>
  </si>
  <si>
    <t>Sportpark De Brug, VV Bes en KPJ</t>
  </si>
  <si>
    <t>Brugseheide</t>
  </si>
  <si>
    <t>5556XW</t>
  </si>
  <si>
    <t>Clubhuis Politiehondenvereniging De Speurder</t>
  </si>
  <si>
    <t>ong</t>
  </si>
  <si>
    <t>Politiehondenvereniging den Hoek</t>
  </si>
  <si>
    <t>5551EV</t>
  </si>
  <si>
    <t>Sporthal Belleman/Ontmoetingscentrum De Belleman</t>
  </si>
  <si>
    <t>Burg. Kuijperlaan</t>
  </si>
  <si>
    <t>5553VA</t>
  </si>
  <si>
    <t>Schuilhut Schutterij/Gilde</t>
  </si>
  <si>
    <t>De Hofnar</t>
  </si>
  <si>
    <t>5554DA</t>
  </si>
  <si>
    <t>Cultuur Centrum De Hofnar incl. fietsenstalling</t>
  </si>
  <si>
    <t>Gemeentehuis inclusief fietsenstalling</t>
  </si>
  <si>
    <t xml:space="preserve">De Oase </t>
  </si>
  <si>
    <t>5555XV</t>
  </si>
  <si>
    <t>Hengelvijvers De Weteringen</t>
  </si>
  <si>
    <t>De Sil</t>
  </si>
  <si>
    <t>5556XP</t>
  </si>
  <si>
    <t>Uitvaartcentrum/begraafplaats</t>
  </si>
  <si>
    <t>De Smelen</t>
  </si>
  <si>
    <t>5553CT</t>
  </si>
  <si>
    <t>Basisschool De Smelen</t>
  </si>
  <si>
    <t>De Vest</t>
  </si>
  <si>
    <t>5555XL</t>
  </si>
  <si>
    <t>Dorpsstraat</t>
  </si>
  <si>
    <t>5556VL</t>
  </si>
  <si>
    <t>Basisschool st. Servatius</t>
  </si>
  <si>
    <t>Dommelseweg/Luikerweg hoek</t>
  </si>
  <si>
    <t>5554NR</t>
  </si>
  <si>
    <t>Kapel</t>
  </si>
  <si>
    <t>Kapel 2x</t>
  </si>
  <si>
    <t>Gilde St. Sebastiaan</t>
  </si>
  <si>
    <t>Molen</t>
  </si>
  <si>
    <t>Borkel en Schaft</t>
  </si>
  <si>
    <t>Peuterspeelzaal Borkellijntje incl. dorpshuis</t>
  </si>
  <si>
    <t>Emmalaan</t>
  </si>
  <si>
    <t>5554JM</t>
  </si>
  <si>
    <t>Basisschool/BSO 't Smelleken</t>
  </si>
  <si>
    <t>Gymzaal Emmalaan</t>
  </si>
  <si>
    <t>Groenstraat</t>
  </si>
  <si>
    <t>5551AV</t>
  </si>
  <si>
    <t>Basisschool St. Martinus/Gymzaal</t>
  </si>
  <si>
    <t>Basisschool St. Martinus 2 noodunits</t>
  </si>
  <si>
    <t>Haagstraat</t>
  </si>
  <si>
    <t>5552HP</t>
  </si>
  <si>
    <t>Basisschool De Windroos</t>
  </si>
  <si>
    <t>SBO De Zonnewijzer</t>
  </si>
  <si>
    <t xml:space="preserve">Helenadal </t>
  </si>
  <si>
    <t>5551BJ</t>
  </si>
  <si>
    <t>Basisschool/BSO Agnetendal</t>
  </si>
  <si>
    <t>Hertog Hendrikstraat</t>
  </si>
  <si>
    <t>5552KK</t>
  </si>
  <si>
    <t>Basisschool De Dorenhagen/BSO</t>
  </si>
  <si>
    <t>Hoefsmidwei</t>
  </si>
  <si>
    <t>5551PN</t>
  </si>
  <si>
    <t>Basisschool/BSO Schepelweien</t>
  </si>
  <si>
    <t xml:space="preserve">John F. Kennedylaan </t>
  </si>
  <si>
    <t>5555XC</t>
  </si>
  <si>
    <t>Veemhal/nieuwe werf</t>
  </si>
  <si>
    <t>Kerkhofstraat</t>
  </si>
  <si>
    <t>5554HG</t>
  </si>
  <si>
    <t>Klappermanstraat</t>
  </si>
  <si>
    <t>5554EM</t>
  </si>
  <si>
    <t>Club/buurthuis 't Huukske</t>
  </si>
  <si>
    <t>Kromstraat</t>
  </si>
  <si>
    <t>5554NH</t>
  </si>
  <si>
    <t>Basisschool/BSO de Pionier Peuterspeelzaal Hummelhofje</t>
  </si>
  <si>
    <t>Le Sage ten Broekstraat</t>
  </si>
  <si>
    <t>5554SW</t>
  </si>
  <si>
    <t>Gymzaal SIAM</t>
  </si>
  <si>
    <t>Huiskamer 't Pumpke</t>
  </si>
  <si>
    <t>Opstal Vereniging gebouw volkstuinen De rijt</t>
  </si>
  <si>
    <t>Leenderweg</t>
  </si>
  <si>
    <t>5555CC</t>
  </si>
  <si>
    <t>Woning</t>
  </si>
  <si>
    <t>Loonderweg</t>
  </si>
  <si>
    <t>5551TE</t>
  </si>
  <si>
    <t>Kleed- / wasgelegenheid Sportpark 't Heike</t>
  </si>
  <si>
    <t>Maastrichterweg</t>
  </si>
  <si>
    <t>5554GE</t>
  </si>
  <si>
    <t>Brandweerkazerne</t>
  </si>
  <si>
    <t>Markt</t>
  </si>
  <si>
    <t>5554CC</t>
  </si>
  <si>
    <t>Terrasoverkapping</t>
  </si>
  <si>
    <t>5556CC</t>
  </si>
  <si>
    <t>5557CC</t>
  </si>
  <si>
    <t>5558CC</t>
  </si>
  <si>
    <t>5559CC</t>
  </si>
  <si>
    <t>5560CC</t>
  </si>
  <si>
    <t>5554CA</t>
  </si>
  <si>
    <t>Oude Raadhuis</t>
  </si>
  <si>
    <t xml:space="preserve">Markt </t>
  </si>
  <si>
    <t>Trouwkapel</t>
  </si>
  <si>
    <t>Mgr. Kuijperplein</t>
  </si>
  <si>
    <t>Kiosk</t>
  </si>
  <si>
    <t>Mgr. Smetsstraat</t>
  </si>
  <si>
    <t>Clubhuis politiehondenvereniging de verdediger</t>
  </si>
  <si>
    <t>5551AB</t>
  </si>
  <si>
    <t>Fietscrossvereniging Lion d'Or</t>
  </si>
  <si>
    <t>Toer- en Wielerclub de Kempen</t>
  </si>
  <si>
    <t>Pastoor Heerkensdreef</t>
  </si>
  <si>
    <t>5552BG</t>
  </si>
  <si>
    <t>Gymzaal 't Gegraaf</t>
  </si>
  <si>
    <t>Kleed-/wasgelegenheid HOD</t>
  </si>
  <si>
    <t>Opslag Atletiekvereniging AVV</t>
  </si>
  <si>
    <t>Opstal Past. Heerkensdreef 16 - Rugby</t>
  </si>
  <si>
    <t>Opstal : tribune AVV Valkenswaard</t>
  </si>
  <si>
    <t>Sportcomplex de Wedert inclusief sporthal, horeca en zwembad (binnen en buiten)</t>
  </si>
  <si>
    <t>Werf Sport</t>
  </si>
  <si>
    <t>Container JOB (hangplek)</t>
  </si>
  <si>
    <t>Rudolfusdal</t>
  </si>
  <si>
    <t>5551EG</t>
  </si>
  <si>
    <t>Basisschool/BSO de Belhamel</t>
  </si>
  <si>
    <t>Schotelmansstraat</t>
  </si>
  <si>
    <t>5553CN</t>
  </si>
  <si>
    <t>Rolschaatsbaan de Dennenberg</t>
  </si>
  <si>
    <t xml:space="preserve">Scoutingpad </t>
  </si>
  <si>
    <t>5555XR</t>
  </si>
  <si>
    <t>Clubhuis Rotweilerwerkgroep</t>
  </si>
  <si>
    <t>Seringenstraat</t>
  </si>
  <si>
    <t>5552NL</t>
  </si>
  <si>
    <t>Buurthuis de Hijskraan</t>
  </si>
  <si>
    <t>Sportparkdreef</t>
  </si>
  <si>
    <t>Accommodatie Jong Nederland</t>
  </si>
  <si>
    <t>St. Antoniusstraat</t>
  </si>
  <si>
    <t>5552LP</t>
  </si>
  <si>
    <t>Nissen en loodsen</t>
  </si>
  <si>
    <t>Unastraat</t>
  </si>
  <si>
    <t>5554BC</t>
  </si>
  <si>
    <t>Van de Venstraat</t>
  </si>
  <si>
    <t>5555KK</t>
  </si>
  <si>
    <t>Basisschool/BSO de Vlaswiek/Grasspriet/Peuterspeelzaal</t>
  </si>
  <si>
    <t>Van der Clusenstraat</t>
  </si>
  <si>
    <t>5553EL</t>
  </si>
  <si>
    <t>Wijkaccommodatie Den Turfberg</t>
  </si>
  <si>
    <t>Victoriedijk/Mgr. Smetsstraat</t>
  </si>
  <si>
    <t>Victoriedijk</t>
  </si>
  <si>
    <t>Warande</t>
  </si>
  <si>
    <t>5555AN</t>
  </si>
  <si>
    <t>Veemhal</t>
  </si>
  <si>
    <t>per 01-01-2021</t>
  </si>
  <si>
    <t>per 01-01-2022</t>
  </si>
  <si>
    <t>indexcijfer 151,5</t>
  </si>
  <si>
    <t>indexcijfer 124,6</t>
  </si>
  <si>
    <t>indexcijfer 159,8</t>
  </si>
  <si>
    <t>indexcijfer 131,5</t>
  </si>
  <si>
    <t>Taxatiedatum</t>
  </si>
  <si>
    <t>gebouwen</t>
  </si>
  <si>
    <t>inventaris</t>
  </si>
  <si>
    <t>totaal</t>
  </si>
  <si>
    <t>Nee</t>
  </si>
  <si>
    <t>Ja</t>
  </si>
  <si>
    <t xml:space="preserve">Tijdelijk </t>
  </si>
  <si>
    <t xml:space="preserve">Zonnepanelen </t>
  </si>
  <si>
    <t>Functionaliteit</t>
  </si>
  <si>
    <t>Object status</t>
  </si>
  <si>
    <t>Wijk-/buurtcentrum</t>
  </si>
  <si>
    <t>Volledige eigendom</t>
  </si>
  <si>
    <t>Sport (bebouwd)</t>
  </si>
  <si>
    <t/>
  </si>
  <si>
    <t>MFA</t>
  </si>
  <si>
    <t>Dienstgebouw</t>
  </si>
  <si>
    <t>Aanlegstijgers Hengelvijvers en schuilhutten de weteringen</t>
  </si>
  <si>
    <t>Onderwijs</t>
  </si>
  <si>
    <t>Economisch eigendom</t>
  </si>
  <si>
    <t>Crèche/peuterspeelzaal</t>
  </si>
  <si>
    <t xml:space="preserve">Kapel 2x </t>
  </si>
  <si>
    <t>Jacht en visserij</t>
  </si>
  <si>
    <t>Huur</t>
  </si>
  <si>
    <t>Kapel inclusief mariabeeld</t>
  </si>
  <si>
    <t>Opslag/distributie</t>
  </si>
  <si>
    <t>Opstal</t>
  </si>
  <si>
    <t>PRP-000082</t>
  </si>
  <si>
    <t>PRP-000865</t>
  </si>
  <si>
    <t>PRP-000007</t>
  </si>
  <si>
    <t>PRP-000003</t>
  </si>
  <si>
    <t>PRP-000008</t>
  </si>
  <si>
    <t>PRP-000009</t>
  </si>
  <si>
    <t>PRP-000010</t>
  </si>
  <si>
    <t>PRP-000011</t>
  </si>
  <si>
    <t>PRP-000012</t>
  </si>
  <si>
    <t>PRP-000013</t>
  </si>
  <si>
    <t>PRP-000014</t>
  </si>
  <si>
    <t>PRP-000017</t>
  </si>
  <si>
    <t>PRP-000015</t>
  </si>
  <si>
    <t>PRP-000022</t>
  </si>
  <si>
    <t>PRP-000019</t>
  </si>
  <si>
    <t>PRP-000020</t>
  </si>
  <si>
    <t>PRP-000072</t>
  </si>
  <si>
    <t>PRP-000027</t>
  </si>
  <si>
    <t>PRP-000026</t>
  </si>
  <si>
    <t>PRP-000031</t>
  </si>
  <si>
    <t>PRP-000075</t>
  </si>
  <si>
    <t>PRP-000076</t>
  </si>
  <si>
    <t>PRP-000035</t>
  </si>
  <si>
    <t>PRP-000034</t>
  </si>
  <si>
    <t>PRP-000036</t>
  </si>
  <si>
    <t>PRP-000037</t>
  </si>
  <si>
    <t>PRP-000039</t>
  </si>
  <si>
    <t>PRP-000040</t>
  </si>
  <si>
    <t>PRP-000042</t>
  </si>
  <si>
    <t>PRP-000045</t>
  </si>
  <si>
    <t>PRP-000043</t>
  </si>
  <si>
    <t>PRP-000776</t>
  </si>
  <si>
    <t>PRP-000046</t>
  </si>
  <si>
    <t>PRP-000864</t>
  </si>
  <si>
    <t>PRP-000048</t>
  </si>
  <si>
    <t>PRP-000047</t>
  </si>
  <si>
    <t>PRP-000051</t>
  </si>
  <si>
    <t>PRP-000052</t>
  </si>
  <si>
    <t>PRP-000059</t>
  </si>
  <si>
    <t>PRP-000863</t>
  </si>
  <si>
    <t>PRP-000055</t>
  </si>
  <si>
    <t>PRP-000755</t>
  </si>
  <si>
    <t>PRP-000747</t>
  </si>
  <si>
    <t>PRP-000060</t>
  </si>
  <si>
    <t>PRP-000057</t>
  </si>
  <si>
    <t>PRP-000056</t>
  </si>
  <si>
    <t>PRP-000062</t>
  </si>
  <si>
    <t>PRP-000063</t>
  </si>
  <si>
    <t>PRP-000064</t>
  </si>
  <si>
    <t>PRP-000065</t>
  </si>
  <si>
    <t>PRP-000066</t>
  </si>
  <si>
    <t>PRP-000067</t>
  </si>
  <si>
    <t>PRP-000069</t>
  </si>
  <si>
    <t>PRP-000068</t>
  </si>
  <si>
    <t>PRP-000759</t>
  </si>
  <si>
    <t>PRP-000760</t>
  </si>
  <si>
    <t>PRP-000750</t>
  </si>
  <si>
    <t>PRP-000071</t>
  </si>
  <si>
    <t>Referentie</t>
  </si>
  <si>
    <t>adres</t>
  </si>
  <si>
    <t>huisnr</t>
  </si>
  <si>
    <t>De Haak</t>
  </si>
  <si>
    <t>nieuw per 171022 zie mail 281022</t>
  </si>
  <si>
    <t>5555 XK</t>
  </si>
  <si>
    <t>opvang Oekraïnse vluchtelingen (huurdersbelang en inventaris)</t>
  </si>
  <si>
    <t>per 01-01-2023</t>
  </si>
  <si>
    <t>indexcijfer 124,0</t>
  </si>
  <si>
    <t>indexcijfer 122,3</t>
  </si>
  <si>
    <t>Van Ameyde d.d. 15-02-2023, rapportnr IW221292457</t>
  </si>
  <si>
    <t>Van Ameyde d.d. 15-02-2023, rapportnr IW221292456</t>
  </si>
  <si>
    <t>Van Ameyde d.d. 15-02-2023, rapportnr IW221292455</t>
  </si>
  <si>
    <t>Van Ameyde d.d. 15-02-2023, rapportnr IW221292454</t>
  </si>
  <si>
    <t>Van Ameyde d.d. 15-02-2023, rapportnr IW221292453</t>
  </si>
  <si>
    <t>en 12a</t>
  </si>
  <si>
    <t>Van Ameyde d.d. 15-02-2023, rapportnr IW221292452</t>
  </si>
  <si>
    <t>Van Ameyde d.d. 15-02-2023, rapportnr IW221292451</t>
  </si>
  <si>
    <t>Van Ameyde d.d. 15-02-2023, rapportnr IW221292450</t>
  </si>
  <si>
    <t>Van Ameyde d.d. 15-02-2023, rapportnr IW221292449</t>
  </si>
  <si>
    <t>en 5</t>
  </si>
  <si>
    <t>Van Ameyde d.d. 15-02-2023, rapportnr IW221292448</t>
  </si>
  <si>
    <t>en 57a</t>
  </si>
  <si>
    <t>Van Ameyde d.d. 15-02-2023, rapportnr IW221292447</t>
  </si>
  <si>
    <t>Van Ameyde d.d. 15-02-2023, rapportnr IW221292446</t>
  </si>
  <si>
    <t>Van Ameyde d.d. 13-02-2023, rapportnr IW221292396</t>
  </si>
  <si>
    <t>en 2a</t>
  </si>
  <si>
    <t>Bruninckxdal</t>
  </si>
  <si>
    <t>inventaris niet getaxeerd?</t>
  </si>
  <si>
    <t>t/m 18</t>
  </si>
  <si>
    <t xml:space="preserve"> en 6</t>
  </si>
  <si>
    <t>en 29a</t>
  </si>
  <si>
    <t>en 60a</t>
  </si>
  <si>
    <t>t/m 73</t>
  </si>
  <si>
    <t>en 55a</t>
  </si>
  <si>
    <t>en 85a</t>
  </si>
  <si>
    <t>Vrijstaand enkel-laags pand, waarin gevestigd een kantine van de voetbalvereniging (eventueel) bestaande uit bar/lounge, kleed- en wasruimten, vergaderruimte, bedrijfskeuken, sanitaire- en algemene ruimten</t>
  </si>
  <si>
    <t>a en b</t>
  </si>
  <si>
    <t>Vrijstaand enkel-laags pand, waarin gevestigd sporthal en peuterspeelzaal. (eventueel) bestaande de gymzaal, kleedruimten, lokalen t.b.v. peuterspeelzaal, kantoren, sanitaire- en algemene ruimten.</t>
  </si>
  <si>
    <t xml:space="preserve">Vrijstaand enkel-laags pand, waarin gevestigd de milieustraat. (eventueel) bestaande kantoren, opslaghal. </t>
  </si>
  <si>
    <t>Diverse opstallen van de Nederlandse Rallycross vereniging, waaronder de kantine, romneyloods, douche-/toiletgebouw, portacabin, etc.</t>
  </si>
  <si>
    <t>Diverse opstallen van , waaronder een kantoor-/kantinegebouw, romneyloods, toiletgebouw, etc.</t>
  </si>
  <si>
    <t>Geschakeld enkel-laags pand, waarin gevestigd x. (eventueel) bestaande uit x,x en x ( bijvoorbeeld kantooruimte, kantine en een keuken)</t>
  </si>
  <si>
    <t>gebouw niet getaxeerd?</t>
  </si>
  <si>
    <t>Haagstraat 130 t/m 136 &amp; Hert. Hendrikstraat 3</t>
  </si>
  <si>
    <t>5552 HP/HK</t>
  </si>
  <si>
    <t>Vrijstaand 2-laags pand, waarin gevestigd 2 basisscholen en een peuterspeelzaal (eventueel) bestaande uit klaslokalen, speelzaal, kantoren, aula, sanitaire- en algemene ruimten</t>
  </si>
  <si>
    <t>Nieuw Waalreseweg</t>
  </si>
  <si>
    <t>5552 EJ</t>
  </si>
  <si>
    <t>per 01-01-2024</t>
  </si>
  <si>
    <t>indexcijfer 128,4</t>
  </si>
  <si>
    <t>indexcijfer 124,4</t>
  </si>
  <si>
    <t>Dorpsstraat/Sportstraat &amp; Dorpstraat 89</t>
  </si>
  <si>
    <t>5556VT</t>
  </si>
  <si>
    <t>Van Ameyde d.d. 27-02-2024, rapportnr IW231206118</t>
  </si>
  <si>
    <t>Diverse opstallen oude begraafplaats / Graaf Maas Leen</t>
  </si>
  <si>
    <t>staat een ander bedrag in spec. relatie is dit getaxeerd? Zelfde bedrag dan in specificatie. inventaris is niet getaxeerd</t>
  </si>
  <si>
    <t xml:space="preserve">Taxatierapport ontvangen en wordt per mail doorgestuurd. </t>
  </si>
  <si>
    <t xml:space="preserve">Vooralsnog laten staan, niet duidelijk of dit nog van gemeente is. Jos zoekt dit uit. </t>
  </si>
  <si>
    <t>Vooralsnog laten staan, niet duidelijk wat er mee moet gebeuren. Jos zoekt dit uit</t>
  </si>
  <si>
    <t>blz nr</t>
  </si>
  <si>
    <t>tax.rap.</t>
  </si>
  <si>
    <t>5 en 76</t>
  </si>
  <si>
    <t>De Bunker (rijksmonumement nr. 518673)</t>
  </si>
  <si>
    <t>Accommodatie wandel vereniging voetje voor voetje</t>
  </si>
  <si>
    <t>Accommodatie van Rughby club te Vets, eind 2024 incl zonnenpanelen</t>
  </si>
  <si>
    <t>Scope keuring zonnepanelen</t>
  </si>
  <si>
    <t>NEN3140 scope 8 en 10</t>
  </si>
  <si>
    <t xml:space="preserve">leegstand </t>
  </si>
  <si>
    <t>Inbraakalarm</t>
  </si>
  <si>
    <t xml:space="preserve">Brandmeldinstalltie </t>
  </si>
  <si>
    <t>Overspanningsbeveiliging</t>
  </si>
  <si>
    <t>ja/nee</t>
  </si>
  <si>
    <t xml:space="preserve">Ja </t>
  </si>
  <si>
    <t>ja</t>
  </si>
  <si>
    <t>ja, jaarlijks onderhoud, doormelding pac</t>
  </si>
  <si>
    <t xml:space="preserve"> ja BMI, jaarlijks onderhoud, doormelding pac</t>
  </si>
  <si>
    <t>ja, jaarlijks onderhoud en doormelding pac</t>
  </si>
  <si>
    <t>ja BMI, jaarlijks onderhoud, doormelding pac</t>
  </si>
  <si>
    <t>ja BMI,jaarlijks onderhoud, doormelding pac</t>
  </si>
  <si>
    <t>Nere</t>
  </si>
  <si>
    <t>nee</t>
  </si>
  <si>
    <t xml:space="preserve">ja </t>
  </si>
  <si>
    <t>ja bliksem- en aardingsbeveiliging aanwezig, periodiek onderhoud</t>
  </si>
  <si>
    <t>BMI, jaarlijks onderhoud, doormelding pac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</si>
</sst>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13]\ * #,##0.00_ ;_ [$€-413]\ * \-#,##0.00_ ;_ [$€-413]\ * &quot;-&quot;??_ ;_ @_ "/>
    <numFmt numFmtId="165" formatCode="d/mm/yy;@"/>
  </numFmts>
  <fonts count="16">
    <font>
      <sz val="11"/>
      <color theme="1"/>
      <name val="Calibri"/>
      <family val="2"/>
      <scheme val="minor"/>
    </font>
    <font>
      <sz val="11"/>
      <color theme="1"/>
      <name val="Calibri"/>
      <family val="2"/>
      <scheme val="minor"/>
    </font>
    <font>
      <sz val="10"/>
      <name val="Arial"/>
      <family val="2"/>
    </font>
    <font>
      <b/>
      <sz val="10"/>
      <color theme="1"/>
      <name val="Arial"/>
      <family val="2"/>
    </font>
    <font>
      <sz val="10"/>
      <color rgb="FFFF0000"/>
      <name val="Arial"/>
      <family val="2"/>
    </font>
    <font>
      <sz val="10"/>
      <color theme="1"/>
      <name val="Arial"/>
      <family val="2"/>
    </font>
    <font>
      <b/>
      <sz val="10"/>
      <color theme="0"/>
      <name val="Arial"/>
      <family val="2"/>
    </font>
    <font>
      <sz val="10"/>
      <color theme="1"/>
      <name val="Arial"/>
      <family val="2"/>
    </font>
    <font>
      <sz val="9"/>
      <color rgb="FFFF0000"/>
      <name val="Arial"/>
      <family val="2"/>
    </font>
    <font>
      <sz val="9"/>
      <color indexed="81"/>
      <name val="Tahoma"/>
      <family val="2"/>
    </font>
    <font>
      <b/>
      <sz val="9"/>
      <color indexed="81"/>
      <name val="Tahoma"/>
      <family val="2"/>
    </font>
    <font>
      <sz val="9"/>
      <name val="ArialMT"/>
    </font>
    <font>
      <sz val="10"/>
      <color theme="4"/>
      <name val="Arial"/>
      <family val="2"/>
    </font>
    <font>
      <sz val="9"/>
      <name val="Arial"/>
      <family val="2"/>
    </font>
    <font>
      <b/>
      <sz val="10"/>
      <color theme="4"/>
      <name val="Arial"/>
      <family val="2"/>
    </font>
    <font>
      <sz val="10"/>
      <color theme="0"/>
      <name val="Arial"/>
      <family val="2"/>
    </font>
  </fonts>
  <fills count="11">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249977111117893"/>
        <bgColor theme="4"/>
      </patternFill>
    </fill>
    <fill>
      <patternFill patternType="solid">
        <fgColor rgb="FF92D050"/>
        <bgColor indexed="64"/>
      </patternFill>
    </fill>
    <fill>
      <patternFill patternType="solid">
        <fgColor theme="4"/>
        <bgColor theme="4"/>
      </patternFill>
    </fill>
    <fill>
      <patternFill patternType="solid">
        <fgColor rgb="FFFFFF00"/>
        <bgColor indexed="64"/>
      </patternFill>
    </fill>
    <fill>
      <patternFill patternType="solid">
        <fgColor rgb="FFFF0000"/>
        <bgColor indexed="64"/>
      </patternFill>
    </fill>
    <fill>
      <patternFill patternType="solid">
        <fgColor theme="4"/>
        <bgColor indexed="64"/>
      </patternFill>
    </fill>
    <fill>
      <patternFill patternType="solid">
        <fgColor rgb="FFFFC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theme="4" tint="0.39997558519241921"/>
      </top>
      <bottom style="thin">
        <color indexed="64"/>
      </bottom>
      <diagonal/>
    </border>
    <border>
      <left/>
      <right/>
      <top style="thin">
        <color theme="4" tint="0.39997558519241921"/>
      </top>
      <bottom style="thin">
        <color theme="4" tint="0.39997558519241921"/>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99">
    <xf numFmtId="0" fontId="0" fillId="0" borderId="0" xfId="0"/>
    <xf numFmtId="164" fontId="4" fillId="3" borderId="1" xfId="1" applyNumberFormat="1" applyFont="1" applyFill="1" applyBorder="1" applyAlignment="1">
      <alignment horizontal="left" vertical="top" wrapText="1"/>
    </xf>
    <xf numFmtId="4" fontId="5" fillId="3" borderId="1" xfId="2" applyNumberFormat="1" applyFont="1" applyFill="1" applyBorder="1" applyAlignment="1">
      <alignment horizontal="right" vertical="top" wrapText="1"/>
    </xf>
    <xf numFmtId="0" fontId="5" fillId="3" borderId="1" xfId="0" applyFont="1" applyFill="1" applyBorder="1" applyAlignment="1">
      <alignment horizontal="left" vertical="top" wrapText="1"/>
    </xf>
    <xf numFmtId="0" fontId="5" fillId="0" borderId="0" xfId="0" applyFont="1" applyAlignment="1">
      <alignment vertical="top"/>
    </xf>
    <xf numFmtId="4" fontId="6" fillId="6" borderId="3" xfId="0" applyNumberFormat="1" applyFont="1" applyFill="1" applyBorder="1" applyAlignment="1">
      <alignment horizontal="center" vertical="top"/>
    </xf>
    <xf numFmtId="0" fontId="6" fillId="6" borderId="5" xfId="0" applyFont="1" applyFill="1" applyBorder="1" applyAlignment="1">
      <alignment vertical="top" wrapText="1"/>
    </xf>
    <xf numFmtId="0" fontId="3" fillId="2" borderId="6" xfId="0" applyFont="1" applyFill="1" applyBorder="1" applyAlignment="1">
      <alignment vertical="top"/>
    </xf>
    <xf numFmtId="1" fontId="3" fillId="2" borderId="7" xfId="0" applyNumberFormat="1" applyFont="1" applyFill="1" applyBorder="1" applyAlignment="1">
      <alignment horizontal="right" vertical="top"/>
    </xf>
    <xf numFmtId="0" fontId="3" fillId="2" borderId="7" xfId="0" applyFont="1" applyFill="1" applyBorder="1" applyAlignment="1">
      <alignment horizontal="left" vertical="top"/>
    </xf>
    <xf numFmtId="0" fontId="3" fillId="2" borderId="7" xfId="0" applyFont="1" applyFill="1" applyBorder="1" applyAlignment="1">
      <alignment vertical="top"/>
    </xf>
    <xf numFmtId="0" fontId="6" fillId="6" borderId="8" xfId="0" applyFont="1" applyFill="1" applyBorder="1" applyAlignment="1">
      <alignment vertical="top" wrapText="1"/>
    </xf>
    <xf numFmtId="4" fontId="3" fillId="4" borderId="7" xfId="0" applyNumberFormat="1" applyFont="1" applyFill="1" applyBorder="1" applyAlignment="1">
      <alignment horizontal="center" vertical="top"/>
    </xf>
    <xf numFmtId="4" fontId="3" fillId="4" borderId="9" xfId="0" applyNumberFormat="1" applyFont="1" applyFill="1" applyBorder="1" applyAlignment="1">
      <alignment horizontal="center" vertical="top"/>
    </xf>
    <xf numFmtId="0" fontId="7" fillId="3" borderId="1" xfId="0" applyFont="1" applyFill="1" applyBorder="1" applyAlignment="1">
      <alignment vertical="top"/>
    </xf>
    <xf numFmtId="164" fontId="5" fillId="3" borderId="1" xfId="1" applyNumberFormat="1" applyFont="1" applyFill="1" applyBorder="1" applyAlignment="1">
      <alignment horizontal="left" vertical="top"/>
    </xf>
    <xf numFmtId="44" fontId="5" fillId="0" borderId="1" xfId="1" applyFont="1" applyBorder="1" applyAlignment="1">
      <alignment vertical="top"/>
    </xf>
    <xf numFmtId="4" fontId="5" fillId="3" borderId="1" xfId="0" applyNumberFormat="1" applyFont="1" applyFill="1" applyBorder="1" applyAlignment="1">
      <alignment horizontal="right" vertical="top"/>
    </xf>
    <xf numFmtId="4" fontId="5" fillId="5" borderId="1" xfId="0" applyNumberFormat="1" applyFont="1" applyFill="1" applyBorder="1" applyAlignment="1">
      <alignment horizontal="right" vertical="top"/>
    </xf>
    <xf numFmtId="0" fontId="5" fillId="0" borderId="1" xfId="0" applyFont="1" applyBorder="1" applyAlignment="1">
      <alignment vertical="top"/>
    </xf>
    <xf numFmtId="164" fontId="4" fillId="3" borderId="1" xfId="1" applyNumberFormat="1" applyFont="1" applyFill="1" applyBorder="1" applyAlignment="1">
      <alignment horizontal="left" vertical="top"/>
    </xf>
    <xf numFmtId="4" fontId="3" fillId="3" borderId="1" xfId="0" applyNumberFormat="1" applyFont="1" applyFill="1" applyBorder="1" applyAlignment="1">
      <alignment horizontal="right" vertical="top"/>
    </xf>
    <xf numFmtId="0" fontId="2" fillId="3" borderId="1" xfId="0" applyFont="1" applyFill="1" applyBorder="1" applyAlignment="1">
      <alignment vertical="top"/>
    </xf>
    <xf numFmtId="164" fontId="2" fillId="3" borderId="1" xfId="1" applyNumberFormat="1" applyFont="1" applyFill="1" applyBorder="1" applyAlignment="1">
      <alignment horizontal="left" vertical="top"/>
    </xf>
    <xf numFmtId="4" fontId="5" fillId="3" borderId="0" xfId="2" applyNumberFormat="1" applyFont="1" applyFill="1" applyBorder="1" applyAlignment="1">
      <alignment horizontal="right" vertical="top" wrapText="1"/>
    </xf>
    <xf numFmtId="4" fontId="5" fillId="3" borderId="2" xfId="2" applyNumberFormat="1" applyFont="1" applyFill="1" applyBorder="1" applyAlignment="1">
      <alignment horizontal="right" vertical="top" wrapText="1"/>
    </xf>
    <xf numFmtId="1" fontId="2" fillId="3" borderId="1" xfId="0" applyNumberFormat="1" applyFont="1" applyFill="1" applyBorder="1" applyAlignment="1">
      <alignment horizontal="right" vertical="top"/>
    </xf>
    <xf numFmtId="0" fontId="2" fillId="3" borderId="1" xfId="0" applyFont="1" applyFill="1" applyBorder="1" applyAlignment="1">
      <alignment horizontal="left" vertical="top"/>
    </xf>
    <xf numFmtId="0" fontId="2" fillId="3" borderId="1" xfId="0" applyFont="1" applyFill="1" applyBorder="1" applyAlignment="1">
      <alignment vertical="top" wrapText="1"/>
    </xf>
    <xf numFmtId="0" fontId="2" fillId="0" borderId="1" xfId="0" applyFont="1" applyBorder="1" applyAlignment="1">
      <alignment vertical="top"/>
    </xf>
    <xf numFmtId="0" fontId="11" fillId="0" borderId="1" xfId="0" applyFont="1" applyBorder="1" applyAlignment="1">
      <alignment vertical="top"/>
    </xf>
    <xf numFmtId="0" fontId="2" fillId="0" borderId="1" xfId="0" applyFont="1" applyBorder="1" applyAlignment="1">
      <alignment vertical="top" wrapText="1"/>
    </xf>
    <xf numFmtId="44" fontId="12" fillId="0" borderId="1" xfId="1" applyFont="1" applyBorder="1" applyAlignment="1">
      <alignment vertical="top"/>
    </xf>
    <xf numFmtId="4" fontId="3" fillId="4" borderId="0" xfId="0" applyNumberFormat="1" applyFont="1" applyFill="1" applyAlignment="1">
      <alignment horizontal="center" vertical="top"/>
    </xf>
    <xf numFmtId="165" fontId="5" fillId="3" borderId="0" xfId="0" applyNumberFormat="1" applyFont="1" applyFill="1" applyAlignment="1">
      <alignment horizontal="center" vertical="top"/>
    </xf>
    <xf numFmtId="0" fontId="8" fillId="0" borderId="0" xfId="0" applyFont="1" applyAlignment="1" applyProtection="1">
      <alignment vertical="top"/>
      <protection hidden="1"/>
    </xf>
    <xf numFmtId="0" fontId="8" fillId="0" borderId="0" xfId="0" applyFont="1" applyAlignment="1" applyProtection="1">
      <alignment horizontal="left" vertical="top"/>
      <protection hidden="1"/>
    </xf>
    <xf numFmtId="0" fontId="8" fillId="0" borderId="0" xfId="0" applyFont="1" applyFill="1" applyAlignment="1" applyProtection="1">
      <alignment vertical="top"/>
      <protection hidden="1"/>
    </xf>
    <xf numFmtId="0" fontId="13" fillId="0" borderId="1" xfId="0" applyFont="1" applyBorder="1" applyAlignment="1" applyProtection="1">
      <alignment vertical="top"/>
      <protection hidden="1"/>
    </xf>
    <xf numFmtId="165" fontId="2" fillId="3" borderId="1" xfId="0" applyNumberFormat="1" applyFont="1" applyFill="1" applyBorder="1" applyAlignment="1">
      <alignment horizontal="center" vertical="top"/>
    </xf>
    <xf numFmtId="44" fontId="14" fillId="0" borderId="1" xfId="1" applyFont="1" applyBorder="1" applyAlignment="1">
      <alignment vertical="top"/>
    </xf>
    <xf numFmtId="0" fontId="3" fillId="2" borderId="9" xfId="0" applyFont="1" applyFill="1" applyBorder="1" applyAlignment="1">
      <alignment vertical="top"/>
    </xf>
    <xf numFmtId="4" fontId="6" fillId="6" borderId="3" xfId="0" applyNumberFormat="1" applyFont="1" applyFill="1" applyBorder="1" applyAlignment="1">
      <alignment horizontal="center" vertical="top" wrapText="1"/>
    </xf>
    <xf numFmtId="4" fontId="6" fillId="8" borderId="3" xfId="0" applyNumberFormat="1" applyFont="1" applyFill="1" applyBorder="1" applyAlignment="1">
      <alignment horizontal="center" vertical="top" wrapText="1"/>
    </xf>
    <xf numFmtId="4" fontId="5" fillId="10" borderId="1" xfId="2" applyNumberFormat="1" applyFont="1" applyFill="1" applyBorder="1" applyAlignment="1">
      <alignment horizontal="right" vertical="top" wrapText="1"/>
    </xf>
    <xf numFmtId="4" fontId="3" fillId="8" borderId="1" xfId="0" applyNumberFormat="1" applyFont="1" applyFill="1" applyBorder="1" applyAlignment="1">
      <alignment horizontal="right" vertical="top"/>
    </xf>
    <xf numFmtId="4" fontId="5" fillId="8" borderId="1" xfId="2" applyNumberFormat="1" applyFont="1" applyFill="1" applyBorder="1" applyAlignment="1">
      <alignment horizontal="right" vertical="top" wrapText="1"/>
    </xf>
    <xf numFmtId="0" fontId="5" fillId="3" borderId="0" xfId="0" applyFont="1" applyFill="1" applyAlignment="1">
      <alignment vertical="top"/>
    </xf>
    <xf numFmtId="4" fontId="3" fillId="10" borderId="1" xfId="0" applyNumberFormat="1" applyFont="1" applyFill="1" applyBorder="1" applyAlignment="1">
      <alignment horizontal="right" vertical="top"/>
    </xf>
    <xf numFmtId="4" fontId="5" fillId="10" borderId="1" xfId="0" applyNumberFormat="1" applyFont="1" applyFill="1" applyBorder="1" applyAlignment="1">
      <alignment horizontal="right" vertical="top"/>
    </xf>
    <xf numFmtId="0" fontId="3" fillId="2" borderId="10" xfId="0" applyFont="1" applyFill="1" applyBorder="1" applyAlignment="1">
      <alignment vertical="top"/>
    </xf>
    <xf numFmtId="1" fontId="3" fillId="2"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2" borderId="0" xfId="0" applyFont="1" applyFill="1" applyBorder="1" applyAlignment="1">
      <alignment vertical="top"/>
    </xf>
    <xf numFmtId="0" fontId="3" fillId="2" borderId="11" xfId="0" applyFont="1" applyFill="1" applyBorder="1" applyAlignment="1">
      <alignment vertical="top"/>
    </xf>
    <xf numFmtId="0" fontId="3" fillId="2" borderId="0" xfId="0" applyFont="1" applyFill="1" applyAlignment="1">
      <alignment vertical="top"/>
    </xf>
    <xf numFmtId="0" fontId="15" fillId="9" borderId="0" xfId="0" applyFont="1" applyFill="1" applyAlignment="1">
      <alignment horizontal="center" vertical="top"/>
    </xf>
    <xf numFmtId="0" fontId="15" fillId="8" borderId="0" xfId="0" applyFont="1" applyFill="1" applyAlignment="1">
      <alignment horizontal="center" vertical="top"/>
    </xf>
    <xf numFmtId="0" fontId="3" fillId="2" borderId="12" xfId="0" applyFont="1" applyFill="1" applyBorder="1" applyAlignment="1">
      <alignment vertical="top"/>
    </xf>
    <xf numFmtId="1" fontId="3" fillId="2" borderId="13" xfId="0" applyNumberFormat="1" applyFont="1" applyFill="1" applyBorder="1" applyAlignment="1">
      <alignment horizontal="right" vertical="top"/>
    </xf>
    <xf numFmtId="0" fontId="3" fillId="2" borderId="13" xfId="0" applyFont="1" applyFill="1" applyBorder="1" applyAlignment="1">
      <alignment horizontal="left" vertical="top"/>
    </xf>
    <xf numFmtId="0" fontId="3" fillId="2" borderId="13" xfId="0" applyFont="1" applyFill="1" applyBorder="1" applyAlignment="1">
      <alignment vertical="top"/>
    </xf>
    <xf numFmtId="0" fontId="3" fillId="2" borderId="14" xfId="0" applyFont="1" applyFill="1" applyBorder="1" applyAlignment="1">
      <alignment vertical="top"/>
    </xf>
    <xf numFmtId="0" fontId="5" fillId="2" borderId="13" xfId="0" applyFont="1" applyFill="1" applyBorder="1" applyAlignment="1">
      <alignment vertical="top"/>
    </xf>
    <xf numFmtId="0" fontId="5" fillId="2" borderId="14" xfId="0" applyFont="1" applyFill="1" applyBorder="1" applyAlignment="1">
      <alignment vertical="top"/>
    </xf>
    <xf numFmtId="0" fontId="5" fillId="2" borderId="0" xfId="0" applyFont="1" applyFill="1" applyAlignment="1">
      <alignment vertical="top"/>
    </xf>
    <xf numFmtId="4" fontId="5" fillId="5" borderId="2" xfId="0" applyNumberFormat="1" applyFont="1" applyFill="1" applyBorder="1" applyAlignment="1">
      <alignment horizontal="right" vertical="top"/>
    </xf>
    <xf numFmtId="0" fontId="5" fillId="3" borderId="1" xfId="0" applyFont="1" applyFill="1" applyBorder="1" applyAlignment="1">
      <alignment vertical="top"/>
    </xf>
    <xf numFmtId="44" fontId="14" fillId="0" borderId="1" xfId="1" applyFont="1" applyFill="1" applyBorder="1" applyAlignment="1">
      <alignment vertical="top"/>
    </xf>
    <xf numFmtId="44" fontId="2" fillId="0" borderId="1" xfId="1" applyFont="1" applyBorder="1" applyAlignment="1">
      <alignment vertical="top"/>
    </xf>
    <xf numFmtId="165" fontId="4" fillId="5" borderId="0" xfId="0" applyNumberFormat="1" applyFont="1" applyFill="1" applyAlignment="1">
      <alignment horizontal="left" vertical="top"/>
    </xf>
    <xf numFmtId="0" fontId="2" fillId="0" borderId="0" xfId="0" applyFont="1" applyAlignment="1">
      <alignment vertical="top"/>
    </xf>
    <xf numFmtId="0" fontId="2" fillId="0" borderId="1" xfId="0" applyFont="1" applyBorder="1" applyAlignment="1">
      <alignment horizontal="right" vertical="top"/>
    </xf>
    <xf numFmtId="0" fontId="2" fillId="3" borderId="0" xfId="0" applyFont="1" applyFill="1" applyBorder="1" applyAlignment="1">
      <alignment vertical="top"/>
    </xf>
    <xf numFmtId="0" fontId="7" fillId="3" borderId="0" xfId="0" applyFont="1" applyFill="1" applyBorder="1" applyAlignment="1">
      <alignment vertical="top"/>
    </xf>
    <xf numFmtId="164" fontId="5" fillId="3" borderId="0" xfId="1" applyNumberFormat="1" applyFont="1" applyFill="1" applyBorder="1" applyAlignment="1">
      <alignment horizontal="left" vertical="top"/>
    </xf>
    <xf numFmtId="164" fontId="4" fillId="3" borderId="0" xfId="1" applyNumberFormat="1" applyFont="1" applyFill="1" applyBorder="1" applyAlignment="1">
      <alignment horizontal="left" vertical="top"/>
    </xf>
    <xf numFmtId="44" fontId="5" fillId="0" borderId="0" xfId="1" applyFont="1" applyBorder="1" applyAlignment="1">
      <alignment vertical="top"/>
    </xf>
    <xf numFmtId="44" fontId="14" fillId="0" borderId="0" xfId="1" applyFont="1" applyBorder="1" applyAlignment="1">
      <alignment vertical="top"/>
    </xf>
    <xf numFmtId="165" fontId="2" fillId="3" borderId="0" xfId="0" applyNumberFormat="1" applyFont="1" applyFill="1" applyBorder="1" applyAlignment="1">
      <alignment horizontal="center" vertical="top"/>
    </xf>
    <xf numFmtId="4" fontId="5" fillId="3" borderId="0" xfId="0" applyNumberFormat="1" applyFont="1" applyFill="1" applyAlignment="1">
      <alignment horizontal="right" vertical="top"/>
    </xf>
    <xf numFmtId="4" fontId="5" fillId="5" borderId="0" xfId="0" applyNumberFormat="1" applyFont="1" applyFill="1" applyAlignment="1">
      <alignment horizontal="right" vertical="top"/>
    </xf>
    <xf numFmtId="4" fontId="2" fillId="5" borderId="1" xfId="2" applyNumberFormat="1" applyFont="1" applyFill="1" applyBorder="1" applyAlignment="1">
      <alignment horizontal="right" vertical="top"/>
    </xf>
    <xf numFmtId="0" fontId="2" fillId="0" borderId="1" xfId="0" applyFont="1" applyFill="1" applyBorder="1" applyAlignment="1">
      <alignment vertical="top"/>
    </xf>
    <xf numFmtId="1" fontId="2" fillId="0" borderId="1" xfId="0" applyNumberFormat="1" applyFont="1" applyFill="1" applyBorder="1" applyAlignment="1">
      <alignment horizontal="right" vertical="top"/>
    </xf>
    <xf numFmtId="0" fontId="2" fillId="0" borderId="1" xfId="0" applyFont="1" applyFill="1" applyBorder="1" applyAlignment="1">
      <alignment horizontal="left" vertical="top"/>
    </xf>
    <xf numFmtId="44" fontId="4" fillId="7" borderId="1" xfId="1" applyFont="1" applyFill="1" applyBorder="1" applyAlignment="1">
      <alignment vertical="top"/>
    </xf>
    <xf numFmtId="0" fontId="4" fillId="0" borderId="1" xfId="0" applyFont="1" applyBorder="1" applyAlignment="1">
      <alignment vertical="top"/>
    </xf>
    <xf numFmtId="0" fontId="4" fillId="0" borderId="0" xfId="0" applyFont="1" applyAlignment="1">
      <alignment vertical="top"/>
    </xf>
    <xf numFmtId="165" fontId="2" fillId="3" borderId="1" xfId="0" applyNumberFormat="1" applyFont="1" applyFill="1" applyBorder="1" applyAlignment="1">
      <alignment horizontal="left" vertical="top"/>
    </xf>
    <xf numFmtId="165" fontId="5" fillId="5" borderId="0" xfId="0" applyNumberFormat="1" applyFont="1" applyFill="1" applyAlignment="1">
      <alignment horizontal="left" vertical="top"/>
    </xf>
    <xf numFmtId="165" fontId="5" fillId="3" borderId="0" xfId="0" applyNumberFormat="1" applyFont="1" applyFill="1" applyAlignment="1">
      <alignment horizontal="left" vertical="top"/>
    </xf>
    <xf numFmtId="0" fontId="7" fillId="0" borderId="1" xfId="0" applyFont="1" applyBorder="1" applyAlignment="1">
      <alignment vertical="top"/>
    </xf>
    <xf numFmtId="1" fontId="5" fillId="0" borderId="1" xfId="0" applyNumberFormat="1" applyFont="1" applyBorder="1" applyAlignment="1">
      <alignment horizontal="right" vertical="top"/>
    </xf>
    <xf numFmtId="0" fontId="5" fillId="0" borderId="1" xfId="0" applyFont="1" applyBorder="1" applyAlignment="1">
      <alignment horizontal="left" vertical="top"/>
    </xf>
    <xf numFmtId="164" fontId="5" fillId="0" borderId="0" xfId="0" applyNumberFormat="1" applyFont="1" applyAlignment="1">
      <alignment vertical="top"/>
    </xf>
    <xf numFmtId="164" fontId="3" fillId="0" borderId="4" xfId="0" applyNumberFormat="1" applyFont="1" applyBorder="1" applyAlignment="1">
      <alignment vertical="top"/>
    </xf>
    <xf numFmtId="44" fontId="5" fillId="0" borderId="0" xfId="1" applyFont="1" applyAlignment="1">
      <alignment vertical="top"/>
    </xf>
    <xf numFmtId="44" fontId="5" fillId="0" borderId="0" xfId="0" applyNumberFormat="1" applyFont="1" applyAlignment="1">
      <alignment vertical="top"/>
    </xf>
  </cellXfs>
  <cellStyles count="3">
    <cellStyle name="Standaard" xfId="0" builtinId="0"/>
    <cellStyle name="Valuta" xfId="1" builtinId="4"/>
    <cellStyle name="Valuta_Sheet1" xfId="2" xr:uid="{7CE80C70-E64A-4072-865E-5917DE89BB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19</xdr:col>
      <xdr:colOff>0</xdr:colOff>
      <xdr:row>74</xdr:row>
      <xdr:rowOff>54428</xdr:rowOff>
    </xdr:from>
    <xdr:ext cx="191101" cy="264560"/>
    <xdr:sp macro="" textlink="">
      <xdr:nvSpPr>
        <xdr:cNvPr id="2" name="Tekstvak 1">
          <a:extLst>
            <a:ext uri="{FF2B5EF4-FFF2-40B4-BE49-F238E27FC236}">
              <a16:creationId xmlns:a16="http://schemas.microsoft.com/office/drawing/2014/main" id="{F4274362-18D8-4C26-8757-E43DEE981355}"/>
            </a:ext>
          </a:extLst>
        </xdr:cNvPr>
        <xdr:cNvSpPr txBox="1"/>
      </xdr:nvSpPr>
      <xdr:spPr>
        <a:xfrm>
          <a:off x="14335125" y="1416095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29</xdr:col>
      <xdr:colOff>0</xdr:colOff>
      <xdr:row>74</xdr:row>
      <xdr:rowOff>54428</xdr:rowOff>
    </xdr:from>
    <xdr:ext cx="191101" cy="264560"/>
    <xdr:sp macro="" textlink="">
      <xdr:nvSpPr>
        <xdr:cNvPr id="3" name="Tekstvak 2">
          <a:extLst>
            <a:ext uri="{FF2B5EF4-FFF2-40B4-BE49-F238E27FC236}">
              <a16:creationId xmlns:a16="http://schemas.microsoft.com/office/drawing/2014/main" id="{5574D23A-387F-47FE-B670-1940620B7BF3}"/>
            </a:ext>
          </a:extLst>
        </xdr:cNvPr>
        <xdr:cNvSpPr txBox="1"/>
      </xdr:nvSpPr>
      <xdr:spPr>
        <a:xfrm>
          <a:off x="20774025" y="1416095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29</xdr:col>
      <xdr:colOff>0</xdr:colOff>
      <xdr:row>74</xdr:row>
      <xdr:rowOff>54428</xdr:rowOff>
    </xdr:from>
    <xdr:ext cx="191101" cy="264560"/>
    <xdr:sp macro="" textlink="">
      <xdr:nvSpPr>
        <xdr:cNvPr id="4" name="Tekstvak 3">
          <a:extLst>
            <a:ext uri="{FF2B5EF4-FFF2-40B4-BE49-F238E27FC236}">
              <a16:creationId xmlns:a16="http://schemas.microsoft.com/office/drawing/2014/main" id="{C65409EC-2F2D-44E5-A3C0-2BD3F158C7F1}"/>
            </a:ext>
          </a:extLst>
        </xdr:cNvPr>
        <xdr:cNvSpPr txBox="1"/>
      </xdr:nvSpPr>
      <xdr:spPr>
        <a:xfrm>
          <a:off x="27212925" y="1478960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87</xdr:row>
      <xdr:rowOff>0</xdr:rowOff>
    </xdr:from>
    <xdr:ext cx="191101" cy="264560"/>
    <xdr:sp macro="" textlink="">
      <xdr:nvSpPr>
        <xdr:cNvPr id="5" name="Tekstvak 4">
          <a:extLst>
            <a:ext uri="{FF2B5EF4-FFF2-40B4-BE49-F238E27FC236}">
              <a16:creationId xmlns:a16="http://schemas.microsoft.com/office/drawing/2014/main" id="{D56B8AAD-22E5-40C7-A536-45A8EA9F0718}"/>
            </a:ext>
          </a:extLst>
        </xdr:cNvPr>
        <xdr:cNvSpPr txBox="1"/>
      </xdr:nvSpPr>
      <xdr:spPr>
        <a:xfrm>
          <a:off x="13630275" y="1398950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29</xdr:col>
      <xdr:colOff>0</xdr:colOff>
      <xdr:row>87</xdr:row>
      <xdr:rowOff>0</xdr:rowOff>
    </xdr:from>
    <xdr:ext cx="191101" cy="264560"/>
    <xdr:sp macro="" textlink="">
      <xdr:nvSpPr>
        <xdr:cNvPr id="6" name="Tekstvak 5">
          <a:extLst>
            <a:ext uri="{FF2B5EF4-FFF2-40B4-BE49-F238E27FC236}">
              <a16:creationId xmlns:a16="http://schemas.microsoft.com/office/drawing/2014/main" id="{0A3444EF-60EC-4BF0-AD65-FABF30FD7347}"/>
            </a:ext>
          </a:extLst>
        </xdr:cNvPr>
        <xdr:cNvSpPr txBox="1"/>
      </xdr:nvSpPr>
      <xdr:spPr>
        <a:xfrm>
          <a:off x="23412450" y="1398950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29</xdr:col>
      <xdr:colOff>0</xdr:colOff>
      <xdr:row>87</xdr:row>
      <xdr:rowOff>0</xdr:rowOff>
    </xdr:from>
    <xdr:ext cx="191101" cy="264560"/>
    <xdr:sp macro="" textlink="">
      <xdr:nvSpPr>
        <xdr:cNvPr id="7" name="Tekstvak 6">
          <a:extLst>
            <a:ext uri="{FF2B5EF4-FFF2-40B4-BE49-F238E27FC236}">
              <a16:creationId xmlns:a16="http://schemas.microsoft.com/office/drawing/2014/main" id="{955E72D2-FE21-4C8A-8098-D07EDC2D1933}"/>
            </a:ext>
          </a:extLst>
        </xdr:cNvPr>
        <xdr:cNvSpPr txBox="1"/>
      </xdr:nvSpPr>
      <xdr:spPr>
        <a:xfrm>
          <a:off x="23412450" y="1398950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87</xdr:row>
      <xdr:rowOff>0</xdr:rowOff>
    </xdr:from>
    <xdr:ext cx="191101" cy="264560"/>
    <xdr:sp macro="" textlink="">
      <xdr:nvSpPr>
        <xdr:cNvPr id="8" name="Tekstvak 7">
          <a:extLst>
            <a:ext uri="{FF2B5EF4-FFF2-40B4-BE49-F238E27FC236}">
              <a16:creationId xmlns:a16="http://schemas.microsoft.com/office/drawing/2014/main" id="{5A2492B3-7E1E-4497-90FF-67E1E8F884AF}"/>
            </a:ext>
          </a:extLst>
        </xdr:cNvPr>
        <xdr:cNvSpPr txBox="1"/>
      </xdr:nvSpPr>
      <xdr:spPr>
        <a:xfrm>
          <a:off x="13630275" y="3036297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87</xdr:row>
      <xdr:rowOff>0</xdr:rowOff>
    </xdr:from>
    <xdr:ext cx="191101" cy="264560"/>
    <xdr:sp macro="" textlink="">
      <xdr:nvSpPr>
        <xdr:cNvPr id="9" name="Tekstvak 8">
          <a:extLst>
            <a:ext uri="{FF2B5EF4-FFF2-40B4-BE49-F238E27FC236}">
              <a16:creationId xmlns:a16="http://schemas.microsoft.com/office/drawing/2014/main" id="{7317EF41-FC7F-4B8E-ABC1-A6AE135120B0}"/>
            </a:ext>
          </a:extLst>
        </xdr:cNvPr>
        <xdr:cNvSpPr txBox="1"/>
      </xdr:nvSpPr>
      <xdr:spPr>
        <a:xfrm>
          <a:off x="13630275" y="306868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87</xdr:row>
      <xdr:rowOff>0</xdr:rowOff>
    </xdr:from>
    <xdr:ext cx="191101" cy="264560"/>
    <xdr:sp macro="" textlink="">
      <xdr:nvSpPr>
        <xdr:cNvPr id="10" name="Tekstvak 9">
          <a:extLst>
            <a:ext uri="{FF2B5EF4-FFF2-40B4-BE49-F238E27FC236}">
              <a16:creationId xmlns:a16="http://schemas.microsoft.com/office/drawing/2014/main" id="{0C9965F6-FD39-4B71-967A-0108EAB697A6}"/>
            </a:ext>
          </a:extLst>
        </xdr:cNvPr>
        <xdr:cNvSpPr txBox="1"/>
      </xdr:nvSpPr>
      <xdr:spPr>
        <a:xfrm>
          <a:off x="13630275" y="306868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87</xdr:row>
      <xdr:rowOff>0</xdr:rowOff>
    </xdr:from>
    <xdr:ext cx="191101" cy="264560"/>
    <xdr:sp macro="" textlink="">
      <xdr:nvSpPr>
        <xdr:cNvPr id="11" name="Tekstvak 10">
          <a:extLst>
            <a:ext uri="{FF2B5EF4-FFF2-40B4-BE49-F238E27FC236}">
              <a16:creationId xmlns:a16="http://schemas.microsoft.com/office/drawing/2014/main" id="{EE334397-158A-4D6D-8168-A1ABACBB56BB}"/>
            </a:ext>
          </a:extLst>
        </xdr:cNvPr>
        <xdr:cNvSpPr txBox="1"/>
      </xdr:nvSpPr>
      <xdr:spPr>
        <a:xfrm>
          <a:off x="13630275" y="3084875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87</xdr:row>
      <xdr:rowOff>0</xdr:rowOff>
    </xdr:from>
    <xdr:ext cx="191101" cy="264560"/>
    <xdr:sp macro="" textlink="">
      <xdr:nvSpPr>
        <xdr:cNvPr id="12" name="Tekstvak 11">
          <a:extLst>
            <a:ext uri="{FF2B5EF4-FFF2-40B4-BE49-F238E27FC236}">
              <a16:creationId xmlns:a16="http://schemas.microsoft.com/office/drawing/2014/main" id="{B5AFFCB7-00BD-4C5B-9297-AA396622972C}"/>
            </a:ext>
          </a:extLst>
        </xdr:cNvPr>
        <xdr:cNvSpPr txBox="1"/>
      </xdr:nvSpPr>
      <xdr:spPr>
        <a:xfrm>
          <a:off x="13630275" y="3101067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87</xdr:row>
      <xdr:rowOff>0</xdr:rowOff>
    </xdr:from>
    <xdr:ext cx="191101" cy="264560"/>
    <xdr:sp macro="" textlink="">
      <xdr:nvSpPr>
        <xdr:cNvPr id="13" name="Tekstvak 12">
          <a:extLst>
            <a:ext uri="{FF2B5EF4-FFF2-40B4-BE49-F238E27FC236}">
              <a16:creationId xmlns:a16="http://schemas.microsoft.com/office/drawing/2014/main" id="{BF8D9383-8411-4C20-B667-173A34CB74A5}"/>
            </a:ext>
          </a:extLst>
        </xdr:cNvPr>
        <xdr:cNvSpPr txBox="1"/>
      </xdr:nvSpPr>
      <xdr:spPr>
        <a:xfrm>
          <a:off x="13630275" y="3117260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87</xdr:row>
      <xdr:rowOff>0</xdr:rowOff>
    </xdr:from>
    <xdr:ext cx="191101" cy="264560"/>
    <xdr:sp macro="" textlink="">
      <xdr:nvSpPr>
        <xdr:cNvPr id="14" name="Tekstvak 13">
          <a:extLst>
            <a:ext uri="{FF2B5EF4-FFF2-40B4-BE49-F238E27FC236}">
              <a16:creationId xmlns:a16="http://schemas.microsoft.com/office/drawing/2014/main" id="{FA6EFB5F-1F90-4ECF-BB78-D03CBEE7CD67}"/>
            </a:ext>
          </a:extLst>
        </xdr:cNvPr>
        <xdr:cNvSpPr txBox="1"/>
      </xdr:nvSpPr>
      <xdr:spPr>
        <a:xfrm>
          <a:off x="13630275" y="3101067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87</xdr:row>
      <xdr:rowOff>0</xdr:rowOff>
    </xdr:from>
    <xdr:ext cx="191101" cy="264560"/>
    <xdr:sp macro="" textlink="">
      <xdr:nvSpPr>
        <xdr:cNvPr id="15" name="Tekstvak 14">
          <a:extLst>
            <a:ext uri="{FF2B5EF4-FFF2-40B4-BE49-F238E27FC236}">
              <a16:creationId xmlns:a16="http://schemas.microsoft.com/office/drawing/2014/main" id="{EB2540E0-B767-40B1-AFA2-315FFC23C866}"/>
            </a:ext>
          </a:extLst>
        </xdr:cNvPr>
        <xdr:cNvSpPr txBox="1"/>
      </xdr:nvSpPr>
      <xdr:spPr>
        <a:xfrm>
          <a:off x="13630275" y="3117260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87</xdr:row>
      <xdr:rowOff>0</xdr:rowOff>
    </xdr:from>
    <xdr:ext cx="191101" cy="264560"/>
    <xdr:sp macro="" textlink="">
      <xdr:nvSpPr>
        <xdr:cNvPr id="16" name="Tekstvak 15">
          <a:extLst>
            <a:ext uri="{FF2B5EF4-FFF2-40B4-BE49-F238E27FC236}">
              <a16:creationId xmlns:a16="http://schemas.microsoft.com/office/drawing/2014/main" id="{8422EBB4-170D-48BE-A34F-D16D90EE5F3A}"/>
            </a:ext>
          </a:extLst>
        </xdr:cNvPr>
        <xdr:cNvSpPr txBox="1"/>
      </xdr:nvSpPr>
      <xdr:spPr>
        <a:xfrm>
          <a:off x="13630275" y="306868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87</xdr:row>
      <xdr:rowOff>0</xdr:rowOff>
    </xdr:from>
    <xdr:ext cx="191101" cy="264560"/>
    <xdr:sp macro="" textlink="">
      <xdr:nvSpPr>
        <xdr:cNvPr id="17" name="Tekstvak 16">
          <a:extLst>
            <a:ext uri="{FF2B5EF4-FFF2-40B4-BE49-F238E27FC236}">
              <a16:creationId xmlns:a16="http://schemas.microsoft.com/office/drawing/2014/main" id="{B7ACA0C1-43AF-4F9F-AE36-F3F5389672B7}"/>
            </a:ext>
          </a:extLst>
        </xdr:cNvPr>
        <xdr:cNvSpPr txBox="1"/>
      </xdr:nvSpPr>
      <xdr:spPr>
        <a:xfrm>
          <a:off x="13630275" y="3036297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74</xdr:row>
      <xdr:rowOff>54428</xdr:rowOff>
    </xdr:from>
    <xdr:ext cx="191101" cy="264560"/>
    <xdr:sp macro="" textlink="">
      <xdr:nvSpPr>
        <xdr:cNvPr id="18" name="Tekstvak 17">
          <a:extLst>
            <a:ext uri="{FF2B5EF4-FFF2-40B4-BE49-F238E27FC236}">
              <a16:creationId xmlns:a16="http://schemas.microsoft.com/office/drawing/2014/main" id="{0994D385-7541-418B-AFFE-65B0EFC81E7D}"/>
            </a:ext>
          </a:extLst>
        </xdr:cNvPr>
        <xdr:cNvSpPr txBox="1"/>
      </xdr:nvSpPr>
      <xdr:spPr>
        <a:xfrm>
          <a:off x="13630275" y="2404790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29</xdr:col>
      <xdr:colOff>0</xdr:colOff>
      <xdr:row>74</xdr:row>
      <xdr:rowOff>54428</xdr:rowOff>
    </xdr:from>
    <xdr:ext cx="191101" cy="264560"/>
    <xdr:sp macro="" textlink="">
      <xdr:nvSpPr>
        <xdr:cNvPr id="19" name="Tekstvak 18">
          <a:extLst>
            <a:ext uri="{FF2B5EF4-FFF2-40B4-BE49-F238E27FC236}">
              <a16:creationId xmlns:a16="http://schemas.microsoft.com/office/drawing/2014/main" id="{A35ED020-F663-4CEB-B5FE-2086C676E317}"/>
            </a:ext>
          </a:extLst>
        </xdr:cNvPr>
        <xdr:cNvSpPr txBox="1"/>
      </xdr:nvSpPr>
      <xdr:spPr>
        <a:xfrm>
          <a:off x="27460575" y="2404790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29</xdr:col>
      <xdr:colOff>0</xdr:colOff>
      <xdr:row>74</xdr:row>
      <xdr:rowOff>54428</xdr:rowOff>
    </xdr:from>
    <xdr:ext cx="191101" cy="264560"/>
    <xdr:sp macro="" textlink="">
      <xdr:nvSpPr>
        <xdr:cNvPr id="20" name="Tekstvak 19">
          <a:extLst>
            <a:ext uri="{FF2B5EF4-FFF2-40B4-BE49-F238E27FC236}">
              <a16:creationId xmlns:a16="http://schemas.microsoft.com/office/drawing/2014/main" id="{387780DD-F6CB-44B4-A4B2-1A7D4728B4AE}"/>
            </a:ext>
          </a:extLst>
        </xdr:cNvPr>
        <xdr:cNvSpPr txBox="1"/>
      </xdr:nvSpPr>
      <xdr:spPr>
        <a:xfrm>
          <a:off x="27460575" y="2404790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76</xdr:row>
      <xdr:rowOff>54428</xdr:rowOff>
    </xdr:from>
    <xdr:ext cx="191101" cy="264560"/>
    <xdr:sp macro="" textlink="">
      <xdr:nvSpPr>
        <xdr:cNvPr id="21" name="Tekstvak 20">
          <a:extLst>
            <a:ext uri="{FF2B5EF4-FFF2-40B4-BE49-F238E27FC236}">
              <a16:creationId xmlns:a16="http://schemas.microsoft.com/office/drawing/2014/main" id="{52C77A7F-AD14-44CA-B97C-DE700C7EC3D3}"/>
            </a:ext>
          </a:extLst>
        </xdr:cNvPr>
        <xdr:cNvSpPr txBox="1"/>
      </xdr:nvSpPr>
      <xdr:spPr>
        <a:xfrm>
          <a:off x="13630275" y="2437175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77</xdr:row>
      <xdr:rowOff>54428</xdr:rowOff>
    </xdr:from>
    <xdr:ext cx="191101" cy="264560"/>
    <xdr:sp macro="" textlink="">
      <xdr:nvSpPr>
        <xdr:cNvPr id="22" name="Tekstvak 21">
          <a:extLst>
            <a:ext uri="{FF2B5EF4-FFF2-40B4-BE49-F238E27FC236}">
              <a16:creationId xmlns:a16="http://schemas.microsoft.com/office/drawing/2014/main" id="{C9E89AE9-B04C-482B-8CC7-280E90DF604A}"/>
            </a:ext>
          </a:extLst>
        </xdr:cNvPr>
        <xdr:cNvSpPr txBox="1"/>
      </xdr:nvSpPr>
      <xdr:spPr>
        <a:xfrm>
          <a:off x="13630275" y="2453367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79</xdr:row>
      <xdr:rowOff>54428</xdr:rowOff>
    </xdr:from>
    <xdr:ext cx="191101" cy="264560"/>
    <xdr:sp macro="" textlink="">
      <xdr:nvSpPr>
        <xdr:cNvPr id="23" name="Tekstvak 22">
          <a:extLst>
            <a:ext uri="{FF2B5EF4-FFF2-40B4-BE49-F238E27FC236}">
              <a16:creationId xmlns:a16="http://schemas.microsoft.com/office/drawing/2014/main" id="{C0673DF5-782C-4C80-8FD7-CF4AC03176F6}"/>
            </a:ext>
          </a:extLst>
        </xdr:cNvPr>
        <xdr:cNvSpPr txBox="1"/>
      </xdr:nvSpPr>
      <xdr:spPr>
        <a:xfrm>
          <a:off x="13630275" y="2469560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78</xdr:row>
      <xdr:rowOff>54428</xdr:rowOff>
    </xdr:from>
    <xdr:ext cx="191101" cy="264560"/>
    <xdr:sp macro="" textlink="">
      <xdr:nvSpPr>
        <xdr:cNvPr id="24" name="Tekstvak 23">
          <a:extLst>
            <a:ext uri="{FF2B5EF4-FFF2-40B4-BE49-F238E27FC236}">
              <a16:creationId xmlns:a16="http://schemas.microsoft.com/office/drawing/2014/main" id="{BE27AED6-7380-4478-84E6-156E9F81A708}"/>
            </a:ext>
          </a:extLst>
        </xdr:cNvPr>
        <xdr:cNvSpPr txBox="1"/>
      </xdr:nvSpPr>
      <xdr:spPr>
        <a:xfrm>
          <a:off x="13630275" y="248575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82</xdr:row>
      <xdr:rowOff>54428</xdr:rowOff>
    </xdr:from>
    <xdr:ext cx="191101" cy="264560"/>
    <xdr:sp macro="" textlink="">
      <xdr:nvSpPr>
        <xdr:cNvPr id="25" name="Tekstvak 24">
          <a:extLst>
            <a:ext uri="{FF2B5EF4-FFF2-40B4-BE49-F238E27FC236}">
              <a16:creationId xmlns:a16="http://schemas.microsoft.com/office/drawing/2014/main" id="{0ABB24ED-D469-498C-A07E-31160FCEB17A}"/>
            </a:ext>
          </a:extLst>
        </xdr:cNvPr>
        <xdr:cNvSpPr txBox="1"/>
      </xdr:nvSpPr>
      <xdr:spPr>
        <a:xfrm>
          <a:off x="13630275" y="2582907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83</xdr:row>
      <xdr:rowOff>54428</xdr:rowOff>
    </xdr:from>
    <xdr:ext cx="191101" cy="264560"/>
    <xdr:sp macro="" textlink="">
      <xdr:nvSpPr>
        <xdr:cNvPr id="26" name="Tekstvak 25">
          <a:extLst>
            <a:ext uri="{FF2B5EF4-FFF2-40B4-BE49-F238E27FC236}">
              <a16:creationId xmlns:a16="http://schemas.microsoft.com/office/drawing/2014/main" id="{7B993182-4E58-4C6A-B82D-E47ACC7116CC}"/>
            </a:ext>
          </a:extLst>
        </xdr:cNvPr>
        <xdr:cNvSpPr txBox="1"/>
      </xdr:nvSpPr>
      <xdr:spPr>
        <a:xfrm>
          <a:off x="13630275" y="261529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78</xdr:row>
      <xdr:rowOff>54428</xdr:rowOff>
    </xdr:from>
    <xdr:ext cx="191101" cy="264560"/>
    <xdr:sp macro="" textlink="">
      <xdr:nvSpPr>
        <xdr:cNvPr id="27" name="Tekstvak 26">
          <a:extLst>
            <a:ext uri="{FF2B5EF4-FFF2-40B4-BE49-F238E27FC236}">
              <a16:creationId xmlns:a16="http://schemas.microsoft.com/office/drawing/2014/main" id="{7524B613-C6D6-4419-82E8-77EFFA7728C4}"/>
            </a:ext>
          </a:extLst>
        </xdr:cNvPr>
        <xdr:cNvSpPr txBox="1"/>
      </xdr:nvSpPr>
      <xdr:spPr>
        <a:xfrm>
          <a:off x="13630275" y="248575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78</xdr:row>
      <xdr:rowOff>54428</xdr:rowOff>
    </xdr:from>
    <xdr:ext cx="191101" cy="264560"/>
    <xdr:sp macro="" textlink="">
      <xdr:nvSpPr>
        <xdr:cNvPr id="28" name="Tekstvak 27">
          <a:extLst>
            <a:ext uri="{FF2B5EF4-FFF2-40B4-BE49-F238E27FC236}">
              <a16:creationId xmlns:a16="http://schemas.microsoft.com/office/drawing/2014/main" id="{FF960EF5-2FBC-4B40-AC57-56154A9E2142}"/>
            </a:ext>
          </a:extLst>
        </xdr:cNvPr>
        <xdr:cNvSpPr txBox="1"/>
      </xdr:nvSpPr>
      <xdr:spPr>
        <a:xfrm>
          <a:off x="13630275" y="248575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82</xdr:row>
      <xdr:rowOff>0</xdr:rowOff>
    </xdr:from>
    <xdr:ext cx="191101" cy="264560"/>
    <xdr:sp macro="" textlink="">
      <xdr:nvSpPr>
        <xdr:cNvPr id="29" name="Tekstvak 28">
          <a:extLst>
            <a:ext uri="{FF2B5EF4-FFF2-40B4-BE49-F238E27FC236}">
              <a16:creationId xmlns:a16="http://schemas.microsoft.com/office/drawing/2014/main" id="{2E53DB37-776F-48F0-A672-DAAECAE58781}"/>
            </a:ext>
          </a:extLst>
        </xdr:cNvPr>
        <xdr:cNvSpPr txBox="1"/>
      </xdr:nvSpPr>
      <xdr:spPr>
        <a:xfrm>
          <a:off x="13630275" y="25667153"/>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75</xdr:row>
      <xdr:rowOff>54428</xdr:rowOff>
    </xdr:from>
    <xdr:ext cx="191101" cy="264560"/>
    <xdr:sp macro="" textlink="">
      <xdr:nvSpPr>
        <xdr:cNvPr id="30" name="Tekstvak 29">
          <a:extLst>
            <a:ext uri="{FF2B5EF4-FFF2-40B4-BE49-F238E27FC236}">
              <a16:creationId xmlns:a16="http://schemas.microsoft.com/office/drawing/2014/main" id="{19915E15-9CE0-4B1E-98CB-719C69BB6031}"/>
            </a:ext>
          </a:extLst>
        </xdr:cNvPr>
        <xdr:cNvSpPr txBox="1"/>
      </xdr:nvSpPr>
      <xdr:spPr>
        <a:xfrm>
          <a:off x="13630275" y="242098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84</xdr:row>
      <xdr:rowOff>0</xdr:rowOff>
    </xdr:from>
    <xdr:ext cx="191101" cy="264560"/>
    <xdr:sp macro="" textlink="">
      <xdr:nvSpPr>
        <xdr:cNvPr id="31" name="Tekstvak 30">
          <a:extLst>
            <a:ext uri="{FF2B5EF4-FFF2-40B4-BE49-F238E27FC236}">
              <a16:creationId xmlns:a16="http://schemas.microsoft.com/office/drawing/2014/main" id="{6DC5FBB3-5FE2-458E-A0AB-D6B52B58AAB3}"/>
            </a:ext>
          </a:extLst>
        </xdr:cNvPr>
        <xdr:cNvSpPr txBox="1"/>
      </xdr:nvSpPr>
      <xdr:spPr>
        <a:xfrm>
          <a:off x="13630275" y="171926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29</xdr:col>
      <xdr:colOff>0</xdr:colOff>
      <xdr:row>84</xdr:row>
      <xdr:rowOff>0</xdr:rowOff>
    </xdr:from>
    <xdr:ext cx="191101" cy="264560"/>
    <xdr:sp macro="" textlink="">
      <xdr:nvSpPr>
        <xdr:cNvPr id="32" name="Tekstvak 31">
          <a:extLst>
            <a:ext uri="{FF2B5EF4-FFF2-40B4-BE49-F238E27FC236}">
              <a16:creationId xmlns:a16="http://schemas.microsoft.com/office/drawing/2014/main" id="{B6849606-FAC4-42B2-8EBF-FF2A8B03C375}"/>
            </a:ext>
          </a:extLst>
        </xdr:cNvPr>
        <xdr:cNvSpPr txBox="1"/>
      </xdr:nvSpPr>
      <xdr:spPr>
        <a:xfrm>
          <a:off x="27460575" y="171926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29</xdr:col>
      <xdr:colOff>0</xdr:colOff>
      <xdr:row>84</xdr:row>
      <xdr:rowOff>0</xdr:rowOff>
    </xdr:from>
    <xdr:ext cx="191101" cy="264560"/>
    <xdr:sp macro="" textlink="">
      <xdr:nvSpPr>
        <xdr:cNvPr id="33" name="Tekstvak 32">
          <a:extLst>
            <a:ext uri="{FF2B5EF4-FFF2-40B4-BE49-F238E27FC236}">
              <a16:creationId xmlns:a16="http://schemas.microsoft.com/office/drawing/2014/main" id="{BB69529A-695D-4A70-87CC-D1F9590F29AE}"/>
            </a:ext>
          </a:extLst>
        </xdr:cNvPr>
        <xdr:cNvSpPr txBox="1"/>
      </xdr:nvSpPr>
      <xdr:spPr>
        <a:xfrm>
          <a:off x="27460575" y="171926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84</xdr:row>
      <xdr:rowOff>0</xdr:rowOff>
    </xdr:from>
    <xdr:ext cx="191101" cy="264560"/>
    <xdr:sp macro="" textlink="">
      <xdr:nvSpPr>
        <xdr:cNvPr id="34" name="Tekstvak 33">
          <a:extLst>
            <a:ext uri="{FF2B5EF4-FFF2-40B4-BE49-F238E27FC236}">
              <a16:creationId xmlns:a16="http://schemas.microsoft.com/office/drawing/2014/main" id="{2A920BE4-90FF-4E20-B7D1-BACD4D919474}"/>
            </a:ext>
          </a:extLst>
        </xdr:cNvPr>
        <xdr:cNvSpPr txBox="1"/>
      </xdr:nvSpPr>
      <xdr:spPr>
        <a:xfrm>
          <a:off x="13630275" y="171926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84</xdr:row>
      <xdr:rowOff>0</xdr:rowOff>
    </xdr:from>
    <xdr:ext cx="191101" cy="264560"/>
    <xdr:sp macro="" textlink="">
      <xdr:nvSpPr>
        <xdr:cNvPr id="35" name="Tekstvak 34">
          <a:extLst>
            <a:ext uri="{FF2B5EF4-FFF2-40B4-BE49-F238E27FC236}">
              <a16:creationId xmlns:a16="http://schemas.microsoft.com/office/drawing/2014/main" id="{0EB5E8AC-BF1A-4317-B86D-4B5C22B212D3}"/>
            </a:ext>
          </a:extLst>
        </xdr:cNvPr>
        <xdr:cNvSpPr txBox="1"/>
      </xdr:nvSpPr>
      <xdr:spPr>
        <a:xfrm>
          <a:off x="13630275" y="171926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84</xdr:row>
      <xdr:rowOff>0</xdr:rowOff>
    </xdr:from>
    <xdr:ext cx="191101" cy="264560"/>
    <xdr:sp macro="" textlink="">
      <xdr:nvSpPr>
        <xdr:cNvPr id="36" name="Tekstvak 35">
          <a:extLst>
            <a:ext uri="{FF2B5EF4-FFF2-40B4-BE49-F238E27FC236}">
              <a16:creationId xmlns:a16="http://schemas.microsoft.com/office/drawing/2014/main" id="{84607522-EC49-4515-A793-06DFE39459AA}"/>
            </a:ext>
          </a:extLst>
        </xdr:cNvPr>
        <xdr:cNvSpPr txBox="1"/>
      </xdr:nvSpPr>
      <xdr:spPr>
        <a:xfrm>
          <a:off x="13630275" y="171926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84</xdr:row>
      <xdr:rowOff>0</xdr:rowOff>
    </xdr:from>
    <xdr:ext cx="191101" cy="264560"/>
    <xdr:sp macro="" textlink="">
      <xdr:nvSpPr>
        <xdr:cNvPr id="37" name="Tekstvak 36">
          <a:extLst>
            <a:ext uri="{FF2B5EF4-FFF2-40B4-BE49-F238E27FC236}">
              <a16:creationId xmlns:a16="http://schemas.microsoft.com/office/drawing/2014/main" id="{1CCC291F-CB9E-46C6-AF6C-7B73790DBE21}"/>
            </a:ext>
          </a:extLst>
        </xdr:cNvPr>
        <xdr:cNvSpPr txBox="1"/>
      </xdr:nvSpPr>
      <xdr:spPr>
        <a:xfrm>
          <a:off x="13630275" y="171926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84</xdr:row>
      <xdr:rowOff>0</xdr:rowOff>
    </xdr:from>
    <xdr:ext cx="191101" cy="264560"/>
    <xdr:sp macro="" textlink="">
      <xdr:nvSpPr>
        <xdr:cNvPr id="38" name="Tekstvak 37">
          <a:extLst>
            <a:ext uri="{FF2B5EF4-FFF2-40B4-BE49-F238E27FC236}">
              <a16:creationId xmlns:a16="http://schemas.microsoft.com/office/drawing/2014/main" id="{0A1C3292-F5F5-4C9F-89F1-7F56939D7A4F}"/>
            </a:ext>
          </a:extLst>
        </xdr:cNvPr>
        <xdr:cNvSpPr txBox="1"/>
      </xdr:nvSpPr>
      <xdr:spPr>
        <a:xfrm>
          <a:off x="13630275" y="171926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84</xdr:row>
      <xdr:rowOff>0</xdr:rowOff>
    </xdr:from>
    <xdr:ext cx="191101" cy="264560"/>
    <xdr:sp macro="" textlink="">
      <xdr:nvSpPr>
        <xdr:cNvPr id="39" name="Tekstvak 38">
          <a:extLst>
            <a:ext uri="{FF2B5EF4-FFF2-40B4-BE49-F238E27FC236}">
              <a16:creationId xmlns:a16="http://schemas.microsoft.com/office/drawing/2014/main" id="{90C0D7C1-F37A-4FE5-BE79-F4D3EB61CE25}"/>
            </a:ext>
          </a:extLst>
        </xdr:cNvPr>
        <xdr:cNvSpPr txBox="1"/>
      </xdr:nvSpPr>
      <xdr:spPr>
        <a:xfrm>
          <a:off x="13630275" y="171926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84</xdr:row>
      <xdr:rowOff>0</xdr:rowOff>
    </xdr:from>
    <xdr:ext cx="191101" cy="264560"/>
    <xdr:sp macro="" textlink="">
      <xdr:nvSpPr>
        <xdr:cNvPr id="40" name="Tekstvak 39">
          <a:extLst>
            <a:ext uri="{FF2B5EF4-FFF2-40B4-BE49-F238E27FC236}">
              <a16:creationId xmlns:a16="http://schemas.microsoft.com/office/drawing/2014/main" id="{12F7387D-172E-42A8-8966-ED62A9477E56}"/>
            </a:ext>
          </a:extLst>
        </xdr:cNvPr>
        <xdr:cNvSpPr txBox="1"/>
      </xdr:nvSpPr>
      <xdr:spPr>
        <a:xfrm>
          <a:off x="13630275" y="171926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84</xdr:row>
      <xdr:rowOff>0</xdr:rowOff>
    </xdr:from>
    <xdr:ext cx="191101" cy="264560"/>
    <xdr:sp macro="" textlink="">
      <xdr:nvSpPr>
        <xdr:cNvPr id="41" name="Tekstvak 40">
          <a:extLst>
            <a:ext uri="{FF2B5EF4-FFF2-40B4-BE49-F238E27FC236}">
              <a16:creationId xmlns:a16="http://schemas.microsoft.com/office/drawing/2014/main" id="{08839CD4-11D8-48BC-9696-6E28C2A62FA7}"/>
            </a:ext>
          </a:extLst>
        </xdr:cNvPr>
        <xdr:cNvSpPr txBox="1"/>
      </xdr:nvSpPr>
      <xdr:spPr>
        <a:xfrm>
          <a:off x="13630275" y="171926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84</xdr:row>
      <xdr:rowOff>0</xdr:rowOff>
    </xdr:from>
    <xdr:ext cx="191101" cy="264560"/>
    <xdr:sp macro="" textlink="">
      <xdr:nvSpPr>
        <xdr:cNvPr id="42" name="Tekstvak 41">
          <a:extLst>
            <a:ext uri="{FF2B5EF4-FFF2-40B4-BE49-F238E27FC236}">
              <a16:creationId xmlns:a16="http://schemas.microsoft.com/office/drawing/2014/main" id="{46F4D85A-9CFD-4420-A285-D9335CEAE50C}"/>
            </a:ext>
          </a:extLst>
        </xdr:cNvPr>
        <xdr:cNvSpPr txBox="1"/>
      </xdr:nvSpPr>
      <xdr:spPr>
        <a:xfrm>
          <a:off x="13630275" y="171926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84</xdr:row>
      <xdr:rowOff>0</xdr:rowOff>
    </xdr:from>
    <xdr:ext cx="191101" cy="264560"/>
    <xdr:sp macro="" textlink="">
      <xdr:nvSpPr>
        <xdr:cNvPr id="43" name="Tekstvak 42">
          <a:extLst>
            <a:ext uri="{FF2B5EF4-FFF2-40B4-BE49-F238E27FC236}">
              <a16:creationId xmlns:a16="http://schemas.microsoft.com/office/drawing/2014/main" id="{403A4029-ADA3-46B6-AE33-ACAC45C526CA}"/>
            </a:ext>
          </a:extLst>
        </xdr:cNvPr>
        <xdr:cNvSpPr txBox="1"/>
      </xdr:nvSpPr>
      <xdr:spPr>
        <a:xfrm>
          <a:off x="13630275" y="17192625"/>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90</xdr:row>
      <xdr:rowOff>0</xdr:rowOff>
    </xdr:from>
    <xdr:ext cx="191101" cy="264560"/>
    <xdr:sp macro="" textlink="">
      <xdr:nvSpPr>
        <xdr:cNvPr id="44" name="Tekstvak 43">
          <a:extLst>
            <a:ext uri="{FF2B5EF4-FFF2-40B4-BE49-F238E27FC236}">
              <a16:creationId xmlns:a16="http://schemas.microsoft.com/office/drawing/2014/main" id="{B1C7FCCB-59E6-4B6A-9297-5F9C65DBF92E}"/>
            </a:ext>
          </a:extLst>
        </xdr:cNvPr>
        <xdr:cNvSpPr txBox="1"/>
      </xdr:nvSpPr>
      <xdr:spPr>
        <a:xfrm>
          <a:off x="13630275" y="160945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90</xdr:row>
      <xdr:rowOff>0</xdr:rowOff>
    </xdr:from>
    <xdr:ext cx="191101" cy="264560"/>
    <xdr:sp macro="" textlink="">
      <xdr:nvSpPr>
        <xdr:cNvPr id="45" name="Tekstvak 44">
          <a:extLst>
            <a:ext uri="{FF2B5EF4-FFF2-40B4-BE49-F238E27FC236}">
              <a16:creationId xmlns:a16="http://schemas.microsoft.com/office/drawing/2014/main" id="{17DE1EB4-5F11-48CA-8AA9-8D63EC728957}"/>
            </a:ext>
          </a:extLst>
        </xdr:cNvPr>
        <xdr:cNvSpPr txBox="1"/>
      </xdr:nvSpPr>
      <xdr:spPr>
        <a:xfrm>
          <a:off x="13630275" y="160945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59</xdr:row>
      <xdr:rowOff>54428</xdr:rowOff>
    </xdr:from>
    <xdr:ext cx="191101" cy="264560"/>
    <xdr:sp macro="" textlink="">
      <xdr:nvSpPr>
        <xdr:cNvPr id="46" name="Tekstvak 45">
          <a:extLst>
            <a:ext uri="{FF2B5EF4-FFF2-40B4-BE49-F238E27FC236}">
              <a16:creationId xmlns:a16="http://schemas.microsoft.com/office/drawing/2014/main" id="{6861363B-EA76-4DEA-B724-E3024C6889C4}"/>
            </a:ext>
          </a:extLst>
        </xdr:cNvPr>
        <xdr:cNvSpPr txBox="1"/>
      </xdr:nvSpPr>
      <xdr:spPr>
        <a:xfrm>
          <a:off x="14192250" y="1676127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19</xdr:col>
      <xdr:colOff>0</xdr:colOff>
      <xdr:row>59</xdr:row>
      <xdr:rowOff>54428</xdr:rowOff>
    </xdr:from>
    <xdr:ext cx="191101" cy="264560"/>
    <xdr:sp macro="" textlink="">
      <xdr:nvSpPr>
        <xdr:cNvPr id="47" name="Tekstvak 46">
          <a:extLst>
            <a:ext uri="{FF2B5EF4-FFF2-40B4-BE49-F238E27FC236}">
              <a16:creationId xmlns:a16="http://schemas.microsoft.com/office/drawing/2014/main" id="{B5D46F71-6BFE-4948-84A0-AA4CCD5BD436}"/>
            </a:ext>
          </a:extLst>
        </xdr:cNvPr>
        <xdr:cNvSpPr txBox="1"/>
      </xdr:nvSpPr>
      <xdr:spPr>
        <a:xfrm>
          <a:off x="14192250" y="1676127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30</xdr:col>
      <xdr:colOff>0</xdr:colOff>
      <xdr:row>74</xdr:row>
      <xdr:rowOff>54428</xdr:rowOff>
    </xdr:from>
    <xdr:ext cx="191101" cy="264560"/>
    <xdr:sp macro="" textlink="">
      <xdr:nvSpPr>
        <xdr:cNvPr id="48" name="Tekstvak 47">
          <a:extLst>
            <a:ext uri="{FF2B5EF4-FFF2-40B4-BE49-F238E27FC236}">
              <a16:creationId xmlns:a16="http://schemas.microsoft.com/office/drawing/2014/main" id="{46CC2E3C-3585-4DDA-AE76-3270AC4B5148}"/>
            </a:ext>
          </a:extLst>
        </xdr:cNvPr>
        <xdr:cNvSpPr txBox="1"/>
      </xdr:nvSpPr>
      <xdr:spPr>
        <a:xfrm>
          <a:off x="20945475" y="154468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30</xdr:col>
      <xdr:colOff>0</xdr:colOff>
      <xdr:row>74</xdr:row>
      <xdr:rowOff>54428</xdr:rowOff>
    </xdr:from>
    <xdr:ext cx="191101" cy="264560"/>
    <xdr:sp macro="" textlink="">
      <xdr:nvSpPr>
        <xdr:cNvPr id="49" name="Tekstvak 48">
          <a:extLst>
            <a:ext uri="{FF2B5EF4-FFF2-40B4-BE49-F238E27FC236}">
              <a16:creationId xmlns:a16="http://schemas.microsoft.com/office/drawing/2014/main" id="{73E6F7BE-77FA-44B7-9367-5F3A858EDC5A}"/>
            </a:ext>
          </a:extLst>
        </xdr:cNvPr>
        <xdr:cNvSpPr txBox="1"/>
      </xdr:nvSpPr>
      <xdr:spPr>
        <a:xfrm>
          <a:off x="20945475" y="154468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30</xdr:col>
      <xdr:colOff>0</xdr:colOff>
      <xdr:row>74</xdr:row>
      <xdr:rowOff>54428</xdr:rowOff>
    </xdr:from>
    <xdr:ext cx="191101" cy="264560"/>
    <xdr:sp macro="" textlink="">
      <xdr:nvSpPr>
        <xdr:cNvPr id="50" name="Tekstvak 49">
          <a:extLst>
            <a:ext uri="{FF2B5EF4-FFF2-40B4-BE49-F238E27FC236}">
              <a16:creationId xmlns:a16="http://schemas.microsoft.com/office/drawing/2014/main" id="{A53061AF-B5C8-421E-AF50-9A7086F4DDA4}"/>
            </a:ext>
          </a:extLst>
        </xdr:cNvPr>
        <xdr:cNvSpPr txBox="1"/>
      </xdr:nvSpPr>
      <xdr:spPr>
        <a:xfrm>
          <a:off x="20945475" y="154468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oneCellAnchor>
    <xdr:from>
      <xdr:col>30</xdr:col>
      <xdr:colOff>0</xdr:colOff>
      <xdr:row>74</xdr:row>
      <xdr:rowOff>54428</xdr:rowOff>
    </xdr:from>
    <xdr:ext cx="191101" cy="264560"/>
    <xdr:sp macro="" textlink="">
      <xdr:nvSpPr>
        <xdr:cNvPr id="51" name="Tekstvak 50">
          <a:extLst>
            <a:ext uri="{FF2B5EF4-FFF2-40B4-BE49-F238E27FC236}">
              <a16:creationId xmlns:a16="http://schemas.microsoft.com/office/drawing/2014/main" id="{84A39DE3-0EC8-4FFF-A050-EC4641F7F3F8}"/>
            </a:ext>
          </a:extLst>
        </xdr:cNvPr>
        <xdr:cNvSpPr txBox="1"/>
      </xdr:nvSpPr>
      <xdr:spPr>
        <a:xfrm>
          <a:off x="20945475" y="15446828"/>
          <a:ext cx="1911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ED87E-045B-42F1-A111-5CEE5C672AD6}">
  <dimension ref="A1:AE95"/>
  <sheetViews>
    <sheetView tabSelected="1" topLeftCell="J64" zoomScaleNormal="100" workbookViewId="0">
      <selection activeCell="S88" sqref="S88"/>
    </sheetView>
  </sheetViews>
  <sheetFormatPr defaultRowHeight="12.75"/>
  <cols>
    <col min="1" max="1" width="11.42578125" style="4" bestFit="1" customWidth="1"/>
    <col min="2" max="2" width="30.42578125" style="4" bestFit="1" customWidth="1"/>
    <col min="3" max="3" width="6.85546875" style="4" bestFit="1" customWidth="1"/>
    <col min="4" max="4" width="11" style="4" bestFit="1" customWidth="1"/>
    <col min="5" max="5" width="9.28515625" style="4" bestFit="1" customWidth="1"/>
    <col min="6" max="6" width="15.42578125" style="4" bestFit="1" customWidth="1"/>
    <col min="7" max="7" width="71.140625" style="4" bestFit="1" customWidth="1"/>
    <col min="8" max="8" width="52.7109375" style="4" hidden="1" customWidth="1"/>
    <col min="9" max="9" width="21.140625" style="4" hidden="1" customWidth="1"/>
    <col min="10" max="10" width="8.42578125" style="4" bestFit="1" customWidth="1"/>
    <col min="11" max="11" width="17.28515625" style="4" hidden="1" customWidth="1"/>
    <col min="12" max="12" width="15.85546875" style="4" hidden="1" customWidth="1"/>
    <col min="13" max="13" width="16.5703125" style="4" hidden="1" customWidth="1"/>
    <col min="14" max="14" width="15.7109375" style="4" hidden="1" customWidth="1"/>
    <col min="15" max="15" width="16.5703125" style="4" hidden="1" customWidth="1"/>
    <col min="16" max="16" width="15.7109375" style="4" hidden="1" customWidth="1"/>
    <col min="17" max="17" width="16.5703125" style="4" bestFit="1" customWidth="1"/>
    <col min="18" max="18" width="15.7109375" style="4" customWidth="1"/>
    <col min="19" max="19" width="16.5703125" style="4" bestFit="1" customWidth="1"/>
    <col min="20" max="21" width="44.140625" style="4" bestFit="1" customWidth="1"/>
    <col min="22" max="22" width="62" style="4" customWidth="1"/>
    <col min="23" max="23" width="9.140625" style="4"/>
    <col min="24" max="24" width="27.5703125" style="4" bestFit="1" customWidth="1"/>
    <col min="25" max="25" width="17.5703125" style="4" bestFit="1" customWidth="1"/>
    <col min="26" max="26" width="17.5703125" style="4" customWidth="1"/>
    <col min="27" max="27" width="19.85546875" style="4" bestFit="1" customWidth="1"/>
    <col min="28" max="28" width="24.85546875" style="4" bestFit="1" customWidth="1"/>
    <col min="29" max="29" width="20.140625" style="4" bestFit="1" customWidth="1"/>
    <col min="30" max="30" width="25" style="4" bestFit="1" customWidth="1"/>
    <col min="31" max="16384" width="9.140625" style="4"/>
  </cols>
  <sheetData>
    <row r="1" spans="1:31" ht="25.5">
      <c r="A1" s="6" t="s">
        <v>246</v>
      </c>
      <c r="B1" s="7" t="s">
        <v>247</v>
      </c>
      <c r="C1" s="8" t="s">
        <v>248</v>
      </c>
      <c r="D1" s="9" t="s">
        <v>0</v>
      </c>
      <c r="E1" s="8" t="s">
        <v>1</v>
      </c>
      <c r="F1" s="9" t="s">
        <v>2</v>
      </c>
      <c r="G1" s="10" t="s">
        <v>3</v>
      </c>
      <c r="H1" s="11" t="s">
        <v>170</v>
      </c>
      <c r="I1" s="11" t="s">
        <v>171</v>
      </c>
      <c r="J1" s="10" t="s">
        <v>306</v>
      </c>
      <c r="K1" s="10" t="s">
        <v>163</v>
      </c>
      <c r="L1" s="10" t="s">
        <v>164</v>
      </c>
      <c r="M1" s="10" t="s">
        <v>163</v>
      </c>
      <c r="N1" s="10" t="s">
        <v>164</v>
      </c>
      <c r="O1" s="10" t="s">
        <v>163</v>
      </c>
      <c r="P1" s="10" t="s">
        <v>164</v>
      </c>
      <c r="Q1" s="10" t="s">
        <v>163</v>
      </c>
      <c r="R1" s="10" t="s">
        <v>164</v>
      </c>
      <c r="S1" s="41" t="s">
        <v>165</v>
      </c>
      <c r="T1" s="12" t="s">
        <v>162</v>
      </c>
      <c r="U1" s="13" t="s">
        <v>162</v>
      </c>
      <c r="V1" s="33"/>
      <c r="X1" s="5" t="s">
        <v>169</v>
      </c>
      <c r="Y1" s="42" t="s">
        <v>312</v>
      </c>
      <c r="Z1" s="43" t="s">
        <v>313</v>
      </c>
      <c r="AA1" s="5" t="s">
        <v>314</v>
      </c>
      <c r="AB1" s="5" t="s">
        <v>315</v>
      </c>
      <c r="AC1" s="5" t="s">
        <v>316</v>
      </c>
      <c r="AD1" s="5" t="s">
        <v>317</v>
      </c>
    </row>
    <row r="2" spans="1:31">
      <c r="B2" s="50"/>
      <c r="C2" s="51"/>
      <c r="D2" s="52"/>
      <c r="E2" s="51"/>
      <c r="F2" s="52"/>
      <c r="G2" s="53"/>
      <c r="H2" s="53"/>
      <c r="I2" s="53"/>
      <c r="J2" s="53" t="s">
        <v>307</v>
      </c>
      <c r="K2" s="53" t="s">
        <v>156</v>
      </c>
      <c r="L2" s="53" t="s">
        <v>156</v>
      </c>
      <c r="M2" s="53" t="s">
        <v>157</v>
      </c>
      <c r="N2" s="53" t="s">
        <v>157</v>
      </c>
      <c r="O2" s="53" t="s">
        <v>253</v>
      </c>
      <c r="P2" s="53" t="s">
        <v>253</v>
      </c>
      <c r="Q2" s="53" t="s">
        <v>295</v>
      </c>
      <c r="R2" s="53" t="s">
        <v>295</v>
      </c>
      <c r="S2" s="54" t="s">
        <v>295</v>
      </c>
      <c r="T2" s="53" t="s">
        <v>163</v>
      </c>
      <c r="U2" s="54" t="s">
        <v>164</v>
      </c>
      <c r="V2" s="55"/>
      <c r="X2" s="56" t="s">
        <v>318</v>
      </c>
      <c r="Y2" s="56" t="s">
        <v>318</v>
      </c>
      <c r="Z2" s="57"/>
      <c r="AA2" s="56" t="s">
        <v>318</v>
      </c>
      <c r="AB2" s="56" t="s">
        <v>318</v>
      </c>
      <c r="AC2" s="56" t="s">
        <v>318</v>
      </c>
      <c r="AD2" s="56" t="s">
        <v>318</v>
      </c>
    </row>
    <row r="3" spans="1:31" ht="13.5" thickBot="1">
      <c r="B3" s="58"/>
      <c r="C3" s="59"/>
      <c r="D3" s="60"/>
      <c r="E3" s="59"/>
      <c r="F3" s="60"/>
      <c r="G3" s="61"/>
      <c r="H3" s="61"/>
      <c r="I3" s="61"/>
      <c r="J3" s="61"/>
      <c r="K3" s="61" t="s">
        <v>158</v>
      </c>
      <c r="L3" s="61" t="s">
        <v>159</v>
      </c>
      <c r="M3" s="61" t="s">
        <v>160</v>
      </c>
      <c r="N3" s="61" t="s">
        <v>161</v>
      </c>
      <c r="O3" s="61" t="s">
        <v>254</v>
      </c>
      <c r="P3" s="61" t="s">
        <v>255</v>
      </c>
      <c r="Q3" s="61" t="s">
        <v>296</v>
      </c>
      <c r="R3" s="61" t="s">
        <v>297</v>
      </c>
      <c r="S3" s="62"/>
      <c r="T3" s="63"/>
      <c r="U3" s="64"/>
      <c r="V3" s="65"/>
    </row>
    <row r="4" spans="1:31">
      <c r="A4" s="22" t="s">
        <v>204</v>
      </c>
      <c r="B4" s="22" t="s">
        <v>40</v>
      </c>
      <c r="C4" s="26">
        <v>55</v>
      </c>
      <c r="D4" s="27" t="s">
        <v>280</v>
      </c>
      <c r="E4" s="22" t="s">
        <v>41</v>
      </c>
      <c r="F4" s="22" t="s">
        <v>49</v>
      </c>
      <c r="G4" s="22" t="s">
        <v>50</v>
      </c>
      <c r="H4" s="14" t="s">
        <v>181</v>
      </c>
      <c r="I4" s="14" t="s">
        <v>173</v>
      </c>
      <c r="J4" s="14">
        <v>46</v>
      </c>
      <c r="K4" s="15">
        <v>471000</v>
      </c>
      <c r="L4" s="20"/>
      <c r="M4" s="16">
        <f t="shared" ref="M4:M14" si="0">ROUND(K4/151.5*159.8,-2)</f>
        <v>496800</v>
      </c>
      <c r="N4" s="16">
        <f t="shared" ref="N4:N14" si="1">ROUND(L4/124.6*131.5,-2)</f>
        <v>0</v>
      </c>
      <c r="O4" s="40">
        <v>1250000</v>
      </c>
      <c r="P4" s="16">
        <f t="shared" ref="P4:P20" si="2">ROUND(N4/131.5*147.3,-2)</f>
        <v>0</v>
      </c>
      <c r="Q4" s="16">
        <f t="shared" ref="Q4:Q32" si="3">ROUND(O4/124*128.4,-2)</f>
        <v>1294400</v>
      </c>
      <c r="R4" s="16">
        <f t="shared" ref="R4:R32" si="4">ROUND(P4/122.3*124.4,-2)</f>
        <v>0</v>
      </c>
      <c r="S4" s="16">
        <f>Q4+R4</f>
        <v>1294400</v>
      </c>
      <c r="T4" s="38" t="s">
        <v>271</v>
      </c>
      <c r="U4" s="39"/>
      <c r="V4" s="34"/>
      <c r="X4" s="17" t="s">
        <v>166</v>
      </c>
      <c r="Y4" s="17" t="s">
        <v>166</v>
      </c>
      <c r="Z4" s="17" t="s">
        <v>167</v>
      </c>
      <c r="AA4" s="2" t="s">
        <v>166</v>
      </c>
      <c r="AB4" s="25" t="s">
        <v>167</v>
      </c>
      <c r="AC4" s="25" t="s">
        <v>166</v>
      </c>
      <c r="AD4" s="25"/>
      <c r="AE4" s="66"/>
    </row>
    <row r="5" spans="1:31">
      <c r="A5" s="22"/>
      <c r="B5" s="22" t="s">
        <v>298</v>
      </c>
      <c r="C5" s="26"/>
      <c r="D5" s="27"/>
      <c r="E5" s="22" t="s">
        <v>41</v>
      </c>
      <c r="F5" s="22" t="s">
        <v>49</v>
      </c>
      <c r="G5" s="22" t="s">
        <v>46</v>
      </c>
      <c r="H5" s="14" t="s">
        <v>182</v>
      </c>
      <c r="I5" s="14"/>
      <c r="J5" s="14">
        <v>60</v>
      </c>
      <c r="K5" s="15">
        <v>40000</v>
      </c>
      <c r="L5" s="1"/>
      <c r="M5" s="16">
        <f t="shared" si="0"/>
        <v>42200</v>
      </c>
      <c r="N5" s="16">
        <f t="shared" si="1"/>
        <v>0</v>
      </c>
      <c r="O5" s="40">
        <v>45000</v>
      </c>
      <c r="P5" s="16">
        <f t="shared" si="2"/>
        <v>0</v>
      </c>
      <c r="Q5" s="16">
        <f t="shared" si="3"/>
        <v>46600</v>
      </c>
      <c r="R5" s="16">
        <f t="shared" si="4"/>
        <v>0</v>
      </c>
      <c r="S5" s="16">
        <f t="shared" ref="S5:S61" si="5">Q5+R5</f>
        <v>46600</v>
      </c>
      <c r="T5" s="38" t="s">
        <v>271</v>
      </c>
      <c r="U5" s="39"/>
      <c r="V5" s="34"/>
      <c r="W5" s="47"/>
      <c r="X5" s="17" t="s">
        <v>166</v>
      </c>
      <c r="Y5" s="17" t="s">
        <v>166</v>
      </c>
      <c r="Z5" s="4" t="s">
        <v>166</v>
      </c>
      <c r="AA5" s="2" t="s">
        <v>166</v>
      </c>
      <c r="AB5" s="2" t="s">
        <v>166</v>
      </c>
      <c r="AC5" s="25" t="s">
        <v>166</v>
      </c>
      <c r="AD5" s="2"/>
      <c r="AE5" s="18"/>
    </row>
    <row r="6" spans="1:31">
      <c r="A6" s="22"/>
      <c r="B6" s="22" t="s">
        <v>109</v>
      </c>
      <c r="C6" s="26"/>
      <c r="D6" s="27"/>
      <c r="E6" s="22" t="s">
        <v>41</v>
      </c>
      <c r="F6" s="22" t="s">
        <v>49</v>
      </c>
      <c r="G6" s="22" t="s">
        <v>110</v>
      </c>
      <c r="H6" s="14"/>
      <c r="I6" s="14"/>
      <c r="J6" s="14">
        <v>70</v>
      </c>
      <c r="K6" s="15">
        <v>67000</v>
      </c>
      <c r="L6" s="20"/>
      <c r="M6" s="16">
        <f t="shared" si="0"/>
        <v>70700</v>
      </c>
      <c r="N6" s="16">
        <f t="shared" si="1"/>
        <v>0</v>
      </c>
      <c r="O6" s="40">
        <v>80000</v>
      </c>
      <c r="P6" s="16">
        <f t="shared" si="2"/>
        <v>0</v>
      </c>
      <c r="Q6" s="16">
        <f t="shared" si="3"/>
        <v>82800</v>
      </c>
      <c r="R6" s="16">
        <f t="shared" si="4"/>
        <v>0</v>
      </c>
      <c r="S6" s="16">
        <f t="shared" si="5"/>
        <v>82800</v>
      </c>
      <c r="T6" s="38" t="s">
        <v>271</v>
      </c>
      <c r="U6" s="39"/>
      <c r="V6" s="34"/>
      <c r="W6" s="47"/>
      <c r="X6" s="17" t="s">
        <v>166</v>
      </c>
      <c r="Y6" s="17" t="s">
        <v>166</v>
      </c>
      <c r="Z6" s="17" t="s">
        <v>167</v>
      </c>
      <c r="AA6" s="2" t="s">
        <v>166</v>
      </c>
      <c r="AB6" s="2" t="s">
        <v>166</v>
      </c>
      <c r="AC6" s="25" t="s">
        <v>166</v>
      </c>
      <c r="AD6" s="2"/>
      <c r="AE6" s="18"/>
    </row>
    <row r="7" spans="1:31">
      <c r="A7" s="22" t="s">
        <v>188</v>
      </c>
      <c r="B7" s="22" t="s">
        <v>4</v>
      </c>
      <c r="C7" s="26">
        <v>5</v>
      </c>
      <c r="D7" s="27"/>
      <c r="E7" s="22" t="s">
        <v>5</v>
      </c>
      <c r="F7" s="22" t="s">
        <v>6</v>
      </c>
      <c r="G7" s="22" t="s">
        <v>7</v>
      </c>
      <c r="H7" s="14" t="s">
        <v>172</v>
      </c>
      <c r="I7" s="14" t="s">
        <v>173</v>
      </c>
      <c r="J7" s="14">
        <v>47</v>
      </c>
      <c r="K7" s="15">
        <v>264000</v>
      </c>
      <c r="L7" s="20"/>
      <c r="M7" s="16">
        <f t="shared" si="0"/>
        <v>278500</v>
      </c>
      <c r="N7" s="16">
        <f t="shared" si="1"/>
        <v>0</v>
      </c>
      <c r="O7" s="40">
        <v>350000</v>
      </c>
      <c r="P7" s="16">
        <f t="shared" si="2"/>
        <v>0</v>
      </c>
      <c r="Q7" s="16">
        <f t="shared" si="3"/>
        <v>362400</v>
      </c>
      <c r="R7" s="16">
        <f t="shared" si="4"/>
        <v>0</v>
      </c>
      <c r="S7" s="16">
        <f t="shared" si="5"/>
        <v>362400</v>
      </c>
      <c r="T7" s="38" t="s">
        <v>271</v>
      </c>
      <c r="U7" s="39"/>
      <c r="V7" s="34"/>
      <c r="X7" s="17" t="s">
        <v>166</v>
      </c>
      <c r="Y7" s="17" t="s">
        <v>166</v>
      </c>
      <c r="Z7" s="17" t="s">
        <v>167</v>
      </c>
      <c r="AA7" s="17" t="s">
        <v>166</v>
      </c>
      <c r="AB7" s="2" t="s">
        <v>166</v>
      </c>
      <c r="AC7" s="25" t="s">
        <v>166</v>
      </c>
      <c r="AD7" s="17"/>
      <c r="AE7" s="18"/>
    </row>
    <row r="8" spans="1:31" ht="38.25">
      <c r="A8" s="22" t="s">
        <v>189</v>
      </c>
      <c r="B8" s="22" t="s">
        <v>8</v>
      </c>
      <c r="C8" s="26">
        <v>85</v>
      </c>
      <c r="D8" s="27" t="s">
        <v>281</v>
      </c>
      <c r="E8" s="22" t="s">
        <v>9</v>
      </c>
      <c r="F8" s="22" t="s">
        <v>6</v>
      </c>
      <c r="G8" s="28" t="s">
        <v>282</v>
      </c>
      <c r="H8" s="14" t="s">
        <v>174</v>
      </c>
      <c r="I8" s="14" t="s">
        <v>175</v>
      </c>
      <c r="J8" s="14">
        <v>57</v>
      </c>
      <c r="K8" s="15">
        <v>2125552</v>
      </c>
      <c r="L8" s="1"/>
      <c r="M8" s="16">
        <f t="shared" si="0"/>
        <v>2242000</v>
      </c>
      <c r="N8" s="16">
        <f t="shared" si="1"/>
        <v>0</v>
      </c>
      <c r="O8" s="40">
        <v>3300000</v>
      </c>
      <c r="P8" s="16">
        <f t="shared" si="2"/>
        <v>0</v>
      </c>
      <c r="Q8" s="16">
        <f t="shared" si="3"/>
        <v>3417100</v>
      </c>
      <c r="R8" s="16">
        <f t="shared" si="4"/>
        <v>0</v>
      </c>
      <c r="S8" s="16">
        <f t="shared" si="5"/>
        <v>3417100</v>
      </c>
      <c r="T8" s="38" t="s">
        <v>271</v>
      </c>
      <c r="U8" s="39"/>
      <c r="V8" s="34"/>
      <c r="X8" s="17" t="s">
        <v>166</v>
      </c>
      <c r="Y8" s="17" t="s">
        <v>166</v>
      </c>
      <c r="Z8" s="17" t="s">
        <v>167</v>
      </c>
      <c r="AA8" s="2" t="s">
        <v>166</v>
      </c>
      <c r="AB8" s="2" t="s">
        <v>166</v>
      </c>
      <c r="AC8" s="25" t="s">
        <v>166</v>
      </c>
      <c r="AD8" s="2"/>
      <c r="AE8" s="18"/>
    </row>
    <row r="9" spans="1:31">
      <c r="A9" s="22" t="s">
        <v>191</v>
      </c>
      <c r="B9" s="22" t="s">
        <v>11</v>
      </c>
      <c r="C9" s="26">
        <v>23</v>
      </c>
      <c r="D9" s="27"/>
      <c r="E9" s="22" t="s">
        <v>12</v>
      </c>
      <c r="F9" s="22" t="s">
        <v>6</v>
      </c>
      <c r="G9" s="22" t="s">
        <v>14</v>
      </c>
      <c r="H9" s="14" t="s">
        <v>174</v>
      </c>
      <c r="I9" s="14" t="s">
        <v>173</v>
      </c>
      <c r="J9" s="14">
        <v>1</v>
      </c>
      <c r="K9" s="15">
        <v>1355000</v>
      </c>
      <c r="L9" s="20"/>
      <c r="M9" s="16">
        <f t="shared" si="0"/>
        <v>1429200</v>
      </c>
      <c r="N9" s="16">
        <f t="shared" si="1"/>
        <v>0</v>
      </c>
      <c r="O9" s="40">
        <v>1500000</v>
      </c>
      <c r="P9" s="16">
        <f t="shared" si="2"/>
        <v>0</v>
      </c>
      <c r="Q9" s="16">
        <f t="shared" si="3"/>
        <v>1553200</v>
      </c>
      <c r="R9" s="16">
        <f t="shared" si="4"/>
        <v>0</v>
      </c>
      <c r="S9" s="16">
        <f t="shared" si="5"/>
        <v>1553200</v>
      </c>
      <c r="T9" s="38" t="s">
        <v>271</v>
      </c>
      <c r="U9" s="39"/>
      <c r="V9" s="34"/>
      <c r="X9" s="17" t="s">
        <v>166</v>
      </c>
      <c r="Y9" s="17" t="s">
        <v>166</v>
      </c>
      <c r="Z9" s="17" t="s">
        <v>167</v>
      </c>
      <c r="AA9" s="2" t="s">
        <v>166</v>
      </c>
      <c r="AB9" s="2" t="s">
        <v>166</v>
      </c>
      <c r="AC9" s="25" t="s">
        <v>166</v>
      </c>
      <c r="AD9" s="2"/>
      <c r="AE9" s="18"/>
    </row>
    <row r="10" spans="1:31">
      <c r="A10" s="22" t="s">
        <v>190</v>
      </c>
      <c r="B10" s="22" t="s">
        <v>11</v>
      </c>
      <c r="C10" s="26">
        <v>25</v>
      </c>
      <c r="D10" s="27"/>
      <c r="E10" s="22" t="s">
        <v>12</v>
      </c>
      <c r="F10" s="22" t="s">
        <v>6</v>
      </c>
      <c r="G10" s="22" t="s">
        <v>13</v>
      </c>
      <c r="H10" s="14" t="s">
        <v>174</v>
      </c>
      <c r="I10" s="14" t="s">
        <v>173</v>
      </c>
      <c r="J10" s="14">
        <v>2</v>
      </c>
      <c r="K10" s="15">
        <v>230000</v>
      </c>
      <c r="L10" s="20"/>
      <c r="M10" s="16">
        <f t="shared" si="0"/>
        <v>242600</v>
      </c>
      <c r="N10" s="16">
        <f t="shared" si="1"/>
        <v>0</v>
      </c>
      <c r="O10" s="40">
        <v>200000</v>
      </c>
      <c r="P10" s="16">
        <f t="shared" si="2"/>
        <v>0</v>
      </c>
      <c r="Q10" s="16">
        <f t="shared" si="3"/>
        <v>207100</v>
      </c>
      <c r="R10" s="16">
        <f t="shared" si="4"/>
        <v>0</v>
      </c>
      <c r="S10" s="16">
        <f t="shared" si="5"/>
        <v>207100</v>
      </c>
      <c r="T10" s="38" t="s">
        <v>271</v>
      </c>
      <c r="U10" s="39"/>
      <c r="V10" s="34"/>
      <c r="X10" s="17" t="s">
        <v>166</v>
      </c>
      <c r="Y10" s="17" t="s">
        <v>166</v>
      </c>
      <c r="Z10" s="17" t="s">
        <v>167</v>
      </c>
      <c r="AA10" s="2" t="s">
        <v>166</v>
      </c>
      <c r="AB10" s="2" t="s">
        <v>166</v>
      </c>
      <c r="AC10" s="25" t="s">
        <v>166</v>
      </c>
      <c r="AD10" s="2"/>
      <c r="AE10" s="18"/>
    </row>
    <row r="11" spans="1:31">
      <c r="A11" s="22" t="s">
        <v>192</v>
      </c>
      <c r="B11" s="22" t="s">
        <v>15</v>
      </c>
      <c r="C11" s="26">
        <v>6</v>
      </c>
      <c r="D11" s="27" t="s">
        <v>10</v>
      </c>
      <c r="E11" s="22" t="s">
        <v>16</v>
      </c>
      <c r="F11" s="22" t="s">
        <v>6</v>
      </c>
      <c r="G11" s="22" t="s">
        <v>17</v>
      </c>
      <c r="H11" s="14" t="s">
        <v>174</v>
      </c>
      <c r="I11" s="14" t="s">
        <v>173</v>
      </c>
      <c r="J11" s="14">
        <v>3</v>
      </c>
      <c r="K11" s="15">
        <v>154000</v>
      </c>
      <c r="L11" s="20"/>
      <c r="M11" s="16">
        <f t="shared" si="0"/>
        <v>162400</v>
      </c>
      <c r="N11" s="16">
        <f t="shared" si="1"/>
        <v>0</v>
      </c>
      <c r="O11" s="40">
        <v>250000</v>
      </c>
      <c r="P11" s="16">
        <f t="shared" si="2"/>
        <v>0</v>
      </c>
      <c r="Q11" s="16">
        <f t="shared" si="3"/>
        <v>258900</v>
      </c>
      <c r="R11" s="16">
        <f t="shared" si="4"/>
        <v>0</v>
      </c>
      <c r="S11" s="16">
        <f t="shared" si="5"/>
        <v>258900</v>
      </c>
      <c r="T11" s="38" t="s">
        <v>271</v>
      </c>
      <c r="U11" s="39"/>
      <c r="V11" s="34"/>
      <c r="X11" s="17" t="s">
        <v>166</v>
      </c>
      <c r="Y11" s="17" t="s">
        <v>166</v>
      </c>
      <c r="Z11" s="17" t="s">
        <v>166</v>
      </c>
      <c r="AA11" s="2" t="s">
        <v>166</v>
      </c>
      <c r="AB11" s="2" t="s">
        <v>166</v>
      </c>
      <c r="AC11" s="25" t="s">
        <v>166</v>
      </c>
      <c r="AD11" s="2"/>
      <c r="AE11" s="18"/>
    </row>
    <row r="12" spans="1:31">
      <c r="A12" s="22"/>
      <c r="B12" s="22" t="s">
        <v>15</v>
      </c>
      <c r="C12" s="26" t="s">
        <v>18</v>
      </c>
      <c r="D12" s="27"/>
      <c r="E12" s="22" t="s">
        <v>16</v>
      </c>
      <c r="F12" s="22" t="s">
        <v>6</v>
      </c>
      <c r="G12" s="22" t="s">
        <v>19</v>
      </c>
      <c r="H12" s="14"/>
      <c r="I12" s="14"/>
      <c r="J12" s="14">
        <v>75</v>
      </c>
      <c r="K12" s="15">
        <v>15000</v>
      </c>
      <c r="L12" s="20"/>
      <c r="M12" s="16">
        <f t="shared" si="0"/>
        <v>15800</v>
      </c>
      <c r="N12" s="16">
        <f t="shared" si="1"/>
        <v>0</v>
      </c>
      <c r="O12" s="40">
        <v>30000</v>
      </c>
      <c r="P12" s="16">
        <f t="shared" si="2"/>
        <v>0</v>
      </c>
      <c r="Q12" s="16">
        <f t="shared" si="3"/>
        <v>31100</v>
      </c>
      <c r="R12" s="16">
        <f t="shared" si="4"/>
        <v>0</v>
      </c>
      <c r="S12" s="16">
        <f t="shared" si="5"/>
        <v>31100</v>
      </c>
      <c r="T12" s="38" t="s">
        <v>271</v>
      </c>
      <c r="U12" s="39"/>
      <c r="V12" s="34"/>
      <c r="X12" s="17" t="s">
        <v>166</v>
      </c>
      <c r="Y12" s="17" t="s">
        <v>166</v>
      </c>
      <c r="Z12" s="17" t="s">
        <v>166</v>
      </c>
      <c r="AA12" s="2" t="s">
        <v>166</v>
      </c>
      <c r="AB12" s="2" t="s">
        <v>166</v>
      </c>
      <c r="AC12" s="25" t="s">
        <v>166</v>
      </c>
      <c r="AD12" s="2"/>
      <c r="AE12" s="18"/>
    </row>
    <row r="13" spans="1:31" ht="38.25">
      <c r="A13" s="22" t="s">
        <v>193</v>
      </c>
      <c r="B13" s="22" t="s">
        <v>273</v>
      </c>
      <c r="C13" s="26">
        <v>2</v>
      </c>
      <c r="D13" s="27" t="s">
        <v>272</v>
      </c>
      <c r="E13" s="22" t="s">
        <v>20</v>
      </c>
      <c r="F13" s="22" t="s">
        <v>6</v>
      </c>
      <c r="G13" s="22" t="s">
        <v>21</v>
      </c>
      <c r="H13" s="14" t="s">
        <v>174</v>
      </c>
      <c r="I13" s="14" t="s">
        <v>173</v>
      </c>
      <c r="J13" s="14">
        <v>4</v>
      </c>
      <c r="K13" s="15">
        <v>6899000</v>
      </c>
      <c r="L13" s="20"/>
      <c r="M13" s="16">
        <f t="shared" si="0"/>
        <v>7277000</v>
      </c>
      <c r="N13" s="16">
        <f t="shared" si="1"/>
        <v>0</v>
      </c>
      <c r="O13" s="40">
        <v>8250000</v>
      </c>
      <c r="P13" s="16">
        <f t="shared" si="2"/>
        <v>0</v>
      </c>
      <c r="Q13" s="16">
        <f t="shared" si="3"/>
        <v>8542700</v>
      </c>
      <c r="R13" s="16">
        <f t="shared" si="4"/>
        <v>0</v>
      </c>
      <c r="S13" s="16">
        <f t="shared" si="5"/>
        <v>8542700</v>
      </c>
      <c r="T13" s="38" t="s">
        <v>271</v>
      </c>
      <c r="U13" s="39"/>
      <c r="V13" s="34"/>
      <c r="X13" s="48" t="s">
        <v>319</v>
      </c>
      <c r="Y13" s="48" t="s">
        <v>320</v>
      </c>
      <c r="Z13" s="17" t="s">
        <v>167</v>
      </c>
      <c r="AA13" s="2" t="s">
        <v>166</v>
      </c>
      <c r="AB13" s="44" t="s">
        <v>321</v>
      </c>
      <c r="AC13" s="44" t="s">
        <v>322</v>
      </c>
      <c r="AD13" s="44" t="s">
        <v>320</v>
      </c>
      <c r="AE13" s="18"/>
    </row>
    <row r="14" spans="1:31">
      <c r="A14" s="22" t="s">
        <v>194</v>
      </c>
      <c r="B14" s="22" t="s">
        <v>22</v>
      </c>
      <c r="C14" s="26">
        <v>50</v>
      </c>
      <c r="D14" s="27"/>
      <c r="E14" s="22" t="s">
        <v>23</v>
      </c>
      <c r="F14" s="22" t="s">
        <v>6</v>
      </c>
      <c r="G14" s="22" t="s">
        <v>24</v>
      </c>
      <c r="H14" s="14" t="s">
        <v>174</v>
      </c>
      <c r="I14" s="14" t="s">
        <v>173</v>
      </c>
      <c r="J14" s="67" t="s">
        <v>308</v>
      </c>
      <c r="K14" s="15">
        <v>16000</v>
      </c>
      <c r="L14" s="20"/>
      <c r="M14" s="16">
        <f t="shared" si="0"/>
        <v>16900</v>
      </c>
      <c r="N14" s="16">
        <f t="shared" si="1"/>
        <v>0</v>
      </c>
      <c r="O14" s="68">
        <v>35000</v>
      </c>
      <c r="P14" s="16">
        <f t="shared" si="2"/>
        <v>0</v>
      </c>
      <c r="Q14" s="16">
        <f t="shared" si="3"/>
        <v>36200</v>
      </c>
      <c r="R14" s="16">
        <f t="shared" si="4"/>
        <v>0</v>
      </c>
      <c r="S14" s="16">
        <f t="shared" si="5"/>
        <v>36200</v>
      </c>
      <c r="T14" s="38" t="s">
        <v>271</v>
      </c>
      <c r="U14" s="39"/>
      <c r="V14" s="34"/>
      <c r="X14" s="17" t="s">
        <v>166</v>
      </c>
      <c r="Y14" s="17" t="s">
        <v>166</v>
      </c>
      <c r="Z14" s="17" t="s">
        <v>166</v>
      </c>
      <c r="AA14" s="2" t="s">
        <v>166</v>
      </c>
      <c r="AB14" s="2" t="s">
        <v>167</v>
      </c>
      <c r="AC14" s="2" t="s">
        <v>166</v>
      </c>
      <c r="AD14" s="2"/>
      <c r="AE14" s="18"/>
    </row>
    <row r="15" spans="1:31">
      <c r="A15" s="29"/>
      <c r="B15" s="29" t="s">
        <v>249</v>
      </c>
      <c r="C15" s="29">
        <v>14</v>
      </c>
      <c r="D15" s="29"/>
      <c r="E15" s="29" t="s">
        <v>251</v>
      </c>
      <c r="F15" s="29" t="s">
        <v>6</v>
      </c>
      <c r="G15" s="29" t="s">
        <v>252</v>
      </c>
      <c r="H15" s="29"/>
      <c r="I15" s="29"/>
      <c r="J15" s="29"/>
      <c r="K15" s="29"/>
      <c r="L15" s="29"/>
      <c r="M15" s="69">
        <v>150000</v>
      </c>
      <c r="N15" s="69">
        <v>200000</v>
      </c>
      <c r="O15" s="69">
        <v>0</v>
      </c>
      <c r="P15" s="69">
        <v>350000</v>
      </c>
      <c r="Q15" s="16">
        <f t="shared" si="3"/>
        <v>0</v>
      </c>
      <c r="R15" s="16">
        <f t="shared" si="4"/>
        <v>356000</v>
      </c>
      <c r="S15" s="16">
        <f t="shared" si="5"/>
        <v>356000</v>
      </c>
      <c r="T15" s="29" t="s">
        <v>250</v>
      </c>
      <c r="U15" s="29" t="s">
        <v>274</v>
      </c>
      <c r="V15" s="70" t="s">
        <v>302</v>
      </c>
      <c r="W15" s="71"/>
      <c r="X15" s="29"/>
      <c r="Y15" s="17" t="s">
        <v>166</v>
      </c>
      <c r="Z15" s="72" t="s">
        <v>167</v>
      </c>
      <c r="AA15" s="29"/>
      <c r="AB15" s="29" t="s">
        <v>167</v>
      </c>
      <c r="AC15" s="29" t="s">
        <v>167</v>
      </c>
      <c r="AD15" s="29"/>
      <c r="AE15" s="29"/>
    </row>
    <row r="16" spans="1:31" ht="38.25">
      <c r="A16" s="22" t="s">
        <v>195</v>
      </c>
      <c r="B16" s="22" t="s">
        <v>25</v>
      </c>
      <c r="C16" s="26">
        <v>10</v>
      </c>
      <c r="D16" s="27" t="s">
        <v>275</v>
      </c>
      <c r="E16" s="22" t="s">
        <v>26</v>
      </c>
      <c r="F16" s="22" t="s">
        <v>6</v>
      </c>
      <c r="G16" s="22" t="s">
        <v>27</v>
      </c>
      <c r="H16" s="14" t="s">
        <v>176</v>
      </c>
      <c r="I16" s="14" t="s">
        <v>173</v>
      </c>
      <c r="J16" s="14">
        <v>6</v>
      </c>
      <c r="K16" s="15">
        <v>18645000</v>
      </c>
      <c r="L16" s="23">
        <v>2077000</v>
      </c>
      <c r="M16" s="16">
        <f t="shared" ref="M16:M32" si="6">ROUND(K16/151.5*159.8,-2)</f>
        <v>19666500</v>
      </c>
      <c r="N16" s="16">
        <f t="shared" ref="N16:N32" si="7">ROUND(L16/124.6*131.5,-2)</f>
        <v>2192000</v>
      </c>
      <c r="O16" s="40">
        <v>24500000</v>
      </c>
      <c r="P16" s="16">
        <v>0</v>
      </c>
      <c r="Q16" s="16">
        <f t="shared" si="3"/>
        <v>25369400</v>
      </c>
      <c r="R16" s="16">
        <f t="shared" si="4"/>
        <v>0</v>
      </c>
      <c r="S16" s="16">
        <f t="shared" si="5"/>
        <v>25369400</v>
      </c>
      <c r="T16" s="38" t="s">
        <v>271</v>
      </c>
      <c r="U16" s="29"/>
      <c r="V16" s="71"/>
      <c r="X16" s="17" t="s">
        <v>166</v>
      </c>
      <c r="Y16" s="17" t="s">
        <v>166</v>
      </c>
      <c r="Z16" s="17" t="s">
        <v>167</v>
      </c>
      <c r="AA16" s="2" t="s">
        <v>166</v>
      </c>
      <c r="AB16" s="44" t="s">
        <v>323</v>
      </c>
      <c r="AC16" s="44" t="s">
        <v>324</v>
      </c>
      <c r="AD16" s="44" t="s">
        <v>320</v>
      </c>
      <c r="AE16" s="18"/>
    </row>
    <row r="17" spans="1:31" ht="38.25">
      <c r="A17" s="22" t="s">
        <v>196</v>
      </c>
      <c r="B17" s="22" t="s">
        <v>25</v>
      </c>
      <c r="C17" s="26">
        <v>15</v>
      </c>
      <c r="D17" s="27"/>
      <c r="E17" s="22" t="s">
        <v>26</v>
      </c>
      <c r="F17" s="22" t="s">
        <v>6</v>
      </c>
      <c r="G17" s="22" t="s">
        <v>28</v>
      </c>
      <c r="H17" s="14" t="s">
        <v>177</v>
      </c>
      <c r="I17" s="14" t="s">
        <v>173</v>
      </c>
      <c r="J17" s="14">
        <v>7</v>
      </c>
      <c r="K17" s="15">
        <v>15790000</v>
      </c>
      <c r="L17" s="23"/>
      <c r="M17" s="16">
        <f t="shared" si="6"/>
        <v>16655100</v>
      </c>
      <c r="N17" s="16">
        <f t="shared" si="7"/>
        <v>0</v>
      </c>
      <c r="O17" s="40">
        <v>19000000</v>
      </c>
      <c r="P17" s="16">
        <f t="shared" si="2"/>
        <v>0</v>
      </c>
      <c r="Q17" s="16">
        <f t="shared" si="3"/>
        <v>19674200</v>
      </c>
      <c r="R17" s="16">
        <f t="shared" si="4"/>
        <v>0</v>
      </c>
      <c r="S17" s="16">
        <f t="shared" si="5"/>
        <v>19674200</v>
      </c>
      <c r="T17" s="38" t="s">
        <v>271</v>
      </c>
      <c r="U17" s="39"/>
      <c r="V17" s="34"/>
      <c r="X17" s="17" t="s">
        <v>166</v>
      </c>
      <c r="Y17" s="17" t="s">
        <v>166</v>
      </c>
      <c r="Z17" s="17" t="s">
        <v>167</v>
      </c>
      <c r="AA17" s="2" t="s">
        <v>166</v>
      </c>
      <c r="AB17" s="44" t="s">
        <v>323</v>
      </c>
      <c r="AC17" s="44" t="s">
        <v>325</v>
      </c>
      <c r="AD17" s="44" t="s">
        <v>320</v>
      </c>
      <c r="AE17" s="18"/>
    </row>
    <row r="18" spans="1:31">
      <c r="A18" s="22" t="s">
        <v>197</v>
      </c>
      <c r="B18" s="22" t="s">
        <v>29</v>
      </c>
      <c r="C18" s="26">
        <v>5</v>
      </c>
      <c r="D18" s="27"/>
      <c r="E18" s="22" t="s">
        <v>30</v>
      </c>
      <c r="F18" s="22" t="s">
        <v>6</v>
      </c>
      <c r="G18" s="22" t="s">
        <v>31</v>
      </c>
      <c r="H18" s="3" t="s">
        <v>178</v>
      </c>
      <c r="I18" s="14" t="s">
        <v>173</v>
      </c>
      <c r="J18" s="14">
        <v>8</v>
      </c>
      <c r="K18" s="15">
        <v>27000</v>
      </c>
      <c r="L18" s="20"/>
      <c r="M18" s="16">
        <f t="shared" si="6"/>
        <v>28500</v>
      </c>
      <c r="N18" s="16">
        <f t="shared" si="7"/>
        <v>0</v>
      </c>
      <c r="O18" s="40">
        <v>35000</v>
      </c>
      <c r="P18" s="16">
        <f t="shared" si="2"/>
        <v>0</v>
      </c>
      <c r="Q18" s="16">
        <f t="shared" si="3"/>
        <v>36200</v>
      </c>
      <c r="R18" s="16">
        <f t="shared" si="4"/>
        <v>0</v>
      </c>
      <c r="S18" s="16">
        <f t="shared" si="5"/>
        <v>36200</v>
      </c>
      <c r="T18" s="38" t="s">
        <v>271</v>
      </c>
      <c r="U18" s="39"/>
      <c r="V18" s="34"/>
      <c r="X18" s="17" t="s">
        <v>166</v>
      </c>
      <c r="Y18" s="17" t="s">
        <v>166</v>
      </c>
      <c r="Z18" s="17" t="s">
        <v>166</v>
      </c>
      <c r="AA18" s="2" t="s">
        <v>166</v>
      </c>
      <c r="AB18" s="2" t="s">
        <v>166</v>
      </c>
      <c r="AC18" s="2" t="s">
        <v>166</v>
      </c>
      <c r="AD18" s="2"/>
      <c r="AE18" s="18"/>
    </row>
    <row r="19" spans="1:31">
      <c r="A19" s="22" t="s">
        <v>198</v>
      </c>
      <c r="B19" s="22" t="s">
        <v>32</v>
      </c>
      <c r="C19" s="26">
        <v>17</v>
      </c>
      <c r="D19" s="27"/>
      <c r="E19" s="22" t="s">
        <v>33</v>
      </c>
      <c r="F19" s="22" t="s">
        <v>6</v>
      </c>
      <c r="G19" s="22" t="s">
        <v>34</v>
      </c>
      <c r="H19" s="14" t="s">
        <v>177</v>
      </c>
      <c r="I19" s="14" t="s">
        <v>173</v>
      </c>
      <c r="J19" s="14">
        <v>9</v>
      </c>
      <c r="K19" s="15">
        <v>567000</v>
      </c>
      <c r="L19" s="20"/>
      <c r="M19" s="16">
        <f t="shared" si="6"/>
        <v>598100</v>
      </c>
      <c r="N19" s="16">
        <f t="shared" si="7"/>
        <v>0</v>
      </c>
      <c r="O19" s="40">
        <v>750000</v>
      </c>
      <c r="P19" s="16">
        <f t="shared" si="2"/>
        <v>0</v>
      </c>
      <c r="Q19" s="16">
        <f t="shared" si="3"/>
        <v>776600</v>
      </c>
      <c r="R19" s="16">
        <f t="shared" si="4"/>
        <v>0</v>
      </c>
      <c r="S19" s="16">
        <f t="shared" si="5"/>
        <v>776600</v>
      </c>
      <c r="T19" s="38" t="s">
        <v>271</v>
      </c>
      <c r="U19" s="39"/>
      <c r="V19" s="34"/>
      <c r="X19" s="17" t="s">
        <v>166</v>
      </c>
      <c r="Y19" s="17" t="s">
        <v>166</v>
      </c>
      <c r="Z19" s="17" t="s">
        <v>167</v>
      </c>
      <c r="AA19" s="2" t="s">
        <v>166</v>
      </c>
      <c r="AB19" s="2" t="s">
        <v>167</v>
      </c>
      <c r="AC19" s="2" t="s">
        <v>326</v>
      </c>
      <c r="AD19" s="2"/>
      <c r="AE19" s="18"/>
    </row>
    <row r="20" spans="1:31" ht="38.25">
      <c r="A20" s="22" t="s">
        <v>200</v>
      </c>
      <c r="B20" s="22" t="s">
        <v>35</v>
      </c>
      <c r="C20" s="26">
        <v>107</v>
      </c>
      <c r="D20" s="27" t="s">
        <v>283</v>
      </c>
      <c r="E20" s="22" t="s">
        <v>36</v>
      </c>
      <c r="F20" s="22" t="s">
        <v>6</v>
      </c>
      <c r="G20" s="28" t="s">
        <v>284</v>
      </c>
      <c r="H20" s="14" t="s">
        <v>174</v>
      </c>
      <c r="I20" s="14" t="s">
        <v>173</v>
      </c>
      <c r="J20" s="14">
        <v>10</v>
      </c>
      <c r="K20" s="15">
        <v>901000</v>
      </c>
      <c r="L20" s="20"/>
      <c r="M20" s="16">
        <f t="shared" si="6"/>
        <v>950400</v>
      </c>
      <c r="N20" s="16">
        <f t="shared" si="7"/>
        <v>0</v>
      </c>
      <c r="O20" s="40">
        <v>1500000</v>
      </c>
      <c r="P20" s="16">
        <f t="shared" si="2"/>
        <v>0</v>
      </c>
      <c r="Q20" s="16">
        <f t="shared" si="3"/>
        <v>1553200</v>
      </c>
      <c r="R20" s="16">
        <f t="shared" si="4"/>
        <v>0</v>
      </c>
      <c r="S20" s="16">
        <f t="shared" si="5"/>
        <v>1553200</v>
      </c>
      <c r="T20" s="38" t="s">
        <v>271</v>
      </c>
      <c r="U20" s="39"/>
      <c r="V20" s="34"/>
      <c r="X20" s="21" t="s">
        <v>167</v>
      </c>
      <c r="Y20" s="45" t="s">
        <v>167</v>
      </c>
      <c r="Z20" s="45" t="s">
        <v>167</v>
      </c>
      <c r="AA20" s="2" t="s">
        <v>166</v>
      </c>
      <c r="AB20" s="44" t="s">
        <v>327</v>
      </c>
      <c r="AC20" s="44" t="s">
        <v>327</v>
      </c>
      <c r="AD20" s="44" t="s">
        <v>327</v>
      </c>
      <c r="AE20" s="18"/>
    </row>
    <row r="21" spans="1:31">
      <c r="A21" s="22" t="s">
        <v>199</v>
      </c>
      <c r="B21" s="22" t="s">
        <v>35</v>
      </c>
      <c r="C21" s="26">
        <v>109</v>
      </c>
      <c r="D21" s="27"/>
      <c r="E21" s="22" t="s">
        <v>36</v>
      </c>
      <c r="F21" s="22" t="s">
        <v>6</v>
      </c>
      <c r="G21" s="22" t="s">
        <v>37</v>
      </c>
      <c r="H21" s="14" t="s">
        <v>179</v>
      </c>
      <c r="I21" s="14" t="s">
        <v>180</v>
      </c>
      <c r="J21" s="14">
        <v>11</v>
      </c>
      <c r="K21" s="15">
        <v>3166000</v>
      </c>
      <c r="L21" s="23">
        <v>680000</v>
      </c>
      <c r="M21" s="16">
        <f t="shared" si="6"/>
        <v>3339500</v>
      </c>
      <c r="N21" s="16">
        <f t="shared" si="7"/>
        <v>717700</v>
      </c>
      <c r="O21" s="40">
        <v>3700000</v>
      </c>
      <c r="P21" s="32">
        <v>665500</v>
      </c>
      <c r="Q21" s="16">
        <f t="shared" si="3"/>
        <v>3831300</v>
      </c>
      <c r="R21" s="16">
        <f t="shared" si="4"/>
        <v>676900</v>
      </c>
      <c r="S21" s="16">
        <f t="shared" si="5"/>
        <v>4508200</v>
      </c>
      <c r="T21" s="38" t="s">
        <v>271</v>
      </c>
      <c r="U21" s="38" t="s">
        <v>270</v>
      </c>
      <c r="V21" s="35"/>
      <c r="X21" s="17" t="s">
        <v>166</v>
      </c>
      <c r="Y21" s="17" t="s">
        <v>166</v>
      </c>
      <c r="Z21" s="17" t="s">
        <v>167</v>
      </c>
      <c r="AA21" s="2" t="s">
        <v>166</v>
      </c>
      <c r="AB21" s="2" t="s">
        <v>167</v>
      </c>
      <c r="AC21" s="2" t="s">
        <v>167</v>
      </c>
      <c r="AD21" s="2"/>
      <c r="AE21" s="18"/>
    </row>
    <row r="22" spans="1:31" ht="25.5">
      <c r="A22" s="22"/>
      <c r="B22" s="22" t="s">
        <v>38</v>
      </c>
      <c r="C22" s="26">
        <v>15</v>
      </c>
      <c r="D22" s="27"/>
      <c r="E22" s="22" t="s">
        <v>39</v>
      </c>
      <c r="F22" s="22" t="s">
        <v>6</v>
      </c>
      <c r="G22" s="28" t="s">
        <v>285</v>
      </c>
      <c r="H22" s="14"/>
      <c r="I22" s="14"/>
      <c r="J22" s="14">
        <v>58</v>
      </c>
      <c r="K22" s="15">
        <v>1279000</v>
      </c>
      <c r="L22" s="20"/>
      <c r="M22" s="16">
        <f t="shared" si="6"/>
        <v>1349100</v>
      </c>
      <c r="N22" s="16">
        <f t="shared" si="7"/>
        <v>0</v>
      </c>
      <c r="O22" s="40">
        <v>1350000</v>
      </c>
      <c r="P22" s="16">
        <f>ROUND(N22/131.5*147.3,-2)</f>
        <v>0</v>
      </c>
      <c r="Q22" s="16">
        <f t="shared" si="3"/>
        <v>1397900</v>
      </c>
      <c r="R22" s="16">
        <f t="shared" si="4"/>
        <v>0</v>
      </c>
      <c r="S22" s="16">
        <f t="shared" si="5"/>
        <v>1397900</v>
      </c>
      <c r="T22" s="38" t="s">
        <v>271</v>
      </c>
      <c r="U22" s="39"/>
      <c r="V22" s="34"/>
      <c r="X22" s="17" t="s">
        <v>166</v>
      </c>
      <c r="Y22" s="17" t="s">
        <v>166</v>
      </c>
      <c r="Z22" s="17" t="s">
        <v>167</v>
      </c>
      <c r="AA22" s="2" t="s">
        <v>166</v>
      </c>
      <c r="AB22" s="2" t="s">
        <v>166</v>
      </c>
      <c r="AC22" s="2" t="s">
        <v>166</v>
      </c>
      <c r="AD22" s="2"/>
      <c r="AE22" s="18"/>
    </row>
    <row r="23" spans="1:31">
      <c r="A23" s="22"/>
      <c r="B23" s="22" t="s">
        <v>43</v>
      </c>
      <c r="C23" s="26"/>
      <c r="D23" s="27"/>
      <c r="E23" s="22" t="s">
        <v>44</v>
      </c>
      <c r="F23" s="22" t="s">
        <v>6</v>
      </c>
      <c r="G23" s="22" t="s">
        <v>45</v>
      </c>
      <c r="H23" s="14"/>
      <c r="I23" s="14"/>
      <c r="J23" s="14">
        <v>59</v>
      </c>
      <c r="K23" s="15">
        <v>14000</v>
      </c>
      <c r="L23" s="1"/>
      <c r="M23" s="16">
        <f t="shared" si="6"/>
        <v>14800</v>
      </c>
      <c r="N23" s="16">
        <f t="shared" si="7"/>
        <v>0</v>
      </c>
      <c r="O23" s="40">
        <v>15000</v>
      </c>
      <c r="P23" s="16">
        <f>ROUND(N23/131.5*147.3,-2)</f>
        <v>0</v>
      </c>
      <c r="Q23" s="16">
        <f t="shared" si="3"/>
        <v>15500</v>
      </c>
      <c r="R23" s="16">
        <f t="shared" si="4"/>
        <v>0</v>
      </c>
      <c r="S23" s="16">
        <f t="shared" si="5"/>
        <v>15500</v>
      </c>
      <c r="T23" s="38" t="s">
        <v>271</v>
      </c>
      <c r="U23" s="39"/>
      <c r="V23" s="34"/>
      <c r="W23" s="47"/>
      <c r="X23" s="17" t="s">
        <v>166</v>
      </c>
      <c r="Y23" s="17" t="s">
        <v>166</v>
      </c>
      <c r="Z23" s="17" t="s">
        <v>166</v>
      </c>
      <c r="AA23" s="2" t="s">
        <v>166</v>
      </c>
      <c r="AB23" s="2" t="s">
        <v>166</v>
      </c>
      <c r="AC23" s="2" t="s">
        <v>166</v>
      </c>
      <c r="AD23" s="2"/>
      <c r="AE23" s="18"/>
    </row>
    <row r="24" spans="1:31">
      <c r="A24" s="22" t="s">
        <v>202</v>
      </c>
      <c r="B24" s="22" t="s">
        <v>40</v>
      </c>
      <c r="C24" s="26">
        <v>17</v>
      </c>
      <c r="D24" s="27" t="s">
        <v>10</v>
      </c>
      <c r="E24" s="22" t="s">
        <v>41</v>
      </c>
      <c r="F24" s="22" t="s">
        <v>6</v>
      </c>
      <c r="G24" s="22" t="s">
        <v>47</v>
      </c>
      <c r="H24" s="14" t="s">
        <v>183</v>
      </c>
      <c r="I24" s="14" t="s">
        <v>173</v>
      </c>
      <c r="J24" s="14">
        <v>13</v>
      </c>
      <c r="K24" s="15">
        <v>180000</v>
      </c>
      <c r="L24" s="20"/>
      <c r="M24" s="16">
        <f t="shared" si="6"/>
        <v>189900</v>
      </c>
      <c r="N24" s="16">
        <f t="shared" si="7"/>
        <v>0</v>
      </c>
      <c r="O24" s="40">
        <v>250000</v>
      </c>
      <c r="P24" s="16">
        <f>ROUND(N24/131.5*147.3,-2)</f>
        <v>0</v>
      </c>
      <c r="Q24" s="16">
        <f t="shared" si="3"/>
        <v>258900</v>
      </c>
      <c r="R24" s="16">
        <f t="shared" si="4"/>
        <v>0</v>
      </c>
      <c r="S24" s="16">
        <f t="shared" si="5"/>
        <v>258900</v>
      </c>
      <c r="T24" s="38" t="s">
        <v>271</v>
      </c>
      <c r="U24" s="39"/>
      <c r="V24" s="34"/>
      <c r="X24" s="17" t="s">
        <v>166</v>
      </c>
      <c r="Y24" s="17" t="s">
        <v>166</v>
      </c>
      <c r="Z24" s="17" t="s">
        <v>166</v>
      </c>
      <c r="AA24" s="2" t="s">
        <v>166</v>
      </c>
      <c r="AB24" s="2" t="s">
        <v>166</v>
      </c>
      <c r="AC24" s="2" t="s">
        <v>166</v>
      </c>
      <c r="AD24" s="2"/>
      <c r="AE24" s="18"/>
    </row>
    <row r="25" spans="1:31">
      <c r="A25" s="22" t="s">
        <v>203</v>
      </c>
      <c r="B25" s="22" t="s">
        <v>40</v>
      </c>
      <c r="C25" s="26">
        <v>50</v>
      </c>
      <c r="D25" s="27"/>
      <c r="E25" s="22" t="s">
        <v>41</v>
      </c>
      <c r="F25" s="22" t="s">
        <v>6</v>
      </c>
      <c r="G25" s="22" t="s">
        <v>48</v>
      </c>
      <c r="H25" s="14" t="s">
        <v>48</v>
      </c>
      <c r="I25" s="14" t="s">
        <v>173</v>
      </c>
      <c r="J25" s="14">
        <v>14</v>
      </c>
      <c r="K25" s="15">
        <v>1257000</v>
      </c>
      <c r="L25" s="20"/>
      <c r="M25" s="16">
        <f t="shared" si="6"/>
        <v>1325900</v>
      </c>
      <c r="N25" s="16">
        <f t="shared" si="7"/>
        <v>0</v>
      </c>
      <c r="O25" s="40">
        <v>1700000</v>
      </c>
      <c r="P25" s="16">
        <f>ROUND(N25/131.5*147.3,-2)</f>
        <v>0</v>
      </c>
      <c r="Q25" s="16">
        <f t="shared" si="3"/>
        <v>1760300</v>
      </c>
      <c r="R25" s="16">
        <f t="shared" si="4"/>
        <v>0</v>
      </c>
      <c r="S25" s="16">
        <f t="shared" si="5"/>
        <v>1760300</v>
      </c>
      <c r="T25" s="38" t="s">
        <v>271</v>
      </c>
      <c r="U25" s="39"/>
      <c r="V25" s="34"/>
      <c r="X25" s="17" t="s">
        <v>166</v>
      </c>
      <c r="Y25" s="17" t="s">
        <v>166</v>
      </c>
      <c r="Z25" s="17" t="s">
        <v>167</v>
      </c>
      <c r="AA25" s="2" t="s">
        <v>166</v>
      </c>
      <c r="AB25" s="2" t="s">
        <v>166</v>
      </c>
      <c r="AC25" s="2" t="s">
        <v>166</v>
      </c>
      <c r="AD25" s="2"/>
      <c r="AE25" s="18"/>
    </row>
    <row r="26" spans="1:31">
      <c r="A26" s="22" t="s">
        <v>201</v>
      </c>
      <c r="B26" s="22" t="s">
        <v>40</v>
      </c>
      <c r="C26" s="26">
        <v>57</v>
      </c>
      <c r="D26" s="27" t="s">
        <v>268</v>
      </c>
      <c r="E26" s="22" t="s">
        <v>41</v>
      </c>
      <c r="F26" s="22" t="s">
        <v>6</v>
      </c>
      <c r="G26" s="22" t="s">
        <v>42</v>
      </c>
      <c r="H26" s="14" t="s">
        <v>179</v>
      </c>
      <c r="I26" s="14" t="s">
        <v>180</v>
      </c>
      <c r="J26" s="14">
        <v>15</v>
      </c>
      <c r="K26" s="15">
        <v>2316000</v>
      </c>
      <c r="L26" s="23">
        <v>361000</v>
      </c>
      <c r="M26" s="16">
        <f t="shared" si="6"/>
        <v>2442900</v>
      </c>
      <c r="N26" s="16">
        <f t="shared" si="7"/>
        <v>381000</v>
      </c>
      <c r="O26" s="40">
        <v>4850000</v>
      </c>
      <c r="P26" s="32">
        <v>375100</v>
      </c>
      <c r="Q26" s="16">
        <f t="shared" si="3"/>
        <v>5022100</v>
      </c>
      <c r="R26" s="16">
        <f t="shared" si="4"/>
        <v>381500</v>
      </c>
      <c r="S26" s="16">
        <f t="shared" si="5"/>
        <v>5403600</v>
      </c>
      <c r="T26" s="38" t="s">
        <v>271</v>
      </c>
      <c r="U26" s="38" t="s">
        <v>269</v>
      </c>
      <c r="V26" s="37"/>
      <c r="X26" s="17" t="s">
        <v>166</v>
      </c>
      <c r="Y26" s="17" t="s">
        <v>166</v>
      </c>
      <c r="Z26" s="17" t="s">
        <v>167</v>
      </c>
      <c r="AA26" s="2" t="s">
        <v>166</v>
      </c>
      <c r="AB26" s="2" t="s">
        <v>166</v>
      </c>
      <c r="AC26" s="2" t="s">
        <v>167</v>
      </c>
      <c r="AD26" s="2"/>
      <c r="AE26" s="18"/>
    </row>
    <row r="27" spans="1:31">
      <c r="A27" s="73" t="s">
        <v>206</v>
      </c>
      <c r="B27" s="22" t="s">
        <v>51</v>
      </c>
      <c r="C27" s="26">
        <v>1</v>
      </c>
      <c r="D27" s="27"/>
      <c r="E27" s="73" t="s">
        <v>52</v>
      </c>
      <c r="F27" s="22" t="s">
        <v>6</v>
      </c>
      <c r="G27" s="22" t="s">
        <v>54</v>
      </c>
      <c r="H27" s="14" t="s">
        <v>174</v>
      </c>
      <c r="I27" s="14" t="s">
        <v>173</v>
      </c>
      <c r="J27" s="74">
        <v>16</v>
      </c>
      <c r="K27" s="75">
        <v>820000</v>
      </c>
      <c r="L27" s="76"/>
      <c r="M27" s="77">
        <f t="shared" si="6"/>
        <v>864900</v>
      </c>
      <c r="N27" s="77">
        <f t="shared" si="7"/>
        <v>0</v>
      </c>
      <c r="O27" s="78">
        <v>1125000</v>
      </c>
      <c r="P27" s="77">
        <f>ROUND(N27/131.5*147.3,-2)</f>
        <v>0</v>
      </c>
      <c r="Q27" s="16">
        <f t="shared" si="3"/>
        <v>1164900</v>
      </c>
      <c r="R27" s="16">
        <f t="shared" si="4"/>
        <v>0</v>
      </c>
      <c r="S27" s="16">
        <f t="shared" si="5"/>
        <v>1164900</v>
      </c>
      <c r="T27" s="38" t="s">
        <v>271</v>
      </c>
      <c r="U27" s="79"/>
      <c r="V27" s="34"/>
      <c r="X27" s="80" t="s">
        <v>166</v>
      </c>
      <c r="Y27" s="17" t="s">
        <v>166</v>
      </c>
      <c r="Z27" s="17" t="s">
        <v>167</v>
      </c>
      <c r="AA27" s="24" t="s">
        <v>166</v>
      </c>
      <c r="AB27" s="2" t="s">
        <v>166</v>
      </c>
      <c r="AC27" s="24" t="s">
        <v>166</v>
      </c>
      <c r="AD27" s="24"/>
      <c r="AE27" s="81"/>
    </row>
    <row r="28" spans="1:31">
      <c r="A28" s="22" t="s">
        <v>205</v>
      </c>
      <c r="B28" s="22" t="s">
        <v>51</v>
      </c>
      <c r="C28" s="26">
        <v>3</v>
      </c>
      <c r="D28" s="27" t="s">
        <v>266</v>
      </c>
      <c r="E28" s="22" t="s">
        <v>52</v>
      </c>
      <c r="F28" s="22" t="s">
        <v>6</v>
      </c>
      <c r="G28" s="22" t="s">
        <v>53</v>
      </c>
      <c r="H28" s="14" t="s">
        <v>179</v>
      </c>
      <c r="I28" s="14" t="s">
        <v>180</v>
      </c>
      <c r="J28" s="14">
        <v>17</v>
      </c>
      <c r="K28" s="15">
        <v>4478000</v>
      </c>
      <c r="L28" s="23">
        <v>841000</v>
      </c>
      <c r="M28" s="16">
        <f t="shared" si="6"/>
        <v>4723300</v>
      </c>
      <c r="N28" s="16">
        <f t="shared" si="7"/>
        <v>887600</v>
      </c>
      <c r="O28" s="40">
        <v>6125000</v>
      </c>
      <c r="P28" s="32">
        <v>998250</v>
      </c>
      <c r="Q28" s="16">
        <f t="shared" si="3"/>
        <v>6342300</v>
      </c>
      <c r="R28" s="16">
        <f t="shared" si="4"/>
        <v>1015400</v>
      </c>
      <c r="S28" s="16">
        <f t="shared" si="5"/>
        <v>7357700</v>
      </c>
      <c r="T28" s="38" t="s">
        <v>271</v>
      </c>
      <c r="U28" s="38" t="s">
        <v>267</v>
      </c>
      <c r="V28" s="35"/>
      <c r="X28" s="17" t="s">
        <v>166</v>
      </c>
      <c r="Y28" s="17" t="s">
        <v>166</v>
      </c>
      <c r="Z28" s="17" t="s">
        <v>167</v>
      </c>
      <c r="AA28" s="2" t="s">
        <v>166</v>
      </c>
      <c r="AB28" s="2" t="s">
        <v>167</v>
      </c>
      <c r="AC28" s="2" t="s">
        <v>167</v>
      </c>
      <c r="AD28" s="2"/>
      <c r="AE28" s="18"/>
    </row>
    <row r="29" spans="1:31" ht="25.5">
      <c r="A29" s="22" t="s">
        <v>207</v>
      </c>
      <c r="B29" s="22" t="s">
        <v>55</v>
      </c>
      <c r="C29" s="26">
        <v>1</v>
      </c>
      <c r="D29" s="27"/>
      <c r="E29" s="22" t="s">
        <v>56</v>
      </c>
      <c r="F29" s="22" t="s">
        <v>6</v>
      </c>
      <c r="G29" s="22" t="s">
        <v>57</v>
      </c>
      <c r="H29" s="14" t="s">
        <v>179</v>
      </c>
      <c r="I29" s="14" t="s">
        <v>180</v>
      </c>
      <c r="J29" s="14">
        <v>61</v>
      </c>
      <c r="K29" s="15">
        <v>4445266</v>
      </c>
      <c r="L29" s="23">
        <v>447000</v>
      </c>
      <c r="M29" s="16">
        <f t="shared" si="6"/>
        <v>4688800</v>
      </c>
      <c r="N29" s="16">
        <f t="shared" si="7"/>
        <v>471800</v>
      </c>
      <c r="O29" s="68">
        <v>6125000</v>
      </c>
      <c r="P29" s="32">
        <v>490050</v>
      </c>
      <c r="Q29" s="16">
        <f t="shared" si="3"/>
        <v>6342300</v>
      </c>
      <c r="R29" s="16">
        <f t="shared" si="4"/>
        <v>498500</v>
      </c>
      <c r="S29" s="16">
        <f t="shared" si="5"/>
        <v>6840800</v>
      </c>
      <c r="T29" s="38" t="s">
        <v>271</v>
      </c>
      <c r="U29" s="38" t="s">
        <v>265</v>
      </c>
      <c r="V29" s="70" t="s">
        <v>303</v>
      </c>
      <c r="X29" s="17" t="s">
        <v>166</v>
      </c>
      <c r="Y29" s="17" t="s">
        <v>166</v>
      </c>
      <c r="Z29" s="17" t="s">
        <v>167</v>
      </c>
      <c r="AA29" s="2" t="s">
        <v>166</v>
      </c>
      <c r="AB29" s="46" t="s">
        <v>323</v>
      </c>
      <c r="AC29" s="2" t="s">
        <v>167</v>
      </c>
      <c r="AD29" s="2"/>
      <c r="AE29" s="18"/>
    </row>
    <row r="30" spans="1:31">
      <c r="A30" s="22"/>
      <c r="B30" s="22" t="s">
        <v>55</v>
      </c>
      <c r="C30" s="26">
        <v>1</v>
      </c>
      <c r="D30" s="27"/>
      <c r="E30" s="22" t="s">
        <v>56</v>
      </c>
      <c r="F30" s="22" t="s">
        <v>6</v>
      </c>
      <c r="G30" s="22" t="s">
        <v>58</v>
      </c>
      <c r="H30" s="14" t="s">
        <v>179</v>
      </c>
      <c r="I30" s="14" t="s">
        <v>184</v>
      </c>
      <c r="J30" s="14">
        <v>61</v>
      </c>
      <c r="K30" s="15">
        <v>260000</v>
      </c>
      <c r="L30" s="20"/>
      <c r="M30" s="16">
        <f t="shared" si="6"/>
        <v>274200</v>
      </c>
      <c r="N30" s="16">
        <f t="shared" si="7"/>
        <v>0</v>
      </c>
      <c r="O30" s="40">
        <v>300000</v>
      </c>
      <c r="P30" s="16">
        <f>ROUND(N30/131.5*147.3,-2)</f>
        <v>0</v>
      </c>
      <c r="Q30" s="16">
        <f t="shared" si="3"/>
        <v>310600</v>
      </c>
      <c r="R30" s="16">
        <f t="shared" si="4"/>
        <v>0</v>
      </c>
      <c r="S30" s="16">
        <f t="shared" si="5"/>
        <v>310600</v>
      </c>
      <c r="T30" s="38" t="s">
        <v>271</v>
      </c>
      <c r="U30" s="39"/>
      <c r="V30" s="34"/>
      <c r="X30" s="18" t="s">
        <v>166</v>
      </c>
      <c r="Y30" s="18"/>
      <c r="Z30" s="17" t="s">
        <v>167</v>
      </c>
      <c r="AA30" s="82" t="s">
        <v>166</v>
      </c>
      <c r="AB30" s="82"/>
      <c r="AC30" s="82"/>
      <c r="AD30" s="82"/>
      <c r="AE30" s="18" t="s">
        <v>168</v>
      </c>
    </row>
    <row r="31" spans="1:31">
      <c r="A31" s="22" t="s">
        <v>208</v>
      </c>
      <c r="B31" s="83" t="s">
        <v>59</v>
      </c>
      <c r="C31" s="84">
        <v>134</v>
      </c>
      <c r="D31" s="85"/>
      <c r="E31" s="22" t="s">
        <v>60</v>
      </c>
      <c r="F31" s="22" t="s">
        <v>6</v>
      </c>
      <c r="G31" s="22" t="s">
        <v>61</v>
      </c>
      <c r="H31" s="14" t="s">
        <v>179</v>
      </c>
      <c r="I31" s="14" t="s">
        <v>180</v>
      </c>
      <c r="J31" s="14"/>
      <c r="K31" s="15">
        <v>4004000</v>
      </c>
      <c r="L31" s="23">
        <v>1083000</v>
      </c>
      <c r="M31" s="16">
        <f t="shared" si="6"/>
        <v>4223400</v>
      </c>
      <c r="N31" s="16">
        <f t="shared" si="7"/>
        <v>1143000</v>
      </c>
      <c r="O31" s="86">
        <v>0</v>
      </c>
      <c r="P31" s="32">
        <v>598950</v>
      </c>
      <c r="Q31" s="16">
        <f t="shared" si="3"/>
        <v>0</v>
      </c>
      <c r="R31" s="16">
        <f t="shared" si="4"/>
        <v>609200</v>
      </c>
      <c r="S31" s="16">
        <f t="shared" si="5"/>
        <v>609200</v>
      </c>
      <c r="T31" s="39"/>
      <c r="U31" s="38" t="s">
        <v>257</v>
      </c>
      <c r="V31" s="37"/>
      <c r="X31" s="17" t="s">
        <v>166</v>
      </c>
      <c r="Y31" s="17" t="s">
        <v>166</v>
      </c>
      <c r="Z31" s="17" t="s">
        <v>167</v>
      </c>
      <c r="AA31" s="2" t="s">
        <v>166</v>
      </c>
      <c r="AB31" s="2" t="s">
        <v>166</v>
      </c>
      <c r="AC31" s="2" t="s">
        <v>167</v>
      </c>
      <c r="AD31" s="2"/>
      <c r="AE31" s="18"/>
    </row>
    <row r="32" spans="1:31" ht="38.25">
      <c r="A32" s="22" t="s">
        <v>209</v>
      </c>
      <c r="B32" s="83" t="s">
        <v>59</v>
      </c>
      <c r="C32" s="84">
        <v>136</v>
      </c>
      <c r="D32" s="85"/>
      <c r="E32" s="22" t="s">
        <v>60</v>
      </c>
      <c r="F32" s="22" t="s">
        <v>6</v>
      </c>
      <c r="G32" s="22" t="s">
        <v>62</v>
      </c>
      <c r="H32" s="14" t="s">
        <v>179</v>
      </c>
      <c r="I32" s="14" t="s">
        <v>180</v>
      </c>
      <c r="J32" s="14"/>
      <c r="K32" s="15">
        <v>4940000</v>
      </c>
      <c r="L32" s="20"/>
      <c r="M32" s="16">
        <f t="shared" si="6"/>
        <v>5210600</v>
      </c>
      <c r="N32" s="16">
        <f t="shared" si="7"/>
        <v>0</v>
      </c>
      <c r="O32" s="86">
        <v>0</v>
      </c>
      <c r="P32" s="32">
        <v>532400</v>
      </c>
      <c r="Q32" s="16">
        <f t="shared" si="3"/>
        <v>0</v>
      </c>
      <c r="R32" s="16">
        <f t="shared" si="4"/>
        <v>541500</v>
      </c>
      <c r="S32" s="16">
        <f t="shared" si="5"/>
        <v>541500</v>
      </c>
      <c r="T32" s="39"/>
      <c r="U32" s="38" t="s">
        <v>256</v>
      </c>
      <c r="V32" s="37"/>
      <c r="X32" s="17" t="s">
        <v>166</v>
      </c>
      <c r="Y32" s="17" t="s">
        <v>166</v>
      </c>
      <c r="Z32" s="17" t="s">
        <v>167</v>
      </c>
      <c r="AA32" s="2" t="s">
        <v>166</v>
      </c>
      <c r="AB32" s="44" t="s">
        <v>323</v>
      </c>
      <c r="AC32" s="44" t="s">
        <v>324</v>
      </c>
      <c r="AD32" s="44" t="s">
        <v>320</v>
      </c>
      <c r="AE32" s="18"/>
    </row>
    <row r="33" spans="1:31" ht="38.25">
      <c r="A33" s="29"/>
      <c r="B33" s="30" t="s">
        <v>290</v>
      </c>
      <c r="C33" s="29"/>
      <c r="D33" s="29"/>
      <c r="E33" s="30" t="s">
        <v>291</v>
      </c>
      <c r="F33" s="29" t="s">
        <v>6</v>
      </c>
      <c r="G33" s="31" t="s">
        <v>292</v>
      </c>
      <c r="H33" s="19"/>
      <c r="I33" s="19"/>
      <c r="J33" s="19">
        <v>18</v>
      </c>
      <c r="K33" s="19"/>
      <c r="L33" s="19"/>
      <c r="M33" s="19"/>
      <c r="N33" s="19"/>
      <c r="O33" s="40">
        <v>13500000</v>
      </c>
      <c r="P33" s="16">
        <v>0</v>
      </c>
      <c r="Q33" s="16">
        <f t="shared" ref="Q33:Q59" si="8">ROUND(O33/124*128.4,-2)</f>
        <v>13979000</v>
      </c>
      <c r="R33" s="16">
        <f t="shared" ref="R33:R61" si="9">ROUND(P33/122.3*124.4,-2)</f>
        <v>0</v>
      </c>
      <c r="S33" s="16">
        <f t="shared" si="5"/>
        <v>13979000</v>
      </c>
      <c r="T33" s="38" t="s">
        <v>271</v>
      </c>
      <c r="U33" s="29"/>
      <c r="X33" s="19"/>
      <c r="Y33" s="17" t="s">
        <v>166</v>
      </c>
      <c r="Z33" s="17" t="s">
        <v>167</v>
      </c>
      <c r="AA33" s="19"/>
      <c r="AB33" s="19" t="s">
        <v>166</v>
      </c>
      <c r="AC33" s="19" t="s">
        <v>166</v>
      </c>
      <c r="AD33" s="19"/>
      <c r="AE33" s="19"/>
    </row>
    <row r="34" spans="1:31">
      <c r="A34" s="22" t="s">
        <v>210</v>
      </c>
      <c r="B34" s="22" t="s">
        <v>63</v>
      </c>
      <c r="C34" s="26">
        <v>20</v>
      </c>
      <c r="D34" s="27"/>
      <c r="E34" s="22" t="s">
        <v>64</v>
      </c>
      <c r="F34" s="22" t="s">
        <v>6</v>
      </c>
      <c r="G34" s="22" t="s">
        <v>65</v>
      </c>
      <c r="H34" s="14" t="s">
        <v>179</v>
      </c>
      <c r="I34" s="14" t="s">
        <v>180</v>
      </c>
      <c r="J34" s="14">
        <v>20</v>
      </c>
      <c r="K34" s="15">
        <v>4098000</v>
      </c>
      <c r="L34" s="23">
        <v>698000</v>
      </c>
      <c r="M34" s="16">
        <f t="shared" ref="M34:M59" si="10">ROUND(K34/151.5*159.8,-2)</f>
        <v>4322500</v>
      </c>
      <c r="N34" s="16">
        <f t="shared" ref="N34:N59" si="11">ROUND(L34/124.6*131.5,-2)</f>
        <v>736700</v>
      </c>
      <c r="O34" s="40">
        <v>4300000</v>
      </c>
      <c r="P34" s="32">
        <v>689700</v>
      </c>
      <c r="Q34" s="16">
        <f t="shared" si="8"/>
        <v>4452600</v>
      </c>
      <c r="R34" s="16">
        <f t="shared" si="9"/>
        <v>701500</v>
      </c>
      <c r="S34" s="16">
        <f t="shared" si="5"/>
        <v>5154100</v>
      </c>
      <c r="T34" s="38" t="s">
        <v>271</v>
      </c>
      <c r="U34" s="38" t="s">
        <v>264</v>
      </c>
      <c r="V34" s="35"/>
      <c r="X34" s="17" t="s">
        <v>166</v>
      </c>
      <c r="Y34" s="17" t="s">
        <v>166</v>
      </c>
      <c r="Z34" s="17" t="s">
        <v>167</v>
      </c>
      <c r="AA34" s="2" t="s">
        <v>166</v>
      </c>
      <c r="AB34" s="2" t="s">
        <v>167</v>
      </c>
      <c r="AC34" s="2" t="s">
        <v>167</v>
      </c>
      <c r="AD34" s="2"/>
      <c r="AE34" s="18"/>
    </row>
    <row r="35" spans="1:31">
      <c r="A35" s="22" t="s">
        <v>211</v>
      </c>
      <c r="B35" s="22" t="s">
        <v>63</v>
      </c>
      <c r="C35" s="26">
        <v>25</v>
      </c>
      <c r="D35" s="27"/>
      <c r="E35" s="22" t="s">
        <v>64</v>
      </c>
      <c r="F35" s="22" t="s">
        <v>6</v>
      </c>
      <c r="G35" s="22" t="s">
        <v>45</v>
      </c>
      <c r="H35" s="14" t="s">
        <v>185</v>
      </c>
      <c r="I35" s="14" t="s">
        <v>173</v>
      </c>
      <c r="J35" s="14">
        <v>19</v>
      </c>
      <c r="K35" s="15">
        <v>87000</v>
      </c>
      <c r="L35" s="1"/>
      <c r="M35" s="16">
        <f t="shared" si="10"/>
        <v>91800</v>
      </c>
      <c r="N35" s="16">
        <f t="shared" si="11"/>
        <v>0</v>
      </c>
      <c r="O35" s="40">
        <v>110000</v>
      </c>
      <c r="P35" s="16">
        <f>ROUND(N35/131.5*147.3,-2)</f>
        <v>0</v>
      </c>
      <c r="Q35" s="16">
        <f t="shared" si="8"/>
        <v>113900</v>
      </c>
      <c r="R35" s="16">
        <f t="shared" si="9"/>
        <v>0</v>
      </c>
      <c r="S35" s="16">
        <f t="shared" si="5"/>
        <v>113900</v>
      </c>
      <c r="T35" s="38" t="s">
        <v>271</v>
      </c>
      <c r="U35" s="39"/>
      <c r="V35" s="34"/>
      <c r="W35" s="47"/>
      <c r="X35" s="17" t="s">
        <v>166</v>
      </c>
      <c r="Y35" s="17" t="s">
        <v>166</v>
      </c>
      <c r="Z35" s="17" t="s">
        <v>167</v>
      </c>
      <c r="AA35" s="2" t="s">
        <v>166</v>
      </c>
      <c r="AB35" s="2" t="s">
        <v>166</v>
      </c>
      <c r="AC35" s="2" t="s">
        <v>166</v>
      </c>
      <c r="AD35" s="2"/>
      <c r="AE35" s="18"/>
    </row>
    <row r="36" spans="1:31">
      <c r="A36" s="22" t="s">
        <v>212</v>
      </c>
      <c r="B36" s="22" t="s">
        <v>66</v>
      </c>
      <c r="C36" s="26">
        <v>1</v>
      </c>
      <c r="D36" s="27"/>
      <c r="E36" s="22" t="s">
        <v>67</v>
      </c>
      <c r="F36" s="22" t="s">
        <v>6</v>
      </c>
      <c r="G36" s="22" t="s">
        <v>68</v>
      </c>
      <c r="H36" s="14" t="s">
        <v>179</v>
      </c>
      <c r="I36" s="14" t="s">
        <v>180</v>
      </c>
      <c r="J36" s="14">
        <v>77</v>
      </c>
      <c r="K36" s="15">
        <v>3631000</v>
      </c>
      <c r="L36" s="23">
        <v>629000</v>
      </c>
      <c r="M36" s="16">
        <f t="shared" si="10"/>
        <v>3829900</v>
      </c>
      <c r="N36" s="16">
        <f t="shared" si="11"/>
        <v>663800</v>
      </c>
      <c r="O36" s="40">
        <v>4000000</v>
      </c>
      <c r="P36" s="32">
        <v>556600</v>
      </c>
      <c r="Q36" s="16">
        <f t="shared" si="8"/>
        <v>4141900</v>
      </c>
      <c r="R36" s="16">
        <f t="shared" si="9"/>
        <v>566200</v>
      </c>
      <c r="S36" s="16">
        <f t="shared" si="5"/>
        <v>4708100</v>
      </c>
      <c r="T36" s="38" t="s">
        <v>271</v>
      </c>
      <c r="U36" s="38" t="s">
        <v>263</v>
      </c>
      <c r="V36" s="35"/>
      <c r="X36" s="17" t="s">
        <v>166</v>
      </c>
      <c r="Y36" s="17" t="s">
        <v>166</v>
      </c>
      <c r="Z36" s="17" t="s">
        <v>167</v>
      </c>
      <c r="AA36" s="2" t="s">
        <v>166</v>
      </c>
      <c r="AB36" s="2" t="s">
        <v>167</v>
      </c>
      <c r="AC36" s="2" t="s">
        <v>167</v>
      </c>
      <c r="AD36" s="2"/>
      <c r="AE36" s="18"/>
    </row>
    <row r="37" spans="1:31" ht="38.25">
      <c r="A37" s="22" t="s">
        <v>213</v>
      </c>
      <c r="B37" s="22" t="s">
        <v>69</v>
      </c>
      <c r="C37" s="26">
        <v>4</v>
      </c>
      <c r="D37" s="27" t="s">
        <v>276</v>
      </c>
      <c r="E37" s="22" t="s">
        <v>70</v>
      </c>
      <c r="F37" s="22" t="s">
        <v>6</v>
      </c>
      <c r="G37" s="22" t="s">
        <v>71</v>
      </c>
      <c r="H37" s="14" t="s">
        <v>179</v>
      </c>
      <c r="I37" s="14" t="s">
        <v>180</v>
      </c>
      <c r="J37" s="14">
        <v>21</v>
      </c>
      <c r="K37" s="15">
        <v>7008000</v>
      </c>
      <c r="L37" s="23">
        <v>1068000</v>
      </c>
      <c r="M37" s="16">
        <f t="shared" si="10"/>
        <v>7391900</v>
      </c>
      <c r="N37" s="16">
        <f t="shared" si="11"/>
        <v>1127100</v>
      </c>
      <c r="O37" s="40">
        <v>8800000</v>
      </c>
      <c r="P37" s="32">
        <v>1095050</v>
      </c>
      <c r="Q37" s="16">
        <f t="shared" si="8"/>
        <v>9112300</v>
      </c>
      <c r="R37" s="16">
        <f t="shared" si="9"/>
        <v>1113900</v>
      </c>
      <c r="S37" s="16">
        <f t="shared" si="5"/>
        <v>10226200</v>
      </c>
      <c r="T37" s="38" t="s">
        <v>271</v>
      </c>
      <c r="U37" s="38" t="s">
        <v>262</v>
      </c>
      <c r="V37" s="35"/>
      <c r="X37" s="17" t="s">
        <v>166</v>
      </c>
      <c r="Y37" s="17" t="s">
        <v>166</v>
      </c>
      <c r="Z37" s="17" t="s">
        <v>167</v>
      </c>
      <c r="AA37" s="2" t="s">
        <v>166</v>
      </c>
      <c r="AB37" s="44" t="s">
        <v>323</v>
      </c>
      <c r="AC37" s="44" t="s">
        <v>324</v>
      </c>
      <c r="AD37" s="44" t="s">
        <v>327</v>
      </c>
      <c r="AE37" s="18"/>
    </row>
    <row r="38" spans="1:31" ht="51">
      <c r="A38" s="22" t="s">
        <v>214</v>
      </c>
      <c r="B38" s="22" t="s">
        <v>72</v>
      </c>
      <c r="C38" s="26">
        <v>3</v>
      </c>
      <c r="D38" s="27" t="s">
        <v>10</v>
      </c>
      <c r="E38" s="22" t="s">
        <v>73</v>
      </c>
      <c r="F38" s="22" t="s">
        <v>6</v>
      </c>
      <c r="G38" s="22" t="s">
        <v>74</v>
      </c>
      <c r="H38" s="14" t="s">
        <v>186</v>
      </c>
      <c r="I38" s="14" t="s">
        <v>173</v>
      </c>
      <c r="J38" s="14">
        <v>22</v>
      </c>
      <c r="K38" s="15">
        <v>5873000</v>
      </c>
      <c r="L38" s="20"/>
      <c r="M38" s="16">
        <f t="shared" si="10"/>
        <v>6194800</v>
      </c>
      <c r="N38" s="16">
        <f t="shared" si="11"/>
        <v>0</v>
      </c>
      <c r="O38" s="40">
        <v>6750000</v>
      </c>
      <c r="P38" s="16">
        <f>ROUND(N38/131.5*147.3,-2)</f>
        <v>0</v>
      </c>
      <c r="Q38" s="16">
        <f t="shared" si="8"/>
        <v>6989500</v>
      </c>
      <c r="R38" s="16">
        <f t="shared" si="9"/>
        <v>0</v>
      </c>
      <c r="S38" s="16">
        <f t="shared" si="5"/>
        <v>6989500</v>
      </c>
      <c r="T38" s="38" t="s">
        <v>271</v>
      </c>
      <c r="U38" s="39"/>
      <c r="V38" s="34"/>
      <c r="W38" s="47"/>
      <c r="X38" s="48" t="s">
        <v>328</v>
      </c>
      <c r="Y38" s="49" t="s">
        <v>320</v>
      </c>
      <c r="Z38" s="17" t="s">
        <v>167</v>
      </c>
      <c r="AA38" s="2" t="s">
        <v>166</v>
      </c>
      <c r="AB38" s="44" t="s">
        <v>327</v>
      </c>
      <c r="AC38" s="44" t="s">
        <v>324</v>
      </c>
      <c r="AD38" s="44" t="s">
        <v>329</v>
      </c>
      <c r="AE38" s="18"/>
    </row>
    <row r="39" spans="1:31">
      <c r="A39" s="22"/>
      <c r="B39" s="22" t="s">
        <v>75</v>
      </c>
      <c r="C39" s="26"/>
      <c r="D39" s="27"/>
      <c r="E39" s="22" t="s">
        <v>76</v>
      </c>
      <c r="F39" s="22" t="s">
        <v>6</v>
      </c>
      <c r="G39" s="22" t="s">
        <v>301</v>
      </c>
      <c r="H39" s="14"/>
      <c r="I39" s="14"/>
      <c r="J39" s="14">
        <v>62</v>
      </c>
      <c r="K39" s="15">
        <v>26000</v>
      </c>
      <c r="L39" s="1"/>
      <c r="M39" s="16">
        <f t="shared" si="10"/>
        <v>27400</v>
      </c>
      <c r="N39" s="16">
        <f t="shared" si="11"/>
        <v>0</v>
      </c>
      <c r="O39" s="40">
        <v>210000</v>
      </c>
      <c r="P39" s="16">
        <f>ROUND(N39/131.5*147.3,-2)</f>
        <v>0</v>
      </c>
      <c r="Q39" s="16">
        <f t="shared" si="8"/>
        <v>217500</v>
      </c>
      <c r="R39" s="16">
        <f t="shared" si="9"/>
        <v>0</v>
      </c>
      <c r="S39" s="16">
        <f t="shared" si="5"/>
        <v>217500</v>
      </c>
      <c r="T39" s="38" t="s">
        <v>271</v>
      </c>
      <c r="U39" s="39"/>
      <c r="V39" s="34"/>
      <c r="W39" s="47"/>
      <c r="X39" s="17" t="s">
        <v>166</v>
      </c>
      <c r="Y39" s="17" t="s">
        <v>166</v>
      </c>
      <c r="Z39" s="17" t="s">
        <v>167</v>
      </c>
      <c r="AA39" s="2" t="s">
        <v>166</v>
      </c>
      <c r="AB39" s="2" t="s">
        <v>166</v>
      </c>
      <c r="AC39" s="2" t="s">
        <v>166</v>
      </c>
      <c r="AD39" s="2"/>
      <c r="AE39" s="18"/>
    </row>
    <row r="40" spans="1:31">
      <c r="A40" s="22" t="s">
        <v>215</v>
      </c>
      <c r="B40" s="22" t="s">
        <v>77</v>
      </c>
      <c r="C40" s="26">
        <v>17</v>
      </c>
      <c r="D40" s="27"/>
      <c r="E40" s="22" t="s">
        <v>78</v>
      </c>
      <c r="F40" s="22" t="s">
        <v>6</v>
      </c>
      <c r="G40" s="22" t="s">
        <v>79</v>
      </c>
      <c r="H40" s="14" t="s">
        <v>172</v>
      </c>
      <c r="I40" s="14" t="s">
        <v>173</v>
      </c>
      <c r="J40" s="14">
        <v>23</v>
      </c>
      <c r="K40" s="15">
        <v>274000</v>
      </c>
      <c r="L40" s="20"/>
      <c r="M40" s="16">
        <f t="shared" si="10"/>
        <v>289000</v>
      </c>
      <c r="N40" s="16">
        <f t="shared" si="11"/>
        <v>0</v>
      </c>
      <c r="O40" s="40">
        <v>300000</v>
      </c>
      <c r="P40" s="16">
        <f>ROUND(N40/131.5*147.3,-2)</f>
        <v>0</v>
      </c>
      <c r="Q40" s="16">
        <f t="shared" si="8"/>
        <v>310600</v>
      </c>
      <c r="R40" s="16">
        <f t="shared" si="9"/>
        <v>0</v>
      </c>
      <c r="S40" s="16">
        <f t="shared" si="5"/>
        <v>310600</v>
      </c>
      <c r="T40" s="38" t="s">
        <v>271</v>
      </c>
      <c r="U40" s="39"/>
      <c r="V40" s="34"/>
      <c r="W40" s="47"/>
      <c r="X40" s="17" t="s">
        <v>166</v>
      </c>
      <c r="Y40" s="17" t="s">
        <v>166</v>
      </c>
      <c r="Z40" s="17" t="s">
        <v>167</v>
      </c>
      <c r="AA40" s="2" t="s">
        <v>166</v>
      </c>
      <c r="AB40" s="2" t="s">
        <v>166</v>
      </c>
      <c r="AC40" s="2" t="s">
        <v>166</v>
      </c>
      <c r="AD40" s="2"/>
      <c r="AE40" s="18"/>
    </row>
    <row r="41" spans="1:31">
      <c r="A41" s="22" t="s">
        <v>216</v>
      </c>
      <c r="B41" s="22" t="s">
        <v>80</v>
      </c>
      <c r="C41" s="26">
        <v>12</v>
      </c>
      <c r="D41" s="27" t="s">
        <v>261</v>
      </c>
      <c r="E41" s="22" t="s">
        <v>81</v>
      </c>
      <c r="F41" s="22" t="s">
        <v>6</v>
      </c>
      <c r="G41" s="22" t="s">
        <v>82</v>
      </c>
      <c r="H41" s="14" t="s">
        <v>179</v>
      </c>
      <c r="I41" s="14" t="s">
        <v>180</v>
      </c>
      <c r="J41" s="14">
        <v>24</v>
      </c>
      <c r="K41" s="15">
        <v>4765000</v>
      </c>
      <c r="L41" s="23">
        <v>695000</v>
      </c>
      <c r="M41" s="16">
        <f t="shared" si="10"/>
        <v>5026100</v>
      </c>
      <c r="N41" s="16">
        <f t="shared" si="11"/>
        <v>733500</v>
      </c>
      <c r="O41" s="40">
        <v>5400000</v>
      </c>
      <c r="P41" s="32">
        <v>707850</v>
      </c>
      <c r="Q41" s="16">
        <f t="shared" si="8"/>
        <v>5591600</v>
      </c>
      <c r="R41" s="16">
        <f t="shared" si="9"/>
        <v>720000</v>
      </c>
      <c r="S41" s="16">
        <f t="shared" si="5"/>
        <v>6311600</v>
      </c>
      <c r="T41" s="38" t="s">
        <v>271</v>
      </c>
      <c r="U41" s="38" t="s">
        <v>260</v>
      </c>
      <c r="V41" s="35"/>
      <c r="W41" s="47"/>
      <c r="X41" s="17" t="s">
        <v>166</v>
      </c>
      <c r="Y41" s="17" t="s">
        <v>166</v>
      </c>
      <c r="Z41" s="17" t="s">
        <v>167</v>
      </c>
      <c r="AA41" s="2" t="s">
        <v>166</v>
      </c>
      <c r="AB41" s="2" t="s">
        <v>166</v>
      </c>
      <c r="AC41" s="2" t="s">
        <v>166</v>
      </c>
      <c r="AD41" s="2"/>
      <c r="AE41" s="18"/>
    </row>
    <row r="42" spans="1:31">
      <c r="A42" s="22" t="s">
        <v>218</v>
      </c>
      <c r="B42" s="22" t="s">
        <v>83</v>
      </c>
      <c r="C42" s="26">
        <v>3</v>
      </c>
      <c r="D42" s="27"/>
      <c r="E42" s="22" t="s">
        <v>84</v>
      </c>
      <c r="F42" s="22" t="s">
        <v>6</v>
      </c>
      <c r="G42" s="22" t="s">
        <v>86</v>
      </c>
      <c r="H42" s="14" t="s">
        <v>172</v>
      </c>
      <c r="I42" s="14" t="s">
        <v>173</v>
      </c>
      <c r="J42" s="14">
        <v>25</v>
      </c>
      <c r="K42" s="15">
        <v>564000</v>
      </c>
      <c r="L42" s="20"/>
      <c r="M42" s="16">
        <f t="shared" si="10"/>
        <v>594900</v>
      </c>
      <c r="N42" s="16">
        <f t="shared" si="11"/>
        <v>0</v>
      </c>
      <c r="O42" s="40">
        <v>625000</v>
      </c>
      <c r="P42" s="16">
        <f t="shared" ref="P42:P59" si="12">ROUND(N42/131.5*147.3,-2)</f>
        <v>0</v>
      </c>
      <c r="Q42" s="16">
        <f t="shared" si="8"/>
        <v>647200</v>
      </c>
      <c r="R42" s="16">
        <f t="shared" si="9"/>
        <v>0</v>
      </c>
      <c r="S42" s="16">
        <f t="shared" si="5"/>
        <v>647200</v>
      </c>
      <c r="T42" s="38" t="s">
        <v>271</v>
      </c>
      <c r="U42" s="39"/>
      <c r="V42" s="34"/>
      <c r="W42" s="47"/>
      <c r="X42" s="17" t="s">
        <v>166</v>
      </c>
      <c r="Y42" s="17" t="s">
        <v>166</v>
      </c>
      <c r="Z42" s="17" t="s">
        <v>167</v>
      </c>
      <c r="AA42" s="2" t="s">
        <v>166</v>
      </c>
      <c r="AB42" s="2" t="s">
        <v>166</v>
      </c>
      <c r="AC42" s="2" t="s">
        <v>166</v>
      </c>
      <c r="AD42" s="2"/>
      <c r="AE42" s="18"/>
    </row>
    <row r="43" spans="1:31">
      <c r="A43" s="22" t="s">
        <v>217</v>
      </c>
      <c r="B43" s="22" t="s">
        <v>83</v>
      </c>
      <c r="C43" s="26">
        <v>11</v>
      </c>
      <c r="D43" s="27"/>
      <c r="E43" s="22" t="s">
        <v>84</v>
      </c>
      <c r="F43" s="22" t="s">
        <v>6</v>
      </c>
      <c r="G43" s="22" t="s">
        <v>85</v>
      </c>
      <c r="H43" s="14" t="s">
        <v>174</v>
      </c>
      <c r="I43" s="14" t="s">
        <v>173</v>
      </c>
      <c r="J43" s="14">
        <v>26</v>
      </c>
      <c r="K43" s="15">
        <v>969000</v>
      </c>
      <c r="L43" s="20"/>
      <c r="M43" s="16">
        <f t="shared" si="10"/>
        <v>1022100</v>
      </c>
      <c r="N43" s="16">
        <f t="shared" si="11"/>
        <v>0</v>
      </c>
      <c r="O43" s="40">
        <v>1275000</v>
      </c>
      <c r="P43" s="16">
        <f t="shared" si="12"/>
        <v>0</v>
      </c>
      <c r="Q43" s="16">
        <f t="shared" si="8"/>
        <v>1320200</v>
      </c>
      <c r="R43" s="16">
        <f t="shared" si="9"/>
        <v>0</v>
      </c>
      <c r="S43" s="16">
        <f t="shared" si="5"/>
        <v>1320200</v>
      </c>
      <c r="T43" s="38" t="s">
        <v>271</v>
      </c>
      <c r="U43" s="39"/>
      <c r="V43" s="34"/>
      <c r="W43" s="47"/>
      <c r="X43" s="17" t="s">
        <v>166</v>
      </c>
      <c r="Y43" s="17" t="s">
        <v>166</v>
      </c>
      <c r="Z43" s="17" t="s">
        <v>167</v>
      </c>
      <c r="AA43" s="2" t="s">
        <v>166</v>
      </c>
      <c r="AB43" s="2" t="s">
        <v>166</v>
      </c>
      <c r="AC43" s="2" t="s">
        <v>166</v>
      </c>
      <c r="AD43" s="2"/>
      <c r="AE43" s="18"/>
    </row>
    <row r="44" spans="1:31">
      <c r="A44" s="22" t="s">
        <v>219</v>
      </c>
      <c r="B44" s="83" t="s">
        <v>83</v>
      </c>
      <c r="C44" s="26">
        <v>80</v>
      </c>
      <c r="D44" s="27"/>
      <c r="E44" s="22" t="s">
        <v>84</v>
      </c>
      <c r="F44" s="22" t="s">
        <v>6</v>
      </c>
      <c r="G44" s="22" t="s">
        <v>87</v>
      </c>
      <c r="H44" s="14" t="s">
        <v>187</v>
      </c>
      <c r="I44" s="14" t="s">
        <v>175</v>
      </c>
      <c r="J44" s="14">
        <v>54</v>
      </c>
      <c r="K44" s="15">
        <v>150000</v>
      </c>
      <c r="L44" s="20"/>
      <c r="M44" s="16">
        <f t="shared" si="10"/>
        <v>158200</v>
      </c>
      <c r="N44" s="16">
        <f t="shared" si="11"/>
        <v>0</v>
      </c>
      <c r="O44" s="40">
        <v>20000</v>
      </c>
      <c r="P44" s="16">
        <f t="shared" si="12"/>
        <v>0</v>
      </c>
      <c r="Q44" s="16">
        <f t="shared" si="8"/>
        <v>20700</v>
      </c>
      <c r="R44" s="16">
        <f t="shared" si="9"/>
        <v>0</v>
      </c>
      <c r="S44" s="16">
        <f t="shared" si="5"/>
        <v>20700</v>
      </c>
      <c r="T44" s="38" t="s">
        <v>271</v>
      </c>
      <c r="U44" s="39"/>
      <c r="V44" s="34"/>
      <c r="W44" s="47"/>
      <c r="X44" s="17" t="s">
        <v>166</v>
      </c>
      <c r="Y44" s="17" t="s">
        <v>166</v>
      </c>
      <c r="Z44" s="17" t="s">
        <v>167</v>
      </c>
      <c r="AA44" s="2" t="s">
        <v>166</v>
      </c>
      <c r="AB44" s="2" t="s">
        <v>166</v>
      </c>
      <c r="AC44" s="2" t="s">
        <v>166</v>
      </c>
      <c r="AD44" s="2"/>
      <c r="AE44" s="18"/>
    </row>
    <row r="45" spans="1:31">
      <c r="A45" s="22" t="s">
        <v>220</v>
      </c>
      <c r="B45" s="22" t="s">
        <v>88</v>
      </c>
      <c r="C45" s="26">
        <v>133</v>
      </c>
      <c r="D45" s="27"/>
      <c r="E45" s="22" t="s">
        <v>89</v>
      </c>
      <c r="F45" s="22" t="s">
        <v>6</v>
      </c>
      <c r="G45" s="22" t="s">
        <v>90</v>
      </c>
      <c r="H45" s="14" t="s">
        <v>90</v>
      </c>
      <c r="I45" s="14" t="s">
        <v>173</v>
      </c>
      <c r="J45" s="14">
        <v>27</v>
      </c>
      <c r="K45" s="15">
        <v>388000</v>
      </c>
      <c r="L45" s="20"/>
      <c r="M45" s="16">
        <f t="shared" si="10"/>
        <v>409300</v>
      </c>
      <c r="N45" s="16">
        <f t="shared" si="11"/>
        <v>0</v>
      </c>
      <c r="O45" s="40">
        <v>525000</v>
      </c>
      <c r="P45" s="16">
        <f t="shared" si="12"/>
        <v>0</v>
      </c>
      <c r="Q45" s="16">
        <f t="shared" si="8"/>
        <v>543600</v>
      </c>
      <c r="R45" s="16">
        <f t="shared" si="9"/>
        <v>0</v>
      </c>
      <c r="S45" s="16">
        <f t="shared" si="5"/>
        <v>543600</v>
      </c>
      <c r="T45" s="38" t="s">
        <v>271</v>
      </c>
      <c r="U45" s="39"/>
      <c r="V45" s="34"/>
      <c r="W45" s="47"/>
      <c r="X45" s="17" t="s">
        <v>166</v>
      </c>
      <c r="Y45" s="17" t="s">
        <v>166</v>
      </c>
      <c r="Z45" s="17" t="s">
        <v>167</v>
      </c>
      <c r="AA45" s="2" t="s">
        <v>166</v>
      </c>
      <c r="AB45" s="2" t="s">
        <v>166</v>
      </c>
      <c r="AC45" s="2" t="s">
        <v>166</v>
      </c>
      <c r="AD45" s="2"/>
      <c r="AE45" s="18"/>
    </row>
    <row r="46" spans="1:31">
      <c r="A46" s="22" t="s">
        <v>221</v>
      </c>
      <c r="B46" s="22" t="s">
        <v>91</v>
      </c>
      <c r="C46" s="26">
        <v>15</v>
      </c>
      <c r="D46" s="27"/>
      <c r="E46" s="22" t="s">
        <v>92</v>
      </c>
      <c r="F46" s="22" t="s">
        <v>6</v>
      </c>
      <c r="G46" s="27" t="s">
        <v>93</v>
      </c>
      <c r="H46" s="14" t="s">
        <v>174</v>
      </c>
      <c r="I46" s="14" t="s">
        <v>175</v>
      </c>
      <c r="J46" s="14">
        <v>56</v>
      </c>
      <c r="K46" s="15">
        <v>1803000</v>
      </c>
      <c r="L46" s="1"/>
      <c r="M46" s="16">
        <f t="shared" si="10"/>
        <v>1901800</v>
      </c>
      <c r="N46" s="16">
        <f t="shared" si="11"/>
        <v>0</v>
      </c>
      <c r="O46" s="40">
        <v>2350000</v>
      </c>
      <c r="P46" s="16">
        <f t="shared" si="12"/>
        <v>0</v>
      </c>
      <c r="Q46" s="16">
        <f t="shared" si="8"/>
        <v>2433400</v>
      </c>
      <c r="R46" s="16">
        <f t="shared" si="9"/>
        <v>0</v>
      </c>
      <c r="S46" s="16">
        <f t="shared" si="5"/>
        <v>2433400</v>
      </c>
      <c r="T46" s="38" t="s">
        <v>271</v>
      </c>
      <c r="U46" s="39"/>
      <c r="V46" s="34"/>
      <c r="W46" s="47"/>
      <c r="X46" s="17" t="s">
        <v>166</v>
      </c>
      <c r="Y46" s="17" t="s">
        <v>166</v>
      </c>
      <c r="Z46" s="17" t="s">
        <v>167</v>
      </c>
      <c r="AA46" s="2" t="s">
        <v>166</v>
      </c>
      <c r="AB46" s="2" t="s">
        <v>166</v>
      </c>
      <c r="AC46" s="2" t="s">
        <v>166</v>
      </c>
      <c r="AD46" s="2"/>
      <c r="AE46" s="18"/>
    </row>
    <row r="47" spans="1:31">
      <c r="A47" s="22"/>
      <c r="B47" s="22" t="s">
        <v>94</v>
      </c>
      <c r="C47" s="26">
        <v>51</v>
      </c>
      <c r="D47" s="27" t="s">
        <v>10</v>
      </c>
      <c r="E47" s="22" t="s">
        <v>95</v>
      </c>
      <c r="F47" s="22" t="s">
        <v>6</v>
      </c>
      <c r="G47" s="22" t="s">
        <v>96</v>
      </c>
      <c r="H47" s="14" t="s">
        <v>187</v>
      </c>
      <c r="I47" s="14"/>
      <c r="J47" s="14">
        <v>53</v>
      </c>
      <c r="K47" s="15">
        <v>1500000</v>
      </c>
      <c r="L47" s="1"/>
      <c r="M47" s="16">
        <f t="shared" si="10"/>
        <v>1582200</v>
      </c>
      <c r="N47" s="16">
        <f t="shared" si="11"/>
        <v>0</v>
      </c>
      <c r="O47" s="40">
        <v>3400000</v>
      </c>
      <c r="P47" s="16">
        <f t="shared" si="12"/>
        <v>0</v>
      </c>
      <c r="Q47" s="16">
        <f t="shared" si="8"/>
        <v>3520600</v>
      </c>
      <c r="R47" s="16">
        <f t="shared" si="9"/>
        <v>0</v>
      </c>
      <c r="S47" s="16">
        <f t="shared" si="5"/>
        <v>3520600</v>
      </c>
      <c r="T47" s="38" t="s">
        <v>271</v>
      </c>
      <c r="U47" s="39"/>
      <c r="V47" s="34"/>
      <c r="W47" s="47"/>
      <c r="X47" s="17" t="s">
        <v>166</v>
      </c>
      <c r="Y47" s="17" t="s">
        <v>166</v>
      </c>
      <c r="Z47" s="17" t="s">
        <v>167</v>
      </c>
      <c r="AA47" s="2" t="s">
        <v>166</v>
      </c>
      <c r="AB47" s="2" t="s">
        <v>166</v>
      </c>
      <c r="AC47" s="2" t="s">
        <v>166</v>
      </c>
      <c r="AD47" s="2"/>
      <c r="AE47" s="18"/>
    </row>
    <row r="48" spans="1:31">
      <c r="A48" s="22"/>
      <c r="B48" s="22" t="s">
        <v>97</v>
      </c>
      <c r="C48" s="26">
        <v>20</v>
      </c>
      <c r="D48" s="27"/>
      <c r="E48" s="22" t="s">
        <v>98</v>
      </c>
      <c r="F48" s="22" t="s">
        <v>6</v>
      </c>
      <c r="G48" s="22" t="s">
        <v>99</v>
      </c>
      <c r="H48" s="14"/>
      <c r="I48" s="14"/>
      <c r="J48" s="14">
        <v>63</v>
      </c>
      <c r="K48" s="15">
        <v>103000</v>
      </c>
      <c r="L48" s="1"/>
      <c r="M48" s="16">
        <f t="shared" si="10"/>
        <v>108600</v>
      </c>
      <c r="N48" s="16">
        <f t="shared" si="11"/>
        <v>0</v>
      </c>
      <c r="O48" s="68">
        <v>140000</v>
      </c>
      <c r="P48" s="16">
        <f t="shared" si="12"/>
        <v>0</v>
      </c>
      <c r="Q48" s="16">
        <f t="shared" si="8"/>
        <v>145000</v>
      </c>
      <c r="R48" s="16">
        <f t="shared" si="9"/>
        <v>0</v>
      </c>
      <c r="S48" s="16">
        <f t="shared" si="5"/>
        <v>145000</v>
      </c>
      <c r="T48" s="38" t="s">
        <v>271</v>
      </c>
      <c r="U48" s="39"/>
      <c r="V48" s="34"/>
      <c r="W48" s="47"/>
      <c r="X48" s="17" t="s">
        <v>166</v>
      </c>
      <c r="Y48" s="17" t="s">
        <v>166</v>
      </c>
      <c r="Z48" s="17" t="s">
        <v>167</v>
      </c>
      <c r="AA48" s="2" t="s">
        <v>166</v>
      </c>
      <c r="AB48" s="2" t="s">
        <v>166</v>
      </c>
      <c r="AC48" s="2" t="s">
        <v>166</v>
      </c>
      <c r="AD48" s="2"/>
      <c r="AE48" s="18"/>
    </row>
    <row r="49" spans="1:31">
      <c r="A49" s="22"/>
      <c r="B49" s="22" t="s">
        <v>97</v>
      </c>
      <c r="C49" s="26">
        <v>22</v>
      </c>
      <c r="D49" s="27"/>
      <c r="E49" s="22" t="s">
        <v>89</v>
      </c>
      <c r="F49" s="22" t="s">
        <v>6</v>
      </c>
      <c r="G49" s="22" t="s">
        <v>99</v>
      </c>
      <c r="H49" s="14"/>
      <c r="I49" s="14"/>
      <c r="J49" s="14">
        <v>64</v>
      </c>
      <c r="K49" s="15">
        <v>109000</v>
      </c>
      <c r="L49" s="1"/>
      <c r="M49" s="16">
        <f t="shared" si="10"/>
        <v>115000</v>
      </c>
      <c r="N49" s="16">
        <f t="shared" si="11"/>
        <v>0</v>
      </c>
      <c r="O49" s="68">
        <v>145000</v>
      </c>
      <c r="P49" s="16">
        <f t="shared" si="12"/>
        <v>0</v>
      </c>
      <c r="Q49" s="16">
        <f t="shared" si="8"/>
        <v>150100</v>
      </c>
      <c r="R49" s="16">
        <f t="shared" si="9"/>
        <v>0</v>
      </c>
      <c r="S49" s="16">
        <f t="shared" si="5"/>
        <v>150100</v>
      </c>
      <c r="T49" s="38" t="s">
        <v>271</v>
      </c>
      <c r="U49" s="39"/>
      <c r="V49" s="34"/>
      <c r="W49" s="47"/>
      <c r="X49" s="17" t="s">
        <v>166</v>
      </c>
      <c r="Y49" s="17" t="s">
        <v>166</v>
      </c>
      <c r="Z49" s="17" t="s">
        <v>167</v>
      </c>
      <c r="AA49" s="2" t="s">
        <v>166</v>
      </c>
      <c r="AB49" s="2" t="s">
        <v>166</v>
      </c>
      <c r="AC49" s="2" t="s">
        <v>166</v>
      </c>
      <c r="AD49" s="2"/>
      <c r="AE49" s="18"/>
    </row>
    <row r="50" spans="1:31">
      <c r="A50" s="22" t="s">
        <v>222</v>
      </c>
      <c r="B50" s="22" t="s">
        <v>97</v>
      </c>
      <c r="C50" s="26">
        <v>23</v>
      </c>
      <c r="D50" s="27"/>
      <c r="E50" s="22" t="s">
        <v>105</v>
      </c>
      <c r="F50" s="22" t="s">
        <v>6</v>
      </c>
      <c r="G50" s="22" t="s">
        <v>106</v>
      </c>
      <c r="H50" s="14" t="s">
        <v>177</v>
      </c>
      <c r="I50" s="14" t="s">
        <v>173</v>
      </c>
      <c r="J50" s="14">
        <v>29</v>
      </c>
      <c r="K50" s="15">
        <v>2216000</v>
      </c>
      <c r="L50" s="20"/>
      <c r="M50" s="16">
        <f t="shared" si="10"/>
        <v>2337400</v>
      </c>
      <c r="N50" s="16">
        <f t="shared" si="11"/>
        <v>0</v>
      </c>
      <c r="O50" s="40">
        <v>3400000</v>
      </c>
      <c r="P50" s="16">
        <f t="shared" si="12"/>
        <v>0</v>
      </c>
      <c r="Q50" s="16">
        <f t="shared" si="8"/>
        <v>3520600</v>
      </c>
      <c r="R50" s="16">
        <f t="shared" si="9"/>
        <v>0</v>
      </c>
      <c r="S50" s="16">
        <f t="shared" si="5"/>
        <v>3520600</v>
      </c>
      <c r="T50" s="38" t="s">
        <v>271</v>
      </c>
      <c r="U50" s="39"/>
      <c r="V50" s="34"/>
      <c r="W50" s="47"/>
      <c r="X50" s="17" t="s">
        <v>166</v>
      </c>
      <c r="Y50" s="17" t="s">
        <v>166</v>
      </c>
      <c r="Z50" s="17" t="s">
        <v>167</v>
      </c>
      <c r="AA50" s="2" t="s">
        <v>166</v>
      </c>
      <c r="AB50" s="2" t="s">
        <v>166</v>
      </c>
      <c r="AC50" s="2" t="s">
        <v>166</v>
      </c>
      <c r="AD50" s="2"/>
      <c r="AE50" s="18"/>
    </row>
    <row r="51" spans="1:31">
      <c r="A51" s="22"/>
      <c r="B51" s="22" t="s">
        <v>97</v>
      </c>
      <c r="C51" s="26">
        <v>26</v>
      </c>
      <c r="D51" s="27"/>
      <c r="E51" s="22" t="s">
        <v>100</v>
      </c>
      <c r="F51" s="22" t="s">
        <v>6</v>
      </c>
      <c r="G51" s="22" t="s">
        <v>99</v>
      </c>
      <c r="H51" s="14"/>
      <c r="I51" s="14"/>
      <c r="J51" s="14">
        <v>65</v>
      </c>
      <c r="K51" s="15">
        <v>131000</v>
      </c>
      <c r="L51" s="1"/>
      <c r="M51" s="16">
        <f t="shared" si="10"/>
        <v>138200</v>
      </c>
      <c r="N51" s="16">
        <f t="shared" si="11"/>
        <v>0</v>
      </c>
      <c r="O51" s="68">
        <v>145000</v>
      </c>
      <c r="P51" s="16">
        <f t="shared" si="12"/>
        <v>0</v>
      </c>
      <c r="Q51" s="16">
        <f t="shared" si="8"/>
        <v>150100</v>
      </c>
      <c r="R51" s="16">
        <f t="shared" si="9"/>
        <v>0</v>
      </c>
      <c r="S51" s="16">
        <f t="shared" si="5"/>
        <v>150100</v>
      </c>
      <c r="T51" s="38" t="s">
        <v>271</v>
      </c>
      <c r="U51" s="39"/>
      <c r="V51" s="34"/>
      <c r="W51" s="47"/>
      <c r="X51" s="17" t="s">
        <v>166</v>
      </c>
      <c r="Y51" s="17" t="s">
        <v>166</v>
      </c>
      <c r="Z51" s="17" t="s">
        <v>166</v>
      </c>
      <c r="AA51" s="2" t="s">
        <v>166</v>
      </c>
      <c r="AB51" s="2" t="s">
        <v>166</v>
      </c>
      <c r="AC51" s="2" t="s">
        <v>166</v>
      </c>
      <c r="AD51" s="2"/>
      <c r="AE51" s="18"/>
    </row>
    <row r="52" spans="1:31">
      <c r="A52" s="22"/>
      <c r="B52" s="22" t="s">
        <v>97</v>
      </c>
      <c r="C52" s="26">
        <v>28</v>
      </c>
      <c r="D52" s="27"/>
      <c r="E52" s="22" t="s">
        <v>101</v>
      </c>
      <c r="F52" s="22" t="s">
        <v>6</v>
      </c>
      <c r="G52" s="22" t="s">
        <v>99</v>
      </c>
      <c r="H52" s="14"/>
      <c r="I52" s="14"/>
      <c r="J52" s="14">
        <v>66</v>
      </c>
      <c r="K52" s="15">
        <v>139000</v>
      </c>
      <c r="L52" s="1"/>
      <c r="M52" s="16">
        <f t="shared" si="10"/>
        <v>146600</v>
      </c>
      <c r="N52" s="16">
        <f t="shared" si="11"/>
        <v>0</v>
      </c>
      <c r="O52" s="68">
        <v>190000</v>
      </c>
      <c r="P52" s="16">
        <f t="shared" si="12"/>
        <v>0</v>
      </c>
      <c r="Q52" s="16">
        <f t="shared" si="8"/>
        <v>196700</v>
      </c>
      <c r="R52" s="16">
        <f t="shared" si="9"/>
        <v>0</v>
      </c>
      <c r="S52" s="16">
        <f t="shared" si="5"/>
        <v>196700</v>
      </c>
      <c r="T52" s="38" t="s">
        <v>271</v>
      </c>
      <c r="U52" s="39"/>
      <c r="V52" s="34"/>
      <c r="W52" s="47"/>
      <c r="X52" s="17" t="s">
        <v>166</v>
      </c>
      <c r="Y52" s="17" t="s">
        <v>166</v>
      </c>
      <c r="Z52" s="17" t="s">
        <v>166</v>
      </c>
      <c r="AA52" s="2" t="s">
        <v>166</v>
      </c>
      <c r="AB52" s="2" t="s">
        <v>166</v>
      </c>
      <c r="AC52" s="2" t="s">
        <v>166</v>
      </c>
      <c r="AD52" s="2"/>
      <c r="AE52" s="18"/>
    </row>
    <row r="53" spans="1:31">
      <c r="A53" s="22"/>
      <c r="B53" s="22" t="s">
        <v>97</v>
      </c>
      <c r="C53" s="26">
        <v>30</v>
      </c>
      <c r="D53" s="27"/>
      <c r="E53" s="22" t="s">
        <v>102</v>
      </c>
      <c r="F53" s="22" t="s">
        <v>6</v>
      </c>
      <c r="G53" s="22" t="s">
        <v>99</v>
      </c>
      <c r="H53" s="14"/>
      <c r="I53" s="14"/>
      <c r="J53" s="14">
        <v>67</v>
      </c>
      <c r="K53" s="15">
        <v>70000</v>
      </c>
      <c r="L53" s="1"/>
      <c r="M53" s="16">
        <f t="shared" si="10"/>
        <v>73800</v>
      </c>
      <c r="N53" s="16">
        <f t="shared" si="11"/>
        <v>0</v>
      </c>
      <c r="O53" s="68">
        <v>100000</v>
      </c>
      <c r="P53" s="16">
        <f t="shared" si="12"/>
        <v>0</v>
      </c>
      <c r="Q53" s="16">
        <f t="shared" si="8"/>
        <v>103500</v>
      </c>
      <c r="R53" s="16">
        <f t="shared" si="9"/>
        <v>0</v>
      </c>
      <c r="S53" s="16">
        <f t="shared" si="5"/>
        <v>103500</v>
      </c>
      <c r="T53" s="38" t="s">
        <v>271</v>
      </c>
      <c r="U53" s="39"/>
      <c r="V53" s="34"/>
      <c r="W53" s="47"/>
      <c r="X53" s="17" t="s">
        <v>166</v>
      </c>
      <c r="Y53" s="17" t="s">
        <v>166</v>
      </c>
      <c r="Z53" s="17" t="s">
        <v>166</v>
      </c>
      <c r="AA53" s="2" t="s">
        <v>166</v>
      </c>
      <c r="AB53" s="2" t="s">
        <v>166</v>
      </c>
      <c r="AC53" s="2" t="s">
        <v>166</v>
      </c>
      <c r="AD53" s="2"/>
      <c r="AE53" s="18"/>
    </row>
    <row r="54" spans="1:31">
      <c r="A54" s="22"/>
      <c r="B54" s="22" t="s">
        <v>97</v>
      </c>
      <c r="C54" s="26">
        <v>32</v>
      </c>
      <c r="D54" s="27"/>
      <c r="E54" s="22" t="s">
        <v>103</v>
      </c>
      <c r="F54" s="22" t="s">
        <v>6</v>
      </c>
      <c r="G54" s="22" t="s">
        <v>99</v>
      </c>
      <c r="H54" s="14"/>
      <c r="I54" s="14"/>
      <c r="J54" s="14">
        <v>68</v>
      </c>
      <c r="K54" s="15">
        <v>71000</v>
      </c>
      <c r="L54" s="1"/>
      <c r="M54" s="16">
        <f t="shared" si="10"/>
        <v>74900</v>
      </c>
      <c r="N54" s="16">
        <f t="shared" si="11"/>
        <v>0</v>
      </c>
      <c r="O54" s="68">
        <v>95000</v>
      </c>
      <c r="P54" s="16">
        <f t="shared" si="12"/>
        <v>0</v>
      </c>
      <c r="Q54" s="16">
        <f t="shared" si="8"/>
        <v>98400</v>
      </c>
      <c r="R54" s="16">
        <f t="shared" si="9"/>
        <v>0</v>
      </c>
      <c r="S54" s="16">
        <f t="shared" si="5"/>
        <v>98400</v>
      </c>
      <c r="T54" s="38" t="s">
        <v>271</v>
      </c>
      <c r="U54" s="39"/>
      <c r="V54" s="34"/>
      <c r="W54" s="47"/>
      <c r="X54" s="17" t="s">
        <v>166</v>
      </c>
      <c r="Y54" s="17" t="s">
        <v>166</v>
      </c>
      <c r="Z54" s="17" t="s">
        <v>166</v>
      </c>
      <c r="AA54" s="2" t="s">
        <v>166</v>
      </c>
      <c r="AB54" s="2" t="s">
        <v>166</v>
      </c>
      <c r="AC54" s="2" t="s">
        <v>166</v>
      </c>
      <c r="AD54" s="2"/>
      <c r="AE54" s="18"/>
    </row>
    <row r="55" spans="1:31">
      <c r="A55" s="22"/>
      <c r="B55" s="22" t="s">
        <v>97</v>
      </c>
      <c r="C55" s="26">
        <v>34</v>
      </c>
      <c r="D55" s="27"/>
      <c r="E55" s="22" t="s">
        <v>104</v>
      </c>
      <c r="F55" s="22" t="s">
        <v>6</v>
      </c>
      <c r="G55" s="22" t="s">
        <v>99</v>
      </c>
      <c r="H55" s="14"/>
      <c r="I55" s="14"/>
      <c r="J55" s="14">
        <v>69</v>
      </c>
      <c r="K55" s="15">
        <v>69000</v>
      </c>
      <c r="L55" s="1"/>
      <c r="M55" s="16">
        <f t="shared" si="10"/>
        <v>72800</v>
      </c>
      <c r="N55" s="16">
        <f t="shared" si="11"/>
        <v>0</v>
      </c>
      <c r="O55" s="68">
        <v>95000</v>
      </c>
      <c r="P55" s="16">
        <f t="shared" si="12"/>
        <v>0</v>
      </c>
      <c r="Q55" s="16">
        <f t="shared" si="8"/>
        <v>98400</v>
      </c>
      <c r="R55" s="16">
        <f t="shared" si="9"/>
        <v>0</v>
      </c>
      <c r="S55" s="16">
        <f t="shared" si="5"/>
        <v>98400</v>
      </c>
      <c r="T55" s="38" t="s">
        <v>271</v>
      </c>
      <c r="U55" s="39"/>
      <c r="V55" s="34"/>
      <c r="W55" s="47"/>
      <c r="X55" s="17" t="s">
        <v>166</v>
      </c>
      <c r="Y55" s="17" t="s">
        <v>166</v>
      </c>
      <c r="Z55" s="17" t="s">
        <v>166</v>
      </c>
      <c r="AA55" s="2" t="s">
        <v>166</v>
      </c>
      <c r="AB55" s="2" t="s">
        <v>166</v>
      </c>
      <c r="AC55" s="2" t="s">
        <v>166</v>
      </c>
      <c r="AD55" s="2"/>
      <c r="AE55" s="18"/>
    </row>
    <row r="56" spans="1:31">
      <c r="A56" s="22" t="s">
        <v>223</v>
      </c>
      <c r="B56" s="22" t="s">
        <v>107</v>
      </c>
      <c r="C56" s="26">
        <v>1</v>
      </c>
      <c r="D56" s="27"/>
      <c r="E56" s="22" t="s">
        <v>105</v>
      </c>
      <c r="F56" s="22" t="s">
        <v>6</v>
      </c>
      <c r="G56" s="22" t="s">
        <v>108</v>
      </c>
      <c r="H56" s="14" t="s">
        <v>177</v>
      </c>
      <c r="I56" s="14" t="s">
        <v>173</v>
      </c>
      <c r="J56" s="14">
        <v>28</v>
      </c>
      <c r="K56" s="15">
        <v>908000</v>
      </c>
      <c r="L56" s="20"/>
      <c r="M56" s="16">
        <f t="shared" si="10"/>
        <v>957700</v>
      </c>
      <c r="N56" s="16">
        <f t="shared" si="11"/>
        <v>0</v>
      </c>
      <c r="O56" s="40">
        <v>2300000</v>
      </c>
      <c r="P56" s="16">
        <f t="shared" si="12"/>
        <v>0</v>
      </c>
      <c r="Q56" s="16">
        <f t="shared" si="8"/>
        <v>2381600</v>
      </c>
      <c r="R56" s="16">
        <f t="shared" si="9"/>
        <v>0</v>
      </c>
      <c r="S56" s="16">
        <f t="shared" si="5"/>
        <v>2381600</v>
      </c>
      <c r="T56" s="38" t="s">
        <v>271</v>
      </c>
      <c r="U56" s="39"/>
      <c r="V56" s="34"/>
      <c r="W56" s="47"/>
      <c r="X56" s="17" t="s">
        <v>166</v>
      </c>
      <c r="Y56" s="17" t="s">
        <v>166</v>
      </c>
      <c r="Z56" s="17" t="s">
        <v>167</v>
      </c>
      <c r="AA56" s="2" t="s">
        <v>166</v>
      </c>
      <c r="AB56" s="2" t="s">
        <v>166</v>
      </c>
      <c r="AC56" s="2" t="s">
        <v>166</v>
      </c>
      <c r="AD56" s="2"/>
      <c r="AE56" s="18"/>
    </row>
    <row r="57" spans="1:31">
      <c r="A57" s="22"/>
      <c r="B57" s="22" t="s">
        <v>111</v>
      </c>
      <c r="C57" s="26">
        <v>39</v>
      </c>
      <c r="D57" s="27"/>
      <c r="E57" s="22" t="s">
        <v>113</v>
      </c>
      <c r="F57" s="22" t="s">
        <v>6</v>
      </c>
      <c r="G57" s="22" t="s">
        <v>112</v>
      </c>
      <c r="H57" s="14"/>
      <c r="I57" s="14"/>
      <c r="J57" s="14">
        <v>71</v>
      </c>
      <c r="K57" s="15">
        <v>161000</v>
      </c>
      <c r="L57" s="20"/>
      <c r="M57" s="16">
        <f t="shared" si="10"/>
        <v>169800</v>
      </c>
      <c r="N57" s="16">
        <f t="shared" si="11"/>
        <v>0</v>
      </c>
      <c r="O57" s="40">
        <v>175000</v>
      </c>
      <c r="P57" s="16">
        <f t="shared" si="12"/>
        <v>0</v>
      </c>
      <c r="Q57" s="16">
        <f t="shared" si="8"/>
        <v>181200</v>
      </c>
      <c r="R57" s="16">
        <f t="shared" si="9"/>
        <v>0</v>
      </c>
      <c r="S57" s="16">
        <f t="shared" si="5"/>
        <v>181200</v>
      </c>
      <c r="T57" s="38" t="s">
        <v>271</v>
      </c>
      <c r="U57" s="39"/>
      <c r="V57" s="34"/>
      <c r="W57" s="47"/>
      <c r="X57" s="17" t="s">
        <v>166</v>
      </c>
      <c r="Y57" s="17" t="s">
        <v>166</v>
      </c>
      <c r="Z57" s="17" t="s">
        <v>167</v>
      </c>
      <c r="AA57" s="2" t="s">
        <v>166</v>
      </c>
      <c r="AB57" s="2" t="s">
        <v>166</v>
      </c>
      <c r="AC57" s="2" t="s">
        <v>166</v>
      </c>
      <c r="AD57" s="2"/>
      <c r="AE57" s="18"/>
    </row>
    <row r="58" spans="1:31">
      <c r="A58" s="22" t="s">
        <v>224</v>
      </c>
      <c r="B58" s="22" t="s">
        <v>111</v>
      </c>
      <c r="C58" s="26">
        <v>41</v>
      </c>
      <c r="D58" s="27"/>
      <c r="E58" s="22" t="s">
        <v>113</v>
      </c>
      <c r="F58" s="22" t="s">
        <v>6</v>
      </c>
      <c r="G58" s="22" t="s">
        <v>114</v>
      </c>
      <c r="H58" s="14" t="s">
        <v>174</v>
      </c>
      <c r="I58" s="14" t="s">
        <v>173</v>
      </c>
      <c r="J58" s="14">
        <v>30</v>
      </c>
      <c r="K58" s="15">
        <v>337000</v>
      </c>
      <c r="L58" s="20"/>
      <c r="M58" s="16">
        <f t="shared" si="10"/>
        <v>355500</v>
      </c>
      <c r="N58" s="16">
        <f t="shared" si="11"/>
        <v>0</v>
      </c>
      <c r="O58" s="40">
        <v>450000</v>
      </c>
      <c r="P58" s="16">
        <f t="shared" si="12"/>
        <v>0</v>
      </c>
      <c r="Q58" s="16">
        <f t="shared" si="8"/>
        <v>466000</v>
      </c>
      <c r="R58" s="16">
        <f t="shared" si="9"/>
        <v>0</v>
      </c>
      <c r="S58" s="16">
        <f t="shared" si="5"/>
        <v>466000</v>
      </c>
      <c r="T58" s="38" t="s">
        <v>271</v>
      </c>
      <c r="U58" s="39"/>
      <c r="V58" s="34"/>
      <c r="W58" s="47"/>
      <c r="X58" s="17" t="s">
        <v>166</v>
      </c>
      <c r="Y58" s="17" t="s">
        <v>166</v>
      </c>
      <c r="Z58" s="17" t="s">
        <v>167</v>
      </c>
      <c r="AA58" s="2" t="s">
        <v>166</v>
      </c>
      <c r="AB58" s="2" t="s">
        <v>166</v>
      </c>
      <c r="AC58" s="2" t="s">
        <v>166</v>
      </c>
      <c r="AD58" s="2"/>
      <c r="AE58" s="18"/>
    </row>
    <row r="59" spans="1:31">
      <c r="A59" s="22" t="s">
        <v>225</v>
      </c>
      <c r="B59" s="22" t="s">
        <v>111</v>
      </c>
      <c r="C59" s="26">
        <v>45</v>
      </c>
      <c r="D59" s="27"/>
      <c r="E59" s="22" t="s">
        <v>113</v>
      </c>
      <c r="F59" s="22" t="s">
        <v>6</v>
      </c>
      <c r="G59" s="22" t="s">
        <v>115</v>
      </c>
      <c r="H59" s="14" t="s">
        <v>174</v>
      </c>
      <c r="I59" s="14" t="s">
        <v>173</v>
      </c>
      <c r="J59" s="14">
        <v>31</v>
      </c>
      <c r="K59" s="15">
        <v>325000</v>
      </c>
      <c r="L59" s="20"/>
      <c r="M59" s="16">
        <f t="shared" si="10"/>
        <v>342800</v>
      </c>
      <c r="N59" s="16">
        <f t="shared" si="11"/>
        <v>0</v>
      </c>
      <c r="O59" s="40">
        <v>390000</v>
      </c>
      <c r="P59" s="16">
        <f t="shared" si="12"/>
        <v>0</v>
      </c>
      <c r="Q59" s="16">
        <f t="shared" si="8"/>
        <v>403800</v>
      </c>
      <c r="R59" s="16">
        <f t="shared" si="9"/>
        <v>0</v>
      </c>
      <c r="S59" s="16">
        <f t="shared" si="5"/>
        <v>403800</v>
      </c>
      <c r="T59" s="38" t="s">
        <v>271</v>
      </c>
      <c r="U59" s="39"/>
      <c r="V59" s="34"/>
      <c r="W59" s="47"/>
      <c r="X59" s="17" t="s">
        <v>166</v>
      </c>
      <c r="Y59" s="17" t="s">
        <v>166</v>
      </c>
      <c r="Z59" s="17" t="s">
        <v>167</v>
      </c>
      <c r="AA59" s="2" t="s">
        <v>166</v>
      </c>
      <c r="AB59" s="2" t="s">
        <v>166</v>
      </c>
      <c r="AC59" s="2" t="s">
        <v>166</v>
      </c>
      <c r="AD59" s="2"/>
      <c r="AE59" s="18"/>
    </row>
    <row r="60" spans="1:31">
      <c r="A60" s="29"/>
      <c r="B60" s="29" t="s">
        <v>293</v>
      </c>
      <c r="C60" s="29">
        <v>189</v>
      </c>
      <c r="D60" s="29"/>
      <c r="E60" s="29" t="s">
        <v>294</v>
      </c>
      <c r="F60" s="29" t="s">
        <v>6</v>
      </c>
      <c r="G60" s="29" t="s">
        <v>309</v>
      </c>
      <c r="H60" s="29"/>
      <c r="I60" s="29"/>
      <c r="J60" s="29"/>
      <c r="K60" s="29"/>
      <c r="L60" s="29"/>
      <c r="M60" s="29"/>
      <c r="N60" s="29"/>
      <c r="O60" s="69">
        <v>2500000</v>
      </c>
      <c r="P60" s="29"/>
      <c r="Q60" s="69">
        <v>3800000</v>
      </c>
      <c r="R60" s="69">
        <f t="shared" si="9"/>
        <v>0</v>
      </c>
      <c r="S60" s="69">
        <f t="shared" si="5"/>
        <v>3800000</v>
      </c>
      <c r="T60" s="38" t="s">
        <v>300</v>
      </c>
      <c r="U60" s="87"/>
      <c r="V60" s="88"/>
      <c r="W60" s="88"/>
      <c r="X60" s="87"/>
      <c r="Y60" s="17" t="s">
        <v>166</v>
      </c>
      <c r="Z60" s="17" t="s">
        <v>167</v>
      </c>
      <c r="AA60" s="87"/>
      <c r="AB60" s="2" t="s">
        <v>166</v>
      </c>
      <c r="AC60" s="2" t="s">
        <v>166</v>
      </c>
      <c r="AD60" s="87"/>
      <c r="AE60" s="87"/>
    </row>
    <row r="61" spans="1:31">
      <c r="A61" s="22" t="s">
        <v>228</v>
      </c>
      <c r="B61" s="22" t="s">
        <v>116</v>
      </c>
      <c r="C61" s="26">
        <v>8</v>
      </c>
      <c r="D61" s="27" t="s">
        <v>10</v>
      </c>
      <c r="E61" s="22" t="s">
        <v>117</v>
      </c>
      <c r="F61" s="22" t="s">
        <v>6</v>
      </c>
      <c r="G61" s="22" t="s">
        <v>120</v>
      </c>
      <c r="H61" s="14" t="s">
        <v>174</v>
      </c>
      <c r="I61" s="14" t="s">
        <v>173</v>
      </c>
      <c r="J61" s="14">
        <v>32</v>
      </c>
      <c r="K61" s="15">
        <v>93000</v>
      </c>
      <c r="L61" s="20"/>
      <c r="M61" s="16">
        <f t="shared" ref="M61:M84" si="13">ROUND(K61/151.5*159.8,-2)</f>
        <v>98100</v>
      </c>
      <c r="N61" s="16">
        <f t="shared" ref="N61:N84" si="14">ROUND(L61/124.6*131.5,-2)</f>
        <v>0</v>
      </c>
      <c r="O61" s="40">
        <v>140000</v>
      </c>
      <c r="P61" s="16">
        <f t="shared" ref="P61:P70" si="15">ROUND(N61/131.5*147.3,-2)</f>
        <v>0</v>
      </c>
      <c r="Q61" s="16">
        <f t="shared" ref="Q61:Q84" si="16">ROUND(O61/124*128.4,-2)</f>
        <v>145000</v>
      </c>
      <c r="R61" s="16">
        <f t="shared" si="9"/>
        <v>0</v>
      </c>
      <c r="S61" s="16">
        <f t="shared" si="5"/>
        <v>145000</v>
      </c>
      <c r="T61" s="38" t="s">
        <v>271</v>
      </c>
      <c r="U61" s="39"/>
      <c r="V61" s="34"/>
      <c r="W61" s="47"/>
      <c r="X61" s="17" t="s">
        <v>166</v>
      </c>
      <c r="Y61" s="17" t="s">
        <v>166</v>
      </c>
      <c r="Z61" s="17" t="s">
        <v>167</v>
      </c>
      <c r="AA61" s="2" t="s">
        <v>166</v>
      </c>
      <c r="AB61" s="2" t="s">
        <v>166</v>
      </c>
      <c r="AC61" s="2" t="s">
        <v>166</v>
      </c>
      <c r="AD61" s="2"/>
      <c r="AE61" s="18"/>
    </row>
    <row r="62" spans="1:31">
      <c r="A62" s="22" t="s">
        <v>230</v>
      </c>
      <c r="B62" s="22" t="s">
        <v>116</v>
      </c>
      <c r="C62" s="26">
        <v>8</v>
      </c>
      <c r="D62" s="27"/>
      <c r="E62" s="22" t="s">
        <v>117</v>
      </c>
      <c r="F62" s="22" t="s">
        <v>6</v>
      </c>
      <c r="G62" s="22" t="s">
        <v>122</v>
      </c>
      <c r="H62" s="14" t="s">
        <v>187</v>
      </c>
      <c r="I62" s="14" t="s">
        <v>175</v>
      </c>
      <c r="J62" s="14">
        <v>48</v>
      </c>
      <c r="K62" s="15">
        <v>161000</v>
      </c>
      <c r="L62" s="1"/>
      <c r="M62" s="16">
        <f t="shared" si="13"/>
        <v>169800</v>
      </c>
      <c r="N62" s="16">
        <f t="shared" si="14"/>
        <v>0</v>
      </c>
      <c r="O62" s="40">
        <v>220000</v>
      </c>
      <c r="P62" s="16">
        <f t="shared" si="15"/>
        <v>0</v>
      </c>
      <c r="Q62" s="16">
        <f t="shared" si="16"/>
        <v>227800</v>
      </c>
      <c r="R62" s="16">
        <f t="shared" ref="R62:R84" si="17">ROUND(P62/122.3*124.4,-2)</f>
        <v>0</v>
      </c>
      <c r="S62" s="16">
        <f t="shared" ref="S62:S84" si="18">Q62+R62</f>
        <v>227800</v>
      </c>
      <c r="T62" s="38" t="s">
        <v>271</v>
      </c>
      <c r="U62" s="39"/>
      <c r="V62" s="34"/>
      <c r="W62" s="47"/>
      <c r="X62" s="17" t="s">
        <v>166</v>
      </c>
      <c r="Y62" s="17" t="s">
        <v>166</v>
      </c>
      <c r="Z62" s="17" t="s">
        <v>167</v>
      </c>
      <c r="AA62" s="2" t="s">
        <v>166</v>
      </c>
      <c r="AB62" s="2" t="s">
        <v>166</v>
      </c>
      <c r="AC62" s="2" t="s">
        <v>166</v>
      </c>
      <c r="AD62" s="2"/>
      <c r="AE62" s="18"/>
    </row>
    <row r="63" spans="1:31" ht="25.5">
      <c r="A63" s="22" t="s">
        <v>233</v>
      </c>
      <c r="B63" s="22" t="s">
        <v>116</v>
      </c>
      <c r="C63" s="26">
        <v>14</v>
      </c>
      <c r="D63" s="27"/>
      <c r="E63" s="22" t="s">
        <v>117</v>
      </c>
      <c r="F63" s="22" t="s">
        <v>6</v>
      </c>
      <c r="G63" s="22" t="s">
        <v>124</v>
      </c>
      <c r="H63" s="14" t="s">
        <v>186</v>
      </c>
      <c r="I63" s="14" t="s">
        <v>173</v>
      </c>
      <c r="J63" s="14">
        <v>33</v>
      </c>
      <c r="K63" s="15">
        <v>436000</v>
      </c>
      <c r="L63" s="20"/>
      <c r="M63" s="16">
        <f t="shared" si="13"/>
        <v>459900</v>
      </c>
      <c r="N63" s="16">
        <f t="shared" si="14"/>
        <v>0</v>
      </c>
      <c r="O63" s="40">
        <v>850000</v>
      </c>
      <c r="P63" s="16">
        <f t="shared" si="15"/>
        <v>0</v>
      </c>
      <c r="Q63" s="16">
        <f t="shared" si="16"/>
        <v>880200</v>
      </c>
      <c r="R63" s="16">
        <f t="shared" si="17"/>
        <v>0</v>
      </c>
      <c r="S63" s="16">
        <f t="shared" si="18"/>
        <v>880200</v>
      </c>
      <c r="T63" s="38" t="s">
        <v>271</v>
      </c>
      <c r="U63" s="39"/>
      <c r="V63" s="34"/>
      <c r="W63" s="47"/>
      <c r="X63" s="21" t="s">
        <v>167</v>
      </c>
      <c r="Y63" s="21" t="s">
        <v>166</v>
      </c>
      <c r="Z63" s="17" t="s">
        <v>167</v>
      </c>
      <c r="AA63" s="2" t="s">
        <v>166</v>
      </c>
      <c r="AB63" s="44" t="s">
        <v>323</v>
      </c>
      <c r="AC63" s="2" t="s">
        <v>166</v>
      </c>
      <c r="AD63" s="2"/>
      <c r="AE63" s="18"/>
    </row>
    <row r="64" spans="1:31">
      <c r="A64" s="22" t="s">
        <v>232</v>
      </c>
      <c r="B64" s="22" t="s">
        <v>116</v>
      </c>
      <c r="C64" s="26">
        <v>16</v>
      </c>
      <c r="D64" s="27" t="s">
        <v>10</v>
      </c>
      <c r="E64" s="22" t="s">
        <v>117</v>
      </c>
      <c r="F64" s="22" t="s">
        <v>6</v>
      </c>
      <c r="G64" s="28" t="s">
        <v>311</v>
      </c>
      <c r="H64" s="14" t="s">
        <v>174</v>
      </c>
      <c r="I64" s="14" t="s">
        <v>173</v>
      </c>
      <c r="J64" s="14">
        <v>34</v>
      </c>
      <c r="K64" s="15">
        <v>548000</v>
      </c>
      <c r="L64" s="20"/>
      <c r="M64" s="16">
        <f t="shared" si="13"/>
        <v>578000</v>
      </c>
      <c r="N64" s="16">
        <f t="shared" si="14"/>
        <v>0</v>
      </c>
      <c r="O64" s="40">
        <v>550000</v>
      </c>
      <c r="P64" s="16">
        <f t="shared" si="15"/>
        <v>0</v>
      </c>
      <c r="Q64" s="16">
        <f t="shared" si="16"/>
        <v>569500</v>
      </c>
      <c r="R64" s="16">
        <f t="shared" si="17"/>
        <v>0</v>
      </c>
      <c r="S64" s="16">
        <f t="shared" si="18"/>
        <v>569500</v>
      </c>
      <c r="T64" s="38" t="s">
        <v>271</v>
      </c>
      <c r="U64" s="39"/>
      <c r="V64" s="34"/>
      <c r="W64" s="47"/>
      <c r="X64" s="17" t="s">
        <v>166</v>
      </c>
      <c r="Y64" s="17"/>
      <c r="Z64" s="17" t="s">
        <v>167</v>
      </c>
      <c r="AA64" s="2" t="s">
        <v>166</v>
      </c>
      <c r="AB64" s="2" t="s">
        <v>166</v>
      </c>
      <c r="AC64" s="2" t="s">
        <v>166</v>
      </c>
      <c r="AD64" s="2"/>
      <c r="AE64" s="18"/>
    </row>
    <row r="65" spans="1:31">
      <c r="A65" s="22" t="s">
        <v>229</v>
      </c>
      <c r="B65" s="22" t="s">
        <v>116</v>
      </c>
      <c r="C65" s="26">
        <v>16</v>
      </c>
      <c r="D65" s="27"/>
      <c r="E65" s="22" t="s">
        <v>117</v>
      </c>
      <c r="F65" s="22" t="s">
        <v>6</v>
      </c>
      <c r="G65" s="22" t="s">
        <v>121</v>
      </c>
      <c r="H65" s="14" t="s">
        <v>187</v>
      </c>
      <c r="I65" s="14" t="s">
        <v>175</v>
      </c>
      <c r="J65" s="14">
        <v>50</v>
      </c>
      <c r="K65" s="15">
        <v>706000</v>
      </c>
      <c r="L65" s="20"/>
      <c r="M65" s="16">
        <f t="shared" si="13"/>
        <v>744700</v>
      </c>
      <c r="N65" s="16">
        <f t="shared" si="14"/>
        <v>0</v>
      </c>
      <c r="O65" s="40">
        <v>775000</v>
      </c>
      <c r="P65" s="16">
        <f t="shared" si="15"/>
        <v>0</v>
      </c>
      <c r="Q65" s="16">
        <f t="shared" si="16"/>
        <v>802500</v>
      </c>
      <c r="R65" s="16">
        <f t="shared" si="17"/>
        <v>0</v>
      </c>
      <c r="S65" s="16">
        <f t="shared" si="18"/>
        <v>802500</v>
      </c>
      <c r="T65" s="38" t="s">
        <v>271</v>
      </c>
      <c r="U65" s="39"/>
      <c r="V65" s="34"/>
      <c r="W65" s="47"/>
      <c r="X65" s="17" t="s">
        <v>166</v>
      </c>
      <c r="Y65" s="17" t="s">
        <v>166</v>
      </c>
      <c r="Z65" s="17" t="s">
        <v>167</v>
      </c>
      <c r="AA65" s="2" t="s">
        <v>166</v>
      </c>
      <c r="AB65" s="2" t="s">
        <v>166</v>
      </c>
      <c r="AC65" s="2" t="s">
        <v>166</v>
      </c>
      <c r="AD65" s="2"/>
      <c r="AE65" s="18"/>
    </row>
    <row r="66" spans="1:31">
      <c r="A66" s="22" t="s">
        <v>227</v>
      </c>
      <c r="B66" s="22" t="s">
        <v>116</v>
      </c>
      <c r="C66" s="26">
        <v>18</v>
      </c>
      <c r="D66" s="27"/>
      <c r="E66" s="22" t="s">
        <v>117</v>
      </c>
      <c r="F66" s="22" t="s">
        <v>6</v>
      </c>
      <c r="G66" s="22" t="s">
        <v>119</v>
      </c>
      <c r="H66" s="14" t="s">
        <v>174</v>
      </c>
      <c r="I66" s="14" t="s">
        <v>175</v>
      </c>
      <c r="J66" s="14">
        <v>55</v>
      </c>
      <c r="K66" s="15">
        <v>1489000</v>
      </c>
      <c r="L66" s="1"/>
      <c r="M66" s="16">
        <f t="shared" si="13"/>
        <v>1570600</v>
      </c>
      <c r="N66" s="16">
        <f t="shared" si="14"/>
        <v>0</v>
      </c>
      <c r="O66" s="40">
        <v>1700000</v>
      </c>
      <c r="P66" s="16">
        <f t="shared" si="15"/>
        <v>0</v>
      </c>
      <c r="Q66" s="16">
        <f t="shared" si="16"/>
        <v>1760300</v>
      </c>
      <c r="R66" s="16">
        <f t="shared" si="17"/>
        <v>0</v>
      </c>
      <c r="S66" s="16">
        <f t="shared" si="18"/>
        <v>1760300</v>
      </c>
      <c r="T66" s="38" t="s">
        <v>271</v>
      </c>
      <c r="U66" s="39"/>
      <c r="V66" s="34"/>
      <c r="W66" s="47"/>
      <c r="X66" s="17" t="s">
        <v>166</v>
      </c>
      <c r="Y66" s="17" t="s">
        <v>166</v>
      </c>
      <c r="Z66" s="17" t="s">
        <v>167</v>
      </c>
      <c r="AA66" s="2" t="s">
        <v>166</v>
      </c>
      <c r="AB66" s="2" t="s">
        <v>166</v>
      </c>
      <c r="AC66" s="2" t="s">
        <v>166</v>
      </c>
      <c r="AD66" s="2"/>
      <c r="AE66" s="18"/>
    </row>
    <row r="67" spans="1:31">
      <c r="A67" s="22" t="s">
        <v>226</v>
      </c>
      <c r="B67" s="22" t="s">
        <v>116</v>
      </c>
      <c r="C67" s="26">
        <v>23</v>
      </c>
      <c r="D67" s="27"/>
      <c r="E67" s="22" t="s">
        <v>117</v>
      </c>
      <c r="F67" s="22" t="s">
        <v>6</v>
      </c>
      <c r="G67" s="22" t="s">
        <v>118</v>
      </c>
      <c r="H67" s="14" t="s">
        <v>174</v>
      </c>
      <c r="I67" s="14" t="s">
        <v>173</v>
      </c>
      <c r="J67" s="14">
        <v>35</v>
      </c>
      <c r="K67" s="15">
        <v>942000</v>
      </c>
      <c r="L67" s="20"/>
      <c r="M67" s="16">
        <f t="shared" si="13"/>
        <v>993600</v>
      </c>
      <c r="N67" s="16">
        <f t="shared" si="14"/>
        <v>0</v>
      </c>
      <c r="O67" s="40">
        <v>1250000</v>
      </c>
      <c r="P67" s="16">
        <f t="shared" si="15"/>
        <v>0</v>
      </c>
      <c r="Q67" s="16">
        <f t="shared" si="16"/>
        <v>1294400</v>
      </c>
      <c r="R67" s="16">
        <f t="shared" si="17"/>
        <v>0</v>
      </c>
      <c r="S67" s="16">
        <f t="shared" si="18"/>
        <v>1294400</v>
      </c>
      <c r="T67" s="38" t="s">
        <v>271</v>
      </c>
      <c r="U67" s="39"/>
      <c r="V67" s="34"/>
      <c r="W67" s="47"/>
      <c r="X67" s="17" t="s">
        <v>166</v>
      </c>
      <c r="Y67" s="17" t="s">
        <v>166</v>
      </c>
      <c r="Z67" s="17" t="s">
        <v>167</v>
      </c>
      <c r="AA67" s="2" t="s">
        <v>166</v>
      </c>
      <c r="AB67" s="2" t="s">
        <v>166</v>
      </c>
      <c r="AC67" s="2" t="s">
        <v>166</v>
      </c>
      <c r="AD67" s="2"/>
      <c r="AE67" s="18"/>
    </row>
    <row r="68" spans="1:31" ht="38.25">
      <c r="A68" s="22" t="s">
        <v>231</v>
      </c>
      <c r="B68" s="22" t="s">
        <v>116</v>
      </c>
      <c r="C68" s="26">
        <v>29</v>
      </c>
      <c r="D68" s="27" t="s">
        <v>277</v>
      </c>
      <c r="E68" s="22" t="s">
        <v>117</v>
      </c>
      <c r="F68" s="22" t="s">
        <v>6</v>
      </c>
      <c r="G68" s="22" t="s">
        <v>123</v>
      </c>
      <c r="H68" s="14" t="s">
        <v>174</v>
      </c>
      <c r="I68" s="14" t="s">
        <v>173</v>
      </c>
      <c r="J68" s="14">
        <v>36</v>
      </c>
      <c r="K68" s="15">
        <v>16269000</v>
      </c>
      <c r="L68" s="20"/>
      <c r="M68" s="16">
        <f t="shared" si="13"/>
        <v>17160300</v>
      </c>
      <c r="N68" s="16">
        <f t="shared" si="14"/>
        <v>0</v>
      </c>
      <c r="O68" s="40">
        <v>19250000</v>
      </c>
      <c r="P68" s="16">
        <f t="shared" si="15"/>
        <v>0</v>
      </c>
      <c r="Q68" s="16">
        <f t="shared" si="16"/>
        <v>19933100</v>
      </c>
      <c r="R68" s="16">
        <f t="shared" si="17"/>
        <v>0</v>
      </c>
      <c r="S68" s="16">
        <f t="shared" si="18"/>
        <v>19933100</v>
      </c>
      <c r="T68" s="38" t="s">
        <v>271</v>
      </c>
      <c r="U68" s="39"/>
      <c r="V68" s="34"/>
      <c r="W68" s="47"/>
      <c r="X68" s="48" t="s">
        <v>319</v>
      </c>
      <c r="Y68" s="48" t="s">
        <v>320</v>
      </c>
      <c r="Z68" s="17" t="s">
        <v>167</v>
      </c>
      <c r="AA68" s="2" t="s">
        <v>166</v>
      </c>
      <c r="AB68" s="44" t="s">
        <v>323</v>
      </c>
      <c r="AC68" s="44" t="s">
        <v>330</v>
      </c>
      <c r="AD68" s="44" t="s">
        <v>320</v>
      </c>
      <c r="AE68" s="18"/>
    </row>
    <row r="69" spans="1:31">
      <c r="A69" s="22"/>
      <c r="B69" s="22" t="s">
        <v>116</v>
      </c>
      <c r="C69" s="26" t="s">
        <v>18</v>
      </c>
      <c r="D69" s="27"/>
      <c r="E69" s="22"/>
      <c r="F69" s="22" t="s">
        <v>6</v>
      </c>
      <c r="G69" s="22" t="s">
        <v>310</v>
      </c>
      <c r="H69" s="14"/>
      <c r="I69" s="14"/>
      <c r="J69" s="14"/>
      <c r="K69" s="15">
        <v>200000</v>
      </c>
      <c r="L69" s="1"/>
      <c r="M69" s="16">
        <f t="shared" si="13"/>
        <v>211000</v>
      </c>
      <c r="N69" s="16">
        <f t="shared" si="14"/>
        <v>0</v>
      </c>
      <c r="O69" s="16">
        <f>ROUND(M69/159.8*174,-2)</f>
        <v>229700</v>
      </c>
      <c r="P69" s="16">
        <f t="shared" si="15"/>
        <v>0</v>
      </c>
      <c r="Q69" s="16">
        <f t="shared" si="16"/>
        <v>237900</v>
      </c>
      <c r="R69" s="16">
        <f t="shared" si="17"/>
        <v>0</v>
      </c>
      <c r="S69" s="16">
        <f t="shared" si="18"/>
        <v>237900</v>
      </c>
      <c r="T69" s="89" t="s">
        <v>289</v>
      </c>
      <c r="U69" s="39"/>
      <c r="V69" s="90" t="s">
        <v>304</v>
      </c>
      <c r="W69" s="47"/>
      <c r="X69" s="17"/>
      <c r="Y69" s="17" t="s">
        <v>166</v>
      </c>
      <c r="Z69" s="17" t="s">
        <v>167</v>
      </c>
      <c r="AA69" s="2" t="s">
        <v>166</v>
      </c>
      <c r="AB69" s="2" t="s">
        <v>166</v>
      </c>
      <c r="AC69" s="2" t="s">
        <v>166</v>
      </c>
      <c r="AD69" s="2"/>
      <c r="AE69" s="18"/>
    </row>
    <row r="70" spans="1:31">
      <c r="A70" s="22"/>
      <c r="B70" s="22" t="s">
        <v>116</v>
      </c>
      <c r="C70" s="26" t="s">
        <v>18</v>
      </c>
      <c r="D70" s="27"/>
      <c r="E70" s="22"/>
      <c r="F70" s="22" t="s">
        <v>6</v>
      </c>
      <c r="G70" s="22" t="s">
        <v>125</v>
      </c>
      <c r="H70" s="14"/>
      <c r="I70" s="14"/>
      <c r="J70" s="14">
        <v>72</v>
      </c>
      <c r="K70" s="15">
        <v>13000</v>
      </c>
      <c r="L70" s="20"/>
      <c r="M70" s="16">
        <f t="shared" si="13"/>
        <v>13700</v>
      </c>
      <c r="N70" s="16">
        <f t="shared" si="14"/>
        <v>0</v>
      </c>
      <c r="O70" s="40">
        <v>15000</v>
      </c>
      <c r="P70" s="16">
        <f t="shared" si="15"/>
        <v>0</v>
      </c>
      <c r="Q70" s="16">
        <f t="shared" si="16"/>
        <v>15500</v>
      </c>
      <c r="R70" s="16">
        <f t="shared" si="17"/>
        <v>0</v>
      </c>
      <c r="S70" s="16">
        <f t="shared" si="18"/>
        <v>15500</v>
      </c>
      <c r="T70" s="38" t="s">
        <v>271</v>
      </c>
      <c r="U70" s="39"/>
      <c r="V70" s="91"/>
      <c r="W70" s="47"/>
      <c r="X70" s="17" t="s">
        <v>166</v>
      </c>
      <c r="Y70" s="17" t="s">
        <v>166</v>
      </c>
      <c r="Z70" s="17" t="s">
        <v>166</v>
      </c>
      <c r="AA70" s="2" t="s">
        <v>166</v>
      </c>
      <c r="AB70" s="2" t="s">
        <v>166</v>
      </c>
      <c r="AC70" s="2"/>
      <c r="AD70" s="2"/>
      <c r="AE70" s="18"/>
    </row>
    <row r="71" spans="1:31">
      <c r="A71" s="22" t="s">
        <v>234</v>
      </c>
      <c r="B71" s="22" t="s">
        <v>126</v>
      </c>
      <c r="C71" s="26">
        <v>60</v>
      </c>
      <c r="D71" s="27" t="s">
        <v>278</v>
      </c>
      <c r="E71" s="22" t="s">
        <v>127</v>
      </c>
      <c r="F71" s="22" t="s">
        <v>6</v>
      </c>
      <c r="G71" s="22" t="s">
        <v>128</v>
      </c>
      <c r="H71" s="14" t="s">
        <v>179</v>
      </c>
      <c r="I71" s="14" t="s">
        <v>180</v>
      </c>
      <c r="J71" s="14">
        <v>37</v>
      </c>
      <c r="K71" s="15">
        <v>3338000</v>
      </c>
      <c r="L71" s="23">
        <v>396000</v>
      </c>
      <c r="M71" s="16">
        <f t="shared" si="13"/>
        <v>3520900</v>
      </c>
      <c r="N71" s="16">
        <f t="shared" si="14"/>
        <v>417900</v>
      </c>
      <c r="O71" s="40">
        <v>3600000</v>
      </c>
      <c r="P71" s="32">
        <v>514250</v>
      </c>
      <c r="Q71" s="16">
        <f t="shared" si="16"/>
        <v>3727700</v>
      </c>
      <c r="R71" s="16">
        <f t="shared" si="17"/>
        <v>523100</v>
      </c>
      <c r="S71" s="16">
        <f t="shared" si="18"/>
        <v>4250800</v>
      </c>
      <c r="T71" s="38" t="s">
        <v>271</v>
      </c>
      <c r="U71" s="38" t="s">
        <v>259</v>
      </c>
      <c r="V71" s="36"/>
      <c r="W71" s="47"/>
      <c r="X71" s="17" t="s">
        <v>166</v>
      </c>
      <c r="Y71" s="17" t="s">
        <v>166</v>
      </c>
      <c r="Z71" s="17" t="s">
        <v>167</v>
      </c>
      <c r="AA71" s="2" t="s">
        <v>166</v>
      </c>
      <c r="AB71" s="2" t="s">
        <v>167</v>
      </c>
      <c r="AC71" s="2"/>
      <c r="AD71" s="2"/>
      <c r="AE71" s="18"/>
    </row>
    <row r="72" spans="1:31" ht="38.25">
      <c r="A72" s="22" t="s">
        <v>235</v>
      </c>
      <c r="B72" s="22" t="s">
        <v>129</v>
      </c>
      <c r="C72" s="26">
        <v>25</v>
      </c>
      <c r="D72" s="27"/>
      <c r="E72" s="22" t="s">
        <v>130</v>
      </c>
      <c r="F72" s="22" t="s">
        <v>6</v>
      </c>
      <c r="G72" s="22" t="s">
        <v>131</v>
      </c>
      <c r="H72" s="14" t="s">
        <v>174</v>
      </c>
      <c r="I72" s="14" t="s">
        <v>173</v>
      </c>
      <c r="J72" s="14">
        <v>38</v>
      </c>
      <c r="K72" s="15">
        <v>1135000</v>
      </c>
      <c r="L72" s="20"/>
      <c r="M72" s="16">
        <f t="shared" si="13"/>
        <v>1197200</v>
      </c>
      <c r="N72" s="16">
        <f t="shared" si="14"/>
        <v>0</v>
      </c>
      <c r="O72" s="40">
        <v>2650000</v>
      </c>
      <c r="P72" s="16">
        <f t="shared" ref="P72:P78" si="19">ROUND(N72/131.5*147.3,-2)</f>
        <v>0</v>
      </c>
      <c r="Q72" s="16">
        <f t="shared" si="16"/>
        <v>2744000</v>
      </c>
      <c r="R72" s="16">
        <f t="shared" si="17"/>
        <v>0</v>
      </c>
      <c r="S72" s="16">
        <f t="shared" si="18"/>
        <v>2744000</v>
      </c>
      <c r="T72" s="38" t="s">
        <v>271</v>
      </c>
      <c r="U72" s="39"/>
      <c r="V72" s="91"/>
      <c r="W72" s="47"/>
      <c r="X72" s="17" t="s">
        <v>166</v>
      </c>
      <c r="Y72" s="17" t="s">
        <v>166</v>
      </c>
      <c r="Z72" s="17" t="s">
        <v>167</v>
      </c>
      <c r="AA72" s="2" t="s">
        <v>166</v>
      </c>
      <c r="AB72" s="44" t="s">
        <v>323</v>
      </c>
      <c r="AC72" s="44" t="s">
        <v>330</v>
      </c>
      <c r="AD72" s="2"/>
      <c r="AE72" s="18"/>
    </row>
    <row r="73" spans="1:31">
      <c r="A73" s="22" t="s">
        <v>236</v>
      </c>
      <c r="B73" s="22" t="s">
        <v>132</v>
      </c>
      <c r="C73" s="26">
        <v>9</v>
      </c>
      <c r="D73" s="27"/>
      <c r="E73" s="22" t="s">
        <v>133</v>
      </c>
      <c r="F73" s="22" t="s">
        <v>6</v>
      </c>
      <c r="G73" s="22" t="s">
        <v>134</v>
      </c>
      <c r="H73" s="14" t="s">
        <v>174</v>
      </c>
      <c r="I73" s="14" t="s">
        <v>173</v>
      </c>
      <c r="J73" s="14">
        <v>39</v>
      </c>
      <c r="K73" s="15">
        <v>107000</v>
      </c>
      <c r="L73" s="20"/>
      <c r="M73" s="16">
        <f t="shared" si="13"/>
        <v>112900</v>
      </c>
      <c r="N73" s="16">
        <f t="shared" si="14"/>
        <v>0</v>
      </c>
      <c r="O73" s="40">
        <v>150000</v>
      </c>
      <c r="P73" s="16">
        <f t="shared" si="19"/>
        <v>0</v>
      </c>
      <c r="Q73" s="16">
        <f t="shared" si="16"/>
        <v>155300</v>
      </c>
      <c r="R73" s="16">
        <f t="shared" si="17"/>
        <v>0</v>
      </c>
      <c r="S73" s="16">
        <f t="shared" si="18"/>
        <v>155300</v>
      </c>
      <c r="T73" s="38" t="s">
        <v>271</v>
      </c>
      <c r="U73" s="39"/>
      <c r="V73" s="91"/>
      <c r="W73" s="47"/>
      <c r="X73" s="17" t="s">
        <v>166</v>
      </c>
      <c r="Y73" s="17" t="s">
        <v>166</v>
      </c>
      <c r="Z73" s="17" t="s">
        <v>166</v>
      </c>
      <c r="AA73" s="2" t="s">
        <v>166</v>
      </c>
      <c r="AB73" s="2" t="s">
        <v>166</v>
      </c>
      <c r="AC73" s="2" t="s">
        <v>166</v>
      </c>
      <c r="AD73" s="2"/>
      <c r="AE73" s="18"/>
    </row>
    <row r="74" spans="1:31">
      <c r="A74" s="22" t="s">
        <v>237</v>
      </c>
      <c r="B74" s="22" t="s">
        <v>135</v>
      </c>
      <c r="C74" s="26">
        <v>2</v>
      </c>
      <c r="D74" s="27"/>
      <c r="E74" s="22" t="s">
        <v>136</v>
      </c>
      <c r="F74" s="22" t="s">
        <v>6</v>
      </c>
      <c r="G74" s="22" t="s">
        <v>137</v>
      </c>
      <c r="H74" s="14" t="s">
        <v>172</v>
      </c>
      <c r="I74" s="14" t="s">
        <v>173</v>
      </c>
      <c r="J74" s="14">
        <v>40</v>
      </c>
      <c r="K74" s="15">
        <v>1055000</v>
      </c>
      <c r="L74" s="20"/>
      <c r="M74" s="16">
        <f t="shared" si="13"/>
        <v>1112800</v>
      </c>
      <c r="N74" s="16">
        <f t="shared" si="14"/>
        <v>0</v>
      </c>
      <c r="O74" s="40">
        <v>1175000</v>
      </c>
      <c r="P74" s="16">
        <f t="shared" si="19"/>
        <v>0</v>
      </c>
      <c r="Q74" s="16">
        <f t="shared" si="16"/>
        <v>1216700</v>
      </c>
      <c r="R74" s="16">
        <f t="shared" si="17"/>
        <v>0</v>
      </c>
      <c r="S74" s="16">
        <f t="shared" si="18"/>
        <v>1216700</v>
      </c>
      <c r="T74" s="38" t="s">
        <v>271</v>
      </c>
      <c r="U74" s="39"/>
      <c r="V74" s="91"/>
      <c r="W74" s="47"/>
      <c r="X74" s="17" t="s">
        <v>166</v>
      </c>
      <c r="Y74" s="17" t="s">
        <v>166</v>
      </c>
      <c r="Z74" s="17" t="s">
        <v>167</v>
      </c>
      <c r="AA74" s="2" t="s">
        <v>166</v>
      </c>
      <c r="AB74" s="2" t="s">
        <v>166</v>
      </c>
      <c r="AC74" s="2" t="s">
        <v>166</v>
      </c>
      <c r="AD74" s="2"/>
      <c r="AE74" s="18"/>
    </row>
    <row r="75" spans="1:31">
      <c r="A75" s="22"/>
      <c r="B75" s="22" t="s">
        <v>138</v>
      </c>
      <c r="C75" s="26">
        <v>27</v>
      </c>
      <c r="D75" s="27"/>
      <c r="E75" s="22" t="s">
        <v>299</v>
      </c>
      <c r="F75" s="22" t="s">
        <v>6</v>
      </c>
      <c r="G75" s="22" t="s">
        <v>139</v>
      </c>
      <c r="H75" s="14"/>
      <c r="I75" s="14"/>
      <c r="J75" s="14">
        <v>73</v>
      </c>
      <c r="K75" s="15">
        <v>435000</v>
      </c>
      <c r="L75" s="20"/>
      <c r="M75" s="16">
        <f t="shared" si="13"/>
        <v>458800</v>
      </c>
      <c r="N75" s="16">
        <f t="shared" si="14"/>
        <v>0</v>
      </c>
      <c r="O75" s="40">
        <v>500000</v>
      </c>
      <c r="P75" s="16">
        <f t="shared" si="19"/>
        <v>0</v>
      </c>
      <c r="Q75" s="16">
        <f t="shared" si="16"/>
        <v>517700</v>
      </c>
      <c r="R75" s="16">
        <f t="shared" si="17"/>
        <v>0</v>
      </c>
      <c r="S75" s="16">
        <f>Q75+R75</f>
        <v>517700</v>
      </c>
      <c r="T75" s="38" t="s">
        <v>271</v>
      </c>
      <c r="U75" s="39"/>
      <c r="V75" s="91"/>
      <c r="W75" s="47"/>
      <c r="X75" s="17" t="s">
        <v>166</v>
      </c>
      <c r="Y75" s="17" t="s">
        <v>166</v>
      </c>
      <c r="Z75" s="17" t="s">
        <v>167</v>
      </c>
      <c r="AA75" s="2" t="s">
        <v>166</v>
      </c>
      <c r="AB75" s="2" t="s">
        <v>166</v>
      </c>
      <c r="AC75" s="2" t="s">
        <v>166</v>
      </c>
      <c r="AD75" s="2"/>
      <c r="AE75" s="18"/>
    </row>
    <row r="76" spans="1:31">
      <c r="A76" s="22" t="s">
        <v>238</v>
      </c>
      <c r="B76" s="22" t="s">
        <v>140</v>
      </c>
      <c r="C76" s="26">
        <v>8</v>
      </c>
      <c r="D76" s="27"/>
      <c r="E76" s="22" t="s">
        <v>141</v>
      </c>
      <c r="F76" s="22" t="s">
        <v>6</v>
      </c>
      <c r="G76" s="22" t="s">
        <v>90</v>
      </c>
      <c r="H76" s="14" t="s">
        <v>90</v>
      </c>
      <c r="I76" s="14" t="s">
        <v>173</v>
      </c>
      <c r="J76" s="14">
        <v>41</v>
      </c>
      <c r="K76" s="15">
        <v>314000</v>
      </c>
      <c r="L76" s="20"/>
      <c r="M76" s="16">
        <f t="shared" si="13"/>
        <v>331200</v>
      </c>
      <c r="N76" s="16">
        <f t="shared" si="14"/>
        <v>0</v>
      </c>
      <c r="O76" s="40">
        <v>360000</v>
      </c>
      <c r="P76" s="16">
        <f t="shared" si="19"/>
        <v>0</v>
      </c>
      <c r="Q76" s="16">
        <f t="shared" si="16"/>
        <v>372800</v>
      </c>
      <c r="R76" s="16">
        <f t="shared" si="17"/>
        <v>0</v>
      </c>
      <c r="S76" s="16">
        <f t="shared" si="18"/>
        <v>372800</v>
      </c>
      <c r="T76" s="38" t="s">
        <v>271</v>
      </c>
      <c r="U76" s="39"/>
      <c r="V76" s="91"/>
      <c r="W76" s="47"/>
      <c r="X76" s="17" t="s">
        <v>166</v>
      </c>
      <c r="Y76" s="17" t="s">
        <v>166</v>
      </c>
      <c r="Z76" s="17" t="s">
        <v>167</v>
      </c>
      <c r="AA76" s="2" t="s">
        <v>166</v>
      </c>
      <c r="AB76" s="2" t="s">
        <v>166</v>
      </c>
      <c r="AC76" s="2" t="s">
        <v>166</v>
      </c>
      <c r="AD76" s="2"/>
      <c r="AE76" s="18"/>
    </row>
    <row r="77" spans="1:31">
      <c r="A77" s="22"/>
      <c r="B77" s="22" t="s">
        <v>140</v>
      </c>
      <c r="C77" s="26">
        <v>8</v>
      </c>
      <c r="D77" s="27"/>
      <c r="E77" s="22" t="s">
        <v>141</v>
      </c>
      <c r="F77" s="22" t="s">
        <v>6</v>
      </c>
      <c r="G77" s="22" t="s">
        <v>142</v>
      </c>
      <c r="H77" s="14"/>
      <c r="I77" s="14" t="s">
        <v>173</v>
      </c>
      <c r="J77" s="14">
        <v>74</v>
      </c>
      <c r="K77" s="15">
        <v>70000</v>
      </c>
      <c r="L77" s="20"/>
      <c r="M77" s="16">
        <f t="shared" si="13"/>
        <v>73800</v>
      </c>
      <c r="N77" s="16">
        <f t="shared" si="14"/>
        <v>0</v>
      </c>
      <c r="O77" s="40">
        <v>110000</v>
      </c>
      <c r="P77" s="16">
        <f t="shared" si="19"/>
        <v>0</v>
      </c>
      <c r="Q77" s="16">
        <f t="shared" si="16"/>
        <v>113900</v>
      </c>
      <c r="R77" s="16">
        <f t="shared" si="17"/>
        <v>0</v>
      </c>
      <c r="S77" s="16">
        <f t="shared" si="18"/>
        <v>113900</v>
      </c>
      <c r="T77" s="38" t="s">
        <v>271</v>
      </c>
      <c r="U77" s="39"/>
      <c r="V77" s="91"/>
      <c r="W77" s="47"/>
      <c r="X77" s="17" t="s">
        <v>166</v>
      </c>
      <c r="Y77" s="17" t="s">
        <v>166</v>
      </c>
      <c r="Z77" s="17" t="s">
        <v>167</v>
      </c>
      <c r="AA77" s="2" t="s">
        <v>166</v>
      </c>
      <c r="AB77" s="2" t="s">
        <v>166</v>
      </c>
      <c r="AC77" s="2" t="s">
        <v>166</v>
      </c>
      <c r="AD77" s="2"/>
      <c r="AE77" s="18"/>
    </row>
    <row r="78" spans="1:31">
      <c r="A78" s="22" t="s">
        <v>239</v>
      </c>
      <c r="B78" s="22" t="s">
        <v>143</v>
      </c>
      <c r="C78" s="26">
        <v>28</v>
      </c>
      <c r="D78" s="27"/>
      <c r="E78" s="22" t="s">
        <v>144</v>
      </c>
      <c r="F78" s="22" t="s">
        <v>6</v>
      </c>
      <c r="G78" s="22" t="s">
        <v>90</v>
      </c>
      <c r="H78" s="14" t="s">
        <v>90</v>
      </c>
      <c r="I78" s="14" t="s">
        <v>173</v>
      </c>
      <c r="J78" s="14">
        <v>42</v>
      </c>
      <c r="K78" s="15">
        <v>308000</v>
      </c>
      <c r="L78" s="20"/>
      <c r="M78" s="16">
        <f t="shared" si="13"/>
        <v>324900</v>
      </c>
      <c r="N78" s="16">
        <f t="shared" si="14"/>
        <v>0</v>
      </c>
      <c r="O78" s="40">
        <v>400000</v>
      </c>
      <c r="P78" s="16">
        <f t="shared" si="19"/>
        <v>0</v>
      </c>
      <c r="Q78" s="16">
        <f t="shared" si="16"/>
        <v>414200</v>
      </c>
      <c r="R78" s="16">
        <f t="shared" si="17"/>
        <v>0</v>
      </c>
      <c r="S78" s="16">
        <f t="shared" si="18"/>
        <v>414200</v>
      </c>
      <c r="T78" s="38" t="s">
        <v>271</v>
      </c>
      <c r="U78" s="39"/>
      <c r="V78" s="91"/>
      <c r="W78" s="47"/>
      <c r="X78" s="17" t="s">
        <v>166</v>
      </c>
      <c r="Y78" s="17" t="s">
        <v>166</v>
      </c>
      <c r="Z78" s="17" t="s">
        <v>167</v>
      </c>
      <c r="AA78" s="2" t="s">
        <v>166</v>
      </c>
      <c r="AB78" s="2" t="s">
        <v>166</v>
      </c>
      <c r="AC78" s="2" t="s">
        <v>166</v>
      </c>
      <c r="AD78" s="2"/>
      <c r="AE78" s="18"/>
    </row>
    <row r="79" spans="1:31">
      <c r="A79" s="22" t="s">
        <v>240</v>
      </c>
      <c r="B79" s="22" t="s">
        <v>145</v>
      </c>
      <c r="C79" s="26">
        <v>9</v>
      </c>
      <c r="D79" s="27"/>
      <c r="E79" s="22" t="s">
        <v>146</v>
      </c>
      <c r="F79" s="22" t="s">
        <v>6</v>
      </c>
      <c r="G79" s="22" t="s">
        <v>147</v>
      </c>
      <c r="H79" s="14" t="s">
        <v>179</v>
      </c>
      <c r="I79" s="14" t="s">
        <v>180</v>
      </c>
      <c r="J79" s="14">
        <v>44</v>
      </c>
      <c r="K79" s="15">
        <v>2924000</v>
      </c>
      <c r="L79" s="23">
        <v>493000</v>
      </c>
      <c r="M79" s="16">
        <f t="shared" si="13"/>
        <v>3084200</v>
      </c>
      <c r="N79" s="16">
        <f t="shared" si="14"/>
        <v>520300</v>
      </c>
      <c r="O79" s="40">
        <v>3150000</v>
      </c>
      <c r="P79" s="32">
        <v>520300</v>
      </c>
      <c r="Q79" s="16">
        <f t="shared" si="16"/>
        <v>3261800</v>
      </c>
      <c r="R79" s="16">
        <f t="shared" si="17"/>
        <v>529200</v>
      </c>
      <c r="S79" s="16">
        <f t="shared" si="18"/>
        <v>3791000</v>
      </c>
      <c r="T79" s="38" t="s">
        <v>271</v>
      </c>
      <c r="U79" s="38" t="s">
        <v>258</v>
      </c>
      <c r="V79" s="36"/>
      <c r="W79" s="47"/>
      <c r="X79" s="17" t="s">
        <v>166</v>
      </c>
      <c r="Y79" s="17" t="s">
        <v>166</v>
      </c>
      <c r="Z79" s="17" t="s">
        <v>167</v>
      </c>
      <c r="AA79" s="2" t="s">
        <v>166</v>
      </c>
      <c r="AB79" s="2" t="s">
        <v>167</v>
      </c>
      <c r="AC79" s="2" t="s">
        <v>167</v>
      </c>
      <c r="AD79" s="2"/>
      <c r="AE79" s="18"/>
    </row>
    <row r="80" spans="1:31">
      <c r="A80" s="22" t="s">
        <v>241</v>
      </c>
      <c r="B80" s="22" t="s">
        <v>148</v>
      </c>
      <c r="C80" s="26">
        <v>4</v>
      </c>
      <c r="D80" s="27" t="s">
        <v>10</v>
      </c>
      <c r="E80" s="22" t="s">
        <v>149</v>
      </c>
      <c r="F80" s="22" t="s">
        <v>6</v>
      </c>
      <c r="G80" s="22" t="s">
        <v>150</v>
      </c>
      <c r="H80" s="14" t="s">
        <v>172</v>
      </c>
      <c r="I80" s="14" t="s">
        <v>173</v>
      </c>
      <c r="J80" s="14">
        <v>43</v>
      </c>
      <c r="K80" s="15">
        <v>775000</v>
      </c>
      <c r="L80" s="1"/>
      <c r="M80" s="16">
        <f t="shared" si="13"/>
        <v>817500</v>
      </c>
      <c r="N80" s="16">
        <f t="shared" si="14"/>
        <v>0</v>
      </c>
      <c r="O80" s="40">
        <v>800000</v>
      </c>
      <c r="P80" s="16">
        <f t="shared" ref="P80:P84" si="20">ROUND(N80/131.5*147.3,-2)</f>
        <v>0</v>
      </c>
      <c r="Q80" s="16">
        <f t="shared" si="16"/>
        <v>828400</v>
      </c>
      <c r="R80" s="16">
        <f t="shared" si="17"/>
        <v>0</v>
      </c>
      <c r="S80" s="16">
        <f t="shared" si="18"/>
        <v>828400</v>
      </c>
      <c r="T80" s="38" t="s">
        <v>271</v>
      </c>
      <c r="U80" s="39"/>
      <c r="V80" s="91"/>
      <c r="W80" s="47"/>
      <c r="X80" s="17" t="s">
        <v>166</v>
      </c>
      <c r="Y80" s="17" t="s">
        <v>166</v>
      </c>
      <c r="Z80" s="17" t="s">
        <v>167</v>
      </c>
      <c r="AA80" s="2" t="s">
        <v>166</v>
      </c>
      <c r="AB80" s="2" t="s">
        <v>166</v>
      </c>
      <c r="AC80" s="2" t="s">
        <v>166</v>
      </c>
      <c r="AD80" s="2"/>
      <c r="AE80" s="18"/>
    </row>
    <row r="81" spans="1:31" ht="25.5">
      <c r="A81" s="22" t="s">
        <v>243</v>
      </c>
      <c r="B81" s="22" t="s">
        <v>152</v>
      </c>
      <c r="C81" s="26">
        <v>8</v>
      </c>
      <c r="D81" s="27"/>
      <c r="E81" s="22" t="s">
        <v>113</v>
      </c>
      <c r="F81" s="22" t="s">
        <v>6</v>
      </c>
      <c r="G81" s="28" t="s">
        <v>286</v>
      </c>
      <c r="H81" s="14" t="s">
        <v>187</v>
      </c>
      <c r="I81" s="14" t="s">
        <v>175</v>
      </c>
      <c r="J81" s="14">
        <v>52</v>
      </c>
      <c r="K81" s="15">
        <v>930000</v>
      </c>
      <c r="L81" s="20"/>
      <c r="M81" s="16">
        <f t="shared" si="13"/>
        <v>981000</v>
      </c>
      <c r="N81" s="16">
        <f t="shared" si="14"/>
        <v>0</v>
      </c>
      <c r="O81" s="40">
        <v>1200000</v>
      </c>
      <c r="P81" s="16">
        <f t="shared" si="20"/>
        <v>0</v>
      </c>
      <c r="Q81" s="16">
        <f t="shared" si="16"/>
        <v>1242600</v>
      </c>
      <c r="R81" s="16">
        <f t="shared" si="17"/>
        <v>0</v>
      </c>
      <c r="S81" s="16">
        <f t="shared" si="18"/>
        <v>1242600</v>
      </c>
      <c r="T81" s="38" t="s">
        <v>271</v>
      </c>
      <c r="U81" s="39"/>
      <c r="V81" s="90" t="s">
        <v>305</v>
      </c>
      <c r="W81" s="47"/>
      <c r="X81" s="17" t="s">
        <v>166</v>
      </c>
      <c r="Y81" s="17" t="s">
        <v>166</v>
      </c>
      <c r="Z81" s="17" t="s">
        <v>167</v>
      </c>
      <c r="AA81" s="2" t="s">
        <v>166</v>
      </c>
      <c r="AB81" s="2" t="s">
        <v>166</v>
      </c>
      <c r="AC81" s="2" t="s">
        <v>166</v>
      </c>
      <c r="AD81" s="2"/>
      <c r="AE81" s="18"/>
    </row>
    <row r="82" spans="1:31" ht="25.5">
      <c r="A82" s="22" t="s">
        <v>242</v>
      </c>
      <c r="B82" s="22" t="s">
        <v>151</v>
      </c>
      <c r="C82" s="26" t="s">
        <v>18</v>
      </c>
      <c r="D82" s="27"/>
      <c r="E82" s="22" t="s">
        <v>113</v>
      </c>
      <c r="F82" s="22" t="s">
        <v>6</v>
      </c>
      <c r="G82" s="28" t="s">
        <v>287</v>
      </c>
      <c r="H82" s="14" t="s">
        <v>187</v>
      </c>
      <c r="I82" s="14" t="s">
        <v>175</v>
      </c>
      <c r="J82" s="14">
        <v>51</v>
      </c>
      <c r="K82" s="15">
        <v>744000</v>
      </c>
      <c r="L82" s="20"/>
      <c r="M82" s="16">
        <f t="shared" si="13"/>
        <v>784800</v>
      </c>
      <c r="N82" s="16">
        <f t="shared" si="14"/>
        <v>0</v>
      </c>
      <c r="O82" s="40">
        <v>1240000</v>
      </c>
      <c r="P82" s="16">
        <f t="shared" si="20"/>
        <v>0</v>
      </c>
      <c r="Q82" s="16">
        <f t="shared" si="16"/>
        <v>1284000</v>
      </c>
      <c r="R82" s="16">
        <f t="shared" si="17"/>
        <v>0</v>
      </c>
      <c r="S82" s="16">
        <f t="shared" si="18"/>
        <v>1284000</v>
      </c>
      <c r="T82" s="38" t="s">
        <v>271</v>
      </c>
      <c r="U82" s="39"/>
      <c r="V82" s="90" t="s">
        <v>305</v>
      </c>
      <c r="W82" s="47"/>
      <c r="X82" s="17" t="s">
        <v>166</v>
      </c>
      <c r="Y82" s="17" t="s">
        <v>166</v>
      </c>
      <c r="Z82" s="17" t="s">
        <v>167</v>
      </c>
      <c r="AA82" s="2" t="s">
        <v>166</v>
      </c>
      <c r="AB82" s="2" t="s">
        <v>166</v>
      </c>
      <c r="AC82" s="2" t="s">
        <v>166</v>
      </c>
      <c r="AD82" s="2"/>
      <c r="AE82" s="18"/>
    </row>
    <row r="83" spans="1:31" s="71" customFormat="1" ht="25.5">
      <c r="A83" s="22" t="s">
        <v>244</v>
      </c>
      <c r="B83" s="22" t="s">
        <v>153</v>
      </c>
      <c r="C83" s="26">
        <v>67</v>
      </c>
      <c r="D83" s="27"/>
      <c r="E83" s="29" t="s">
        <v>154</v>
      </c>
      <c r="F83" s="22" t="s">
        <v>6</v>
      </c>
      <c r="G83" s="28" t="s">
        <v>288</v>
      </c>
      <c r="H83" s="14" t="s">
        <v>187</v>
      </c>
      <c r="I83" s="14" t="s">
        <v>175</v>
      </c>
      <c r="J83" s="14">
        <v>49</v>
      </c>
      <c r="K83" s="15">
        <v>400000</v>
      </c>
      <c r="L83" s="1"/>
      <c r="M83" s="16">
        <f t="shared" si="13"/>
        <v>421900</v>
      </c>
      <c r="N83" s="16">
        <f t="shared" si="14"/>
        <v>0</v>
      </c>
      <c r="O83" s="40">
        <v>475000</v>
      </c>
      <c r="P83" s="16">
        <f t="shared" si="20"/>
        <v>0</v>
      </c>
      <c r="Q83" s="16">
        <f t="shared" si="16"/>
        <v>491900</v>
      </c>
      <c r="R83" s="16">
        <f t="shared" si="17"/>
        <v>0</v>
      </c>
      <c r="S83" s="16">
        <f t="shared" si="18"/>
        <v>491900</v>
      </c>
      <c r="T83" s="38" t="s">
        <v>271</v>
      </c>
      <c r="U83" s="39"/>
      <c r="V83" s="34"/>
      <c r="W83" s="4"/>
      <c r="X83" s="17" t="s">
        <v>166</v>
      </c>
      <c r="Y83" s="17" t="s">
        <v>166</v>
      </c>
      <c r="Z83" s="17" t="s">
        <v>166</v>
      </c>
      <c r="AA83" s="2" t="s">
        <v>166</v>
      </c>
      <c r="AB83" s="2" t="s">
        <v>166</v>
      </c>
      <c r="AC83" s="2" t="s">
        <v>166</v>
      </c>
      <c r="AD83" s="2"/>
      <c r="AE83" s="18"/>
    </row>
    <row r="84" spans="1:31">
      <c r="A84" s="92" t="s">
        <v>245</v>
      </c>
      <c r="B84" s="29" t="s">
        <v>153</v>
      </c>
      <c r="C84" s="93">
        <v>71</v>
      </c>
      <c r="D84" s="94" t="s">
        <v>279</v>
      </c>
      <c r="E84" s="19" t="s">
        <v>154</v>
      </c>
      <c r="F84" s="19" t="s">
        <v>6</v>
      </c>
      <c r="G84" s="67" t="s">
        <v>155</v>
      </c>
      <c r="H84" s="92" t="s">
        <v>186</v>
      </c>
      <c r="I84" s="92" t="s">
        <v>173</v>
      </c>
      <c r="J84" s="92">
        <v>45</v>
      </c>
      <c r="K84" s="15">
        <v>1721000</v>
      </c>
      <c r="L84" s="20"/>
      <c r="M84" s="16">
        <f t="shared" si="13"/>
        <v>1815300</v>
      </c>
      <c r="N84" s="16">
        <f t="shared" si="14"/>
        <v>0</v>
      </c>
      <c r="O84" s="40">
        <v>2000000</v>
      </c>
      <c r="P84" s="16">
        <f t="shared" si="20"/>
        <v>0</v>
      </c>
      <c r="Q84" s="16">
        <f t="shared" si="16"/>
        <v>2071000</v>
      </c>
      <c r="R84" s="16">
        <f t="shared" si="17"/>
        <v>0</v>
      </c>
      <c r="S84" s="16">
        <f t="shared" si="18"/>
        <v>2071000</v>
      </c>
      <c r="T84" s="38" t="s">
        <v>271</v>
      </c>
      <c r="U84" s="39"/>
      <c r="V84" s="34"/>
      <c r="X84" s="17" t="s">
        <v>166</v>
      </c>
      <c r="Y84" s="17" t="s">
        <v>166</v>
      </c>
      <c r="Z84" s="17" t="s">
        <v>167</v>
      </c>
      <c r="AA84" s="2" t="s">
        <v>166</v>
      </c>
      <c r="AB84" s="2" t="s">
        <v>166</v>
      </c>
      <c r="AC84" s="2" t="s">
        <v>166</v>
      </c>
      <c r="AD84" s="2"/>
      <c r="AE84" s="18"/>
    </row>
    <row r="85" spans="1:31" ht="13.5" thickBot="1">
      <c r="K85" s="95">
        <f t="shared" ref="K85:S85" si="21">SUM(K4:K84)</f>
        <v>145613818</v>
      </c>
      <c r="L85" s="95">
        <f t="shared" si="21"/>
        <v>9468000</v>
      </c>
      <c r="M85" s="96">
        <f t="shared" si="21"/>
        <v>153741900</v>
      </c>
      <c r="N85" s="96">
        <f t="shared" si="21"/>
        <v>10192400</v>
      </c>
      <c r="O85" s="96">
        <f t="shared" si="21"/>
        <v>191094700</v>
      </c>
      <c r="P85" s="96">
        <f t="shared" si="21"/>
        <v>8094000</v>
      </c>
      <c r="Q85" s="96">
        <f t="shared" si="21"/>
        <v>199086400</v>
      </c>
      <c r="R85" s="96">
        <f t="shared" si="21"/>
        <v>8232900</v>
      </c>
      <c r="S85" s="96">
        <f t="shared" si="21"/>
        <v>207319300</v>
      </c>
    </row>
    <row r="86" spans="1:31" ht="13.5" thickTop="1"/>
    <row r="87" spans="1:31">
      <c r="O87" s="95"/>
      <c r="S87" s="95"/>
    </row>
    <row r="88" spans="1:31">
      <c r="O88" s="97"/>
    </row>
    <row r="89" spans="1:31">
      <c r="O89" s="95"/>
    </row>
    <row r="90" spans="1:31">
      <c r="P90" s="95"/>
    </row>
    <row r="92" spans="1:31">
      <c r="O92" s="98"/>
    </row>
    <row r="94" spans="1:31">
      <c r="O94" s="98"/>
    </row>
    <row r="95" spans="1:31">
      <c r="O95" s="98"/>
    </row>
  </sheetData>
  <autoFilter ref="A1:V85" xr:uid="{673ED87E-045B-42F1-A111-5CEE5C672AD6}"/>
  <sortState xmlns:xlrd2="http://schemas.microsoft.com/office/spreadsheetml/2017/richdata2" ref="A4:AD84">
    <sortCondition ref="F4:F84"/>
    <sortCondition ref="B4:B84"/>
    <sortCondition ref="C4:C84"/>
  </sortState>
  <pageMargins left="0.51181102362204722" right="0.51181102362204722" top="1.5354330708661419" bottom="0.94488188976377963" header="0.31496062992125984" footer="0.70866141732283472"/>
  <pageSetup paperSize="9" scale="60" orientation="landscape" r:id="rId1"/>
  <headerFooter>
    <oddFooter>&amp;L&amp;F &amp;A&amp;C&amp;P</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specificatie</vt:lpstr>
      <vt:lpstr>specificatie!Afdrukbereik</vt:lpstr>
      <vt:lpstr>specificatie!Afdruktitels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 Cornelisse</dc:creator>
  <cp:lastModifiedBy>Petra Cornelisse</cp:lastModifiedBy>
  <cp:lastPrinted>2024-08-15T08:45:32Z</cp:lastPrinted>
  <dcterms:created xsi:type="dcterms:W3CDTF">2022-03-25T06:23:37Z</dcterms:created>
  <dcterms:modified xsi:type="dcterms:W3CDTF">2024-10-23T12:46:02Z</dcterms:modified>
</cp:coreProperties>
</file>