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.sharepoint.com/teams/Bestrijdinggladheida.g.v.bladval/Shared Documents/General/tijdelijke map Aanbesteding Sandite-campagne 2025 ev/Gladheidsbestrijding B&amp;O - Leidraad/"/>
    </mc:Choice>
  </mc:AlternateContent>
  <xr:revisionPtr revIDLastSave="19" documentId="8_{594BF418-F570-42A9-A91F-75F9C48EF074}" xr6:coauthVersionLast="47" xr6:coauthVersionMax="47" xr10:uidLastSave="{13FDE660-D20D-40FD-8FB8-2EE3012ACC83}"/>
  <bookViews>
    <workbookView xWindow="-120" yWindow="-120" windowWidth="29040" windowHeight="15840" xr2:uid="{AC2BAF24-2E4D-45EA-838B-6A77FB060F8F}"/>
  </bookViews>
  <sheets>
    <sheet name="Bijlage 13" sheetId="2" r:id="rId1"/>
  </sheets>
  <externalReferences>
    <externalReference r:id="rId2"/>
    <externalReference r:id="rId3"/>
    <externalReference r:id="rId4"/>
    <externalReference r:id="rId5"/>
  </externalReferences>
  <definedNames>
    <definedName name="RWS">[1]Colofon!$C$26</definedName>
    <definedName name="RWS.Looptijd_investeringskosten" localSheetId="0">#REF!</definedName>
    <definedName name="RWS.Looptijd_investeringskosten">#REF!</definedName>
    <definedName name="RWS.Looptijd_levensduurkosten" localSheetId="0">#REF!</definedName>
    <definedName name="RWS.Looptijd_levensduurkosten">#REF!</definedName>
    <definedName name="RWS.Looptijd_projectkosten" localSheetId="0">#REF!</definedName>
    <definedName name="RWS.Looptijd_projectkosten">#REF!</definedName>
    <definedName name="tvl">[2]RWS_Keuzeparameters!$C$27</definedName>
    <definedName name="tvll">[3]Colofon!$C$24</definedName>
    <definedName name="tvlll">[4]RWS_Keuzeparameters!$C$12</definedName>
    <definedName name="tvllll">[4]Colofon!$C$24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4" i="2" l="1"/>
  <c r="F68" i="2"/>
  <c r="F65" i="2"/>
  <c r="F64" i="2"/>
  <c r="F63" i="2"/>
  <c r="F62" i="2"/>
  <c r="F61" i="2"/>
  <c r="F60" i="2"/>
  <c r="F59" i="2"/>
  <c r="F58" i="2"/>
  <c r="F57" i="2"/>
  <c r="F56" i="2"/>
  <c r="F55" i="2"/>
  <c r="F54" i="2"/>
  <c r="F51" i="2"/>
  <c r="F50" i="2"/>
  <c r="F49" i="2"/>
  <c r="F46" i="2"/>
  <c r="F45" i="2"/>
  <c r="F42" i="2"/>
  <c r="F38" i="2"/>
  <c r="E39" i="2" s="1"/>
  <c r="F39" i="2" s="1"/>
  <c r="F35" i="2"/>
  <c r="F34" i="2"/>
  <c r="F31" i="2"/>
  <c r="F30" i="2"/>
  <c r="F27" i="2"/>
  <c r="F26" i="2"/>
  <c r="F23" i="2"/>
  <c r="F22" i="2"/>
  <c r="F19" i="2"/>
  <c r="F18" i="2"/>
  <c r="F17" i="2"/>
  <c r="F14" i="2"/>
  <c r="F13" i="2"/>
  <c r="F12" i="2"/>
</calcChain>
</file>

<file path=xl/sharedStrings.xml><?xml version="1.0" encoding="utf-8"?>
<sst xmlns="http://schemas.openxmlformats.org/spreadsheetml/2006/main" count="126" uniqueCount="89">
  <si>
    <t>Inschrijver</t>
  </si>
  <si>
    <t>Naam Inschrijver</t>
  </si>
  <si>
    <t>Datum</t>
  </si>
  <si>
    <t>Aantal</t>
  </si>
  <si>
    <t>Eenheid</t>
  </si>
  <si>
    <t>Eenheidsprijs/tarief</t>
  </si>
  <si>
    <t>Totaal bedrag</t>
  </si>
  <si>
    <t>Voorbereiding en installatie</t>
  </si>
  <si>
    <t>3.1.1</t>
  </si>
  <si>
    <t>Voorbereiding</t>
  </si>
  <si>
    <t>post</t>
  </si>
  <si>
    <t>3.1.2/3.1.3</t>
  </si>
  <si>
    <t>Installeren Sandite-installatie SLT-VI treinstellen</t>
  </si>
  <si>
    <t>stuks</t>
  </si>
  <si>
    <t>4.1/4.2/4.3</t>
  </si>
  <si>
    <t>Installeren &amp; Certificeren Sandite-installatie containercompositie</t>
  </si>
  <si>
    <t>Herfstcampagne kosten SLT-VI</t>
  </si>
  <si>
    <t>3.2</t>
  </si>
  <si>
    <t>Eerste vulling Sandite-installatie SLT-VI treinstellen</t>
  </si>
  <si>
    <t>3.3/6.3</t>
  </si>
  <si>
    <t>Vaste kosten dagelijkse service Sandite-installatie SLT-VI treinstellen (prijs voor 8 SLT-VI)</t>
  </si>
  <si>
    <t>3.3</t>
  </si>
  <si>
    <t>Variabele kosten dagelijkse service Sandite-installatie SLT-VI treinstellen (prijs voor 8 SLT-VI)</t>
  </si>
  <si>
    <t>dagen</t>
  </si>
  <si>
    <t>Herfstcampagne kosten containercompositie</t>
  </si>
  <si>
    <t>4.4</t>
  </si>
  <si>
    <t>Wekelijkse controle Sandite-installatie containercompositie (prijs voor 2 containers)</t>
  </si>
  <si>
    <t>weken</t>
  </si>
  <si>
    <t>5.4</t>
  </si>
  <si>
    <t>Service van containercomposities op basis van geplande inzet (prijs per container)</t>
  </si>
  <si>
    <t>inzet</t>
  </si>
  <si>
    <t>Demobilisatie (excl. opslagkosten)</t>
  </si>
  <si>
    <t>3.4</t>
  </si>
  <si>
    <t>Demobilisatie Sandite-installatie SLT-VI treinstellen</t>
  </si>
  <si>
    <t>4.5</t>
  </si>
  <si>
    <t>Demobilisatie Sandite-installatie containercompositie</t>
  </si>
  <si>
    <t>Onderhoud buiten de campagne</t>
  </si>
  <si>
    <t>3.5</t>
  </si>
  <si>
    <t>Onderhoud buiten de campagne Sandite-installatie SLT-VI treinstellen</t>
  </si>
  <si>
    <t>4.6</t>
  </si>
  <si>
    <t>Onderhoud buiten de campagne Sandite-installatie containercompositie</t>
  </si>
  <si>
    <t>Projectmanagementoverleggen met ketenpartners en rapportage</t>
  </si>
  <si>
    <t>3.3.10</t>
  </si>
  <si>
    <t>Opstellen van service rapportage</t>
  </si>
  <si>
    <t>5.1 t/m 5.3</t>
  </si>
  <si>
    <t>Projectmanagementoverleggen met ketenpartners en (technische) voorbereiding</t>
  </si>
  <si>
    <t>Levering Electra gel S4</t>
  </si>
  <si>
    <t>6.2</t>
  </si>
  <si>
    <t>Inkoop Electra gel S4 (“Sandite") per IBC van 800 liter</t>
  </si>
  <si>
    <t>vaten</t>
  </si>
  <si>
    <t>Opslag voor handeling en voorraadbeheer Electra gel S4 (“Sandite")</t>
  </si>
  <si>
    <t>%</t>
  </si>
  <si>
    <t>Verzekering</t>
  </si>
  <si>
    <t>6.7</t>
  </si>
  <si>
    <t>Warme overdracht</t>
  </si>
  <si>
    <t>8.1 t/m 8.7</t>
  </si>
  <si>
    <t>Activiteiten ontvangen van Warme overdracht</t>
  </si>
  <si>
    <t>Stelpost</t>
  </si>
  <si>
    <t>8.8</t>
  </si>
  <si>
    <t>Activiteiten geven van Warme overdracht (einde contract)</t>
  </si>
  <si>
    <t>Opslagkosten</t>
  </si>
  <si>
    <t>Opslag buiten de campagne Sandite-installatie SLT-VI treinstellen</t>
  </si>
  <si>
    <t>Opslag buiten de campagne Sandite-installatie containercompositie</t>
  </si>
  <si>
    <t>Opslag gehele jaar Spareparts Sandite-installatie</t>
  </si>
  <si>
    <t>Uurtarieven</t>
  </si>
  <si>
    <t>extra</t>
  </si>
  <si>
    <t>Projectmanagement (all-in uurtarief) dag</t>
  </si>
  <si>
    <t>uur</t>
  </si>
  <si>
    <t>Projectmanagement (all-in uurtarief) nacht</t>
  </si>
  <si>
    <t>Projectmanagement (all-in uurtarief) weekend</t>
  </si>
  <si>
    <t>5.5</t>
  </si>
  <si>
    <t>Begeleiding derden (all-in uurtarief) dag</t>
  </si>
  <si>
    <t>Begeleiding derden (all-in uurtarief) nacht</t>
  </si>
  <si>
    <t>Begeleiding derden (all-in uurtarief) weekend</t>
  </si>
  <si>
    <t>6.4</t>
  </si>
  <si>
    <t>Leveren LWB (all-in uurtarief) dag</t>
  </si>
  <si>
    <t>Leveren LWB (all-in uurtarief) nacht</t>
  </si>
  <si>
    <t>Leveren LWB (all-in uurtarief) weekend</t>
  </si>
  <si>
    <t>Servicemonteur (all-in uurtarief) dag</t>
  </si>
  <si>
    <t>Servicemonteur (all-in uurtarief) nacht</t>
  </si>
  <si>
    <t>Servicemonteur (all-in uurtarief) weekend</t>
  </si>
  <si>
    <t>Wachtkamerregeling</t>
  </si>
  <si>
    <t>Kosten wachtkamerregeling (ten behoeve van 2e inschrijver)</t>
  </si>
  <si>
    <t>De in bovenstaande tabel ingevoerde eenheidsprijzen/tarieven zijn bindend voor alle opdrachten welke onder deze overeenkomst in opdracht worden gegeven.</t>
  </si>
  <si>
    <t>Uitsluitend bovengenoemde kosten worden vergoed</t>
  </si>
  <si>
    <t>Inschrijfbedrag</t>
  </si>
  <si>
    <t>In te vullen door inschrijver</t>
  </si>
  <si>
    <t>Bedrag overnemen op inschrijvingsformulier</t>
  </si>
  <si>
    <t>Bijlage 13: Inschrijfstaat Gladheidsbestrijding Beheer &amp; Onderhoud installaties in SLT-VI treinstellen en containercomposities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</si>
</sst>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1"/>
    <xf numFmtId="0" fontId="2" fillId="0" borderId="0" xfId="1" applyFont="1"/>
    <xf numFmtId="164" fontId="1" fillId="0" borderId="0" xfId="1" applyNumberFormat="1"/>
    <xf numFmtId="0" fontId="3" fillId="0" borderId="0" xfId="2"/>
    <xf numFmtId="0" fontId="4" fillId="0" borderId="0" xfId="1" applyFont="1"/>
    <xf numFmtId="0" fontId="5" fillId="2" borderId="0" xfId="1" applyFont="1" applyFill="1" applyProtection="1">
      <protection locked="0"/>
    </xf>
    <xf numFmtId="0" fontId="6" fillId="0" borderId="0" xfId="1" applyFont="1" applyProtection="1">
      <protection locked="0"/>
    </xf>
    <xf numFmtId="14" fontId="1" fillId="2" borderId="0" xfId="1" applyNumberFormat="1" applyFill="1" applyAlignment="1" applyProtection="1">
      <alignment horizontal="left"/>
      <protection locked="0"/>
    </xf>
    <xf numFmtId="0" fontId="2" fillId="0" borderId="1" xfId="1" applyFont="1" applyBorder="1"/>
    <xf numFmtId="164" fontId="1" fillId="2" borderId="0" xfId="1" applyNumberFormat="1" applyFill="1" applyProtection="1">
      <protection locked="0"/>
    </xf>
    <xf numFmtId="3" fontId="1" fillId="0" borderId="0" xfId="1" applyNumberFormat="1"/>
    <xf numFmtId="164" fontId="1" fillId="0" borderId="0" xfId="1" applyNumberFormat="1" applyProtection="1">
      <protection locked="0"/>
    </xf>
    <xf numFmtId="3" fontId="1" fillId="2" borderId="0" xfId="1" applyNumberFormat="1" applyFill="1"/>
    <xf numFmtId="0" fontId="7" fillId="0" borderId="0" xfId="1" applyFont="1"/>
    <xf numFmtId="0" fontId="8" fillId="0" borderId="0" xfId="1" applyFont="1"/>
    <xf numFmtId="164" fontId="5" fillId="3" borderId="2" xfId="1" applyNumberFormat="1" applyFont="1" applyFill="1" applyBorder="1"/>
    <xf numFmtId="164" fontId="5" fillId="0" borderId="0" xfId="1" applyNumberFormat="1" applyFont="1"/>
    <xf numFmtId="0" fontId="1" fillId="2" borderId="1" xfId="1" applyFill="1" applyBorder="1"/>
    <xf numFmtId="0" fontId="1" fillId="3" borderId="1" xfId="1" applyFill="1" applyBorder="1"/>
  </cellXfs>
  <cellStyles count="3">
    <cellStyle name="Hyperlink 2" xfId="2" xr:uid="{25B8A664-F9ED-4CF2-8014-0B1B5ED13BB5}"/>
    <cellStyle name="Standaard" xfId="0" builtinId="0"/>
    <cellStyle name="Standaard 2" xfId="1" xr:uid="{B9356BAC-A8ED-4255-8EF5-D002339AB2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personal/wilma_versluis_ka_prorail_nl/Documents/Projecten/PHS%20AE/AMS%20CS/Realisatie/UPM/Ramingen/Kostennota%202019/Station/SO+%20Raming%20Arcadis/Bijlage%20A%20proba%20PHS%20variant%209%20bouwstap%20versie%205.0%20van%2021-08-2019.xlsm?781AEE54" TargetMode="External"/><Relationship Id="rId1" Type="http://schemas.openxmlformats.org/officeDocument/2006/relationships/externalLinkPath" Target="file:///\\781AEE54\Bijlage%20A%20proba%20PHS%20variant%209%20bouwstap%20versie%205.0%20van%2021-08-2019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/Users/corne.geerts/OneDrive%20-%20ProRail%20Bv/M-schijf/Mijn%20Documenten/pr/pri%20ZB_ProRail_120416/beoordeling%20ADAM%20CS/verstrekt%20ivm%20notitie%20dec%20'19/RR_ProBa%20V9%20sp%20V4_INFRADEEL_ProRail_101219_pp19.xls?F8A87931" TargetMode="External"/><Relationship Id="rId1" Type="http://schemas.openxmlformats.org/officeDocument/2006/relationships/externalLinkPath" Target="file:///\\F8A87931\RR_ProBa%20V9%20sp%20V4_INFRADEEL_ProRail_101219_pp19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/personal/wilma_versluis_ka_prorail_nl/Documents/Projecten/PHS%20AE/AMS%20CS/Realisatie/UPM/Ramingen/Kopie%20van%20RR%20Bijlage%20A%20Proba%20PHS%20variant%209%20bouwstap%20versie%206.0%2018-11-2019%20%20EX%20BTW%20-JB-.xlsm?55C19D47" TargetMode="External"/><Relationship Id="rId1" Type="http://schemas.openxmlformats.org/officeDocument/2006/relationships/externalLinkPath" Target="file:///\\55C19D47\Kopie%20van%20RR%20Bijlage%20A%20Proba%20PHS%20variant%209%20bouwstap%20versie%206.0%2018-11-2019%20%20EX%20BTW%20-JB-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ilma_versluis_ka_prorail_nl/Documents/Projecten/PHS%20AE/AMS%20CS/Realisatie/UPM/Ramingen/Kopie%20van%20RR%20Bijlage%20A%20Proba%20PHS%209%20Eindplan%20versie%205.0%20van%2018-11-2019%20EX%20BTW%20-JB-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stennota LCC"/>
      <sheetName val="Kostennota INV"/>
      <sheetName val="Overzicht "/>
      <sheetName val="Colofon"/>
      <sheetName val="Scope en uitgangspunten"/>
      <sheetName val="Samenvatting LCC"/>
      <sheetName val="Samenvatting SSK"/>
      <sheetName val="Prob. resultaten"/>
      <sheetName val="Objectoverstijgende risico's"/>
      <sheetName val="RWS_Keuzeparameters"/>
      <sheetName val="RWS_Dummy"/>
      <sheetName val="Bouwkunde"/>
      <sheetName val="Constructie"/>
      <sheetName val="Installatie"/>
      <sheetName val="Overig"/>
      <sheetName val="Bajonet"/>
      <sheetName val="Constructie Amstelpassage"/>
      <sheetName val="Constructie oosttunnel as R-O"/>
      <sheetName val="Constructie Oosttunnel as O-D"/>
      <sheetName val="Constructie Oosttunnel as D-A"/>
      <sheetName val="Installaties oosttunnel"/>
      <sheetName val="Oostknoop"/>
      <sheetName val="Overig Oosttunnel"/>
      <sheetName val="Afbouw oosttunnel (Amstelpass.)"/>
      <sheetName val="Railbeveiliging"/>
      <sheetName val="Spoorwerk"/>
      <sheetName val="Kabels  en leidingen ProRail"/>
      <sheetName val="Bvl &amp; Drg"/>
      <sheetName val="Wisselverwarming"/>
      <sheetName val="Dekken LVP en Westtunnel"/>
      <sheetName val="Perrons"/>
      <sheetName val="Stijgpunten Westtunnel"/>
      <sheetName val="Stijgpunten Middentunnel"/>
      <sheetName val=" Installaties P&amp;S"/>
      <sheetName val="Overig perrons en stijgpunten"/>
      <sheetName val="Sloop bouwkundig"/>
      <sheetName val="Constructie Westknoop"/>
      <sheetName val="Bouwkunde Westknoop"/>
      <sheetName val="Stijgpunten Westknoop"/>
      <sheetName val="Geconstrueerd perron"/>
      <sheetName val="Installaties Westknoop"/>
      <sheetName val="Overige Westknoop"/>
      <sheetName val="Prijzenboek"/>
      <sheetName val="Aanbiedingsstaat"/>
      <sheetName val="Versiebehe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ofon"/>
      <sheetName val="Scope en uitgangspunten (2017)"/>
      <sheetName val="Versiebeheer"/>
      <sheetName val="Samenvatting LCC"/>
      <sheetName val="Samenvatting SSK"/>
      <sheetName val="Prob. resultaten"/>
      <sheetName val="Prijzenboek"/>
      <sheetName val="Objectoverstijgende risico's"/>
      <sheetName val="RWS_Keuzeparameters"/>
      <sheetName val="RWS_Dummy"/>
      <sheetName val="West B&amp;S"/>
      <sheetName val="West-BVL"/>
      <sheetName val="West K&amp;L"/>
      <sheetName val="Oost K&amp;L"/>
      <sheetName val="Oost B&amp;S"/>
      <sheetName val="Oost-BVL"/>
      <sheetName val="DG-B&amp;S"/>
      <sheetName val="Dijksgracht-BVL"/>
      <sheetName val="Dijksgracht K&amp;L"/>
      <sheetName val="KW06 VK DG"/>
      <sheetName val="Sloterdijk-B&amp;S"/>
      <sheetName val="Sloterdijk K&amp;L"/>
      <sheetName val="Sloterdijk BVL"/>
      <sheetName val="MDP-B&amp;S"/>
      <sheetName val="MDP BVL"/>
      <sheetName val="MDP K&amp;L"/>
      <sheetName val="Snelheidverhoging-B&amp;S"/>
      <sheetName val="Mdp-Bijlmer, K&amp;L"/>
      <sheetName val="Oostertoegang K&amp;L"/>
      <sheetName val="bedien seinen Sloterdijk K&amp;L"/>
      <sheetName val="K&amp;LD"/>
      <sheetName val="KW02 Oostertoegang"/>
      <sheetName val="KW08 Czaar Peter"/>
      <sheetName val="KW10 Keerwand Keerwal"/>
      <sheetName val="KW11 ZVP km 2.900"/>
      <sheetName val="KW05 Keerwand Piet Hein"/>
      <sheetName val="KW04 ZO Keerwand Oost"/>
      <sheetName val="KW04 NO keerwand Oost"/>
      <sheetName val="KW03 IJ-Railmetrotunnel"/>
      <sheetName val="Geluid"/>
      <sheetName val="Vormgeving"/>
      <sheetName val="BEV West"/>
      <sheetName val="BEV Oost"/>
      <sheetName val="BEV Dgr"/>
      <sheetName val="BEV Bijsturing Sloterdijk"/>
      <sheetName val="BEV MDP"/>
      <sheetName val="BEV Snelheid naar Bijlmer"/>
      <sheetName val="BEV bedienbare seinen"/>
      <sheetName val="BEV RH10 binnen"/>
      <sheetName val="Aanbiedingsstaat"/>
      <sheetName val="BEV RH10 buiten"/>
      <sheetName val="Treinvervangend vervoer"/>
      <sheetName val="WHV C4-KW"/>
      <sheetName val="WHV C4-SPOOR"/>
      <sheetName val="WHV C4-K&amp;L"/>
      <sheetName val="WHV C4-BVL"/>
      <sheetName val="WHV C4-BEV"/>
      <sheetName val="WHV C4-WL VERW"/>
      <sheetName val="Delta V3B W Rood"/>
      <sheetName val="Delta V3B W Blauw"/>
      <sheetName val="Delta V3B W Oranje"/>
      <sheetName val="Delta V3B W BVL"/>
      <sheetName val="Delta V3B W BEV+K&amp;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stennota LCC"/>
      <sheetName val="Kostennota INV"/>
      <sheetName val="Overzicht "/>
      <sheetName val="Colofon"/>
      <sheetName val="Scope en uitgangspunten"/>
      <sheetName val="Samenvatting LCC"/>
      <sheetName val="Samenvatting SSK"/>
      <sheetName val="Prob. resultaten"/>
      <sheetName val="Objectoverstijgende risico's"/>
      <sheetName val="RWS_Keuzeparameters"/>
      <sheetName val="RWS_Dummy"/>
      <sheetName val="Bouwkunde"/>
      <sheetName val="Constructie"/>
      <sheetName val="Installatie"/>
      <sheetName val="Overig"/>
      <sheetName val="Bajonet"/>
      <sheetName val="Constructie Amstelpassage"/>
      <sheetName val="Constructie oosttunnel as R-O"/>
      <sheetName val="Constructie Oosttunnel as O-D"/>
      <sheetName val="Constructie Oosttunnel as D-A"/>
      <sheetName val="Installaties oosttunnel"/>
      <sheetName val="Oostknoop"/>
      <sheetName val="Overig Oosttunnel"/>
      <sheetName val="Afbouw oosttunnel (Amstelpass.)"/>
      <sheetName val="Railbeveiliging"/>
      <sheetName val="Spoorwerk"/>
      <sheetName val="Kabels  en leidingen ProRail"/>
      <sheetName val="Bvl &amp; Drg"/>
      <sheetName val="Wisselverwarming"/>
      <sheetName val="Dekken LVP en Westtunnel"/>
      <sheetName val="Perrons"/>
      <sheetName val="Stijgpunten Westtunnel"/>
      <sheetName val="Stijgpunten Middentunnel"/>
      <sheetName val=" Installaties P&amp;S"/>
      <sheetName val="Overig perrons en stijgpunten"/>
      <sheetName val="Sloop bouwkundig"/>
      <sheetName val="Constructie Westknoop"/>
      <sheetName val="Bouwkunde Westknoop"/>
      <sheetName val="Stijgpunten Westknoop"/>
      <sheetName val="Geconstrueerd perron"/>
      <sheetName val="Installaties Westknoop"/>
      <sheetName val="Overige Westknoop"/>
      <sheetName val="Vastgoed"/>
      <sheetName val="Transportband t.b.v. ontgraving"/>
      <sheetName val="Prijzenboek"/>
      <sheetName val="Aanbiedingsstaat"/>
      <sheetName val="Versiebehe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stennota LCC"/>
      <sheetName val="Kostennota INV"/>
      <sheetName val="Overzicht "/>
      <sheetName val="Colofon"/>
      <sheetName val="Scope en uitgangspunten"/>
      <sheetName val="Samenvatting LCC"/>
      <sheetName val="Samenvatting SSK"/>
      <sheetName val="Prob. resultaten"/>
      <sheetName val="Objectoverstijgende risico's"/>
      <sheetName val="RWS_Keuzeparameters"/>
      <sheetName val="RWS_Dummy"/>
      <sheetName val=" IJ-viaduct Bouwkunde"/>
      <sheetName val="IJ-viaduct Constructie"/>
      <sheetName val="IJ-viaduct Installatie"/>
      <sheetName val="IJ-viaduct Overige"/>
      <sheetName val="Bajonet"/>
      <sheetName val="Constructie Amstelpassage"/>
      <sheetName val="Constructie Oosttunnel as R-O"/>
      <sheetName val="Constructie Oosttunnel as O-D"/>
      <sheetName val="Constructie Oosttunnel as D-A"/>
      <sheetName val="Afbouw Oosttunnel (Amstelp)"/>
      <sheetName val="Oosttunnel Installaties"/>
      <sheetName val="Oostknoop"/>
      <sheetName val="Overig Oosttunnel"/>
      <sheetName val="Dekken LVP en Westtunnel"/>
      <sheetName val="Perrons"/>
      <sheetName val="Stijgpunten Westtunnel"/>
      <sheetName val="Stijgpunten Middentunnel"/>
      <sheetName val="Overig P&amp;S"/>
      <sheetName val="P&amp;S Installaties"/>
      <sheetName val="Railbeveiliging"/>
      <sheetName val="Spoorwerk"/>
      <sheetName val="Kabels en Leidingen ProRail"/>
      <sheetName val="Bvl &amp; Drg"/>
      <sheetName val="Wisselverwarming"/>
      <sheetName val="Prijzenboek"/>
      <sheetName val="Aanbiedingsstaat"/>
      <sheetName val="Versiebehe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C940F-39A0-4839-A11B-D0231272E4A0}">
  <dimension ref="A1:N89"/>
  <sheetViews>
    <sheetView showGridLines="0" tabSelected="1" zoomScale="85" zoomScaleNormal="85" workbookViewId="0">
      <selection activeCell="B1" sqref="B1"/>
    </sheetView>
  </sheetViews>
  <sheetFormatPr defaultColWidth="8.7109375" defaultRowHeight="15" x14ac:dyDescent="0.25"/>
  <cols>
    <col min="1" max="1" width="9.5703125" style="1" customWidth="1"/>
    <col min="2" max="2" width="79.5703125" style="1" customWidth="1"/>
    <col min="3" max="3" width="9.42578125" style="1" customWidth="1"/>
    <col min="4" max="4" width="9.140625" style="1" customWidth="1"/>
    <col min="5" max="6" width="20.42578125" style="3" customWidth="1"/>
    <col min="7" max="9" width="14.85546875" style="1" customWidth="1"/>
    <col min="10" max="10" width="15.5703125" style="1" bestFit="1" customWidth="1"/>
    <col min="11" max="13" width="8.7109375" style="1"/>
    <col min="14" max="14" width="11.28515625" style="1" bestFit="1" customWidth="1"/>
    <col min="15" max="16384" width="8.7109375" style="1"/>
  </cols>
  <sheetData>
    <row r="1" spans="1:12" x14ac:dyDescent="0.25">
      <c r="B1" s="2" t="s">
        <v>88</v>
      </c>
    </row>
    <row r="2" spans="1:12" x14ac:dyDescent="0.25">
      <c r="H2" s="4"/>
    </row>
    <row r="3" spans="1:12" ht="15.75" x14ac:dyDescent="0.25">
      <c r="A3" s="5" t="s">
        <v>0</v>
      </c>
      <c r="B3" s="6" t="s">
        <v>1</v>
      </c>
    </row>
    <row r="4" spans="1:12" x14ac:dyDescent="0.25">
      <c r="A4" s="5"/>
      <c r="B4" s="7"/>
    </row>
    <row r="5" spans="1:12" x14ac:dyDescent="0.25">
      <c r="A5" s="5" t="s">
        <v>2</v>
      </c>
      <c r="B5" s="8">
        <v>45292</v>
      </c>
    </row>
    <row r="6" spans="1:12" x14ac:dyDescent="0.25">
      <c r="A6" s="5"/>
    </row>
    <row r="7" spans="1:12" x14ac:dyDescent="0.25">
      <c r="A7" s="5"/>
    </row>
    <row r="8" spans="1:12" x14ac:dyDescent="0.25">
      <c r="A8" s="5"/>
    </row>
    <row r="9" spans="1:12" x14ac:dyDescent="0.25">
      <c r="A9" s="5"/>
      <c r="C9" s="9" t="s">
        <v>3</v>
      </c>
      <c r="D9" s="9" t="s">
        <v>4</v>
      </c>
      <c r="E9" s="9" t="s">
        <v>5</v>
      </c>
      <c r="F9" s="9" t="s">
        <v>6</v>
      </c>
    </row>
    <row r="10" spans="1:12" x14ac:dyDescent="0.25">
      <c r="A10" s="5"/>
    </row>
    <row r="11" spans="1:12" x14ac:dyDescent="0.25">
      <c r="A11" s="5"/>
      <c r="B11" s="2" t="s">
        <v>7</v>
      </c>
    </row>
    <row r="12" spans="1:12" x14ac:dyDescent="0.25">
      <c r="A12" s="5" t="s">
        <v>8</v>
      </c>
      <c r="B12" s="1" t="s">
        <v>9</v>
      </c>
      <c r="C12" s="1">
        <v>1</v>
      </c>
      <c r="D12" s="1" t="s">
        <v>10</v>
      </c>
      <c r="E12" s="10">
        <v>1</v>
      </c>
      <c r="F12" s="3">
        <f>C12*E12</f>
        <v>1</v>
      </c>
      <c r="I12" s="2"/>
      <c r="J12" s="2"/>
      <c r="K12" s="2"/>
      <c r="L12" s="2"/>
    </row>
    <row r="13" spans="1:12" x14ac:dyDescent="0.25">
      <c r="A13" s="5" t="s">
        <v>11</v>
      </c>
      <c r="B13" s="1" t="s">
        <v>12</v>
      </c>
      <c r="C13" s="11">
        <v>8</v>
      </c>
      <c r="D13" s="1" t="s">
        <v>13</v>
      </c>
      <c r="E13" s="10">
        <v>1</v>
      </c>
      <c r="F13" s="3">
        <f t="shared" ref="F13:F14" si="0">C13*E13</f>
        <v>8</v>
      </c>
      <c r="I13" s="2"/>
      <c r="J13" s="2"/>
      <c r="K13" s="2"/>
      <c r="L13" s="2"/>
    </row>
    <row r="14" spans="1:12" x14ac:dyDescent="0.25">
      <c r="A14" s="5" t="s">
        <v>14</v>
      </c>
      <c r="B14" s="1" t="s">
        <v>15</v>
      </c>
      <c r="C14" s="1">
        <v>2</v>
      </c>
      <c r="D14" s="1" t="s">
        <v>13</v>
      </c>
      <c r="E14" s="10">
        <v>1</v>
      </c>
      <c r="F14" s="3">
        <f t="shared" si="0"/>
        <v>2</v>
      </c>
      <c r="I14" s="2"/>
      <c r="J14" s="2"/>
      <c r="K14" s="2"/>
      <c r="L14" s="2"/>
    </row>
    <row r="15" spans="1:12" s="3" customFormat="1" x14ac:dyDescent="0.25">
      <c r="A15" s="5"/>
      <c r="B15" s="1"/>
      <c r="C15" s="1"/>
      <c r="D15" s="1"/>
      <c r="E15" s="12"/>
      <c r="I15" s="2"/>
      <c r="J15" s="2"/>
      <c r="K15" s="2"/>
      <c r="L15" s="2"/>
    </row>
    <row r="16" spans="1:12" s="3" customFormat="1" x14ac:dyDescent="0.25">
      <c r="A16" s="5"/>
      <c r="B16" s="2" t="s">
        <v>16</v>
      </c>
      <c r="C16" s="1"/>
      <c r="D16" s="1"/>
      <c r="E16" s="12"/>
      <c r="I16" s="2"/>
      <c r="J16" s="2"/>
      <c r="K16" s="2"/>
      <c r="L16" s="2"/>
    </row>
    <row r="17" spans="1:9" s="3" customFormat="1" x14ac:dyDescent="0.25">
      <c r="A17" s="5" t="s">
        <v>17</v>
      </c>
      <c r="B17" s="1" t="s">
        <v>18</v>
      </c>
      <c r="C17" s="1">
        <v>8</v>
      </c>
      <c r="D17" s="1" t="s">
        <v>13</v>
      </c>
      <c r="E17" s="10">
        <v>1</v>
      </c>
      <c r="F17" s="3">
        <f>C17*E17</f>
        <v>8</v>
      </c>
    </row>
    <row r="18" spans="1:9" s="3" customFormat="1" x14ac:dyDescent="0.25">
      <c r="A18" s="5" t="s">
        <v>19</v>
      </c>
      <c r="B18" s="1" t="s">
        <v>20</v>
      </c>
      <c r="C18" s="1">
        <v>1</v>
      </c>
      <c r="D18" s="1" t="s">
        <v>10</v>
      </c>
      <c r="E18" s="10">
        <v>1</v>
      </c>
      <c r="F18" s="3">
        <f t="shared" ref="F18:F19" si="1">C18*E18</f>
        <v>1</v>
      </c>
    </row>
    <row r="19" spans="1:9" s="3" customFormat="1" x14ac:dyDescent="0.25">
      <c r="A19" s="5" t="s">
        <v>21</v>
      </c>
      <c r="B19" s="1" t="s">
        <v>22</v>
      </c>
      <c r="C19" s="1">
        <v>69</v>
      </c>
      <c r="D19" s="1" t="s">
        <v>23</v>
      </c>
      <c r="E19" s="10">
        <v>1</v>
      </c>
      <c r="F19" s="3">
        <f t="shared" si="1"/>
        <v>69</v>
      </c>
    </row>
    <row r="20" spans="1:9" s="3" customFormat="1" x14ac:dyDescent="0.25">
      <c r="A20" s="5"/>
      <c r="B20" s="1"/>
      <c r="C20" s="1"/>
      <c r="D20" s="1"/>
      <c r="E20" s="12"/>
    </row>
    <row r="21" spans="1:9" s="3" customFormat="1" x14ac:dyDescent="0.25">
      <c r="A21" s="5"/>
      <c r="B21" s="2" t="s">
        <v>24</v>
      </c>
      <c r="C21" s="1"/>
      <c r="D21" s="1"/>
      <c r="E21" s="12"/>
    </row>
    <row r="22" spans="1:9" s="3" customFormat="1" x14ac:dyDescent="0.25">
      <c r="A22" s="5" t="s">
        <v>25</v>
      </c>
      <c r="B22" s="1" t="s">
        <v>26</v>
      </c>
      <c r="C22" s="1">
        <v>12</v>
      </c>
      <c r="D22" s="1" t="s">
        <v>27</v>
      </c>
      <c r="E22" s="10">
        <v>1</v>
      </c>
      <c r="F22" s="3">
        <f>C22*E22</f>
        <v>12</v>
      </c>
    </row>
    <row r="23" spans="1:9" s="3" customFormat="1" x14ac:dyDescent="0.25">
      <c r="A23" s="5" t="s">
        <v>28</v>
      </c>
      <c r="B23" s="1" t="s">
        <v>29</v>
      </c>
      <c r="C23" s="1">
        <v>6</v>
      </c>
      <c r="D23" s="1" t="s">
        <v>30</v>
      </c>
      <c r="E23" s="10">
        <v>1</v>
      </c>
      <c r="F23" s="3">
        <f t="shared" ref="F23" si="2">C23*E23</f>
        <v>6</v>
      </c>
    </row>
    <row r="24" spans="1:9" s="3" customFormat="1" x14ac:dyDescent="0.25">
      <c r="A24" s="5"/>
      <c r="B24" s="2"/>
      <c r="C24" s="1"/>
      <c r="D24" s="1"/>
      <c r="E24" s="12"/>
    </row>
    <row r="25" spans="1:9" s="3" customFormat="1" x14ac:dyDescent="0.25">
      <c r="A25" s="5"/>
      <c r="B25" s="2" t="s">
        <v>31</v>
      </c>
      <c r="C25" s="1"/>
      <c r="D25" s="1"/>
      <c r="E25" s="12"/>
    </row>
    <row r="26" spans="1:9" s="3" customFormat="1" x14ac:dyDescent="0.25">
      <c r="A26" s="5" t="s">
        <v>32</v>
      </c>
      <c r="B26" s="1" t="s">
        <v>33</v>
      </c>
      <c r="C26" s="11">
        <v>8</v>
      </c>
      <c r="D26" s="1" t="s">
        <v>13</v>
      </c>
      <c r="E26" s="10">
        <v>1</v>
      </c>
      <c r="F26" s="3">
        <f>C26*E26</f>
        <v>8</v>
      </c>
    </row>
    <row r="27" spans="1:9" s="3" customFormat="1" x14ac:dyDescent="0.25">
      <c r="A27" s="5" t="s">
        <v>34</v>
      </c>
      <c r="B27" s="1" t="s">
        <v>35</v>
      </c>
      <c r="C27" s="1">
        <v>2</v>
      </c>
      <c r="D27" s="1" t="s">
        <v>13</v>
      </c>
      <c r="E27" s="10">
        <v>1</v>
      </c>
      <c r="F27" s="3">
        <f t="shared" ref="F27" si="3">C27*E27</f>
        <v>2</v>
      </c>
    </row>
    <row r="28" spans="1:9" s="3" customFormat="1" x14ac:dyDescent="0.25">
      <c r="A28" s="5"/>
      <c r="B28" s="2"/>
      <c r="C28" s="1"/>
      <c r="D28" s="1"/>
      <c r="E28" s="12"/>
    </row>
    <row r="29" spans="1:9" x14ac:dyDescent="0.25">
      <c r="A29" s="5"/>
      <c r="B29" s="2" t="s">
        <v>36</v>
      </c>
      <c r="E29" s="12"/>
      <c r="I29" s="3"/>
    </row>
    <row r="30" spans="1:9" x14ac:dyDescent="0.25">
      <c r="A30" s="5" t="s">
        <v>37</v>
      </c>
      <c r="B30" s="1" t="s">
        <v>38</v>
      </c>
      <c r="C30" s="11">
        <v>8</v>
      </c>
      <c r="D30" s="1" t="s">
        <v>13</v>
      </c>
      <c r="E30" s="10">
        <v>1</v>
      </c>
      <c r="F30" s="3">
        <f>C30*E30</f>
        <v>8</v>
      </c>
      <c r="I30" s="3"/>
    </row>
    <row r="31" spans="1:9" x14ac:dyDescent="0.25">
      <c r="A31" s="5" t="s">
        <v>39</v>
      </c>
      <c r="B31" s="1" t="s">
        <v>40</v>
      </c>
      <c r="C31" s="1">
        <v>2</v>
      </c>
      <c r="D31" s="1" t="s">
        <v>13</v>
      </c>
      <c r="E31" s="10">
        <v>1</v>
      </c>
      <c r="F31" s="3">
        <f t="shared" ref="F31" si="4">C31*E31</f>
        <v>2</v>
      </c>
      <c r="I31" s="3"/>
    </row>
    <row r="32" spans="1:9" x14ac:dyDescent="0.25">
      <c r="A32" s="5"/>
      <c r="B32" s="2"/>
      <c r="E32" s="12"/>
      <c r="I32" s="3"/>
    </row>
    <row r="33" spans="1:9" x14ac:dyDescent="0.25">
      <c r="A33" s="5"/>
      <c r="B33" s="2" t="s">
        <v>41</v>
      </c>
      <c r="E33" s="12"/>
      <c r="I33" s="3"/>
    </row>
    <row r="34" spans="1:9" x14ac:dyDescent="0.25">
      <c r="A34" s="5" t="s">
        <v>42</v>
      </c>
      <c r="B34" s="1" t="s">
        <v>43</v>
      </c>
      <c r="C34" s="11">
        <v>1</v>
      </c>
      <c r="D34" s="1" t="s">
        <v>10</v>
      </c>
      <c r="E34" s="10">
        <v>1</v>
      </c>
      <c r="F34" s="3">
        <f>C34*E34</f>
        <v>1</v>
      </c>
      <c r="I34" s="3"/>
    </row>
    <row r="35" spans="1:9" x14ac:dyDescent="0.25">
      <c r="A35" s="5" t="s">
        <v>44</v>
      </c>
      <c r="B35" s="1" t="s">
        <v>45</v>
      </c>
      <c r="C35" s="11">
        <v>1</v>
      </c>
      <c r="D35" s="1" t="s">
        <v>10</v>
      </c>
      <c r="E35" s="10">
        <v>1</v>
      </c>
      <c r="F35" s="3">
        <f>C35*E35</f>
        <v>1</v>
      </c>
      <c r="I35" s="3"/>
    </row>
    <row r="36" spans="1:9" x14ac:dyDescent="0.25">
      <c r="A36" s="5"/>
      <c r="B36" s="2"/>
      <c r="E36" s="12"/>
      <c r="I36" s="3"/>
    </row>
    <row r="37" spans="1:9" x14ac:dyDescent="0.25">
      <c r="A37" s="5"/>
      <c r="B37" s="2" t="s">
        <v>46</v>
      </c>
      <c r="E37" s="12"/>
    </row>
    <row r="38" spans="1:9" x14ac:dyDescent="0.25">
      <c r="A38" s="5" t="s">
        <v>47</v>
      </c>
      <c r="B38" s="1" t="s">
        <v>48</v>
      </c>
      <c r="C38" s="11">
        <v>140</v>
      </c>
      <c r="D38" s="1" t="s">
        <v>49</v>
      </c>
      <c r="E38" s="12">
        <v>2000</v>
      </c>
      <c r="F38" s="3">
        <f>C38*E38</f>
        <v>280000</v>
      </c>
    </row>
    <row r="39" spans="1:9" x14ac:dyDescent="0.25">
      <c r="A39" s="5" t="s">
        <v>47</v>
      </c>
      <c r="B39" s="1" t="s">
        <v>50</v>
      </c>
      <c r="C39" s="13">
        <v>1</v>
      </c>
      <c r="D39" s="1" t="s">
        <v>51</v>
      </c>
      <c r="E39" s="12">
        <f>F38</f>
        <v>280000</v>
      </c>
      <c r="F39" s="3">
        <f>(C39/100)*E39</f>
        <v>2800</v>
      </c>
    </row>
    <row r="40" spans="1:9" x14ac:dyDescent="0.25">
      <c r="A40" s="5"/>
      <c r="B40" s="2"/>
      <c r="E40" s="12"/>
    </row>
    <row r="41" spans="1:9" x14ac:dyDescent="0.25">
      <c r="A41" s="5"/>
      <c r="B41" s="2" t="s">
        <v>52</v>
      </c>
      <c r="E41" s="12"/>
    </row>
    <row r="42" spans="1:9" x14ac:dyDescent="0.25">
      <c r="A42" s="5" t="s">
        <v>53</v>
      </c>
      <c r="B42" s="1" t="s">
        <v>52</v>
      </c>
      <c r="C42" s="11">
        <v>1</v>
      </c>
      <c r="D42" s="1" t="s">
        <v>10</v>
      </c>
      <c r="E42" s="10">
        <v>1</v>
      </c>
      <c r="F42" s="3">
        <f>C42*E42</f>
        <v>1</v>
      </c>
    </row>
    <row r="43" spans="1:9" x14ac:dyDescent="0.25">
      <c r="A43" s="5"/>
      <c r="B43" s="2"/>
      <c r="E43" s="12"/>
    </row>
    <row r="44" spans="1:9" x14ac:dyDescent="0.25">
      <c r="A44" s="5"/>
      <c r="B44" s="2" t="s">
        <v>54</v>
      </c>
      <c r="E44" s="12"/>
    </row>
    <row r="45" spans="1:9" x14ac:dyDescent="0.25">
      <c r="A45" s="5" t="s">
        <v>55</v>
      </c>
      <c r="B45" s="1" t="s">
        <v>56</v>
      </c>
      <c r="C45" s="11">
        <v>1</v>
      </c>
      <c r="D45" s="1" t="s">
        <v>57</v>
      </c>
      <c r="E45" s="12">
        <v>5000</v>
      </c>
      <c r="F45" s="3">
        <f>C45*E45</f>
        <v>5000</v>
      </c>
    </row>
    <row r="46" spans="1:9" x14ac:dyDescent="0.25">
      <c r="A46" s="5" t="s">
        <v>58</v>
      </c>
      <c r="B46" s="1" t="s">
        <v>59</v>
      </c>
      <c r="C46" s="1">
        <v>1</v>
      </c>
      <c r="D46" s="1" t="s">
        <v>10</v>
      </c>
      <c r="E46" s="10">
        <v>1</v>
      </c>
      <c r="F46" s="3">
        <f t="shared" ref="F46" si="5">C46*E46</f>
        <v>1</v>
      </c>
    </row>
    <row r="47" spans="1:9" x14ac:dyDescent="0.25">
      <c r="A47" s="5"/>
      <c r="B47" s="2"/>
      <c r="E47" s="12"/>
    </row>
    <row r="48" spans="1:9" x14ac:dyDescent="0.25">
      <c r="A48" s="5"/>
      <c r="B48" s="2" t="s">
        <v>60</v>
      </c>
      <c r="E48" s="12"/>
    </row>
    <row r="49" spans="1:14" x14ac:dyDescent="0.25">
      <c r="A49" s="5"/>
      <c r="B49" s="1" t="s">
        <v>61</v>
      </c>
      <c r="C49" s="11">
        <v>8</v>
      </c>
      <c r="D49" s="1" t="s">
        <v>13</v>
      </c>
      <c r="E49" s="10">
        <v>1</v>
      </c>
      <c r="F49" s="3">
        <f>C49*E49</f>
        <v>8</v>
      </c>
    </row>
    <row r="50" spans="1:14" x14ac:dyDescent="0.25">
      <c r="A50" s="5"/>
      <c r="B50" s="1" t="s">
        <v>62</v>
      </c>
      <c r="C50" s="1">
        <v>2</v>
      </c>
      <c r="D50" s="1" t="s">
        <v>13</v>
      </c>
      <c r="E50" s="10">
        <v>1</v>
      </c>
      <c r="F50" s="3">
        <f t="shared" ref="F50:F51" si="6">C50*E50</f>
        <v>2</v>
      </c>
    </row>
    <row r="51" spans="1:14" s="3" customFormat="1" x14ac:dyDescent="0.25">
      <c r="A51" s="5"/>
      <c r="B51" s="1" t="s">
        <v>63</v>
      </c>
      <c r="C51" s="1">
        <v>1</v>
      </c>
      <c r="D51" s="1" t="s">
        <v>10</v>
      </c>
      <c r="E51" s="10">
        <v>1</v>
      </c>
      <c r="F51" s="3">
        <f t="shared" si="6"/>
        <v>1</v>
      </c>
    </row>
    <row r="52" spans="1:14" s="3" customFormat="1" x14ac:dyDescent="0.25">
      <c r="A52" s="5"/>
      <c r="B52" s="2"/>
      <c r="C52" s="1"/>
      <c r="D52" s="1"/>
      <c r="E52" s="12"/>
    </row>
    <row r="53" spans="1:14" s="3" customFormat="1" x14ac:dyDescent="0.25">
      <c r="A53" s="5"/>
      <c r="B53" s="2" t="s">
        <v>64</v>
      </c>
      <c r="C53" s="1"/>
      <c r="D53" s="1"/>
      <c r="E53" s="12"/>
    </row>
    <row r="54" spans="1:14" x14ac:dyDescent="0.25">
      <c r="A54" s="5" t="s">
        <v>65</v>
      </c>
      <c r="B54" s="1" t="s">
        <v>66</v>
      </c>
      <c r="C54" s="11">
        <v>80</v>
      </c>
      <c r="D54" s="1" t="s">
        <v>67</v>
      </c>
      <c r="E54" s="10">
        <v>1</v>
      </c>
      <c r="F54" s="3">
        <f>C54*E54</f>
        <v>80</v>
      </c>
      <c r="I54" s="3"/>
      <c r="J54" s="3"/>
      <c r="K54" s="3"/>
      <c r="L54" s="3"/>
      <c r="M54" s="3"/>
      <c r="N54" s="3"/>
    </row>
    <row r="55" spans="1:14" x14ac:dyDescent="0.25">
      <c r="A55" s="5" t="s">
        <v>65</v>
      </c>
      <c r="B55" s="1" t="s">
        <v>68</v>
      </c>
      <c r="C55" s="1">
        <v>8</v>
      </c>
      <c r="D55" s="1" t="s">
        <v>67</v>
      </c>
      <c r="E55" s="10">
        <v>1</v>
      </c>
      <c r="F55" s="3">
        <f t="shared" ref="F55:F65" si="7">C55*E55</f>
        <v>8</v>
      </c>
    </row>
    <row r="56" spans="1:14" x14ac:dyDescent="0.25">
      <c r="A56" s="5" t="s">
        <v>65</v>
      </c>
      <c r="B56" s="1" t="s">
        <v>69</v>
      </c>
      <c r="C56" s="1">
        <v>8</v>
      </c>
      <c r="D56" s="1" t="s">
        <v>67</v>
      </c>
      <c r="E56" s="10">
        <v>1</v>
      </c>
      <c r="F56" s="3">
        <f t="shared" si="7"/>
        <v>8</v>
      </c>
    </row>
    <row r="57" spans="1:14" x14ac:dyDescent="0.25">
      <c r="A57" s="5" t="s">
        <v>70</v>
      </c>
      <c r="B57" s="1" t="s">
        <v>71</v>
      </c>
      <c r="C57" s="1">
        <v>24</v>
      </c>
      <c r="D57" s="1" t="s">
        <v>67</v>
      </c>
      <c r="E57" s="10">
        <v>1</v>
      </c>
      <c r="F57" s="3">
        <f t="shared" si="7"/>
        <v>24</v>
      </c>
    </row>
    <row r="58" spans="1:14" x14ac:dyDescent="0.25">
      <c r="A58" s="5" t="s">
        <v>70</v>
      </c>
      <c r="B58" s="1" t="s">
        <v>72</v>
      </c>
      <c r="C58" s="1">
        <v>8</v>
      </c>
      <c r="D58" s="1" t="s">
        <v>67</v>
      </c>
      <c r="E58" s="10">
        <v>1</v>
      </c>
      <c r="F58" s="3">
        <f t="shared" si="7"/>
        <v>8</v>
      </c>
    </row>
    <row r="59" spans="1:14" x14ac:dyDescent="0.25">
      <c r="A59" s="5" t="s">
        <v>70</v>
      </c>
      <c r="B59" s="1" t="s">
        <v>73</v>
      </c>
      <c r="C59" s="1">
        <v>8</v>
      </c>
      <c r="D59" s="1" t="s">
        <v>67</v>
      </c>
      <c r="E59" s="10">
        <v>1</v>
      </c>
      <c r="F59" s="3">
        <f t="shared" si="7"/>
        <v>8</v>
      </c>
    </row>
    <row r="60" spans="1:14" s="3" customFormat="1" x14ac:dyDescent="0.25">
      <c r="A60" s="5" t="s">
        <v>74</v>
      </c>
      <c r="B60" s="1" t="s">
        <v>75</v>
      </c>
      <c r="C60" s="1">
        <v>24</v>
      </c>
      <c r="D60" s="1" t="s">
        <v>67</v>
      </c>
      <c r="E60" s="10">
        <v>1</v>
      </c>
      <c r="F60" s="3">
        <f t="shared" si="7"/>
        <v>24</v>
      </c>
    </row>
    <row r="61" spans="1:14" s="3" customFormat="1" x14ac:dyDescent="0.25">
      <c r="A61" s="5" t="s">
        <v>74</v>
      </c>
      <c r="B61" s="1" t="s">
        <v>76</v>
      </c>
      <c r="C61" s="1">
        <v>8</v>
      </c>
      <c r="D61" s="1" t="s">
        <v>67</v>
      </c>
      <c r="E61" s="10">
        <v>1</v>
      </c>
      <c r="F61" s="3">
        <f t="shared" si="7"/>
        <v>8</v>
      </c>
    </row>
    <row r="62" spans="1:14" s="3" customFormat="1" x14ac:dyDescent="0.25">
      <c r="A62" s="5" t="s">
        <v>74</v>
      </c>
      <c r="B62" s="1" t="s">
        <v>77</v>
      </c>
      <c r="C62" s="1">
        <v>8</v>
      </c>
      <c r="D62" s="1" t="s">
        <v>67</v>
      </c>
      <c r="E62" s="10">
        <v>1</v>
      </c>
      <c r="F62" s="3">
        <f t="shared" si="7"/>
        <v>8</v>
      </c>
    </row>
    <row r="63" spans="1:14" s="3" customFormat="1" x14ac:dyDescent="0.25">
      <c r="A63" s="5" t="s">
        <v>65</v>
      </c>
      <c r="B63" s="1" t="s">
        <v>78</v>
      </c>
      <c r="C63" s="1">
        <v>24</v>
      </c>
      <c r="D63" s="1" t="s">
        <v>67</v>
      </c>
      <c r="E63" s="10">
        <v>1</v>
      </c>
      <c r="F63" s="3">
        <f t="shared" si="7"/>
        <v>24</v>
      </c>
    </row>
    <row r="64" spans="1:14" x14ac:dyDescent="0.25">
      <c r="A64" s="5" t="s">
        <v>65</v>
      </c>
      <c r="B64" s="1" t="s">
        <v>79</v>
      </c>
      <c r="C64" s="1">
        <v>8</v>
      </c>
      <c r="D64" s="1" t="s">
        <v>67</v>
      </c>
      <c r="E64" s="10">
        <v>1</v>
      </c>
      <c r="F64" s="3">
        <f t="shared" si="7"/>
        <v>8</v>
      </c>
    </row>
    <row r="65" spans="1:14" x14ac:dyDescent="0.25">
      <c r="A65" s="5" t="s">
        <v>65</v>
      </c>
      <c r="B65" s="1" t="s">
        <v>80</v>
      </c>
      <c r="C65" s="1">
        <v>8</v>
      </c>
      <c r="D65" s="1" t="s">
        <v>67</v>
      </c>
      <c r="E65" s="10">
        <v>1</v>
      </c>
      <c r="F65" s="3">
        <f t="shared" si="7"/>
        <v>8</v>
      </c>
    </row>
    <row r="66" spans="1:14" s="3" customFormat="1" x14ac:dyDescent="0.25">
      <c r="A66" s="1"/>
      <c r="B66" s="2"/>
      <c r="C66" s="1"/>
      <c r="D66" s="1"/>
      <c r="G66" s="1"/>
      <c r="H66" s="1"/>
      <c r="I66" s="1"/>
      <c r="J66" s="1"/>
      <c r="K66" s="1"/>
      <c r="L66" s="1"/>
      <c r="M66" s="1"/>
      <c r="N66" s="1"/>
    </row>
    <row r="67" spans="1:14" s="3" customFormat="1" x14ac:dyDescent="0.25">
      <c r="A67" s="1"/>
      <c r="B67" s="2" t="s">
        <v>81</v>
      </c>
      <c r="C67" s="1"/>
      <c r="D67" s="1"/>
      <c r="E67" s="12"/>
      <c r="G67" s="1"/>
      <c r="H67" s="1"/>
      <c r="I67" s="1"/>
      <c r="J67" s="1"/>
      <c r="K67" s="1"/>
      <c r="L67" s="1"/>
      <c r="M67" s="1"/>
      <c r="N67" s="1"/>
    </row>
    <row r="68" spans="1:14" s="3" customFormat="1" x14ac:dyDescent="0.25">
      <c r="A68" s="1"/>
      <c r="B68" s="1" t="s">
        <v>82</v>
      </c>
      <c r="C68" s="11">
        <v>1</v>
      </c>
      <c r="D68" s="1" t="s">
        <v>10</v>
      </c>
      <c r="E68" s="10">
        <v>1</v>
      </c>
      <c r="F68" s="3">
        <f>C68*E68</f>
        <v>1</v>
      </c>
      <c r="G68" s="1"/>
      <c r="H68" s="1"/>
      <c r="I68" s="1"/>
      <c r="J68" s="1"/>
      <c r="K68" s="1"/>
      <c r="L68" s="1"/>
      <c r="M68" s="1"/>
      <c r="N68" s="1"/>
    </row>
    <row r="69" spans="1:14" s="3" customFormat="1" x14ac:dyDescent="0.25">
      <c r="A69" s="1"/>
      <c r="B69" s="2"/>
      <c r="C69" s="1"/>
      <c r="D69" s="1"/>
      <c r="G69" s="1"/>
      <c r="H69" s="1"/>
      <c r="I69" s="1"/>
      <c r="J69" s="1"/>
      <c r="K69" s="1"/>
      <c r="L69" s="1"/>
      <c r="M69" s="1"/>
      <c r="N69" s="1"/>
    </row>
    <row r="70" spans="1:14" x14ac:dyDescent="0.25">
      <c r="B70" s="14" t="s">
        <v>83</v>
      </c>
    </row>
    <row r="71" spans="1:14" s="3" customFormat="1" x14ac:dyDescent="0.25">
      <c r="A71" s="1"/>
      <c r="B71" s="14"/>
      <c r="C71" s="1"/>
      <c r="D71" s="1"/>
      <c r="G71" s="1"/>
      <c r="H71" s="1"/>
      <c r="I71" s="1"/>
      <c r="J71" s="1"/>
      <c r="K71" s="1"/>
      <c r="L71" s="1"/>
      <c r="M71" s="1"/>
      <c r="N71" s="1"/>
    </row>
    <row r="72" spans="1:14" ht="15.75" x14ac:dyDescent="0.25">
      <c r="B72" s="15" t="s">
        <v>84</v>
      </c>
    </row>
    <row r="73" spans="1:14" s="3" customFormat="1" ht="15.75" thickBot="1" x14ac:dyDescent="0.3">
      <c r="A73" s="1"/>
      <c r="B73" s="1"/>
      <c r="C73" s="1"/>
      <c r="D73" s="1"/>
      <c r="G73" s="1"/>
      <c r="H73" s="1"/>
      <c r="I73" s="1"/>
      <c r="J73" s="1"/>
      <c r="K73" s="1"/>
      <c r="L73" s="1"/>
      <c r="M73" s="1"/>
      <c r="N73" s="1"/>
    </row>
    <row r="74" spans="1:14" ht="16.5" thickBot="1" x14ac:dyDescent="0.3">
      <c r="E74" s="15" t="s">
        <v>85</v>
      </c>
      <c r="F74" s="16">
        <f>SUM(F12:F68)</f>
        <v>288159</v>
      </c>
    </row>
    <row r="83" spans="3:6" ht="15.75" x14ac:dyDescent="0.25">
      <c r="C83" s="3"/>
      <c r="F83" s="17"/>
    </row>
    <row r="84" spans="3:6" ht="15.75" x14ac:dyDescent="0.25">
      <c r="C84" s="3"/>
      <c r="F84" s="17"/>
    </row>
    <row r="85" spans="3:6" x14ac:dyDescent="0.25">
      <c r="C85" s="3"/>
      <c r="F85" s="1"/>
    </row>
    <row r="87" spans="3:6" x14ac:dyDescent="0.25">
      <c r="C87" s="18"/>
      <c r="D87" s="1" t="s">
        <v>86</v>
      </c>
    </row>
    <row r="89" spans="3:6" x14ac:dyDescent="0.25">
      <c r="C89" s="19"/>
      <c r="D89" s="1" t="s">
        <v>87</v>
      </c>
    </row>
  </sheetData>
  <pageMargins left="0.70866141732283472" right="0.70866141732283472" top="0.74803149606299213" bottom="0.74803149606299213" header="0.31496062992125984" footer="0.31496062992125984"/>
  <pageSetup paperSize="9" scale="55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F877B7764D934C962BF539D06AECA2" ma:contentTypeVersion="15" ma:contentTypeDescription="Create a new document." ma:contentTypeScope="" ma:versionID="e8f9b94aa52f261d1b6f27be0b8b33b1">
  <xsd:schema xmlns:xsd="http://www.w3.org/2001/XMLSchema" xmlns:xs="http://www.w3.org/2001/XMLSchema" xmlns:p="http://schemas.microsoft.com/office/2006/metadata/properties" xmlns:ns2="819c6f30-cf13-442d-a55e-d33a3029fae5" xmlns:ns3="d5b57c72-8785-4bb9-8158-2fda1be3226f" targetNamespace="http://schemas.microsoft.com/office/2006/metadata/properties" ma:root="true" ma:fieldsID="f12b5fbad528448aff5978752b5e4be3" ns2:_="" ns3:_="">
    <xsd:import namespace="819c6f30-cf13-442d-a55e-d33a3029fae5"/>
    <xsd:import namespace="d5b57c72-8785-4bb9-8158-2fda1be3226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9c6f30-cf13-442d-a55e-d33a3029fae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1dc116a-6e12-4b69-b201-091fe6b4782f}" ma:internalName="TaxCatchAll" ma:showField="CatchAllData" ma:web="819c6f30-cf13-442d-a55e-d33a3029fa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57c72-8785-4bb9-8158-2fda1be322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9c6f30-cf13-442d-a55e-d33a3029fae5" xsi:nil="true"/>
    <lcf76f155ced4ddcb4097134ff3c332f xmlns="d5b57c72-8785-4bb9-8158-2fda1be3226f">
      <Terms xmlns="http://schemas.microsoft.com/office/infopath/2007/PartnerControls"/>
    </lcf76f155ced4ddcb4097134ff3c332f>
    <_dlc_DocId xmlns="819c6f30-cf13-442d-a55e-d33a3029fae5">TS019444684-313453980-423</_dlc_DocId>
    <_dlc_DocIdUrl xmlns="819c6f30-cf13-442d-a55e-d33a3029fae5">
      <Url>https://prorailbv.sharepoint.com/teams/Bestrijdinggladheida.g.v.bladval/_layouts/15/DocIdRedir.aspx?ID=TS019444684-313453980-423</Url>
      <Description>TS019444684-313453980-423</Description>
    </_dlc_DocIdUrl>
  </documentManagement>
</p:properties>
</file>

<file path=customXml/itemProps1.xml><?xml version="1.0" encoding="utf-8"?>
<ds:datastoreItem xmlns:ds="http://schemas.openxmlformats.org/officeDocument/2006/customXml" ds:itemID="{85DDF55F-2420-4833-929F-D2E85E9FE2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9c6f30-cf13-442d-a55e-d33a3029fae5"/>
    <ds:schemaRef ds:uri="d5b57c72-8785-4bb9-8158-2fda1be322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9AB2BE-51DA-4BF0-8D1E-9EBB747D705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35E0EAC-4072-4751-97EC-5CC0B811ACD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56F0586-0104-4877-AE2A-BB23EE6828D7}">
  <ds:schemaRefs>
    <ds:schemaRef ds:uri="http://purl.org/dc/terms/"/>
    <ds:schemaRef ds:uri="http://schemas.microsoft.com/office/2006/documentManagement/types"/>
    <ds:schemaRef ds:uri="819c6f30-cf13-442d-a55e-d33a3029fae5"/>
    <ds:schemaRef ds:uri="d5b57c72-8785-4bb9-8158-2fda1be3226f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Waal, J.G. de (Johan)</dc:creator>
  <cp:keywords/>
  <dc:description/>
  <cp:lastModifiedBy>Weerd, R.E. de (Remco)</cp:lastModifiedBy>
  <cp:revision/>
  <dcterms:created xsi:type="dcterms:W3CDTF">2024-01-31T15:02:22Z</dcterms:created>
  <dcterms:modified xsi:type="dcterms:W3CDTF">2024-02-19T13:09:17Z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2024-01-31T15:04:15Z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06221fa0-40e2-46d6-8f21-52bbbb1f4127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0x010100C1F877B7764D934C962BF539D06AECA2</vt:lpwstr>
  </property>
  <property fmtid="{D5CDD505-2E9C-101B-9397-08002B2CF9AE}" pid="10" name="_dlc_DocIdItemGuid">
    <vt:lpwstr>c071a603-3327-4e44-8608-254c039f7453</vt:lpwstr>
  </property>
  <property fmtid="{D5CDD505-2E9C-101B-9397-08002B2CF9AE}" pid="11" name="MediaServiceImageTags">
    <vt:lpwstr/>
  </property>
</Properties>
</file>