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Coevorden\Brand\2) Concept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H29" i="1"/>
  <c r="F29" i="1"/>
  <c r="E29" i="1"/>
  <c r="D29" i="1"/>
  <c r="F28" i="1"/>
  <c r="G28" i="1" s="1"/>
  <c r="J23" i="1"/>
  <c r="I23" i="1"/>
  <c r="H23" i="1"/>
  <c r="G23" i="1"/>
  <c r="F23" i="1"/>
  <c r="E23" i="1"/>
  <c r="D23" i="1"/>
  <c r="I17" i="1"/>
  <c r="H17" i="1"/>
  <c r="D17" i="1"/>
  <c r="F16" i="1"/>
  <c r="G16" i="1" s="1"/>
  <c r="J16" i="1" s="1"/>
  <c r="F15" i="1"/>
  <c r="F17" i="1" s="1"/>
  <c r="E15" i="1"/>
  <c r="G15" i="1" s="1"/>
  <c r="J15" i="1" s="1"/>
  <c r="J14" i="1"/>
  <c r="J17" i="1" s="1"/>
  <c r="F14" i="1"/>
  <c r="G14" i="1" s="1"/>
  <c r="G17" i="1" s="1"/>
  <c r="I8" i="1"/>
  <c r="H8" i="1"/>
  <c r="E8" i="1"/>
  <c r="D8" i="1"/>
  <c r="G7" i="1"/>
  <c r="J7" i="1" s="1"/>
  <c r="G6" i="1"/>
  <c r="J6" i="1" s="1"/>
  <c r="J8" i="1" s="1"/>
  <c r="F5" i="1"/>
  <c r="F8" i="1" s="1"/>
  <c r="J28" i="1" l="1"/>
  <c r="J29" i="1" s="1"/>
  <c r="G29" i="1"/>
  <c r="E17" i="1"/>
  <c r="G5" i="1"/>
  <c r="G8" i="1" s="1"/>
</calcChain>
</file>

<file path=xl/sharedStrings.xml><?xml version="1.0" encoding="utf-8"?>
<sst xmlns="http://schemas.openxmlformats.org/spreadsheetml/2006/main" count="55" uniqueCount="22">
  <si>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</si>
  <si>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</si>
  <si>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</si>
  <si>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</si>
  <si>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</si>
  <si>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</si>
  <si>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</si>
  <si>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</si>
  <si>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</si>
  <si>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</si>
  <si>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vuurwerkschade/vandalisme, OBS Burg. Wessels Boer, Molenwijk 4, Dalen</t>
  </si>
  <si>
    <t>diefstal van 2 camera's, Drostenhal</t>
  </si>
  <si>
    <t>02-03-219</t>
  </si>
  <si>
    <t>diefstal van 5 camera's, Drostenhal</t>
  </si>
  <si>
    <t>Nieuwe polis 641.126.408</t>
  </si>
  <si>
    <t>Aanrijdingsschade Morseweg 2</t>
  </si>
  <si>
    <t>Stormschade gemeentewerf Zweeloo en Manege Zuidenveld (16-02-2020)</t>
  </si>
  <si>
    <t>Vandalismeschade OBS Burg. Wessels Boer, Molenwijk 4 te Dalen</t>
  </si>
  <si>
    <t>Waterschade De Nieuwe Veste, Van Heeckerenlaan 2</t>
  </si>
  <si>
    <t xml:space="preserve">Totaal </t>
  </si>
  <si>
    <t xml:space="preserve">Stormschade diverse locaties </t>
  </si>
  <si>
    <t>Bijlage C,3 Gemeente Coevorden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</si>
</sst>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14" fontId="2" fillId="0" borderId="0" xfId="0" applyNumberFormat="1" applyFont="1" applyBorder="1"/>
    <xf numFmtId="0" fontId="2" fillId="0" borderId="0" xfId="0" applyFont="1" applyBorder="1"/>
    <xf numFmtId="44" fontId="2" fillId="0" borderId="0" xfId="1" applyNumberFormat="1" applyFont="1" applyBorder="1"/>
    <xf numFmtId="14" fontId="0" fillId="0" borderId="0" xfId="0" applyNumberFormat="1" applyBorder="1"/>
    <xf numFmtId="44" fontId="0" fillId="0" borderId="0" xfId="1" applyNumberFormat="1" applyFont="1" applyBorder="1"/>
    <xf numFmtId="0" fontId="3" fillId="0" borderId="0" xfId="0" applyFont="1"/>
    <xf numFmtId="44" fontId="0" fillId="0" borderId="0" xfId="0" applyNumberFormat="1"/>
    <xf numFmtId="0" fontId="4" fillId="0" borderId="1" xfId="0" applyFont="1" applyBorder="1"/>
    <xf numFmtId="44" fontId="4" fillId="0" borderId="1" xfId="0" applyNumberFormat="1" applyFont="1" applyBorder="1"/>
    <xf numFmtId="44" fontId="4" fillId="0" borderId="1" xfId="0" applyNumberFormat="1" applyFont="1" applyFill="1" applyBorder="1"/>
    <xf numFmtId="14" fontId="0" fillId="0" borderId="1" xfId="0" applyNumberFormat="1" applyBorder="1"/>
    <xf numFmtId="0" fontId="2" fillId="0" borderId="1" xfId="0" applyFont="1" applyBorder="1"/>
    <xf numFmtId="44" fontId="0" fillId="0" borderId="1" xfId="1" applyNumberFormat="1" applyFont="1" applyBorder="1"/>
    <xf numFmtId="14" fontId="0" fillId="0" borderId="2" xfId="0" applyNumberFormat="1" applyBorder="1"/>
    <xf numFmtId="0" fontId="2" fillId="0" borderId="2" xfId="0" applyFont="1" applyBorder="1"/>
    <xf numFmtId="44" fontId="0" fillId="0" borderId="2" xfId="1" applyNumberFormat="1" applyFont="1" applyBorder="1"/>
    <xf numFmtId="14" fontId="4" fillId="0" borderId="3" xfId="0" applyNumberFormat="1" applyFont="1" applyBorder="1"/>
    <xf numFmtId="0" fontId="4" fillId="0" borderId="4" xfId="0" applyFont="1" applyBorder="1"/>
    <xf numFmtId="44" fontId="4" fillId="0" borderId="4" xfId="1" applyNumberFormat="1" applyFont="1" applyBorder="1"/>
    <xf numFmtId="44" fontId="4" fillId="0" borderId="5" xfId="1" applyNumberFormat="1" applyFont="1" applyBorder="1"/>
    <xf numFmtId="0" fontId="0" fillId="0" borderId="0" xfId="0" applyBorder="1"/>
    <xf numFmtId="44" fontId="0" fillId="0" borderId="0" xfId="0" applyNumberFormat="1" applyBorder="1"/>
    <xf numFmtId="0" fontId="4" fillId="0" borderId="0" xfId="0" applyFont="1" applyBorder="1"/>
    <xf numFmtId="44" fontId="4" fillId="0" borderId="0" xfId="1" applyNumberFormat="1" applyFon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Fill="1" applyBorder="1"/>
    <xf numFmtId="0" fontId="4" fillId="0" borderId="4" xfId="0" applyFont="1" applyFill="1" applyBorder="1"/>
    <xf numFmtId="44" fontId="4" fillId="0" borderId="4" xfId="0" applyNumberFormat="1" applyFont="1" applyBorder="1"/>
    <xf numFmtId="44" fontId="4" fillId="0" borderId="5" xfId="0" applyNumberFormat="1" applyFont="1" applyBorder="1"/>
    <xf numFmtId="0" fontId="0" fillId="0" borderId="4" xfId="0" applyFill="1" applyBorder="1"/>
    <xf numFmtId="44" fontId="2" fillId="0" borderId="1" xfId="0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2" sqref="A2"/>
    </sheetView>
  </sheetViews>
  <sheetFormatPr defaultRowHeight="15" x14ac:dyDescent="0.25"/>
  <cols>
    <col min="1" max="1" width="23.85546875" bestFit="1" customWidth="1"/>
    <col min="2" max="2" width="9.7109375" bestFit="1" customWidth="1"/>
    <col min="3" max="3" width="68.28515625" bestFit="1" customWidth="1"/>
    <col min="4" max="4" width="11.85546875" bestFit="1" customWidth="1"/>
    <col min="5" max="5" width="12.7109375" bestFit="1" customWidth="1"/>
    <col min="6" max="6" width="10.85546875" bestFit="1" customWidth="1"/>
    <col min="7" max="7" width="11.85546875" bestFit="1" customWidth="1"/>
    <col min="8" max="8" width="10.85546875" bestFit="1" customWidth="1"/>
    <col min="9" max="9" width="10" bestFit="1" customWidth="1"/>
    <col min="10" max="10" width="11.85546875" bestFit="1" customWidth="1"/>
  </cols>
  <sheetData>
    <row r="1" spans="1:10" x14ac:dyDescent="0.25">
      <c r="A1" s="1" t="s">
        <v>21</v>
      </c>
      <c r="B1" s="2"/>
      <c r="C1" s="2"/>
      <c r="D1" s="3"/>
      <c r="E1" s="3"/>
      <c r="F1" s="3"/>
      <c r="G1" s="3"/>
      <c r="H1" s="3"/>
      <c r="I1" s="3"/>
      <c r="J1" s="3"/>
    </row>
    <row r="2" spans="1:10" x14ac:dyDescent="0.25">
      <c r="A2" s="4"/>
      <c r="B2" s="2"/>
      <c r="C2" s="2"/>
      <c r="D2" s="5"/>
      <c r="E2" s="5"/>
      <c r="F2" s="5"/>
      <c r="G2" s="5"/>
      <c r="H2" s="5"/>
      <c r="I2" s="5"/>
      <c r="J2" s="5"/>
    </row>
    <row r="3" spans="1:10" x14ac:dyDescent="0.25">
      <c r="A3" s="6">
        <v>2019</v>
      </c>
      <c r="D3" s="7"/>
      <c r="E3" s="7"/>
      <c r="F3" s="7"/>
      <c r="G3" s="7"/>
      <c r="H3" s="7"/>
      <c r="I3" s="7"/>
      <c r="J3" s="7"/>
    </row>
    <row r="4" spans="1:10" x14ac:dyDescent="0.25">
      <c r="A4" s="8" t="s">
        <v>0</v>
      </c>
      <c r="B4" s="8" t="s">
        <v>1</v>
      </c>
      <c r="C4" s="8" t="s">
        <v>2</v>
      </c>
      <c r="D4" s="9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</row>
    <row r="5" spans="1:10" x14ac:dyDescent="0.25">
      <c r="A5" s="11">
        <v>43467</v>
      </c>
      <c r="B5" s="12">
        <v>1900029</v>
      </c>
      <c r="C5" s="12" t="s">
        <v>10</v>
      </c>
      <c r="D5" s="13">
        <v>4085.51</v>
      </c>
      <c r="E5" s="13">
        <v>1000</v>
      </c>
      <c r="F5" s="13">
        <f>30.86</f>
        <v>30.86</v>
      </c>
      <c r="G5" s="13">
        <f>D5-E5+F5</f>
        <v>3116.3700000000003</v>
      </c>
      <c r="H5" s="13"/>
      <c r="I5" s="13"/>
      <c r="J5" s="13">
        <v>3116.37</v>
      </c>
    </row>
    <row r="6" spans="1:10" x14ac:dyDescent="0.25">
      <c r="A6" s="11">
        <v>43553</v>
      </c>
      <c r="B6" s="12">
        <v>1903859</v>
      </c>
      <c r="C6" s="12" t="s">
        <v>11</v>
      </c>
      <c r="D6" s="13">
        <v>1200.1600000000001</v>
      </c>
      <c r="E6" s="13">
        <v>1000</v>
      </c>
      <c r="F6" s="13">
        <v>2</v>
      </c>
      <c r="G6" s="13">
        <f>D6-E6+F6</f>
        <v>202.16000000000008</v>
      </c>
      <c r="H6" s="13"/>
      <c r="I6" s="13"/>
      <c r="J6" s="13">
        <f>G6</f>
        <v>202.16000000000008</v>
      </c>
    </row>
    <row r="7" spans="1:10" ht="15.75" thickBot="1" x14ac:dyDescent="0.3">
      <c r="A7" s="14" t="s">
        <v>12</v>
      </c>
      <c r="B7" s="15">
        <v>1904410</v>
      </c>
      <c r="C7" s="15" t="s">
        <v>13</v>
      </c>
      <c r="D7" s="16">
        <v>3716.09</v>
      </c>
      <c r="E7" s="16">
        <v>1000</v>
      </c>
      <c r="F7" s="16">
        <v>27.16</v>
      </c>
      <c r="G7" s="16">
        <f>D7-E7+F7</f>
        <v>2743.25</v>
      </c>
      <c r="H7" s="16"/>
      <c r="I7" s="16"/>
      <c r="J7" s="16">
        <f>G7</f>
        <v>2743.25</v>
      </c>
    </row>
    <row r="8" spans="1:10" ht="15.75" thickBot="1" x14ac:dyDescent="0.3">
      <c r="A8" s="17" t="s">
        <v>9</v>
      </c>
      <c r="B8" s="18"/>
      <c r="C8" s="18"/>
      <c r="D8" s="19">
        <f t="shared" ref="D8:J8" si="0">SUM(D5:D7)</f>
        <v>9001.76</v>
      </c>
      <c r="E8" s="19">
        <f t="shared" si="0"/>
        <v>3000</v>
      </c>
      <c r="F8" s="19">
        <f t="shared" si="0"/>
        <v>60.019999999999996</v>
      </c>
      <c r="G8" s="19">
        <f t="shared" si="0"/>
        <v>6061.7800000000007</v>
      </c>
      <c r="H8" s="19">
        <f t="shared" si="0"/>
        <v>0</v>
      </c>
      <c r="I8" s="19">
        <f t="shared" si="0"/>
        <v>0</v>
      </c>
      <c r="J8" s="20">
        <f t="shared" si="0"/>
        <v>6061.78</v>
      </c>
    </row>
    <row r="9" spans="1:10" x14ac:dyDescent="0.25">
      <c r="A9" s="4"/>
      <c r="B9" s="21"/>
      <c r="C9" s="2"/>
      <c r="D9" s="22"/>
      <c r="E9" s="22"/>
      <c r="F9" s="22"/>
      <c r="G9" s="5"/>
      <c r="H9" s="5"/>
      <c r="I9" s="5"/>
      <c r="J9" s="5"/>
    </row>
    <row r="10" spans="1:10" x14ac:dyDescent="0.25">
      <c r="A10" s="4"/>
      <c r="B10" s="21"/>
      <c r="C10" s="2"/>
      <c r="D10" s="22"/>
      <c r="E10" s="22"/>
      <c r="F10" s="22"/>
      <c r="G10" s="5"/>
      <c r="H10" s="5"/>
      <c r="I10" s="5"/>
      <c r="J10" s="5"/>
    </row>
    <row r="11" spans="1:10" x14ac:dyDescent="0.25">
      <c r="A11" s="23" t="s">
        <v>14</v>
      </c>
      <c r="B11" s="23"/>
      <c r="C11" s="23"/>
      <c r="D11" s="24"/>
      <c r="E11" s="24"/>
      <c r="F11" s="24"/>
      <c r="G11" s="24"/>
      <c r="H11" s="24"/>
      <c r="I11" s="24"/>
      <c r="J11" s="24"/>
    </row>
    <row r="12" spans="1:10" x14ac:dyDescent="0.25">
      <c r="A12" s="6">
        <v>2020</v>
      </c>
      <c r="D12" s="7"/>
      <c r="E12" s="7"/>
      <c r="F12" s="7"/>
      <c r="G12" s="7"/>
      <c r="H12" s="7"/>
      <c r="I12" s="7"/>
      <c r="J12" s="7"/>
    </row>
    <row r="13" spans="1:10" x14ac:dyDescent="0.25">
      <c r="A13" s="8" t="s">
        <v>0</v>
      </c>
      <c r="B13" s="8" t="s">
        <v>1</v>
      </c>
      <c r="C13" s="8" t="s">
        <v>2</v>
      </c>
      <c r="D13" s="9" t="s">
        <v>3</v>
      </c>
      <c r="E13" s="10" t="s">
        <v>4</v>
      </c>
      <c r="F13" s="10" t="s">
        <v>5</v>
      </c>
      <c r="G13" s="10" t="s">
        <v>6</v>
      </c>
      <c r="H13" s="10" t="s">
        <v>7</v>
      </c>
      <c r="I13" s="10" t="s">
        <v>8</v>
      </c>
      <c r="J13" s="10" t="s">
        <v>9</v>
      </c>
    </row>
    <row r="14" spans="1:10" x14ac:dyDescent="0.25">
      <c r="A14" s="11">
        <v>43851</v>
      </c>
      <c r="B14" s="25">
        <v>2000470</v>
      </c>
      <c r="C14" s="25" t="s">
        <v>15</v>
      </c>
      <c r="D14" s="26">
        <v>5992.6</v>
      </c>
      <c r="E14" s="26">
        <v>5000</v>
      </c>
      <c r="F14" s="26">
        <f>592.94+9.93</f>
        <v>602.87</v>
      </c>
      <c r="G14" s="26">
        <f>D14-E14+F14</f>
        <v>1595.4700000000003</v>
      </c>
      <c r="H14" s="26">
        <v>6585.54</v>
      </c>
      <c r="I14" s="26">
        <v>0</v>
      </c>
      <c r="J14" s="26">
        <f>D14+592.94-H14</f>
        <v>0</v>
      </c>
    </row>
    <row r="15" spans="1:10" x14ac:dyDescent="0.25">
      <c r="A15" s="11">
        <v>43870</v>
      </c>
      <c r="B15" s="25">
        <v>2000471</v>
      </c>
      <c r="C15" s="25" t="s">
        <v>16</v>
      </c>
      <c r="D15" s="26">
        <v>14362.21</v>
      </c>
      <c r="E15" s="26">
        <f>2*5000</f>
        <v>10000</v>
      </c>
      <c r="F15" s="26">
        <f>1287.51+43.62+1.66</f>
        <v>1332.79</v>
      </c>
      <c r="G15" s="26">
        <f>D15-E15+F15</f>
        <v>5694.9999999999991</v>
      </c>
      <c r="H15" s="26">
        <v>0</v>
      </c>
      <c r="I15" s="26">
        <v>0</v>
      </c>
      <c r="J15" s="26">
        <f>+G15-H15+I15</f>
        <v>5694.9999999999991</v>
      </c>
    </row>
    <row r="16" spans="1:10" ht="15.75" thickBot="1" x14ac:dyDescent="0.3">
      <c r="A16" s="11">
        <v>43831</v>
      </c>
      <c r="B16" s="25">
        <v>2000887</v>
      </c>
      <c r="C16" s="27" t="s">
        <v>17</v>
      </c>
      <c r="D16" s="26">
        <v>21703.26</v>
      </c>
      <c r="E16" s="26">
        <v>5000</v>
      </c>
      <c r="F16" s="26">
        <f>167.03+914.8+1.91</f>
        <v>1083.74</v>
      </c>
      <c r="G16" s="26">
        <f>D16-E16+F16</f>
        <v>17787</v>
      </c>
      <c r="H16" s="26">
        <v>0</v>
      </c>
      <c r="I16" s="26">
        <v>0</v>
      </c>
      <c r="J16" s="26">
        <f>+G16-H16+I16</f>
        <v>17787</v>
      </c>
    </row>
    <row r="17" spans="1:10" ht="15.75" thickBot="1" x14ac:dyDescent="0.3">
      <c r="A17" s="17" t="s">
        <v>9</v>
      </c>
      <c r="B17" s="28"/>
      <c r="C17" s="28"/>
      <c r="D17" s="29">
        <f t="shared" ref="D17:J17" si="1">SUM(D14:D16)</f>
        <v>42058.069999999992</v>
      </c>
      <c r="E17" s="29">
        <f t="shared" si="1"/>
        <v>20000</v>
      </c>
      <c r="F17" s="29">
        <f t="shared" si="1"/>
        <v>3019.3999999999996</v>
      </c>
      <c r="G17" s="29">
        <f t="shared" si="1"/>
        <v>25077.47</v>
      </c>
      <c r="H17" s="29">
        <f t="shared" si="1"/>
        <v>6585.54</v>
      </c>
      <c r="I17" s="29">
        <f t="shared" si="1"/>
        <v>0</v>
      </c>
      <c r="J17" s="30">
        <f t="shared" si="1"/>
        <v>23482</v>
      </c>
    </row>
    <row r="18" spans="1:10" x14ac:dyDescent="0.25">
      <c r="D18" s="7"/>
      <c r="E18" s="7"/>
      <c r="F18" s="7"/>
      <c r="G18" s="7"/>
      <c r="H18" s="7"/>
      <c r="I18" s="7"/>
      <c r="J18" s="7"/>
    </row>
    <row r="19" spans="1:10" x14ac:dyDescent="0.25">
      <c r="D19" s="7"/>
      <c r="E19" s="7"/>
      <c r="F19" s="7"/>
      <c r="G19" s="7"/>
      <c r="H19" s="7"/>
      <c r="I19" s="7"/>
      <c r="J19" s="7"/>
    </row>
    <row r="20" spans="1:10" x14ac:dyDescent="0.25">
      <c r="A20" s="6">
        <v>2021</v>
      </c>
      <c r="D20" s="7"/>
      <c r="E20" s="7"/>
      <c r="F20" s="7"/>
      <c r="G20" s="7"/>
      <c r="H20" s="7"/>
      <c r="I20" s="7"/>
      <c r="J20" s="7"/>
    </row>
    <row r="21" spans="1:10" x14ac:dyDescent="0.25">
      <c r="A21" s="8" t="s">
        <v>0</v>
      </c>
      <c r="B21" s="8" t="s">
        <v>1</v>
      </c>
      <c r="C21" s="8" t="s">
        <v>2</v>
      </c>
      <c r="D21" s="9" t="s">
        <v>3</v>
      </c>
      <c r="E21" s="10" t="s">
        <v>4</v>
      </c>
      <c r="F21" s="10" t="s">
        <v>5</v>
      </c>
      <c r="G21" s="10" t="s">
        <v>6</v>
      </c>
      <c r="H21" s="10" t="s">
        <v>7</v>
      </c>
      <c r="I21" s="10" t="s">
        <v>8</v>
      </c>
      <c r="J21" s="10" t="s">
        <v>9</v>
      </c>
    </row>
    <row r="22" spans="1:10" ht="15.75" thickBot="1" x14ac:dyDescent="0.3">
      <c r="A22" s="11">
        <v>44199</v>
      </c>
      <c r="B22" s="25">
        <v>2100011</v>
      </c>
      <c r="C22" s="25" t="s">
        <v>18</v>
      </c>
      <c r="D22" s="26">
        <v>0</v>
      </c>
      <c r="E22" s="26">
        <v>0</v>
      </c>
      <c r="F22" s="26">
        <v>457.42</v>
      </c>
      <c r="G22" s="26">
        <v>457.42</v>
      </c>
      <c r="H22" s="26">
        <v>0</v>
      </c>
      <c r="I22" s="26">
        <v>0</v>
      </c>
      <c r="J22" s="26">
        <v>457.42</v>
      </c>
    </row>
    <row r="23" spans="1:10" ht="15.75" thickBot="1" x14ac:dyDescent="0.3">
      <c r="A23" s="17" t="s">
        <v>19</v>
      </c>
      <c r="B23" s="31"/>
      <c r="C23" s="31"/>
      <c r="D23" s="29">
        <f t="shared" ref="D23:J23" si="2">SUM(D22:D22)</f>
        <v>0</v>
      </c>
      <c r="E23" s="29">
        <f t="shared" si="2"/>
        <v>0</v>
      </c>
      <c r="F23" s="29">
        <f t="shared" si="2"/>
        <v>457.42</v>
      </c>
      <c r="G23" s="29">
        <f t="shared" si="2"/>
        <v>457.42</v>
      </c>
      <c r="H23" s="29">
        <f t="shared" si="2"/>
        <v>0</v>
      </c>
      <c r="I23" s="29">
        <f t="shared" si="2"/>
        <v>0</v>
      </c>
      <c r="J23" s="30">
        <f t="shared" si="2"/>
        <v>457.42</v>
      </c>
    </row>
    <row r="24" spans="1:10" x14ac:dyDescent="0.25">
      <c r="D24" s="7"/>
      <c r="E24" s="7"/>
      <c r="F24" s="7"/>
      <c r="G24" s="7"/>
      <c r="H24" s="7"/>
      <c r="I24" s="7"/>
      <c r="J24" s="7"/>
    </row>
    <row r="25" spans="1:10" x14ac:dyDescent="0.25">
      <c r="D25" s="7"/>
      <c r="E25" s="7"/>
      <c r="F25" s="7"/>
      <c r="G25" s="7"/>
      <c r="H25" s="7"/>
      <c r="I25" s="7"/>
      <c r="J25" s="7"/>
    </row>
    <row r="26" spans="1:10" x14ac:dyDescent="0.25">
      <c r="A26" s="6">
        <v>2022</v>
      </c>
      <c r="D26" s="7"/>
      <c r="E26" s="7"/>
      <c r="F26" s="7"/>
      <c r="G26" s="7"/>
      <c r="H26" s="7"/>
      <c r="I26" s="7"/>
      <c r="J26" s="7"/>
    </row>
    <row r="27" spans="1:10" x14ac:dyDescent="0.25">
      <c r="A27" s="8" t="s">
        <v>0</v>
      </c>
      <c r="B27" s="8" t="s">
        <v>1</v>
      </c>
      <c r="C27" s="8" t="s">
        <v>2</v>
      </c>
      <c r="D27" s="9" t="s">
        <v>3</v>
      </c>
      <c r="E27" s="10" t="s">
        <v>4</v>
      </c>
      <c r="F27" s="10" t="s">
        <v>5</v>
      </c>
      <c r="G27" s="10" t="s">
        <v>6</v>
      </c>
      <c r="H27" s="10" t="s">
        <v>7</v>
      </c>
      <c r="I27" s="10" t="s">
        <v>8</v>
      </c>
      <c r="J27" s="10" t="s">
        <v>9</v>
      </c>
    </row>
    <row r="28" spans="1:10" ht="15.75" thickBot="1" x14ac:dyDescent="0.3">
      <c r="A28" s="11">
        <v>44610</v>
      </c>
      <c r="B28" s="25">
        <v>2200744</v>
      </c>
      <c r="C28" s="12" t="s">
        <v>20</v>
      </c>
      <c r="D28" s="32">
        <v>21969.4</v>
      </c>
      <c r="E28" s="26">
        <v>5000</v>
      </c>
      <c r="F28" s="26">
        <f>169.69+1.08+2104.83</f>
        <v>2275.6</v>
      </c>
      <c r="G28" s="26">
        <f>D28-E28+F28</f>
        <v>19245</v>
      </c>
      <c r="H28" s="26">
        <v>0</v>
      </c>
      <c r="I28" s="26">
        <v>0</v>
      </c>
      <c r="J28" s="26">
        <f>+G28-H28+I28</f>
        <v>19245</v>
      </c>
    </row>
    <row r="29" spans="1:10" ht="15.75" thickBot="1" x14ac:dyDescent="0.3">
      <c r="A29" s="17" t="s">
        <v>19</v>
      </c>
      <c r="B29" s="28"/>
      <c r="C29" s="28"/>
      <c r="D29" s="29">
        <f t="shared" ref="D29:J29" si="3">SUM(D28:D28)</f>
        <v>21969.4</v>
      </c>
      <c r="E29" s="29">
        <f t="shared" si="3"/>
        <v>5000</v>
      </c>
      <c r="F29" s="29">
        <f t="shared" si="3"/>
        <v>2275.6</v>
      </c>
      <c r="G29" s="29">
        <f t="shared" si="3"/>
        <v>19245</v>
      </c>
      <c r="H29" s="29">
        <f t="shared" si="3"/>
        <v>0</v>
      </c>
      <c r="I29" s="29">
        <f t="shared" si="3"/>
        <v>0</v>
      </c>
      <c r="J29" s="30">
        <f t="shared" si="3"/>
        <v>19245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2024-07-30T14:13:26Z</dcterms:created>
  <dcterms:modified xsi:type="dcterms:W3CDTF">2024-07-30T14:14:44Z</dcterms:modified>
</cp:coreProperties>
</file>